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BAC0C187-737A-4D15-9717-CDAD1939C766}"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Items" sheetId="3" r:id="rId3"/>
    <sheet name="Receipts" sheetId="4" r:id="rId4"/>
    <sheet name="Issues" sheetId="5" r:id="rId5"/>
    <sheet name="Valuation" sheetId="6" r:id="rId6"/>
    <sheet name="ABC"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7" l="1"/>
  <c r="A2" i="7"/>
  <c r="I504" i="6"/>
  <c r="F504" i="6"/>
  <c r="A504" i="6"/>
  <c r="D503" i="6"/>
  <c r="A503" i="6"/>
  <c r="I503" i="6" s="1"/>
  <c r="A502" i="6"/>
  <c r="A501" i="6"/>
  <c r="A500" i="7" s="1"/>
  <c r="C500" i="6"/>
  <c r="G500" i="6" s="1"/>
  <c r="B500" i="6"/>
  <c r="A500" i="6"/>
  <c r="I500" i="6" s="1"/>
  <c r="I499" i="6"/>
  <c r="A499" i="6"/>
  <c r="F499" i="6" s="1"/>
  <c r="A498" i="6"/>
  <c r="A497" i="6"/>
  <c r="I497" i="6" s="1"/>
  <c r="I496" i="6"/>
  <c r="D496" i="6"/>
  <c r="C496" i="6"/>
  <c r="A496" i="6"/>
  <c r="E496" i="6" s="1"/>
  <c r="A495" i="6"/>
  <c r="I495" i="6" s="1"/>
  <c r="E494" i="6"/>
  <c r="A494" i="6"/>
  <c r="B494" i="6" s="1"/>
  <c r="A493" i="6"/>
  <c r="E493" i="6" s="1"/>
  <c r="A492" i="6"/>
  <c r="E492" i="6" s="1"/>
  <c r="F491" i="6"/>
  <c r="C491" i="6"/>
  <c r="B491" i="6"/>
  <c r="A491" i="6"/>
  <c r="I491" i="6" s="1"/>
  <c r="C490" i="6"/>
  <c r="A490" i="6"/>
  <c r="D490" i="6" s="1"/>
  <c r="E489" i="6"/>
  <c r="A489" i="6"/>
  <c r="A488" i="7" s="1"/>
  <c r="I488" i="6"/>
  <c r="A488" i="6"/>
  <c r="F488" i="6" s="1"/>
  <c r="D487" i="6"/>
  <c r="C487" i="6"/>
  <c r="A487" i="6"/>
  <c r="A486" i="7" s="1"/>
  <c r="A486" i="6"/>
  <c r="A485" i="6"/>
  <c r="A484" i="7" s="1"/>
  <c r="F484" i="6"/>
  <c r="A484" i="6"/>
  <c r="A483" i="7" s="1"/>
  <c r="F483" i="6"/>
  <c r="A483" i="6"/>
  <c r="I482" i="6"/>
  <c r="E482" i="6"/>
  <c r="C482" i="6"/>
  <c r="G482" i="6" s="1"/>
  <c r="H482" i="6" s="1"/>
  <c r="B482" i="6"/>
  <c r="A482" i="6"/>
  <c r="A481" i="7" s="1"/>
  <c r="A481" i="6"/>
  <c r="A480" i="6"/>
  <c r="A479" i="7" s="1"/>
  <c r="A479" i="6"/>
  <c r="D479" i="6" s="1"/>
  <c r="A478" i="6"/>
  <c r="F477" i="6"/>
  <c r="D477" i="6"/>
  <c r="A477" i="6"/>
  <c r="C477" i="6" s="1"/>
  <c r="A476" i="6"/>
  <c r="A475" i="6"/>
  <c r="A474" i="6"/>
  <c r="A473" i="6"/>
  <c r="A472" i="6"/>
  <c r="I472" i="6" s="1"/>
  <c r="A471" i="6"/>
  <c r="I470" i="6"/>
  <c r="F470" i="6"/>
  <c r="A470" i="6"/>
  <c r="E470" i="6" s="1"/>
  <c r="A469" i="6"/>
  <c r="A468" i="6"/>
  <c r="F468" i="6" s="1"/>
  <c r="A467" i="6"/>
  <c r="D466" i="6"/>
  <c r="A466" i="6"/>
  <c r="I466" i="6" s="1"/>
  <c r="E465" i="6"/>
  <c r="A465" i="6"/>
  <c r="A464" i="7" s="1"/>
  <c r="A464" i="6"/>
  <c r="A463" i="6"/>
  <c r="A462" i="7" s="1"/>
  <c r="C462" i="7" s="1"/>
  <c r="C462" i="6"/>
  <c r="A462" i="6"/>
  <c r="I461" i="6"/>
  <c r="F461" i="6"/>
  <c r="E461" i="6"/>
  <c r="D461" i="6"/>
  <c r="C461" i="6"/>
  <c r="G461" i="6" s="1"/>
  <c r="K461" i="6" s="1"/>
  <c r="B461" i="6"/>
  <c r="A461" i="6"/>
  <c r="A460" i="7" s="1"/>
  <c r="C460" i="6"/>
  <c r="A460" i="6"/>
  <c r="I460" i="6" s="1"/>
  <c r="A459" i="6"/>
  <c r="E458" i="6"/>
  <c r="C458" i="6"/>
  <c r="B458" i="6"/>
  <c r="A458" i="6"/>
  <c r="D458" i="6" s="1"/>
  <c r="A457" i="6"/>
  <c r="C457" i="6" s="1"/>
  <c r="A456" i="6"/>
  <c r="F456" i="6" s="1"/>
  <c r="A455" i="6"/>
  <c r="B455" i="6" s="1"/>
  <c r="A454" i="6"/>
  <c r="A453" i="6"/>
  <c r="I452" i="6"/>
  <c r="A452" i="6"/>
  <c r="C452" i="6" s="1"/>
  <c r="G452" i="6" s="1"/>
  <c r="A451" i="6"/>
  <c r="E451" i="6" s="1"/>
  <c r="A450" i="6"/>
  <c r="D450" i="6" s="1"/>
  <c r="A449" i="6"/>
  <c r="C449" i="6" s="1"/>
  <c r="G449" i="6" s="1"/>
  <c r="B448" i="6"/>
  <c r="A448" i="6"/>
  <c r="E447" i="6"/>
  <c r="B447" i="6"/>
  <c r="A447" i="6"/>
  <c r="A446" i="6"/>
  <c r="A445" i="6"/>
  <c r="A444" i="6"/>
  <c r="I444" i="6" s="1"/>
  <c r="E443" i="6"/>
  <c r="A443" i="6"/>
  <c r="I443" i="6" s="1"/>
  <c r="D442" i="6"/>
  <c r="C442" i="6"/>
  <c r="G442" i="6" s="1"/>
  <c r="B442" i="6"/>
  <c r="A442" i="6"/>
  <c r="F442" i="6" s="1"/>
  <c r="A441" i="6"/>
  <c r="A440" i="6"/>
  <c r="I440" i="6" s="1"/>
  <c r="A439" i="6"/>
  <c r="A438" i="6"/>
  <c r="E438" i="6" s="1"/>
  <c r="A437" i="6"/>
  <c r="A436" i="6"/>
  <c r="A435" i="6"/>
  <c r="I435" i="6" s="1"/>
  <c r="A434" i="6"/>
  <c r="I433" i="6"/>
  <c r="G433" i="6"/>
  <c r="A433" i="6"/>
  <c r="C433" i="6" s="1"/>
  <c r="A432" i="6"/>
  <c r="D432" i="6" s="1"/>
  <c r="A431" i="6"/>
  <c r="F431" i="6" s="1"/>
  <c r="A430" i="6"/>
  <c r="C429" i="6"/>
  <c r="G429" i="6" s="1"/>
  <c r="B429" i="6"/>
  <c r="A429" i="6"/>
  <c r="F429" i="6" s="1"/>
  <c r="A428" i="6"/>
  <c r="A427" i="6"/>
  <c r="E427" i="6" s="1"/>
  <c r="A426" i="6"/>
  <c r="I426" i="6" s="1"/>
  <c r="F425" i="6"/>
  <c r="A425" i="6"/>
  <c r="A424" i="6"/>
  <c r="I423" i="6"/>
  <c r="E423" i="6"/>
  <c r="A423" i="6"/>
  <c r="D423" i="6" s="1"/>
  <c r="A422" i="6"/>
  <c r="A421" i="6"/>
  <c r="D421" i="6" s="1"/>
  <c r="A420" i="6"/>
  <c r="I420" i="6" s="1"/>
  <c r="A419" i="6"/>
  <c r="E419" i="6" s="1"/>
  <c r="A418" i="6"/>
  <c r="A417" i="6"/>
  <c r="D417" i="6" s="1"/>
  <c r="A416" i="6"/>
  <c r="I415" i="6"/>
  <c r="D415" i="6"/>
  <c r="A415" i="6"/>
  <c r="C415" i="6" s="1"/>
  <c r="G415" i="6" s="1"/>
  <c r="A414" i="6"/>
  <c r="I414" i="6" s="1"/>
  <c r="E413" i="6"/>
  <c r="C413" i="6"/>
  <c r="B413" i="6"/>
  <c r="A413" i="6"/>
  <c r="A412" i="6"/>
  <c r="A411" i="7" s="1"/>
  <c r="C411" i="6"/>
  <c r="G411" i="6" s="1"/>
  <c r="B411" i="6"/>
  <c r="A411" i="6"/>
  <c r="I411" i="6" s="1"/>
  <c r="C410" i="6"/>
  <c r="G410" i="6" s="1"/>
  <c r="A410" i="6"/>
  <c r="A409" i="7" s="1"/>
  <c r="I409" i="6"/>
  <c r="C409" i="6"/>
  <c r="A409" i="6"/>
  <c r="A408" i="7" s="1"/>
  <c r="A408" i="6"/>
  <c r="I408" i="6" s="1"/>
  <c r="E407" i="6"/>
  <c r="A407" i="6"/>
  <c r="A406" i="6"/>
  <c r="B406" i="6" s="1"/>
  <c r="C405" i="6"/>
  <c r="G405" i="6" s="1"/>
  <c r="B405" i="6"/>
  <c r="A405" i="6"/>
  <c r="A404" i="6"/>
  <c r="D404" i="6" s="1"/>
  <c r="A403" i="6"/>
  <c r="C403" i="6" s="1"/>
  <c r="A402" i="6"/>
  <c r="I402" i="6" s="1"/>
  <c r="A401" i="6"/>
  <c r="C401" i="6" s="1"/>
  <c r="A400" i="6"/>
  <c r="F400" i="6" s="1"/>
  <c r="B399" i="6"/>
  <c r="A399" i="6"/>
  <c r="C398" i="6"/>
  <c r="G398" i="6" s="1"/>
  <c r="B398" i="6"/>
  <c r="A398" i="6"/>
  <c r="F398" i="6" s="1"/>
  <c r="A397" i="6"/>
  <c r="D397" i="6" s="1"/>
  <c r="A396" i="6"/>
  <c r="C396" i="6" s="1"/>
  <c r="A395" i="6"/>
  <c r="A394" i="6"/>
  <c r="A393" i="6"/>
  <c r="A392" i="6"/>
  <c r="C392" i="6" s="1"/>
  <c r="A391" i="6"/>
  <c r="C391" i="6" s="1"/>
  <c r="A390" i="6"/>
  <c r="D390" i="6" s="1"/>
  <c r="A389" i="6"/>
  <c r="C388" i="6"/>
  <c r="B388" i="6"/>
  <c r="A388" i="6"/>
  <c r="D388" i="6" s="1"/>
  <c r="A387" i="6"/>
  <c r="A386" i="6"/>
  <c r="A385" i="7" s="1"/>
  <c r="A385" i="6"/>
  <c r="A384" i="6"/>
  <c r="A383" i="6"/>
  <c r="D383" i="6" s="1"/>
  <c r="A382" i="6"/>
  <c r="B382" i="6" s="1"/>
  <c r="A381" i="6"/>
  <c r="B381" i="6" s="1"/>
  <c r="A380" i="6"/>
  <c r="C380" i="6" s="1"/>
  <c r="A379" i="6"/>
  <c r="I379" i="6" s="1"/>
  <c r="A378" i="6"/>
  <c r="F377" i="6"/>
  <c r="E377" i="6"/>
  <c r="D377" i="6"/>
  <c r="A377" i="6"/>
  <c r="I377" i="6" s="1"/>
  <c r="F376" i="6"/>
  <c r="A376" i="6"/>
  <c r="E376" i="6" s="1"/>
  <c r="D375" i="6"/>
  <c r="A375" i="6"/>
  <c r="E374" i="6"/>
  <c r="A374" i="6"/>
  <c r="A373" i="6"/>
  <c r="C372" i="6"/>
  <c r="A372" i="6"/>
  <c r="E372" i="6" s="1"/>
  <c r="A371" i="6"/>
  <c r="C370" i="6"/>
  <c r="A370" i="6"/>
  <c r="A369" i="6"/>
  <c r="A368" i="6"/>
  <c r="C368" i="6" s="1"/>
  <c r="A367" i="6"/>
  <c r="B367" i="6" s="1"/>
  <c r="E366" i="6"/>
  <c r="C366" i="6"/>
  <c r="G366" i="6" s="1"/>
  <c r="H366" i="6" s="1"/>
  <c r="B366" i="6"/>
  <c r="A366" i="6"/>
  <c r="C365" i="6"/>
  <c r="B365" i="6"/>
  <c r="A365" i="6"/>
  <c r="E365" i="6" s="1"/>
  <c r="A364" i="6"/>
  <c r="E363" i="6"/>
  <c r="A363" i="6"/>
  <c r="D363" i="6" s="1"/>
  <c r="A362" i="6"/>
  <c r="A361" i="6"/>
  <c r="D361" i="6" s="1"/>
  <c r="A360" i="6"/>
  <c r="E360" i="6" s="1"/>
  <c r="A359" i="6"/>
  <c r="E359" i="6" s="1"/>
  <c r="F358" i="6"/>
  <c r="E358" i="6"/>
  <c r="D358" i="6"/>
  <c r="C358" i="6"/>
  <c r="G358" i="6" s="1"/>
  <c r="A358" i="6"/>
  <c r="B358" i="6" s="1"/>
  <c r="I357" i="6"/>
  <c r="A357" i="6"/>
  <c r="F357" i="6" s="1"/>
  <c r="A356" i="6"/>
  <c r="E356" i="6" s="1"/>
  <c r="A355" i="6"/>
  <c r="D355" i="6" s="1"/>
  <c r="A354" i="6"/>
  <c r="A353" i="6"/>
  <c r="F353" i="6" s="1"/>
  <c r="F352" i="6"/>
  <c r="C352" i="6"/>
  <c r="G352" i="6" s="1"/>
  <c r="B352" i="6"/>
  <c r="A352" i="6"/>
  <c r="E352" i="6" s="1"/>
  <c r="A351" i="6"/>
  <c r="A350" i="6"/>
  <c r="A349" i="6"/>
  <c r="C349" i="6" s="1"/>
  <c r="A348" i="6"/>
  <c r="A347" i="6"/>
  <c r="E347" i="6" s="1"/>
  <c r="F346" i="6"/>
  <c r="E346" i="6"/>
  <c r="D346" i="6"/>
  <c r="A346" i="6"/>
  <c r="A345" i="7" s="1"/>
  <c r="A345" i="6"/>
  <c r="A344" i="6"/>
  <c r="I343" i="6"/>
  <c r="B343" i="6"/>
  <c r="A343" i="6"/>
  <c r="A342" i="6"/>
  <c r="B342" i="6" s="1"/>
  <c r="A341" i="6"/>
  <c r="I341" i="6" s="1"/>
  <c r="A340" i="6"/>
  <c r="K339" i="6"/>
  <c r="I339" i="6"/>
  <c r="F339" i="6"/>
  <c r="E339" i="6"/>
  <c r="C339" i="6"/>
  <c r="G339" i="6" s="1"/>
  <c r="H339" i="6" s="1"/>
  <c r="B339" i="6"/>
  <c r="A339" i="6"/>
  <c r="A338" i="7" s="1"/>
  <c r="D338" i="6"/>
  <c r="A338" i="6"/>
  <c r="F338" i="6" s="1"/>
  <c r="D337" i="6"/>
  <c r="A337" i="6"/>
  <c r="A336" i="6"/>
  <c r="F336" i="6" s="1"/>
  <c r="A335" i="6"/>
  <c r="A334" i="6"/>
  <c r="B334" i="6" s="1"/>
  <c r="A333" i="6"/>
  <c r="B333" i="6" s="1"/>
  <c r="A332" i="6"/>
  <c r="B332" i="6" s="1"/>
  <c r="A331" i="6"/>
  <c r="A330" i="6"/>
  <c r="D329" i="6"/>
  <c r="A329" i="6"/>
  <c r="F329" i="6" s="1"/>
  <c r="D328" i="6"/>
  <c r="C328" i="6"/>
  <c r="G328" i="6" s="1"/>
  <c r="B328" i="6"/>
  <c r="A328" i="6"/>
  <c r="F328" i="6" s="1"/>
  <c r="A327" i="6"/>
  <c r="A326" i="6"/>
  <c r="A325" i="7" s="1"/>
  <c r="A325" i="6"/>
  <c r="D325" i="6" s="1"/>
  <c r="A324" i="6"/>
  <c r="F324" i="6" s="1"/>
  <c r="A323" i="6"/>
  <c r="A322" i="6"/>
  <c r="A321" i="6"/>
  <c r="I321" i="6" s="1"/>
  <c r="D320" i="6"/>
  <c r="A320" i="6"/>
  <c r="F319" i="6"/>
  <c r="E319" i="6"/>
  <c r="D319" i="6"/>
  <c r="C319" i="6"/>
  <c r="G319" i="6" s="1"/>
  <c r="A319" i="6"/>
  <c r="A318" i="7" s="1"/>
  <c r="A318" i="6"/>
  <c r="F318" i="6" s="1"/>
  <c r="A317" i="6"/>
  <c r="I317" i="6" s="1"/>
  <c r="I316" i="6"/>
  <c r="E316" i="6"/>
  <c r="C316" i="6"/>
  <c r="G316" i="6" s="1"/>
  <c r="H316" i="6" s="1"/>
  <c r="A316" i="6"/>
  <c r="B316" i="6" s="1"/>
  <c r="A315" i="6"/>
  <c r="I315" i="6" s="1"/>
  <c r="A314" i="6"/>
  <c r="I314" i="6" s="1"/>
  <c r="A313" i="6"/>
  <c r="C313" i="6" s="1"/>
  <c r="I312" i="6"/>
  <c r="E312" i="6"/>
  <c r="D312" i="6"/>
  <c r="B312" i="6"/>
  <c r="A312" i="6"/>
  <c r="F312" i="6" s="1"/>
  <c r="A311" i="6"/>
  <c r="C311" i="6" s="1"/>
  <c r="G311" i="6" s="1"/>
  <c r="K311" i="6" s="1"/>
  <c r="I310" i="6"/>
  <c r="F310" i="6"/>
  <c r="D310" i="6"/>
  <c r="C310" i="6"/>
  <c r="G310" i="6" s="1"/>
  <c r="K310" i="6" s="1"/>
  <c r="A310" i="6"/>
  <c r="B310" i="6" s="1"/>
  <c r="D309" i="6"/>
  <c r="A309" i="6"/>
  <c r="C309" i="6" s="1"/>
  <c r="A308" i="6"/>
  <c r="A307" i="6"/>
  <c r="D307" i="6" s="1"/>
  <c r="A306" i="6"/>
  <c r="A305" i="7" s="1"/>
  <c r="A305" i="6"/>
  <c r="A304" i="6"/>
  <c r="E303" i="6"/>
  <c r="A303" i="6"/>
  <c r="C303" i="6" s="1"/>
  <c r="A302" i="6"/>
  <c r="C302" i="6" s="1"/>
  <c r="G302" i="6" s="1"/>
  <c r="A301" i="6"/>
  <c r="B301" i="6" s="1"/>
  <c r="A300" i="6"/>
  <c r="A299" i="6"/>
  <c r="I299" i="6" s="1"/>
  <c r="C298" i="6"/>
  <c r="A298" i="6"/>
  <c r="B298" i="6" s="1"/>
  <c r="F297" i="6"/>
  <c r="A297" i="6"/>
  <c r="A296" i="6"/>
  <c r="B296" i="6" s="1"/>
  <c r="A295" i="6"/>
  <c r="I294" i="6"/>
  <c r="E294" i="6"/>
  <c r="D294" i="6"/>
  <c r="C294" i="6"/>
  <c r="G294" i="6" s="1"/>
  <c r="A294" i="6"/>
  <c r="A293" i="7" s="1"/>
  <c r="C293" i="7" s="1"/>
  <c r="A293" i="6"/>
  <c r="I293" i="6" s="1"/>
  <c r="E292" i="6"/>
  <c r="A292" i="6"/>
  <c r="F292" i="6" s="1"/>
  <c r="A291" i="6"/>
  <c r="C291" i="6" s="1"/>
  <c r="G291" i="6" s="1"/>
  <c r="A290" i="6"/>
  <c r="I290" i="6" s="1"/>
  <c r="F289" i="6"/>
  <c r="E289" i="6"/>
  <c r="D289" i="6"/>
  <c r="A289" i="6"/>
  <c r="I289" i="6" s="1"/>
  <c r="A288" i="6"/>
  <c r="E288" i="6" s="1"/>
  <c r="A287" i="6"/>
  <c r="A286" i="6"/>
  <c r="A285" i="7" s="1"/>
  <c r="A285" i="6"/>
  <c r="A284" i="7" s="1"/>
  <c r="A284" i="6"/>
  <c r="I284" i="6" s="1"/>
  <c r="I283" i="6"/>
  <c r="A283" i="6"/>
  <c r="A282" i="6"/>
  <c r="B282" i="6" s="1"/>
  <c r="A281" i="6"/>
  <c r="I281" i="6" s="1"/>
  <c r="A280" i="6"/>
  <c r="E280" i="6" s="1"/>
  <c r="A279" i="6"/>
  <c r="C279" i="6" s="1"/>
  <c r="G279" i="6" s="1"/>
  <c r="A278" i="6"/>
  <c r="B278" i="6" s="1"/>
  <c r="I277" i="6"/>
  <c r="F277" i="6"/>
  <c r="A277" i="6"/>
  <c r="A276" i="6"/>
  <c r="B276" i="6" s="1"/>
  <c r="E275" i="6"/>
  <c r="A275" i="6"/>
  <c r="E274" i="6"/>
  <c r="D274" i="6"/>
  <c r="C274" i="6"/>
  <c r="G274" i="6" s="1"/>
  <c r="A274" i="6"/>
  <c r="A273" i="7" s="1"/>
  <c r="F273" i="6"/>
  <c r="E273" i="6"/>
  <c r="A273" i="6"/>
  <c r="B273" i="6" s="1"/>
  <c r="A272" i="6"/>
  <c r="I272" i="6" s="1"/>
  <c r="A271" i="6"/>
  <c r="I271" i="6" s="1"/>
  <c r="A270" i="6"/>
  <c r="A269" i="6"/>
  <c r="I269" i="6" s="1"/>
  <c r="A268" i="6"/>
  <c r="A267" i="6"/>
  <c r="A266" i="6"/>
  <c r="D266" i="6" s="1"/>
  <c r="C265" i="6"/>
  <c r="A265" i="6"/>
  <c r="B265" i="6" s="1"/>
  <c r="A264" i="6"/>
  <c r="I264" i="6" s="1"/>
  <c r="E263" i="6"/>
  <c r="A263" i="6"/>
  <c r="I262" i="6"/>
  <c r="A262" i="6"/>
  <c r="A261" i="6"/>
  <c r="F261" i="6" s="1"/>
  <c r="A260" i="6"/>
  <c r="B260" i="6" s="1"/>
  <c r="A259" i="6"/>
  <c r="A258" i="6"/>
  <c r="B258" i="6" s="1"/>
  <c r="A257" i="6"/>
  <c r="D256" i="6"/>
  <c r="C256" i="6"/>
  <c r="B256" i="6"/>
  <c r="A256" i="6"/>
  <c r="E256" i="6" s="1"/>
  <c r="I255" i="6"/>
  <c r="D255" i="6"/>
  <c r="C255" i="6"/>
  <c r="G255" i="6" s="1"/>
  <c r="A255" i="6"/>
  <c r="A254" i="7" s="1"/>
  <c r="A254" i="6"/>
  <c r="I254" i="6" s="1"/>
  <c r="A253" i="6"/>
  <c r="F253" i="6" s="1"/>
  <c r="A252" i="6"/>
  <c r="B252" i="6" s="1"/>
  <c r="A251" i="6"/>
  <c r="B251" i="6" s="1"/>
  <c r="A250" i="6"/>
  <c r="I250" i="6" s="1"/>
  <c r="A249" i="6"/>
  <c r="C249" i="6" s="1"/>
  <c r="A248" i="6"/>
  <c r="A247" i="6"/>
  <c r="F247" i="6" s="1"/>
  <c r="F246" i="6"/>
  <c r="E246" i="6"/>
  <c r="D246" i="6"/>
  <c r="C246" i="6"/>
  <c r="A246" i="6"/>
  <c r="A245" i="7" s="1"/>
  <c r="A245" i="6"/>
  <c r="A244" i="6"/>
  <c r="D244" i="6" s="1"/>
  <c r="A243" i="6"/>
  <c r="A242" i="6"/>
  <c r="G241" i="6"/>
  <c r="K241" i="6" s="1"/>
  <c r="F241" i="6"/>
  <c r="E241" i="6"/>
  <c r="C241" i="6"/>
  <c r="A241" i="6"/>
  <c r="I241" i="6" s="1"/>
  <c r="A240" i="6"/>
  <c r="C239" i="6"/>
  <c r="A239" i="6"/>
  <c r="I239" i="6" s="1"/>
  <c r="A238" i="6"/>
  <c r="A237" i="6"/>
  <c r="A236" i="7" s="1"/>
  <c r="A236" i="6"/>
  <c r="C236" i="6" s="1"/>
  <c r="G236" i="6" s="1"/>
  <c r="A235" i="6"/>
  <c r="E235" i="6" s="1"/>
  <c r="A234" i="6"/>
  <c r="C234" i="6" s="1"/>
  <c r="A233" i="6"/>
  <c r="I233" i="6" s="1"/>
  <c r="A232" i="6"/>
  <c r="I232" i="6" s="1"/>
  <c r="A231" i="6"/>
  <c r="A230" i="7" s="1"/>
  <c r="E230" i="6"/>
  <c r="C230" i="6"/>
  <c r="G230" i="6" s="1"/>
  <c r="B230" i="6"/>
  <c r="A230" i="6"/>
  <c r="A229" i="6"/>
  <c r="E228" i="6"/>
  <c r="A228" i="6"/>
  <c r="I228" i="6" s="1"/>
  <c r="A227" i="6"/>
  <c r="B227" i="6" s="1"/>
  <c r="A226" i="6"/>
  <c r="C226" i="6" s="1"/>
  <c r="I225" i="6"/>
  <c r="E225" i="6"/>
  <c r="D225" i="6"/>
  <c r="A225" i="6"/>
  <c r="C225" i="6" s="1"/>
  <c r="A224" i="6"/>
  <c r="E224" i="6" s="1"/>
  <c r="A223" i="6"/>
  <c r="C222" i="6"/>
  <c r="A222" i="6"/>
  <c r="A221" i="6"/>
  <c r="I221" i="6" s="1"/>
  <c r="A220" i="6"/>
  <c r="E220" i="6" s="1"/>
  <c r="A219" i="6"/>
  <c r="C219" i="6" s="1"/>
  <c r="A218" i="6"/>
  <c r="C218" i="6" s="1"/>
  <c r="G218" i="6" s="1"/>
  <c r="H218" i="6" s="1"/>
  <c r="D217" i="6"/>
  <c r="A217" i="6"/>
  <c r="I217" i="6" s="1"/>
  <c r="D216" i="6"/>
  <c r="A216" i="6"/>
  <c r="A215" i="7" s="1"/>
  <c r="F215" i="6"/>
  <c r="A215" i="6"/>
  <c r="A214" i="6"/>
  <c r="I214" i="6" s="1"/>
  <c r="A213" i="6"/>
  <c r="I213" i="6" s="1"/>
  <c r="A212" i="6"/>
  <c r="F212" i="6" s="1"/>
  <c r="I211" i="6"/>
  <c r="G211" i="6"/>
  <c r="D211" i="6"/>
  <c r="C211" i="6"/>
  <c r="A211" i="6"/>
  <c r="F211" i="6" s="1"/>
  <c r="A210" i="6"/>
  <c r="A209" i="6"/>
  <c r="A208" i="6"/>
  <c r="C208" i="6" s="1"/>
  <c r="A207" i="6"/>
  <c r="C206" i="6"/>
  <c r="A206" i="6"/>
  <c r="A205" i="6"/>
  <c r="C205" i="6" s="1"/>
  <c r="A204" i="6"/>
  <c r="E204" i="6" s="1"/>
  <c r="A203" i="6"/>
  <c r="I203" i="6" s="1"/>
  <c r="A202" i="6"/>
  <c r="E201" i="6"/>
  <c r="A201" i="6"/>
  <c r="F201" i="6" s="1"/>
  <c r="A200" i="6"/>
  <c r="I199" i="6"/>
  <c r="F199" i="6"/>
  <c r="D199" i="6"/>
  <c r="C199" i="6"/>
  <c r="G199" i="6" s="1"/>
  <c r="B199" i="6"/>
  <c r="A199" i="6"/>
  <c r="A198" i="7" s="1"/>
  <c r="A198" i="6"/>
  <c r="I197" i="6"/>
  <c r="G197" i="6"/>
  <c r="H197" i="6" s="1"/>
  <c r="J197" i="6" s="1"/>
  <c r="F197" i="6"/>
  <c r="D197" i="6"/>
  <c r="C197" i="6"/>
  <c r="B197" i="6"/>
  <c r="A197" i="6"/>
  <c r="A196" i="7" s="1"/>
  <c r="C196" i="7" s="1"/>
  <c r="A196" i="6"/>
  <c r="E196" i="6" s="1"/>
  <c r="I195" i="6"/>
  <c r="F195" i="6"/>
  <c r="E195" i="6"/>
  <c r="D195" i="6"/>
  <c r="C195" i="6"/>
  <c r="G195" i="6" s="1"/>
  <c r="A195" i="6"/>
  <c r="A194" i="7" s="1"/>
  <c r="F194" i="6"/>
  <c r="D194" i="6"/>
  <c r="B194" i="6"/>
  <c r="A194" i="6"/>
  <c r="A193" i="6"/>
  <c r="A192" i="6"/>
  <c r="F192" i="6" s="1"/>
  <c r="A191" i="6"/>
  <c r="F191" i="6" s="1"/>
  <c r="D190" i="6"/>
  <c r="A190" i="6"/>
  <c r="A189" i="6"/>
  <c r="B189" i="6" s="1"/>
  <c r="A188" i="6"/>
  <c r="I188" i="6" s="1"/>
  <c r="A187" i="6"/>
  <c r="C187" i="6" s="1"/>
  <c r="A186" i="6"/>
  <c r="I186" i="6" s="1"/>
  <c r="A185" i="6"/>
  <c r="F184" i="6"/>
  <c r="A184" i="6"/>
  <c r="I184" i="6" s="1"/>
  <c r="A183" i="6"/>
  <c r="E183" i="6" s="1"/>
  <c r="F182" i="6"/>
  <c r="B182" i="6"/>
  <c r="A182" i="6"/>
  <c r="E182" i="6" s="1"/>
  <c r="C181" i="6"/>
  <c r="B181" i="6"/>
  <c r="A181" i="6"/>
  <c r="I180" i="6"/>
  <c r="F180" i="6"/>
  <c r="E180" i="6"/>
  <c r="D180" i="6"/>
  <c r="C180" i="6"/>
  <c r="G180" i="6" s="1"/>
  <c r="H180" i="6" s="1"/>
  <c r="J180" i="6" s="1"/>
  <c r="B180" i="6"/>
  <c r="A180" i="6"/>
  <c r="A179" i="7" s="1"/>
  <c r="A179" i="6"/>
  <c r="B179" i="6" s="1"/>
  <c r="D178" i="6"/>
  <c r="A178" i="6"/>
  <c r="A177" i="7" s="1"/>
  <c r="F177" i="6"/>
  <c r="A177" i="6"/>
  <c r="I177" i="6" s="1"/>
  <c r="A176" i="6"/>
  <c r="I176" i="6" s="1"/>
  <c r="A175" i="6"/>
  <c r="I175" i="6" s="1"/>
  <c r="A174" i="6"/>
  <c r="A173" i="6"/>
  <c r="I173" i="6" s="1"/>
  <c r="A172" i="6"/>
  <c r="E171" i="6"/>
  <c r="C171" i="6"/>
  <c r="G171" i="6" s="1"/>
  <c r="A171" i="6"/>
  <c r="I171" i="6" s="1"/>
  <c r="A170" i="6"/>
  <c r="B170" i="6" s="1"/>
  <c r="A169" i="6"/>
  <c r="E169" i="6" s="1"/>
  <c r="A168" i="6"/>
  <c r="I168" i="6" s="1"/>
  <c r="I167" i="6"/>
  <c r="F167" i="6"/>
  <c r="E167" i="6"/>
  <c r="A167" i="6"/>
  <c r="D167" i="6" s="1"/>
  <c r="I166" i="6"/>
  <c r="E166" i="6"/>
  <c r="A166" i="6"/>
  <c r="D166" i="6" s="1"/>
  <c r="A165" i="6"/>
  <c r="I165" i="6" s="1"/>
  <c r="I164" i="6"/>
  <c r="E164" i="6"/>
  <c r="D164" i="6"/>
  <c r="C164" i="6"/>
  <c r="G164" i="6" s="1"/>
  <c r="H164" i="6" s="1"/>
  <c r="J164" i="6" s="1"/>
  <c r="A164" i="6"/>
  <c r="E163" i="6"/>
  <c r="D163" i="6"/>
  <c r="C163" i="6"/>
  <c r="A163" i="6"/>
  <c r="A162" i="7" s="1"/>
  <c r="B162" i="6"/>
  <c r="A162" i="6"/>
  <c r="E161" i="6"/>
  <c r="D161" i="6"/>
  <c r="A161" i="6"/>
  <c r="B161" i="6" s="1"/>
  <c r="A160" i="6"/>
  <c r="I160" i="6" s="1"/>
  <c r="E159" i="6"/>
  <c r="C159" i="6"/>
  <c r="G159" i="6" s="1"/>
  <c r="B159" i="6"/>
  <c r="A159" i="6"/>
  <c r="A158" i="6"/>
  <c r="A157" i="7" s="1"/>
  <c r="I157" i="6"/>
  <c r="A157" i="6"/>
  <c r="F157" i="6" s="1"/>
  <c r="A156" i="6"/>
  <c r="E156" i="6" s="1"/>
  <c r="E155" i="6"/>
  <c r="A155" i="6"/>
  <c r="I155" i="6" s="1"/>
  <c r="A154" i="6"/>
  <c r="I154" i="6" s="1"/>
  <c r="A153" i="6"/>
  <c r="F153" i="6" s="1"/>
  <c r="A152" i="6"/>
  <c r="C152" i="6" s="1"/>
  <c r="A151" i="6"/>
  <c r="D151" i="6" s="1"/>
  <c r="B150" i="6"/>
  <c r="A150" i="6"/>
  <c r="E150" i="6" s="1"/>
  <c r="A149" i="6"/>
  <c r="A148" i="7" s="1"/>
  <c r="F148" i="6"/>
  <c r="C148" i="6"/>
  <c r="A148" i="6"/>
  <c r="D147" i="6"/>
  <c r="A147" i="6"/>
  <c r="A146" i="6"/>
  <c r="E146" i="6" s="1"/>
  <c r="B145" i="6"/>
  <c r="A145" i="6"/>
  <c r="A144" i="7" s="1"/>
  <c r="B144" i="7" s="1"/>
  <c r="F144" i="6"/>
  <c r="C144" i="6"/>
  <c r="G144" i="6" s="1"/>
  <c r="A144" i="6"/>
  <c r="A143" i="6"/>
  <c r="E143" i="6" s="1"/>
  <c r="A142" i="6"/>
  <c r="B141" i="6"/>
  <c r="A141" i="6"/>
  <c r="E141" i="6" s="1"/>
  <c r="F140" i="6"/>
  <c r="E140" i="6"/>
  <c r="A140" i="6"/>
  <c r="A139" i="6"/>
  <c r="I139" i="6" s="1"/>
  <c r="E138" i="6"/>
  <c r="A138" i="6"/>
  <c r="A137" i="7" s="1"/>
  <c r="C137" i="6"/>
  <c r="G137" i="6" s="1"/>
  <c r="A137" i="6"/>
  <c r="F137" i="6" s="1"/>
  <c r="A136" i="6"/>
  <c r="E136" i="6" s="1"/>
  <c r="A135" i="6"/>
  <c r="I135" i="6" s="1"/>
  <c r="A134" i="6"/>
  <c r="C134" i="6" s="1"/>
  <c r="G134" i="6" s="1"/>
  <c r="I133" i="6"/>
  <c r="D133" i="6"/>
  <c r="A133" i="6"/>
  <c r="F133" i="6" s="1"/>
  <c r="A132" i="6"/>
  <c r="D132" i="6" s="1"/>
  <c r="A131" i="6"/>
  <c r="C131" i="6" s="1"/>
  <c r="B130" i="6"/>
  <c r="A130" i="6"/>
  <c r="E130" i="6" s="1"/>
  <c r="I129" i="6"/>
  <c r="E129" i="6"/>
  <c r="A129" i="6"/>
  <c r="A128" i="6"/>
  <c r="I128" i="6" s="1"/>
  <c r="I127" i="6"/>
  <c r="F127" i="6"/>
  <c r="A127" i="6"/>
  <c r="D127" i="6" s="1"/>
  <c r="A126" i="6"/>
  <c r="C125" i="6"/>
  <c r="A125" i="6"/>
  <c r="I125" i="6" s="1"/>
  <c r="A124" i="6"/>
  <c r="A123" i="6"/>
  <c r="I123" i="6" s="1"/>
  <c r="A122" i="6"/>
  <c r="A121" i="6"/>
  <c r="D121" i="6" s="1"/>
  <c r="A120" i="6"/>
  <c r="A119" i="6"/>
  <c r="D119" i="6" s="1"/>
  <c r="I118" i="6"/>
  <c r="E118" i="6"/>
  <c r="A118" i="6"/>
  <c r="A117" i="7" s="1"/>
  <c r="A117" i="6"/>
  <c r="E117" i="6" s="1"/>
  <c r="A116" i="6"/>
  <c r="I116" i="6" s="1"/>
  <c r="A115" i="6"/>
  <c r="A114" i="6"/>
  <c r="C114" i="6" s="1"/>
  <c r="A113" i="6"/>
  <c r="C113" i="6" s="1"/>
  <c r="A112" i="6"/>
  <c r="I112" i="6" s="1"/>
  <c r="I111" i="6"/>
  <c r="F111" i="6"/>
  <c r="A111" i="6"/>
  <c r="D111" i="6" s="1"/>
  <c r="E110" i="6"/>
  <c r="C110" i="6"/>
  <c r="A110" i="6"/>
  <c r="B110" i="6" s="1"/>
  <c r="A109" i="6"/>
  <c r="E109" i="6" s="1"/>
  <c r="I108" i="6"/>
  <c r="F108" i="6"/>
  <c r="E108" i="6"/>
  <c r="C108" i="6"/>
  <c r="G108" i="6" s="1"/>
  <c r="B108" i="6"/>
  <c r="A108" i="6"/>
  <c r="A107" i="7" s="1"/>
  <c r="A107" i="6"/>
  <c r="I107" i="6" s="1"/>
  <c r="A106" i="6"/>
  <c r="F106" i="6" s="1"/>
  <c r="A105" i="6"/>
  <c r="I105" i="6" s="1"/>
  <c r="I104" i="6"/>
  <c r="F104" i="6"/>
  <c r="D104" i="6"/>
  <c r="C104" i="6"/>
  <c r="G104" i="6" s="1"/>
  <c r="B104" i="6"/>
  <c r="A104" i="6"/>
  <c r="A103" i="6"/>
  <c r="I102" i="6"/>
  <c r="F102" i="6"/>
  <c r="B102" i="6"/>
  <c r="A102" i="6"/>
  <c r="A101" i="7" s="1"/>
  <c r="F101" i="6"/>
  <c r="D101" i="6"/>
  <c r="A101" i="6"/>
  <c r="E101" i="6" s="1"/>
  <c r="B100" i="6"/>
  <c r="A100" i="6"/>
  <c r="E100" i="6" s="1"/>
  <c r="I99" i="6"/>
  <c r="F99" i="6"/>
  <c r="D99" i="6"/>
  <c r="A99" i="6"/>
  <c r="A98" i="7" s="1"/>
  <c r="I98" i="6"/>
  <c r="F98" i="6"/>
  <c r="E98" i="6"/>
  <c r="D98" i="6"/>
  <c r="C98" i="6"/>
  <c r="G98" i="6" s="1"/>
  <c r="A98" i="6"/>
  <c r="A97" i="7" s="1"/>
  <c r="A97" i="6"/>
  <c r="I97" i="6" s="1"/>
  <c r="A96" i="6"/>
  <c r="I96" i="6" s="1"/>
  <c r="A95" i="6"/>
  <c r="F95" i="6" s="1"/>
  <c r="A94" i="6"/>
  <c r="I94" i="6" s="1"/>
  <c r="F93" i="6"/>
  <c r="A93" i="6"/>
  <c r="E93" i="6" s="1"/>
  <c r="A92" i="6"/>
  <c r="D92" i="6" s="1"/>
  <c r="A91" i="6"/>
  <c r="I91" i="6" s="1"/>
  <c r="B90" i="6"/>
  <c r="A90" i="6"/>
  <c r="C89" i="6"/>
  <c r="G89" i="6" s="1"/>
  <c r="K89" i="6" s="1"/>
  <c r="A89" i="6"/>
  <c r="B89" i="6" s="1"/>
  <c r="B88" i="6"/>
  <c r="A88" i="6"/>
  <c r="E88" i="6" s="1"/>
  <c r="I87" i="6"/>
  <c r="F87" i="6"/>
  <c r="A87" i="6"/>
  <c r="E87" i="6" s="1"/>
  <c r="A86" i="6"/>
  <c r="E86" i="6" s="1"/>
  <c r="I85" i="6"/>
  <c r="F85" i="6"/>
  <c r="C85" i="6"/>
  <c r="G85" i="6" s="1"/>
  <c r="H85" i="6" s="1"/>
  <c r="B85" i="6"/>
  <c r="A85" i="6"/>
  <c r="A84" i="6"/>
  <c r="I83" i="6"/>
  <c r="A83" i="6"/>
  <c r="D83" i="6" s="1"/>
  <c r="A82" i="6"/>
  <c r="D82" i="6" s="1"/>
  <c r="F81" i="6"/>
  <c r="A81" i="6"/>
  <c r="B80" i="6"/>
  <c r="A80" i="6"/>
  <c r="A79" i="7" s="1"/>
  <c r="I79" i="6"/>
  <c r="F79" i="6"/>
  <c r="E79" i="6"/>
  <c r="C79" i="6"/>
  <c r="G79" i="6" s="1"/>
  <c r="A79" i="6"/>
  <c r="A78" i="7" s="1"/>
  <c r="I78" i="6"/>
  <c r="F78" i="6"/>
  <c r="E78" i="6"/>
  <c r="D78" i="6"/>
  <c r="C78" i="6"/>
  <c r="G78" i="6" s="1"/>
  <c r="K78" i="6" s="1"/>
  <c r="A78" i="6"/>
  <c r="A77" i="7" s="1"/>
  <c r="A77" i="6"/>
  <c r="F77" i="6" s="1"/>
  <c r="A76" i="6"/>
  <c r="B76" i="6" s="1"/>
  <c r="I75" i="6"/>
  <c r="E75" i="6"/>
  <c r="A75" i="6"/>
  <c r="C75" i="6" s="1"/>
  <c r="B74" i="6"/>
  <c r="A74" i="6"/>
  <c r="E74" i="6" s="1"/>
  <c r="A73" i="6"/>
  <c r="E73" i="6" s="1"/>
  <c r="A72" i="6"/>
  <c r="A71" i="6"/>
  <c r="B71" i="6" s="1"/>
  <c r="A70" i="6"/>
  <c r="I70" i="6" s="1"/>
  <c r="A69" i="6"/>
  <c r="A68" i="7" s="1"/>
  <c r="B68" i="7" s="1"/>
  <c r="E68" i="6"/>
  <c r="A68" i="6"/>
  <c r="D67" i="6"/>
  <c r="A67" i="6"/>
  <c r="F67" i="6" s="1"/>
  <c r="B66" i="6"/>
  <c r="A66" i="6"/>
  <c r="E66" i="6" s="1"/>
  <c r="B65" i="6"/>
  <c r="A65" i="6"/>
  <c r="D65" i="6" s="1"/>
  <c r="A64" i="6"/>
  <c r="E64" i="6" s="1"/>
  <c r="A63" i="6"/>
  <c r="A62" i="7" s="1"/>
  <c r="A62" i="6"/>
  <c r="A61" i="7" s="1"/>
  <c r="A61" i="6"/>
  <c r="E61" i="6" s="1"/>
  <c r="E60" i="6"/>
  <c r="A60" i="6"/>
  <c r="C60" i="6" s="1"/>
  <c r="E59" i="6"/>
  <c r="D59" i="6"/>
  <c r="A59" i="6"/>
  <c r="A58" i="7" s="1"/>
  <c r="I58" i="6"/>
  <c r="D58" i="6"/>
  <c r="C58" i="6"/>
  <c r="A58" i="6"/>
  <c r="A57" i="6"/>
  <c r="I57" i="6" s="1"/>
  <c r="A56" i="6"/>
  <c r="I56" i="6" s="1"/>
  <c r="A55" i="6"/>
  <c r="I54" i="6"/>
  <c r="A54" i="6"/>
  <c r="C54" i="6" s="1"/>
  <c r="A53" i="6"/>
  <c r="E53" i="6" s="1"/>
  <c r="E52" i="6"/>
  <c r="D52" i="6"/>
  <c r="B52" i="6"/>
  <c r="A52" i="6"/>
  <c r="F52" i="6" s="1"/>
  <c r="E51" i="6"/>
  <c r="A51" i="6"/>
  <c r="F51" i="6" s="1"/>
  <c r="A50" i="6"/>
  <c r="B50" i="6" s="1"/>
  <c r="D49" i="6"/>
  <c r="A49" i="6"/>
  <c r="F49" i="6" s="1"/>
  <c r="I48" i="6"/>
  <c r="D48" i="6"/>
  <c r="C48" i="6"/>
  <c r="G48" i="6" s="1"/>
  <c r="A48" i="6"/>
  <c r="A47" i="6"/>
  <c r="I47" i="6" s="1"/>
  <c r="A46" i="6"/>
  <c r="D45" i="6"/>
  <c r="C45" i="6"/>
  <c r="G45" i="6" s="1"/>
  <c r="H45" i="6" s="1"/>
  <c r="A45" i="6"/>
  <c r="I45" i="6" s="1"/>
  <c r="F44" i="6"/>
  <c r="A44" i="6"/>
  <c r="A43" i="6"/>
  <c r="F43" i="6" s="1"/>
  <c r="B42" i="6"/>
  <c r="A42" i="6"/>
  <c r="A41" i="6"/>
  <c r="C41" i="6" s="1"/>
  <c r="A40" i="6"/>
  <c r="A39" i="7" s="1"/>
  <c r="I39" i="6"/>
  <c r="A39" i="6"/>
  <c r="C39" i="6" s="1"/>
  <c r="A38" i="6"/>
  <c r="C38" i="6" s="1"/>
  <c r="A37" i="6"/>
  <c r="A36" i="7" s="1"/>
  <c r="E36" i="6"/>
  <c r="C36" i="6"/>
  <c r="G36" i="6" s="1"/>
  <c r="K36" i="6" s="1"/>
  <c r="B36" i="6"/>
  <c r="A36" i="6"/>
  <c r="F36" i="6" s="1"/>
  <c r="A35" i="6"/>
  <c r="E35" i="6" s="1"/>
  <c r="I34" i="6"/>
  <c r="A34" i="6"/>
  <c r="C34" i="6" s="1"/>
  <c r="A33" i="6"/>
  <c r="I33" i="6" s="1"/>
  <c r="A32" i="6"/>
  <c r="B32" i="6" s="1"/>
  <c r="I31" i="6"/>
  <c r="F31" i="6"/>
  <c r="E31" i="6"/>
  <c r="C31" i="6"/>
  <c r="G31" i="6" s="1"/>
  <c r="A31" i="6"/>
  <c r="A30" i="6"/>
  <c r="E29" i="6"/>
  <c r="D29" i="6"/>
  <c r="A29" i="6"/>
  <c r="F28" i="6"/>
  <c r="A28" i="6"/>
  <c r="D28" i="6" s="1"/>
  <c r="A27" i="6"/>
  <c r="F27" i="6" s="1"/>
  <c r="A26" i="6"/>
  <c r="A25" i="7" s="1"/>
  <c r="A25" i="6"/>
  <c r="F25" i="6" s="1"/>
  <c r="I24" i="6"/>
  <c r="D24" i="6"/>
  <c r="A24" i="6"/>
  <c r="A23" i="7" s="1"/>
  <c r="C23" i="7" s="1"/>
  <c r="A23" i="6"/>
  <c r="D23" i="6" s="1"/>
  <c r="A22" i="6"/>
  <c r="I22" i="6" s="1"/>
  <c r="B21" i="6"/>
  <c r="A21" i="6"/>
  <c r="A20" i="6"/>
  <c r="I20" i="6" s="1"/>
  <c r="E19" i="6"/>
  <c r="C19" i="6"/>
  <c r="A19" i="6"/>
  <c r="E18" i="6"/>
  <c r="A18" i="6"/>
  <c r="I18" i="6" s="1"/>
  <c r="A17" i="6"/>
  <c r="F17" i="6" s="1"/>
  <c r="A16" i="6"/>
  <c r="A15" i="6"/>
  <c r="A14" i="6"/>
  <c r="C14" i="6" s="1"/>
  <c r="A13" i="6"/>
  <c r="C13" i="6" s="1"/>
  <c r="A12" i="6"/>
  <c r="A11" i="6"/>
  <c r="A10" i="6"/>
  <c r="A9" i="7" s="1"/>
  <c r="A9" i="6"/>
  <c r="E8" i="6"/>
  <c r="A8" i="6"/>
  <c r="C8" i="6" s="1"/>
  <c r="B7" i="6"/>
  <c r="A7" i="6"/>
  <c r="A6" i="6"/>
  <c r="A5" i="6"/>
  <c r="K4" i="6"/>
  <c r="J4" i="6"/>
  <c r="I4" i="6"/>
  <c r="H4" i="6"/>
  <c r="G4" i="6"/>
  <c r="D4" i="6"/>
  <c r="C2003" i="5"/>
  <c r="C2002" i="5"/>
  <c r="C2001" i="5"/>
  <c r="C2000" i="5"/>
  <c r="C1999" i="5"/>
  <c r="C1998" i="5"/>
  <c r="C1997" i="5"/>
  <c r="C1996" i="5"/>
  <c r="C1995" i="5"/>
  <c r="C1994" i="5"/>
  <c r="C1993" i="5"/>
  <c r="C1992" i="5"/>
  <c r="C1991" i="5"/>
  <c r="C1990" i="5"/>
  <c r="C1989" i="5"/>
  <c r="C1988" i="5"/>
  <c r="C1987" i="5"/>
  <c r="C1986" i="5"/>
  <c r="C1985" i="5"/>
  <c r="C1984" i="5"/>
  <c r="C1983" i="5"/>
  <c r="C1982" i="5"/>
  <c r="C1981" i="5"/>
  <c r="C1980" i="5"/>
  <c r="C1979" i="5"/>
  <c r="C1978" i="5"/>
  <c r="C1977" i="5"/>
  <c r="C1976" i="5"/>
  <c r="C1975" i="5"/>
  <c r="C1974" i="5"/>
  <c r="C1973" i="5"/>
  <c r="C1972" i="5"/>
  <c r="C1971" i="5"/>
  <c r="C1970" i="5"/>
  <c r="C1969" i="5"/>
  <c r="C1968" i="5"/>
  <c r="C1967" i="5"/>
  <c r="C1966" i="5"/>
  <c r="C1965" i="5"/>
  <c r="C1964" i="5"/>
  <c r="C1963" i="5"/>
  <c r="C1962" i="5"/>
  <c r="C1961" i="5"/>
  <c r="C1960" i="5"/>
  <c r="C1959" i="5"/>
  <c r="C1958" i="5"/>
  <c r="C1957" i="5"/>
  <c r="C1956" i="5"/>
  <c r="C1955" i="5"/>
  <c r="C1954" i="5"/>
  <c r="C1953" i="5"/>
  <c r="C1952" i="5"/>
  <c r="C1951" i="5"/>
  <c r="C1950" i="5"/>
  <c r="C1949" i="5"/>
  <c r="C1948" i="5"/>
  <c r="C1947" i="5"/>
  <c r="C1946" i="5"/>
  <c r="C1945" i="5"/>
  <c r="C1944" i="5"/>
  <c r="C1943" i="5"/>
  <c r="C1942" i="5"/>
  <c r="C1941" i="5"/>
  <c r="C1940" i="5"/>
  <c r="C1939" i="5"/>
  <c r="C1938" i="5"/>
  <c r="C1937" i="5"/>
  <c r="C1936" i="5"/>
  <c r="C1935" i="5"/>
  <c r="C1934" i="5"/>
  <c r="C1933" i="5"/>
  <c r="C1932" i="5"/>
  <c r="C1931" i="5"/>
  <c r="C1930" i="5"/>
  <c r="C1929" i="5"/>
  <c r="C1928" i="5"/>
  <c r="C1927" i="5"/>
  <c r="C1926" i="5"/>
  <c r="C1925" i="5"/>
  <c r="C1924" i="5"/>
  <c r="C1923" i="5"/>
  <c r="C1922" i="5"/>
  <c r="C1921" i="5"/>
  <c r="C1920" i="5"/>
  <c r="C1919" i="5"/>
  <c r="C1918" i="5"/>
  <c r="C1917" i="5"/>
  <c r="C1916" i="5"/>
  <c r="C1915" i="5"/>
  <c r="C1914" i="5"/>
  <c r="C1913" i="5"/>
  <c r="C1912" i="5"/>
  <c r="C1911" i="5"/>
  <c r="C1910" i="5"/>
  <c r="C1909" i="5"/>
  <c r="C1908" i="5"/>
  <c r="C1907" i="5"/>
  <c r="C1906" i="5"/>
  <c r="C1905" i="5"/>
  <c r="C1904" i="5"/>
  <c r="C1903" i="5"/>
  <c r="C1902" i="5"/>
  <c r="C1901" i="5"/>
  <c r="C1900" i="5"/>
  <c r="C1899" i="5"/>
  <c r="C1898" i="5"/>
  <c r="C1897" i="5"/>
  <c r="C1896" i="5"/>
  <c r="C1895" i="5"/>
  <c r="C1894" i="5"/>
  <c r="C1893" i="5"/>
  <c r="C1892" i="5"/>
  <c r="C1891" i="5"/>
  <c r="C1890" i="5"/>
  <c r="C1889" i="5"/>
  <c r="C1888" i="5"/>
  <c r="C1887" i="5"/>
  <c r="C1886" i="5"/>
  <c r="C1885" i="5"/>
  <c r="C1884" i="5"/>
  <c r="C1883" i="5"/>
  <c r="C1882" i="5"/>
  <c r="C1881" i="5"/>
  <c r="C1880" i="5"/>
  <c r="C1879" i="5"/>
  <c r="C1878" i="5"/>
  <c r="C1877" i="5"/>
  <c r="C1876" i="5"/>
  <c r="C1875" i="5"/>
  <c r="C1874" i="5"/>
  <c r="C1873" i="5"/>
  <c r="C1872" i="5"/>
  <c r="C1871" i="5"/>
  <c r="C1870" i="5"/>
  <c r="C1869" i="5"/>
  <c r="C1868" i="5"/>
  <c r="C1867" i="5"/>
  <c r="C1866" i="5"/>
  <c r="C1865" i="5"/>
  <c r="C1864" i="5"/>
  <c r="C1863" i="5"/>
  <c r="C1862" i="5"/>
  <c r="C1861" i="5"/>
  <c r="C1860" i="5"/>
  <c r="C1859" i="5"/>
  <c r="C1858" i="5"/>
  <c r="C1857" i="5"/>
  <c r="C1856" i="5"/>
  <c r="C1855" i="5"/>
  <c r="C1854" i="5"/>
  <c r="C1853" i="5"/>
  <c r="C1852" i="5"/>
  <c r="C1851" i="5"/>
  <c r="C1850" i="5"/>
  <c r="C1849" i="5"/>
  <c r="C1848" i="5"/>
  <c r="C1847" i="5"/>
  <c r="C1846" i="5"/>
  <c r="C1845" i="5"/>
  <c r="C1844" i="5"/>
  <c r="C1843" i="5"/>
  <c r="C1842" i="5"/>
  <c r="C1841" i="5"/>
  <c r="C1840" i="5"/>
  <c r="C1839" i="5"/>
  <c r="C1838" i="5"/>
  <c r="C1837" i="5"/>
  <c r="C1836" i="5"/>
  <c r="C1835" i="5"/>
  <c r="C1834" i="5"/>
  <c r="C1833" i="5"/>
  <c r="C1832" i="5"/>
  <c r="C1831" i="5"/>
  <c r="C1830" i="5"/>
  <c r="C1829" i="5"/>
  <c r="C1828" i="5"/>
  <c r="C1827" i="5"/>
  <c r="C1826" i="5"/>
  <c r="C1825" i="5"/>
  <c r="C1824" i="5"/>
  <c r="C1823" i="5"/>
  <c r="C1822" i="5"/>
  <c r="C1821" i="5"/>
  <c r="C1820" i="5"/>
  <c r="C1819" i="5"/>
  <c r="C1818" i="5"/>
  <c r="C1817" i="5"/>
  <c r="C1816" i="5"/>
  <c r="C1815" i="5"/>
  <c r="C1814" i="5"/>
  <c r="C1813" i="5"/>
  <c r="C1812" i="5"/>
  <c r="C1811" i="5"/>
  <c r="C1810" i="5"/>
  <c r="C1809" i="5"/>
  <c r="C1808" i="5"/>
  <c r="C1807" i="5"/>
  <c r="C1806" i="5"/>
  <c r="C1805" i="5"/>
  <c r="C1804" i="5"/>
  <c r="C1803" i="5"/>
  <c r="C1802" i="5"/>
  <c r="C1801" i="5"/>
  <c r="C1800" i="5"/>
  <c r="C1799" i="5"/>
  <c r="C1798" i="5"/>
  <c r="C1797" i="5"/>
  <c r="C1796" i="5"/>
  <c r="C1795" i="5"/>
  <c r="C1794" i="5"/>
  <c r="C1793" i="5"/>
  <c r="C1792" i="5"/>
  <c r="C1791" i="5"/>
  <c r="C1790" i="5"/>
  <c r="C1789" i="5"/>
  <c r="C1788" i="5"/>
  <c r="C1787" i="5"/>
  <c r="C1786" i="5"/>
  <c r="C1785" i="5"/>
  <c r="C1784" i="5"/>
  <c r="C1783" i="5"/>
  <c r="C1782" i="5"/>
  <c r="C1781" i="5"/>
  <c r="C1780" i="5"/>
  <c r="C1779" i="5"/>
  <c r="C1778" i="5"/>
  <c r="C1777" i="5"/>
  <c r="C1776" i="5"/>
  <c r="C1775" i="5"/>
  <c r="C1774" i="5"/>
  <c r="C1773" i="5"/>
  <c r="C1772" i="5"/>
  <c r="C1771" i="5"/>
  <c r="C1770" i="5"/>
  <c r="C1769" i="5"/>
  <c r="C1768" i="5"/>
  <c r="C1767" i="5"/>
  <c r="C1766" i="5"/>
  <c r="C1765" i="5"/>
  <c r="C1764" i="5"/>
  <c r="C1763" i="5"/>
  <c r="C1762" i="5"/>
  <c r="C1761" i="5"/>
  <c r="C1760" i="5"/>
  <c r="C1759" i="5"/>
  <c r="C1758" i="5"/>
  <c r="C1757" i="5"/>
  <c r="C1756" i="5"/>
  <c r="C1755" i="5"/>
  <c r="C1754" i="5"/>
  <c r="C1753" i="5"/>
  <c r="C1752" i="5"/>
  <c r="C1751" i="5"/>
  <c r="C1750" i="5"/>
  <c r="C1749" i="5"/>
  <c r="C1748" i="5"/>
  <c r="C1747" i="5"/>
  <c r="C1746" i="5"/>
  <c r="C1745" i="5"/>
  <c r="C1744" i="5"/>
  <c r="C1743" i="5"/>
  <c r="C1742" i="5"/>
  <c r="C1741" i="5"/>
  <c r="C1740" i="5"/>
  <c r="C1739" i="5"/>
  <c r="C1738" i="5"/>
  <c r="C1737" i="5"/>
  <c r="C1736" i="5"/>
  <c r="C1735" i="5"/>
  <c r="C1734" i="5"/>
  <c r="C1733" i="5"/>
  <c r="C1732" i="5"/>
  <c r="C1731" i="5"/>
  <c r="C1730" i="5"/>
  <c r="C1729" i="5"/>
  <c r="C1728" i="5"/>
  <c r="C1727" i="5"/>
  <c r="C1726" i="5"/>
  <c r="C1725" i="5"/>
  <c r="C1724" i="5"/>
  <c r="C1723" i="5"/>
  <c r="C1722" i="5"/>
  <c r="C1721" i="5"/>
  <c r="C1720" i="5"/>
  <c r="C1719" i="5"/>
  <c r="C1718" i="5"/>
  <c r="C1717" i="5"/>
  <c r="C1716" i="5"/>
  <c r="C1715" i="5"/>
  <c r="C1714" i="5"/>
  <c r="C1713" i="5"/>
  <c r="C1712" i="5"/>
  <c r="C1711" i="5"/>
  <c r="C1710" i="5"/>
  <c r="C1709" i="5"/>
  <c r="C1708" i="5"/>
  <c r="C1707" i="5"/>
  <c r="C1706" i="5"/>
  <c r="C1705" i="5"/>
  <c r="C1704" i="5"/>
  <c r="C1703" i="5"/>
  <c r="C1702" i="5"/>
  <c r="C1701" i="5"/>
  <c r="C1700" i="5"/>
  <c r="C1699" i="5"/>
  <c r="C1698" i="5"/>
  <c r="C1697" i="5"/>
  <c r="C1696" i="5"/>
  <c r="C1695" i="5"/>
  <c r="C1694" i="5"/>
  <c r="C1693" i="5"/>
  <c r="C1692" i="5"/>
  <c r="C1691" i="5"/>
  <c r="C1690" i="5"/>
  <c r="C1689" i="5"/>
  <c r="C1688" i="5"/>
  <c r="C1687" i="5"/>
  <c r="C1686" i="5"/>
  <c r="C1685" i="5"/>
  <c r="C1684" i="5"/>
  <c r="C1683" i="5"/>
  <c r="C1682" i="5"/>
  <c r="C1681" i="5"/>
  <c r="C1680" i="5"/>
  <c r="C1679" i="5"/>
  <c r="C1678" i="5"/>
  <c r="C1677" i="5"/>
  <c r="C1676" i="5"/>
  <c r="C1675" i="5"/>
  <c r="C1674" i="5"/>
  <c r="C1673" i="5"/>
  <c r="C1672" i="5"/>
  <c r="C1671" i="5"/>
  <c r="C1670" i="5"/>
  <c r="C1669" i="5"/>
  <c r="C1668" i="5"/>
  <c r="C1667" i="5"/>
  <c r="C1666" i="5"/>
  <c r="C1665" i="5"/>
  <c r="C1664" i="5"/>
  <c r="C1663" i="5"/>
  <c r="C1662" i="5"/>
  <c r="C1661" i="5"/>
  <c r="C1660" i="5"/>
  <c r="C1659" i="5"/>
  <c r="C1658" i="5"/>
  <c r="C1657" i="5"/>
  <c r="C1656" i="5"/>
  <c r="C1655" i="5"/>
  <c r="C1654" i="5"/>
  <c r="C1653" i="5"/>
  <c r="C1652" i="5"/>
  <c r="C1651" i="5"/>
  <c r="C1650" i="5"/>
  <c r="C1649" i="5"/>
  <c r="C1648" i="5"/>
  <c r="C1647" i="5"/>
  <c r="C1646" i="5"/>
  <c r="C1645" i="5"/>
  <c r="C1644" i="5"/>
  <c r="C1643" i="5"/>
  <c r="C1642" i="5"/>
  <c r="C1641" i="5"/>
  <c r="C1640" i="5"/>
  <c r="C1639" i="5"/>
  <c r="C1638" i="5"/>
  <c r="C1637" i="5"/>
  <c r="C1636" i="5"/>
  <c r="C1635" i="5"/>
  <c r="C1634" i="5"/>
  <c r="C1633" i="5"/>
  <c r="C1632" i="5"/>
  <c r="C1631" i="5"/>
  <c r="C1630" i="5"/>
  <c r="C1629" i="5"/>
  <c r="C1628" i="5"/>
  <c r="C1627" i="5"/>
  <c r="C1626" i="5"/>
  <c r="C1625" i="5"/>
  <c r="C1624" i="5"/>
  <c r="C1623" i="5"/>
  <c r="C1622" i="5"/>
  <c r="C1621" i="5"/>
  <c r="C1620" i="5"/>
  <c r="C1619" i="5"/>
  <c r="C1618" i="5"/>
  <c r="C1617" i="5"/>
  <c r="C1616" i="5"/>
  <c r="C1615" i="5"/>
  <c r="C1614" i="5"/>
  <c r="C1613" i="5"/>
  <c r="C1612" i="5"/>
  <c r="C1611" i="5"/>
  <c r="C1610" i="5"/>
  <c r="C1609" i="5"/>
  <c r="C1608" i="5"/>
  <c r="C1607" i="5"/>
  <c r="C1606" i="5"/>
  <c r="C1605" i="5"/>
  <c r="C1604" i="5"/>
  <c r="C1603" i="5"/>
  <c r="C1602" i="5"/>
  <c r="C1601" i="5"/>
  <c r="C1600" i="5"/>
  <c r="C1599" i="5"/>
  <c r="C1598" i="5"/>
  <c r="C1597" i="5"/>
  <c r="C1596" i="5"/>
  <c r="C1595" i="5"/>
  <c r="C1594" i="5"/>
  <c r="C1593" i="5"/>
  <c r="C1592" i="5"/>
  <c r="C1591" i="5"/>
  <c r="C1590" i="5"/>
  <c r="C1589" i="5"/>
  <c r="C1588" i="5"/>
  <c r="C1587" i="5"/>
  <c r="C1586" i="5"/>
  <c r="C1585" i="5"/>
  <c r="C1584" i="5"/>
  <c r="C1583" i="5"/>
  <c r="C1582" i="5"/>
  <c r="C1581" i="5"/>
  <c r="C1580" i="5"/>
  <c r="C1579" i="5"/>
  <c r="C1578" i="5"/>
  <c r="C1577" i="5"/>
  <c r="C1576" i="5"/>
  <c r="C1575" i="5"/>
  <c r="C1574" i="5"/>
  <c r="C1573" i="5"/>
  <c r="C1572" i="5"/>
  <c r="C1571" i="5"/>
  <c r="C1570" i="5"/>
  <c r="C1569" i="5"/>
  <c r="C1568" i="5"/>
  <c r="C1567" i="5"/>
  <c r="C1566" i="5"/>
  <c r="C1565" i="5"/>
  <c r="C1564" i="5"/>
  <c r="C1563" i="5"/>
  <c r="C1562" i="5"/>
  <c r="C1561" i="5"/>
  <c r="C1560" i="5"/>
  <c r="C1559" i="5"/>
  <c r="C1558" i="5"/>
  <c r="C1557" i="5"/>
  <c r="C1556" i="5"/>
  <c r="C1555" i="5"/>
  <c r="C1554" i="5"/>
  <c r="C1553" i="5"/>
  <c r="C1552" i="5"/>
  <c r="C1551" i="5"/>
  <c r="C1550" i="5"/>
  <c r="C1549" i="5"/>
  <c r="C1548" i="5"/>
  <c r="C1547" i="5"/>
  <c r="C1546" i="5"/>
  <c r="C1545" i="5"/>
  <c r="C1544" i="5"/>
  <c r="C1543" i="5"/>
  <c r="C1542" i="5"/>
  <c r="C1541" i="5"/>
  <c r="C1540" i="5"/>
  <c r="C1539" i="5"/>
  <c r="C1538" i="5"/>
  <c r="C1537" i="5"/>
  <c r="C1536" i="5"/>
  <c r="C1535" i="5"/>
  <c r="C1534" i="5"/>
  <c r="C1533" i="5"/>
  <c r="C1532" i="5"/>
  <c r="C1531" i="5"/>
  <c r="C1530" i="5"/>
  <c r="C1529" i="5"/>
  <c r="C1528" i="5"/>
  <c r="C1527" i="5"/>
  <c r="C1526" i="5"/>
  <c r="C1525" i="5"/>
  <c r="C1524" i="5"/>
  <c r="C1523" i="5"/>
  <c r="C1522" i="5"/>
  <c r="C1521" i="5"/>
  <c r="C1520" i="5"/>
  <c r="C1519" i="5"/>
  <c r="C1518" i="5"/>
  <c r="C1517" i="5"/>
  <c r="C1516" i="5"/>
  <c r="C1515" i="5"/>
  <c r="C1514" i="5"/>
  <c r="C1513" i="5"/>
  <c r="C1512" i="5"/>
  <c r="C1511" i="5"/>
  <c r="C1510" i="5"/>
  <c r="C1509" i="5"/>
  <c r="C1508" i="5"/>
  <c r="C1507" i="5"/>
  <c r="C1506" i="5"/>
  <c r="C1505" i="5"/>
  <c r="C1504" i="5"/>
  <c r="C1503" i="5"/>
  <c r="C1502" i="5"/>
  <c r="C1501" i="5"/>
  <c r="C1500" i="5"/>
  <c r="C1499" i="5"/>
  <c r="C1498" i="5"/>
  <c r="C1497" i="5"/>
  <c r="C1496" i="5"/>
  <c r="C1495" i="5"/>
  <c r="C1494" i="5"/>
  <c r="C1493" i="5"/>
  <c r="C1492" i="5"/>
  <c r="C1491" i="5"/>
  <c r="C1490" i="5"/>
  <c r="C1489" i="5"/>
  <c r="C1488" i="5"/>
  <c r="C1487" i="5"/>
  <c r="C1486" i="5"/>
  <c r="C1485" i="5"/>
  <c r="C1484" i="5"/>
  <c r="C1483" i="5"/>
  <c r="C1482" i="5"/>
  <c r="C1481" i="5"/>
  <c r="C1480" i="5"/>
  <c r="C1479" i="5"/>
  <c r="C1478" i="5"/>
  <c r="C1477" i="5"/>
  <c r="C1476" i="5"/>
  <c r="C1475" i="5"/>
  <c r="C1474" i="5"/>
  <c r="C1473" i="5"/>
  <c r="C1472" i="5"/>
  <c r="C1471" i="5"/>
  <c r="C1470" i="5"/>
  <c r="C1469" i="5"/>
  <c r="C1468" i="5"/>
  <c r="C1467" i="5"/>
  <c r="C1466" i="5"/>
  <c r="C1465" i="5"/>
  <c r="C1464" i="5"/>
  <c r="C1463" i="5"/>
  <c r="C1462" i="5"/>
  <c r="C1461" i="5"/>
  <c r="C1460" i="5"/>
  <c r="C1459" i="5"/>
  <c r="C1458" i="5"/>
  <c r="C1457" i="5"/>
  <c r="C1456" i="5"/>
  <c r="C1455" i="5"/>
  <c r="C1454" i="5"/>
  <c r="C1453" i="5"/>
  <c r="C1452" i="5"/>
  <c r="C1451" i="5"/>
  <c r="C1450" i="5"/>
  <c r="C1449" i="5"/>
  <c r="C1448" i="5"/>
  <c r="C1447" i="5"/>
  <c r="C1446" i="5"/>
  <c r="C1445" i="5"/>
  <c r="C1444" i="5"/>
  <c r="C1443" i="5"/>
  <c r="C1442" i="5"/>
  <c r="C1441" i="5"/>
  <c r="C1440" i="5"/>
  <c r="C1439" i="5"/>
  <c r="C1438" i="5"/>
  <c r="C1437" i="5"/>
  <c r="C1436" i="5"/>
  <c r="C1435" i="5"/>
  <c r="C1434" i="5"/>
  <c r="C1433" i="5"/>
  <c r="C1432" i="5"/>
  <c r="C1431" i="5"/>
  <c r="C1430" i="5"/>
  <c r="C1429" i="5"/>
  <c r="C1428" i="5"/>
  <c r="C1427" i="5"/>
  <c r="C1426" i="5"/>
  <c r="C1425" i="5"/>
  <c r="C1424" i="5"/>
  <c r="C1423" i="5"/>
  <c r="C1422" i="5"/>
  <c r="C1421" i="5"/>
  <c r="C1420" i="5"/>
  <c r="C1419" i="5"/>
  <c r="C1418" i="5"/>
  <c r="C1417" i="5"/>
  <c r="C1416" i="5"/>
  <c r="C1415" i="5"/>
  <c r="C1414" i="5"/>
  <c r="C1413" i="5"/>
  <c r="C1412" i="5"/>
  <c r="C1411" i="5"/>
  <c r="C1410" i="5"/>
  <c r="C1409" i="5"/>
  <c r="C1408" i="5"/>
  <c r="C1407" i="5"/>
  <c r="C1406" i="5"/>
  <c r="C1405" i="5"/>
  <c r="C1404" i="5"/>
  <c r="C1403" i="5"/>
  <c r="C1402" i="5"/>
  <c r="C1401" i="5"/>
  <c r="C1400" i="5"/>
  <c r="C1399" i="5"/>
  <c r="C1398" i="5"/>
  <c r="C1397" i="5"/>
  <c r="C1396" i="5"/>
  <c r="C1395" i="5"/>
  <c r="C1394" i="5"/>
  <c r="C1393" i="5"/>
  <c r="C1392" i="5"/>
  <c r="C1391" i="5"/>
  <c r="C1390" i="5"/>
  <c r="C1389" i="5"/>
  <c r="C1388" i="5"/>
  <c r="C1387" i="5"/>
  <c r="C1386" i="5"/>
  <c r="C1385" i="5"/>
  <c r="C1384" i="5"/>
  <c r="C1383" i="5"/>
  <c r="C1382" i="5"/>
  <c r="C1381" i="5"/>
  <c r="C1380" i="5"/>
  <c r="C1379" i="5"/>
  <c r="C1378" i="5"/>
  <c r="C1377" i="5"/>
  <c r="C1376" i="5"/>
  <c r="C1375" i="5"/>
  <c r="C1374" i="5"/>
  <c r="C1373" i="5"/>
  <c r="C1372" i="5"/>
  <c r="C1371" i="5"/>
  <c r="C1370" i="5"/>
  <c r="C1369" i="5"/>
  <c r="C1368" i="5"/>
  <c r="C1367" i="5"/>
  <c r="C1366" i="5"/>
  <c r="C1365" i="5"/>
  <c r="C1364" i="5"/>
  <c r="C1363" i="5"/>
  <c r="C1362" i="5"/>
  <c r="C1361" i="5"/>
  <c r="C1360" i="5"/>
  <c r="C1359" i="5"/>
  <c r="C1358" i="5"/>
  <c r="C1357" i="5"/>
  <c r="C1356" i="5"/>
  <c r="C1355" i="5"/>
  <c r="C1354" i="5"/>
  <c r="C1353" i="5"/>
  <c r="C1352" i="5"/>
  <c r="C1351" i="5"/>
  <c r="C1350" i="5"/>
  <c r="C1349" i="5"/>
  <c r="C1348" i="5"/>
  <c r="C1347" i="5"/>
  <c r="C1346" i="5"/>
  <c r="C1345" i="5"/>
  <c r="C1344" i="5"/>
  <c r="C1343" i="5"/>
  <c r="C1342" i="5"/>
  <c r="C1341" i="5"/>
  <c r="C1340" i="5"/>
  <c r="C1339" i="5"/>
  <c r="C1338" i="5"/>
  <c r="C1337" i="5"/>
  <c r="C1336" i="5"/>
  <c r="C1335" i="5"/>
  <c r="C1334" i="5"/>
  <c r="C1333" i="5"/>
  <c r="C1332" i="5"/>
  <c r="C1331" i="5"/>
  <c r="C1330" i="5"/>
  <c r="C1329" i="5"/>
  <c r="C1328" i="5"/>
  <c r="C1327" i="5"/>
  <c r="C1326" i="5"/>
  <c r="C1325" i="5"/>
  <c r="C1324" i="5"/>
  <c r="C1323" i="5"/>
  <c r="C1322" i="5"/>
  <c r="C1321" i="5"/>
  <c r="C1320" i="5"/>
  <c r="C1319" i="5"/>
  <c r="C1318" i="5"/>
  <c r="C1317" i="5"/>
  <c r="C1316" i="5"/>
  <c r="C1315" i="5"/>
  <c r="C1314" i="5"/>
  <c r="C1313" i="5"/>
  <c r="C1312" i="5"/>
  <c r="C1311" i="5"/>
  <c r="C1310" i="5"/>
  <c r="C1309" i="5"/>
  <c r="C1308" i="5"/>
  <c r="C1307" i="5"/>
  <c r="C1306" i="5"/>
  <c r="C1305" i="5"/>
  <c r="C1304" i="5"/>
  <c r="C1303" i="5"/>
  <c r="C1302" i="5"/>
  <c r="C1301" i="5"/>
  <c r="C1300" i="5"/>
  <c r="C1299" i="5"/>
  <c r="C1298" i="5"/>
  <c r="C1297" i="5"/>
  <c r="C1296" i="5"/>
  <c r="C1295" i="5"/>
  <c r="C1294" i="5"/>
  <c r="C1293" i="5"/>
  <c r="C1292" i="5"/>
  <c r="C1291" i="5"/>
  <c r="C1290" i="5"/>
  <c r="C1289" i="5"/>
  <c r="C1288" i="5"/>
  <c r="C1287" i="5"/>
  <c r="C1286" i="5"/>
  <c r="C1285" i="5"/>
  <c r="C1284" i="5"/>
  <c r="C1283" i="5"/>
  <c r="C1282" i="5"/>
  <c r="C1281" i="5"/>
  <c r="C1280" i="5"/>
  <c r="C1279" i="5"/>
  <c r="C1278" i="5"/>
  <c r="C1277" i="5"/>
  <c r="C1276" i="5"/>
  <c r="C1275" i="5"/>
  <c r="C1274" i="5"/>
  <c r="C1273" i="5"/>
  <c r="C1272" i="5"/>
  <c r="C1271" i="5"/>
  <c r="C1270" i="5"/>
  <c r="C1269" i="5"/>
  <c r="C1268" i="5"/>
  <c r="C1267" i="5"/>
  <c r="C1266" i="5"/>
  <c r="C1265" i="5"/>
  <c r="C1264" i="5"/>
  <c r="C1263" i="5"/>
  <c r="C1262" i="5"/>
  <c r="C1261" i="5"/>
  <c r="C1260" i="5"/>
  <c r="C1259" i="5"/>
  <c r="C1258" i="5"/>
  <c r="C1257" i="5"/>
  <c r="C1256" i="5"/>
  <c r="C1255" i="5"/>
  <c r="C1254" i="5"/>
  <c r="C1253" i="5"/>
  <c r="C1252" i="5"/>
  <c r="C1251" i="5"/>
  <c r="C1250" i="5"/>
  <c r="C1249" i="5"/>
  <c r="C1248" i="5"/>
  <c r="C1247" i="5"/>
  <c r="C1246" i="5"/>
  <c r="C1245" i="5"/>
  <c r="C1244" i="5"/>
  <c r="C1243" i="5"/>
  <c r="C1242" i="5"/>
  <c r="C1241" i="5"/>
  <c r="C1240" i="5"/>
  <c r="C1239" i="5"/>
  <c r="C1238" i="5"/>
  <c r="C1237" i="5"/>
  <c r="C1236" i="5"/>
  <c r="C1235" i="5"/>
  <c r="C1234" i="5"/>
  <c r="C1233" i="5"/>
  <c r="C1232" i="5"/>
  <c r="C1231" i="5"/>
  <c r="C1230" i="5"/>
  <c r="C1229" i="5"/>
  <c r="C1228" i="5"/>
  <c r="C1227" i="5"/>
  <c r="C1226" i="5"/>
  <c r="C1225" i="5"/>
  <c r="C1224" i="5"/>
  <c r="C1223" i="5"/>
  <c r="C1222" i="5"/>
  <c r="C1221" i="5"/>
  <c r="C1220" i="5"/>
  <c r="C1219" i="5"/>
  <c r="C1218" i="5"/>
  <c r="C1217" i="5"/>
  <c r="C1216" i="5"/>
  <c r="C1215" i="5"/>
  <c r="C1214" i="5"/>
  <c r="C1213" i="5"/>
  <c r="C1212" i="5"/>
  <c r="C1211" i="5"/>
  <c r="C1210" i="5"/>
  <c r="C1209" i="5"/>
  <c r="C1208" i="5"/>
  <c r="C1207" i="5"/>
  <c r="C1206" i="5"/>
  <c r="C1205" i="5"/>
  <c r="C1204" i="5"/>
  <c r="C1203" i="5"/>
  <c r="C1202" i="5"/>
  <c r="C1201" i="5"/>
  <c r="C1200" i="5"/>
  <c r="C1199" i="5"/>
  <c r="C1198" i="5"/>
  <c r="C1197" i="5"/>
  <c r="C1196" i="5"/>
  <c r="C1195" i="5"/>
  <c r="C1194" i="5"/>
  <c r="C1193" i="5"/>
  <c r="C1192" i="5"/>
  <c r="C1191" i="5"/>
  <c r="C1190" i="5"/>
  <c r="C1189" i="5"/>
  <c r="C1188" i="5"/>
  <c r="C1187" i="5"/>
  <c r="C1186" i="5"/>
  <c r="C1185" i="5"/>
  <c r="C1184" i="5"/>
  <c r="C1183" i="5"/>
  <c r="C1182" i="5"/>
  <c r="C1181" i="5"/>
  <c r="C1180" i="5"/>
  <c r="C1179" i="5"/>
  <c r="C1178" i="5"/>
  <c r="C1177" i="5"/>
  <c r="C1176" i="5"/>
  <c r="C1175" i="5"/>
  <c r="C1174" i="5"/>
  <c r="C1173" i="5"/>
  <c r="C1172" i="5"/>
  <c r="C1171" i="5"/>
  <c r="C1170" i="5"/>
  <c r="C1169" i="5"/>
  <c r="C1168" i="5"/>
  <c r="C1167" i="5"/>
  <c r="C1166" i="5"/>
  <c r="C1165" i="5"/>
  <c r="C1164" i="5"/>
  <c r="C1163" i="5"/>
  <c r="C1162" i="5"/>
  <c r="C1161" i="5"/>
  <c r="C1160" i="5"/>
  <c r="C1159" i="5"/>
  <c r="C1158" i="5"/>
  <c r="C1157" i="5"/>
  <c r="C1156" i="5"/>
  <c r="C1155" i="5"/>
  <c r="C1154" i="5"/>
  <c r="C1153" i="5"/>
  <c r="C1152" i="5"/>
  <c r="C1151" i="5"/>
  <c r="C1150" i="5"/>
  <c r="C1149" i="5"/>
  <c r="C1148" i="5"/>
  <c r="C1147" i="5"/>
  <c r="C1146" i="5"/>
  <c r="C1145" i="5"/>
  <c r="C1144" i="5"/>
  <c r="C1143" i="5"/>
  <c r="C1142" i="5"/>
  <c r="C1141" i="5"/>
  <c r="C1140" i="5"/>
  <c r="C1139" i="5"/>
  <c r="C1138" i="5"/>
  <c r="C1137" i="5"/>
  <c r="C1136" i="5"/>
  <c r="C1135" i="5"/>
  <c r="C1134" i="5"/>
  <c r="C1133" i="5"/>
  <c r="C1132" i="5"/>
  <c r="C1131" i="5"/>
  <c r="C1130" i="5"/>
  <c r="C1129" i="5"/>
  <c r="C1128" i="5"/>
  <c r="C1127" i="5"/>
  <c r="C1126" i="5"/>
  <c r="C1125" i="5"/>
  <c r="C1124" i="5"/>
  <c r="C1123" i="5"/>
  <c r="C1122" i="5"/>
  <c r="C1121" i="5"/>
  <c r="C1120" i="5"/>
  <c r="C1119" i="5"/>
  <c r="C1118" i="5"/>
  <c r="C1117" i="5"/>
  <c r="C1116" i="5"/>
  <c r="C1115" i="5"/>
  <c r="C1114" i="5"/>
  <c r="C1113" i="5"/>
  <c r="C1112" i="5"/>
  <c r="C1111" i="5"/>
  <c r="C1110" i="5"/>
  <c r="C1109" i="5"/>
  <c r="C1108" i="5"/>
  <c r="C1107" i="5"/>
  <c r="C1106" i="5"/>
  <c r="C1105" i="5"/>
  <c r="C1104" i="5"/>
  <c r="C1103" i="5"/>
  <c r="C1102" i="5"/>
  <c r="C1101" i="5"/>
  <c r="C1100" i="5"/>
  <c r="C1099" i="5"/>
  <c r="C1098" i="5"/>
  <c r="C1097" i="5"/>
  <c r="C1096" i="5"/>
  <c r="C1095" i="5"/>
  <c r="C1094" i="5"/>
  <c r="C1093" i="5"/>
  <c r="C1092" i="5"/>
  <c r="C1091" i="5"/>
  <c r="C1090" i="5"/>
  <c r="C1089" i="5"/>
  <c r="C1088" i="5"/>
  <c r="C1087" i="5"/>
  <c r="C1086" i="5"/>
  <c r="C1085" i="5"/>
  <c r="C1084" i="5"/>
  <c r="C1083" i="5"/>
  <c r="C1082" i="5"/>
  <c r="C1081" i="5"/>
  <c r="C1080" i="5"/>
  <c r="C1079" i="5"/>
  <c r="C1078" i="5"/>
  <c r="C1077" i="5"/>
  <c r="C1076" i="5"/>
  <c r="C1075" i="5"/>
  <c r="C1074" i="5"/>
  <c r="C1073" i="5"/>
  <c r="C1072" i="5"/>
  <c r="C1071" i="5"/>
  <c r="C1070" i="5"/>
  <c r="C1069" i="5"/>
  <c r="C1068" i="5"/>
  <c r="C1067" i="5"/>
  <c r="C1066" i="5"/>
  <c r="C1065" i="5"/>
  <c r="C1064" i="5"/>
  <c r="C1063" i="5"/>
  <c r="C1062" i="5"/>
  <c r="C1061" i="5"/>
  <c r="C1060" i="5"/>
  <c r="C1059" i="5"/>
  <c r="C1058" i="5"/>
  <c r="C1057" i="5"/>
  <c r="C1056" i="5"/>
  <c r="C1055" i="5"/>
  <c r="C1054" i="5"/>
  <c r="C1053" i="5"/>
  <c r="C1052" i="5"/>
  <c r="C1051" i="5"/>
  <c r="C1050" i="5"/>
  <c r="C1049" i="5"/>
  <c r="C1048" i="5"/>
  <c r="C1047" i="5"/>
  <c r="C1046" i="5"/>
  <c r="C1045" i="5"/>
  <c r="C1044" i="5"/>
  <c r="C1043" i="5"/>
  <c r="C1042" i="5"/>
  <c r="C1041" i="5"/>
  <c r="C1040" i="5"/>
  <c r="C1039" i="5"/>
  <c r="C1038" i="5"/>
  <c r="C1037" i="5"/>
  <c r="C1036" i="5"/>
  <c r="C1035" i="5"/>
  <c r="C1034" i="5"/>
  <c r="C1033" i="5"/>
  <c r="C1032" i="5"/>
  <c r="C1031" i="5"/>
  <c r="C1030" i="5"/>
  <c r="C1029" i="5"/>
  <c r="C1028" i="5"/>
  <c r="C1027" i="5"/>
  <c r="C1026" i="5"/>
  <c r="C1025" i="5"/>
  <c r="C1024" i="5"/>
  <c r="C1023" i="5"/>
  <c r="C1022" i="5"/>
  <c r="C1021" i="5"/>
  <c r="C1020" i="5"/>
  <c r="C1019" i="5"/>
  <c r="C1018" i="5"/>
  <c r="C1017" i="5"/>
  <c r="C1016" i="5"/>
  <c r="C1015" i="5"/>
  <c r="C1014" i="5"/>
  <c r="C1013" i="5"/>
  <c r="C1012" i="5"/>
  <c r="C1011" i="5"/>
  <c r="C1010" i="5"/>
  <c r="C1009" i="5"/>
  <c r="C1008" i="5"/>
  <c r="C1007" i="5"/>
  <c r="C1006" i="5"/>
  <c r="C1005" i="5"/>
  <c r="C1004" i="5"/>
  <c r="C1003" i="5"/>
  <c r="C1002" i="5"/>
  <c r="C1001" i="5"/>
  <c r="C1000" i="5"/>
  <c r="C999" i="5"/>
  <c r="C998" i="5"/>
  <c r="C997" i="5"/>
  <c r="C996" i="5"/>
  <c r="C995" i="5"/>
  <c r="C994" i="5"/>
  <c r="C993" i="5"/>
  <c r="C992" i="5"/>
  <c r="C991" i="5"/>
  <c r="C990" i="5"/>
  <c r="C989" i="5"/>
  <c r="C988" i="5"/>
  <c r="C987" i="5"/>
  <c r="C986" i="5"/>
  <c r="C985" i="5"/>
  <c r="C984" i="5"/>
  <c r="C983" i="5"/>
  <c r="C982" i="5"/>
  <c r="C981" i="5"/>
  <c r="C980" i="5"/>
  <c r="C979" i="5"/>
  <c r="C978" i="5"/>
  <c r="C977" i="5"/>
  <c r="C976" i="5"/>
  <c r="C975" i="5"/>
  <c r="C974" i="5"/>
  <c r="C973" i="5"/>
  <c r="C972" i="5"/>
  <c r="C971" i="5"/>
  <c r="C970" i="5"/>
  <c r="C969" i="5"/>
  <c r="C968" i="5"/>
  <c r="C967" i="5"/>
  <c r="C966" i="5"/>
  <c r="C965" i="5"/>
  <c r="C964" i="5"/>
  <c r="C963" i="5"/>
  <c r="C962" i="5"/>
  <c r="C961" i="5"/>
  <c r="C960" i="5"/>
  <c r="C959" i="5"/>
  <c r="C958" i="5"/>
  <c r="C957" i="5"/>
  <c r="C956" i="5"/>
  <c r="C955" i="5"/>
  <c r="C954" i="5"/>
  <c r="C953" i="5"/>
  <c r="C952" i="5"/>
  <c r="C951" i="5"/>
  <c r="C950" i="5"/>
  <c r="C949" i="5"/>
  <c r="C948" i="5"/>
  <c r="C947" i="5"/>
  <c r="C946" i="5"/>
  <c r="C945" i="5"/>
  <c r="C944" i="5"/>
  <c r="C943" i="5"/>
  <c r="C942" i="5"/>
  <c r="C941" i="5"/>
  <c r="C940" i="5"/>
  <c r="C939" i="5"/>
  <c r="C938" i="5"/>
  <c r="C937" i="5"/>
  <c r="C936" i="5"/>
  <c r="C935" i="5"/>
  <c r="C934" i="5"/>
  <c r="C933" i="5"/>
  <c r="C932" i="5"/>
  <c r="C931" i="5"/>
  <c r="C930" i="5"/>
  <c r="C929" i="5"/>
  <c r="C928" i="5"/>
  <c r="C927" i="5"/>
  <c r="C926" i="5"/>
  <c r="C925" i="5"/>
  <c r="C924" i="5"/>
  <c r="C923" i="5"/>
  <c r="C922" i="5"/>
  <c r="C921" i="5"/>
  <c r="C920" i="5"/>
  <c r="C919" i="5"/>
  <c r="C918" i="5"/>
  <c r="C917" i="5"/>
  <c r="C916" i="5"/>
  <c r="C915" i="5"/>
  <c r="C914" i="5"/>
  <c r="C913" i="5"/>
  <c r="C912" i="5"/>
  <c r="C911" i="5"/>
  <c r="C910" i="5"/>
  <c r="C909" i="5"/>
  <c r="C908" i="5"/>
  <c r="C907" i="5"/>
  <c r="C906" i="5"/>
  <c r="C905" i="5"/>
  <c r="C904" i="5"/>
  <c r="C903" i="5"/>
  <c r="C902" i="5"/>
  <c r="C901" i="5"/>
  <c r="C900" i="5"/>
  <c r="C899" i="5"/>
  <c r="C898" i="5"/>
  <c r="C897" i="5"/>
  <c r="C896" i="5"/>
  <c r="C895" i="5"/>
  <c r="C894" i="5"/>
  <c r="C893" i="5"/>
  <c r="C892" i="5"/>
  <c r="C891" i="5"/>
  <c r="C890" i="5"/>
  <c r="C889" i="5"/>
  <c r="C888" i="5"/>
  <c r="C887" i="5"/>
  <c r="C886" i="5"/>
  <c r="C885" i="5"/>
  <c r="C884" i="5"/>
  <c r="C883" i="5"/>
  <c r="C882" i="5"/>
  <c r="C881" i="5"/>
  <c r="C880" i="5"/>
  <c r="C879" i="5"/>
  <c r="C878" i="5"/>
  <c r="C877" i="5"/>
  <c r="C876" i="5"/>
  <c r="C875" i="5"/>
  <c r="C874" i="5"/>
  <c r="C873" i="5"/>
  <c r="C872" i="5"/>
  <c r="C871" i="5"/>
  <c r="C870" i="5"/>
  <c r="C869" i="5"/>
  <c r="C868" i="5"/>
  <c r="C867" i="5"/>
  <c r="C866" i="5"/>
  <c r="C865" i="5"/>
  <c r="C864" i="5"/>
  <c r="C863" i="5"/>
  <c r="C862" i="5"/>
  <c r="C861" i="5"/>
  <c r="C860" i="5"/>
  <c r="C859" i="5"/>
  <c r="C858" i="5"/>
  <c r="C857" i="5"/>
  <c r="C856" i="5"/>
  <c r="C855" i="5"/>
  <c r="C854" i="5"/>
  <c r="C853" i="5"/>
  <c r="C852" i="5"/>
  <c r="C851" i="5"/>
  <c r="C850" i="5"/>
  <c r="C849" i="5"/>
  <c r="C848" i="5"/>
  <c r="C847" i="5"/>
  <c r="C846" i="5"/>
  <c r="C845" i="5"/>
  <c r="C844" i="5"/>
  <c r="C843" i="5"/>
  <c r="C842" i="5"/>
  <c r="C841" i="5"/>
  <c r="C840" i="5"/>
  <c r="C839" i="5"/>
  <c r="C838" i="5"/>
  <c r="C837" i="5"/>
  <c r="C836" i="5"/>
  <c r="C835" i="5"/>
  <c r="C834" i="5"/>
  <c r="C833" i="5"/>
  <c r="C832" i="5"/>
  <c r="C831" i="5"/>
  <c r="C830" i="5"/>
  <c r="C829" i="5"/>
  <c r="C828" i="5"/>
  <c r="C827" i="5"/>
  <c r="C826" i="5"/>
  <c r="C825" i="5"/>
  <c r="C824" i="5"/>
  <c r="C823" i="5"/>
  <c r="C822" i="5"/>
  <c r="C821" i="5"/>
  <c r="C820" i="5"/>
  <c r="C819" i="5"/>
  <c r="C818" i="5"/>
  <c r="C817" i="5"/>
  <c r="C816" i="5"/>
  <c r="C815" i="5"/>
  <c r="C814" i="5"/>
  <c r="C813" i="5"/>
  <c r="C812" i="5"/>
  <c r="C811" i="5"/>
  <c r="C810" i="5"/>
  <c r="C809" i="5"/>
  <c r="C808" i="5"/>
  <c r="C807" i="5"/>
  <c r="C806" i="5"/>
  <c r="C805" i="5"/>
  <c r="C804" i="5"/>
  <c r="C803" i="5"/>
  <c r="C802" i="5"/>
  <c r="C801" i="5"/>
  <c r="C800" i="5"/>
  <c r="C799" i="5"/>
  <c r="C798" i="5"/>
  <c r="C797" i="5"/>
  <c r="C796" i="5"/>
  <c r="C795" i="5"/>
  <c r="C794" i="5"/>
  <c r="C793" i="5"/>
  <c r="C792" i="5"/>
  <c r="C791" i="5"/>
  <c r="C790" i="5"/>
  <c r="C789" i="5"/>
  <c r="C788" i="5"/>
  <c r="C787" i="5"/>
  <c r="C786" i="5"/>
  <c r="C785" i="5"/>
  <c r="C784" i="5"/>
  <c r="C783" i="5"/>
  <c r="C782" i="5"/>
  <c r="C781" i="5"/>
  <c r="C780" i="5"/>
  <c r="C779" i="5"/>
  <c r="C778" i="5"/>
  <c r="C777" i="5"/>
  <c r="C776" i="5"/>
  <c r="C775" i="5"/>
  <c r="C774" i="5"/>
  <c r="C773" i="5"/>
  <c r="C772" i="5"/>
  <c r="C771" i="5"/>
  <c r="C770" i="5"/>
  <c r="C769" i="5"/>
  <c r="C768" i="5"/>
  <c r="C767" i="5"/>
  <c r="C766" i="5"/>
  <c r="C765" i="5"/>
  <c r="C764" i="5"/>
  <c r="C763" i="5"/>
  <c r="C762" i="5"/>
  <c r="C761" i="5"/>
  <c r="C760" i="5"/>
  <c r="C759" i="5"/>
  <c r="C758" i="5"/>
  <c r="C757" i="5"/>
  <c r="C756" i="5"/>
  <c r="C755" i="5"/>
  <c r="C754" i="5"/>
  <c r="C753" i="5"/>
  <c r="C752" i="5"/>
  <c r="C751" i="5"/>
  <c r="C750" i="5"/>
  <c r="C749" i="5"/>
  <c r="C748" i="5"/>
  <c r="C747" i="5"/>
  <c r="C746" i="5"/>
  <c r="C745" i="5"/>
  <c r="C744" i="5"/>
  <c r="C743" i="5"/>
  <c r="C742" i="5"/>
  <c r="C741" i="5"/>
  <c r="C740" i="5"/>
  <c r="C739" i="5"/>
  <c r="C738" i="5"/>
  <c r="C737" i="5"/>
  <c r="C736" i="5"/>
  <c r="C735" i="5"/>
  <c r="C734" i="5"/>
  <c r="C733" i="5"/>
  <c r="C732" i="5"/>
  <c r="C731" i="5"/>
  <c r="C730" i="5"/>
  <c r="C729" i="5"/>
  <c r="C728" i="5"/>
  <c r="C727" i="5"/>
  <c r="C726" i="5"/>
  <c r="C725" i="5"/>
  <c r="C724" i="5"/>
  <c r="C723" i="5"/>
  <c r="C722" i="5"/>
  <c r="C721" i="5"/>
  <c r="C720" i="5"/>
  <c r="C719" i="5"/>
  <c r="C718" i="5"/>
  <c r="C717" i="5"/>
  <c r="C716" i="5"/>
  <c r="C715" i="5"/>
  <c r="C714" i="5"/>
  <c r="C713" i="5"/>
  <c r="C712" i="5"/>
  <c r="C711" i="5"/>
  <c r="C710" i="5"/>
  <c r="C709" i="5"/>
  <c r="C708" i="5"/>
  <c r="C707" i="5"/>
  <c r="C706" i="5"/>
  <c r="C705" i="5"/>
  <c r="C704" i="5"/>
  <c r="C703" i="5"/>
  <c r="C702" i="5"/>
  <c r="C701" i="5"/>
  <c r="C700" i="5"/>
  <c r="C699" i="5"/>
  <c r="C698" i="5"/>
  <c r="C697" i="5"/>
  <c r="C696" i="5"/>
  <c r="C695" i="5"/>
  <c r="C694" i="5"/>
  <c r="C693" i="5"/>
  <c r="C692" i="5"/>
  <c r="C691" i="5"/>
  <c r="C690" i="5"/>
  <c r="C689" i="5"/>
  <c r="C688" i="5"/>
  <c r="C687" i="5"/>
  <c r="C686" i="5"/>
  <c r="C685" i="5"/>
  <c r="C684" i="5"/>
  <c r="C683" i="5"/>
  <c r="C682" i="5"/>
  <c r="C681" i="5"/>
  <c r="C680" i="5"/>
  <c r="C679" i="5"/>
  <c r="C678" i="5"/>
  <c r="C677" i="5"/>
  <c r="C676" i="5"/>
  <c r="C675" i="5"/>
  <c r="C674" i="5"/>
  <c r="C673" i="5"/>
  <c r="C672" i="5"/>
  <c r="C671" i="5"/>
  <c r="C670" i="5"/>
  <c r="C669" i="5"/>
  <c r="C668" i="5"/>
  <c r="C667" i="5"/>
  <c r="C666" i="5"/>
  <c r="C665" i="5"/>
  <c r="C664" i="5"/>
  <c r="C663" i="5"/>
  <c r="C662" i="5"/>
  <c r="C661" i="5"/>
  <c r="C660" i="5"/>
  <c r="C659" i="5"/>
  <c r="C658" i="5"/>
  <c r="C657" i="5"/>
  <c r="C656" i="5"/>
  <c r="C655" i="5"/>
  <c r="C654" i="5"/>
  <c r="C653" i="5"/>
  <c r="C652" i="5"/>
  <c r="C651" i="5"/>
  <c r="C650" i="5"/>
  <c r="C649" i="5"/>
  <c r="C648" i="5"/>
  <c r="C647" i="5"/>
  <c r="C646" i="5"/>
  <c r="C645" i="5"/>
  <c r="C644" i="5"/>
  <c r="C643" i="5"/>
  <c r="C642" i="5"/>
  <c r="C641" i="5"/>
  <c r="C640" i="5"/>
  <c r="C639" i="5"/>
  <c r="C638" i="5"/>
  <c r="C637" i="5"/>
  <c r="C636" i="5"/>
  <c r="C635" i="5"/>
  <c r="C634" i="5"/>
  <c r="C633" i="5"/>
  <c r="C632" i="5"/>
  <c r="C631" i="5"/>
  <c r="C630" i="5"/>
  <c r="C629" i="5"/>
  <c r="C628" i="5"/>
  <c r="C627" i="5"/>
  <c r="C626" i="5"/>
  <c r="C625" i="5"/>
  <c r="C624" i="5"/>
  <c r="C623" i="5"/>
  <c r="C622" i="5"/>
  <c r="C621" i="5"/>
  <c r="C620" i="5"/>
  <c r="C619" i="5"/>
  <c r="C618" i="5"/>
  <c r="C617" i="5"/>
  <c r="C616" i="5"/>
  <c r="C615" i="5"/>
  <c r="C614" i="5"/>
  <c r="C613" i="5"/>
  <c r="C612" i="5"/>
  <c r="C611" i="5"/>
  <c r="C610" i="5"/>
  <c r="C609" i="5"/>
  <c r="C608" i="5"/>
  <c r="C607" i="5"/>
  <c r="C606" i="5"/>
  <c r="C605" i="5"/>
  <c r="C604" i="5"/>
  <c r="C603" i="5"/>
  <c r="C602" i="5"/>
  <c r="C601" i="5"/>
  <c r="C600" i="5"/>
  <c r="C599" i="5"/>
  <c r="C598" i="5"/>
  <c r="C597" i="5"/>
  <c r="C596" i="5"/>
  <c r="C595" i="5"/>
  <c r="C594" i="5"/>
  <c r="C593" i="5"/>
  <c r="C592" i="5"/>
  <c r="C591" i="5"/>
  <c r="C590" i="5"/>
  <c r="C589" i="5"/>
  <c r="C588" i="5"/>
  <c r="C587" i="5"/>
  <c r="C586" i="5"/>
  <c r="C585" i="5"/>
  <c r="C584" i="5"/>
  <c r="C583" i="5"/>
  <c r="C582" i="5"/>
  <c r="C581" i="5"/>
  <c r="C580" i="5"/>
  <c r="C579" i="5"/>
  <c r="C578" i="5"/>
  <c r="C577" i="5"/>
  <c r="C576" i="5"/>
  <c r="C575" i="5"/>
  <c r="C574" i="5"/>
  <c r="C573" i="5"/>
  <c r="C572" i="5"/>
  <c r="C571" i="5"/>
  <c r="C570" i="5"/>
  <c r="C569" i="5"/>
  <c r="C568" i="5"/>
  <c r="C567" i="5"/>
  <c r="C566" i="5"/>
  <c r="C565" i="5"/>
  <c r="C564" i="5"/>
  <c r="C563" i="5"/>
  <c r="C562" i="5"/>
  <c r="C561" i="5"/>
  <c r="C560" i="5"/>
  <c r="C559" i="5"/>
  <c r="C558" i="5"/>
  <c r="C557" i="5"/>
  <c r="C556" i="5"/>
  <c r="C555" i="5"/>
  <c r="C554" i="5"/>
  <c r="C553" i="5"/>
  <c r="C552" i="5"/>
  <c r="C551" i="5"/>
  <c r="C550" i="5"/>
  <c r="C549" i="5"/>
  <c r="C548" i="5"/>
  <c r="C547" i="5"/>
  <c r="C546" i="5"/>
  <c r="C545" i="5"/>
  <c r="C544" i="5"/>
  <c r="C543" i="5"/>
  <c r="C542" i="5"/>
  <c r="C541" i="5"/>
  <c r="C540" i="5"/>
  <c r="C539" i="5"/>
  <c r="C538" i="5"/>
  <c r="C537" i="5"/>
  <c r="C536" i="5"/>
  <c r="C535" i="5"/>
  <c r="C534" i="5"/>
  <c r="C533" i="5"/>
  <c r="C532" i="5"/>
  <c r="C531" i="5"/>
  <c r="C530" i="5"/>
  <c r="C529" i="5"/>
  <c r="C528" i="5"/>
  <c r="C527" i="5"/>
  <c r="C526" i="5"/>
  <c r="C525" i="5"/>
  <c r="C524" i="5"/>
  <c r="C523" i="5"/>
  <c r="C522" i="5"/>
  <c r="C521" i="5"/>
  <c r="C520" i="5"/>
  <c r="C519" i="5"/>
  <c r="C518" i="5"/>
  <c r="C517" i="5"/>
  <c r="C516" i="5"/>
  <c r="C515" i="5"/>
  <c r="C514" i="5"/>
  <c r="C513" i="5"/>
  <c r="C512" i="5"/>
  <c r="C511" i="5"/>
  <c r="C510" i="5"/>
  <c r="C509" i="5"/>
  <c r="C508" i="5"/>
  <c r="C507" i="5"/>
  <c r="C506" i="5"/>
  <c r="C505" i="5"/>
  <c r="C504" i="5"/>
  <c r="C503" i="5"/>
  <c r="C502" i="5"/>
  <c r="C501" i="5"/>
  <c r="C500" i="5"/>
  <c r="C499" i="5"/>
  <c r="C498" i="5"/>
  <c r="C497" i="5"/>
  <c r="C496" i="5"/>
  <c r="C495" i="5"/>
  <c r="C494" i="5"/>
  <c r="C493" i="5"/>
  <c r="C492" i="5"/>
  <c r="C491" i="5"/>
  <c r="C490" i="5"/>
  <c r="C489" i="5"/>
  <c r="C488" i="5"/>
  <c r="C487" i="5"/>
  <c r="C486" i="5"/>
  <c r="C485" i="5"/>
  <c r="C484" i="5"/>
  <c r="C483" i="5"/>
  <c r="C482" i="5"/>
  <c r="C481" i="5"/>
  <c r="C480" i="5"/>
  <c r="C479" i="5"/>
  <c r="C478" i="5"/>
  <c r="C477" i="5"/>
  <c r="C476" i="5"/>
  <c r="C475" i="5"/>
  <c r="C474" i="5"/>
  <c r="C473" i="5"/>
  <c r="C472" i="5"/>
  <c r="C471" i="5"/>
  <c r="C470" i="5"/>
  <c r="C469" i="5"/>
  <c r="C468" i="5"/>
  <c r="C467" i="5"/>
  <c r="C466" i="5"/>
  <c r="C465" i="5"/>
  <c r="C464" i="5"/>
  <c r="C463" i="5"/>
  <c r="C462" i="5"/>
  <c r="C461" i="5"/>
  <c r="C460" i="5"/>
  <c r="C459" i="5"/>
  <c r="C458" i="5"/>
  <c r="C457" i="5"/>
  <c r="C456" i="5"/>
  <c r="C455" i="5"/>
  <c r="C454" i="5"/>
  <c r="C453" i="5"/>
  <c r="C452" i="5"/>
  <c r="C451" i="5"/>
  <c r="C450" i="5"/>
  <c r="C449" i="5"/>
  <c r="C448" i="5"/>
  <c r="C447" i="5"/>
  <c r="C446" i="5"/>
  <c r="C445" i="5"/>
  <c r="C444" i="5"/>
  <c r="C443" i="5"/>
  <c r="C442" i="5"/>
  <c r="C441" i="5"/>
  <c r="C440" i="5"/>
  <c r="C439" i="5"/>
  <c r="C438" i="5"/>
  <c r="C437" i="5"/>
  <c r="C436" i="5"/>
  <c r="C435" i="5"/>
  <c r="C434" i="5"/>
  <c r="C433" i="5"/>
  <c r="C432" i="5"/>
  <c r="C431" i="5"/>
  <c r="C430" i="5"/>
  <c r="C429" i="5"/>
  <c r="C428" i="5"/>
  <c r="C427" i="5"/>
  <c r="C426" i="5"/>
  <c r="C425" i="5"/>
  <c r="C424" i="5"/>
  <c r="C423" i="5"/>
  <c r="C422" i="5"/>
  <c r="C421" i="5"/>
  <c r="C420" i="5"/>
  <c r="C419" i="5"/>
  <c r="C418" i="5"/>
  <c r="C417" i="5"/>
  <c r="C416" i="5"/>
  <c r="C415" i="5"/>
  <c r="C414" i="5"/>
  <c r="C413" i="5"/>
  <c r="C412" i="5"/>
  <c r="C411" i="5"/>
  <c r="C410" i="5"/>
  <c r="C409" i="5"/>
  <c r="C408" i="5"/>
  <c r="C407" i="5"/>
  <c r="C406" i="5"/>
  <c r="C405" i="5"/>
  <c r="C404" i="5"/>
  <c r="C403" i="5"/>
  <c r="C402" i="5"/>
  <c r="C401" i="5"/>
  <c r="C400" i="5"/>
  <c r="C399" i="5"/>
  <c r="C398" i="5"/>
  <c r="C397" i="5"/>
  <c r="C396" i="5"/>
  <c r="C395" i="5"/>
  <c r="C394" i="5"/>
  <c r="C393" i="5"/>
  <c r="C392" i="5"/>
  <c r="C391" i="5"/>
  <c r="C390" i="5"/>
  <c r="C389" i="5"/>
  <c r="C388" i="5"/>
  <c r="C387" i="5"/>
  <c r="C386" i="5"/>
  <c r="C385" i="5"/>
  <c r="C384" i="5"/>
  <c r="C383" i="5"/>
  <c r="C382" i="5"/>
  <c r="C381" i="5"/>
  <c r="C380" i="5"/>
  <c r="C379" i="5"/>
  <c r="C378" i="5"/>
  <c r="C377" i="5"/>
  <c r="C376" i="5"/>
  <c r="C375" i="5"/>
  <c r="C374" i="5"/>
  <c r="C373" i="5"/>
  <c r="C372" i="5"/>
  <c r="C371" i="5"/>
  <c r="C370" i="5"/>
  <c r="C369" i="5"/>
  <c r="C368" i="5"/>
  <c r="C367" i="5"/>
  <c r="C366" i="5"/>
  <c r="C365" i="5"/>
  <c r="C364" i="5"/>
  <c r="C363" i="5"/>
  <c r="C362" i="5"/>
  <c r="C361" i="5"/>
  <c r="C360" i="5"/>
  <c r="C359" i="5"/>
  <c r="C358" i="5"/>
  <c r="C357" i="5"/>
  <c r="C356" i="5"/>
  <c r="C355" i="5"/>
  <c r="C354" i="5"/>
  <c r="C353" i="5"/>
  <c r="C352" i="5"/>
  <c r="C351" i="5"/>
  <c r="C350" i="5"/>
  <c r="C349" i="5"/>
  <c r="C348" i="5"/>
  <c r="C347" i="5"/>
  <c r="C346" i="5"/>
  <c r="C345" i="5"/>
  <c r="C344" i="5"/>
  <c r="C343" i="5"/>
  <c r="C342" i="5"/>
  <c r="C341" i="5"/>
  <c r="C340" i="5"/>
  <c r="C339" i="5"/>
  <c r="C338" i="5"/>
  <c r="C337" i="5"/>
  <c r="C336" i="5"/>
  <c r="C335" i="5"/>
  <c r="C334" i="5"/>
  <c r="C333" i="5"/>
  <c r="C332" i="5"/>
  <c r="C331" i="5"/>
  <c r="C330" i="5"/>
  <c r="C329" i="5"/>
  <c r="C328" i="5"/>
  <c r="C327" i="5"/>
  <c r="C326" i="5"/>
  <c r="C325" i="5"/>
  <c r="C324" i="5"/>
  <c r="C323" i="5"/>
  <c r="C322" i="5"/>
  <c r="C321" i="5"/>
  <c r="C320" i="5"/>
  <c r="C319" i="5"/>
  <c r="C318" i="5"/>
  <c r="C317" i="5"/>
  <c r="C316" i="5"/>
  <c r="C315" i="5"/>
  <c r="C314" i="5"/>
  <c r="C313" i="5"/>
  <c r="C312" i="5"/>
  <c r="C311" i="5"/>
  <c r="C310" i="5"/>
  <c r="C309" i="5"/>
  <c r="C308" i="5"/>
  <c r="C307" i="5"/>
  <c r="C306" i="5"/>
  <c r="C305" i="5"/>
  <c r="C304" i="5"/>
  <c r="C303" i="5"/>
  <c r="C302" i="5"/>
  <c r="C301" i="5"/>
  <c r="C300" i="5"/>
  <c r="C299" i="5"/>
  <c r="C298" i="5"/>
  <c r="C297" i="5"/>
  <c r="C296" i="5"/>
  <c r="C295" i="5"/>
  <c r="C294" i="5"/>
  <c r="C293" i="5"/>
  <c r="C292" i="5"/>
  <c r="C291" i="5"/>
  <c r="C290" i="5"/>
  <c r="C289" i="5"/>
  <c r="C288" i="5"/>
  <c r="C287" i="5"/>
  <c r="C286" i="5"/>
  <c r="C285" i="5"/>
  <c r="C284" i="5"/>
  <c r="C283" i="5"/>
  <c r="C282" i="5"/>
  <c r="C281" i="5"/>
  <c r="C280" i="5"/>
  <c r="C279" i="5"/>
  <c r="C278" i="5"/>
  <c r="C277" i="5"/>
  <c r="C276" i="5"/>
  <c r="C275" i="5"/>
  <c r="C274" i="5"/>
  <c r="C273" i="5"/>
  <c r="C272" i="5"/>
  <c r="C271" i="5"/>
  <c r="C270" i="5"/>
  <c r="C269" i="5"/>
  <c r="C268" i="5"/>
  <c r="C267" i="5"/>
  <c r="C266" i="5"/>
  <c r="C265" i="5"/>
  <c r="C264" i="5"/>
  <c r="C263" i="5"/>
  <c r="C262" i="5"/>
  <c r="C261" i="5"/>
  <c r="C260" i="5"/>
  <c r="C259" i="5"/>
  <c r="C258" i="5"/>
  <c r="C257" i="5"/>
  <c r="C256" i="5"/>
  <c r="C255" i="5"/>
  <c r="C254" i="5"/>
  <c r="C253" i="5"/>
  <c r="C252" i="5"/>
  <c r="C251" i="5"/>
  <c r="C250" i="5"/>
  <c r="C249" i="5"/>
  <c r="C248" i="5"/>
  <c r="C247" i="5"/>
  <c r="C246" i="5"/>
  <c r="C245" i="5"/>
  <c r="C244" i="5"/>
  <c r="C243" i="5"/>
  <c r="C242" i="5"/>
  <c r="C241" i="5"/>
  <c r="C240" i="5"/>
  <c r="C239" i="5"/>
  <c r="C238" i="5"/>
  <c r="C237" i="5"/>
  <c r="C236" i="5"/>
  <c r="C235" i="5"/>
  <c r="C234" i="5"/>
  <c r="C233" i="5"/>
  <c r="C232" i="5"/>
  <c r="C231" i="5"/>
  <c r="C230" i="5"/>
  <c r="C229" i="5"/>
  <c r="C228" i="5"/>
  <c r="C227" i="5"/>
  <c r="C226" i="5"/>
  <c r="C225" i="5"/>
  <c r="C224" i="5"/>
  <c r="C223" i="5"/>
  <c r="C222" i="5"/>
  <c r="C221" i="5"/>
  <c r="C220" i="5"/>
  <c r="C219" i="5"/>
  <c r="C218" i="5"/>
  <c r="C217" i="5"/>
  <c r="C216" i="5"/>
  <c r="C215" i="5"/>
  <c r="C214" i="5"/>
  <c r="C213" i="5"/>
  <c r="C212" i="5"/>
  <c r="C211" i="5"/>
  <c r="C210" i="5"/>
  <c r="C209" i="5"/>
  <c r="C208" i="5"/>
  <c r="C207" i="5"/>
  <c r="C206" i="5"/>
  <c r="C205" i="5"/>
  <c r="C204" i="5"/>
  <c r="C203" i="5"/>
  <c r="C202" i="5"/>
  <c r="C201" i="5"/>
  <c r="C200" i="5"/>
  <c r="C199" i="5"/>
  <c r="C198" i="5"/>
  <c r="C197" i="5"/>
  <c r="C196" i="5"/>
  <c r="C195" i="5"/>
  <c r="C194" i="5"/>
  <c r="C193" i="5"/>
  <c r="C192" i="5"/>
  <c r="C191" i="5"/>
  <c r="C190" i="5"/>
  <c r="C189" i="5"/>
  <c r="C188" i="5"/>
  <c r="C187" i="5"/>
  <c r="C186" i="5"/>
  <c r="C185" i="5"/>
  <c r="C184" i="5"/>
  <c r="C183" i="5"/>
  <c r="C182" i="5"/>
  <c r="C181" i="5"/>
  <c r="C180" i="5"/>
  <c r="C179" i="5"/>
  <c r="C178" i="5"/>
  <c r="C177" i="5"/>
  <c r="C176" i="5"/>
  <c r="C175" i="5"/>
  <c r="C174" i="5"/>
  <c r="C173" i="5"/>
  <c r="C172" i="5"/>
  <c r="C171" i="5"/>
  <c r="C170" i="5"/>
  <c r="C169" i="5"/>
  <c r="C168" i="5"/>
  <c r="C167" i="5"/>
  <c r="C166" i="5"/>
  <c r="C165" i="5"/>
  <c r="C164" i="5"/>
  <c r="C163" i="5"/>
  <c r="C162" i="5"/>
  <c r="C161" i="5"/>
  <c r="C160" i="5"/>
  <c r="C159" i="5"/>
  <c r="C158" i="5"/>
  <c r="C157" i="5"/>
  <c r="C156" i="5"/>
  <c r="C155" i="5"/>
  <c r="C154" i="5"/>
  <c r="C153" i="5"/>
  <c r="C152" i="5"/>
  <c r="C151" i="5"/>
  <c r="C150" i="5"/>
  <c r="C149" i="5"/>
  <c r="C148" i="5"/>
  <c r="C147" i="5"/>
  <c r="C146" i="5"/>
  <c r="C145" i="5"/>
  <c r="C144" i="5"/>
  <c r="C143" i="5"/>
  <c r="C142" i="5"/>
  <c r="C141" i="5"/>
  <c r="C140" i="5"/>
  <c r="C139" i="5"/>
  <c r="C138" i="5"/>
  <c r="C137" i="5"/>
  <c r="C136" i="5"/>
  <c r="C135" i="5"/>
  <c r="C134" i="5"/>
  <c r="C133" i="5"/>
  <c r="C132" i="5"/>
  <c r="C131" i="5"/>
  <c r="C130" i="5"/>
  <c r="C129" i="5"/>
  <c r="C128" i="5"/>
  <c r="C127" i="5"/>
  <c r="C126" i="5"/>
  <c r="C125" i="5"/>
  <c r="C124" i="5"/>
  <c r="C123" i="5"/>
  <c r="C122" i="5"/>
  <c r="C121" i="5"/>
  <c r="C120" i="5"/>
  <c r="C119" i="5"/>
  <c r="C118" i="5"/>
  <c r="C117" i="5"/>
  <c r="C116" i="5"/>
  <c r="C115" i="5"/>
  <c r="C114" i="5"/>
  <c r="C113" i="5"/>
  <c r="C112" i="5"/>
  <c r="C111" i="5"/>
  <c r="C110" i="5"/>
  <c r="C109" i="5"/>
  <c r="C108" i="5"/>
  <c r="C107" i="5"/>
  <c r="C106" i="5"/>
  <c r="C105" i="5"/>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C6" i="5"/>
  <c r="C5" i="5"/>
  <c r="C4" i="5"/>
  <c r="H1003" i="4"/>
  <c r="I1003" i="4" s="1"/>
  <c r="F1003" i="4"/>
  <c r="C1003" i="4"/>
  <c r="H1002" i="4"/>
  <c r="I1002" i="4" s="1"/>
  <c r="F1002" i="4"/>
  <c r="C1002" i="4"/>
  <c r="H1001" i="4"/>
  <c r="I1001" i="4" s="1"/>
  <c r="F1001" i="4"/>
  <c r="C1001" i="4"/>
  <c r="I1000" i="4"/>
  <c r="H1000" i="4"/>
  <c r="F1000" i="4"/>
  <c r="C1000" i="4"/>
  <c r="H999" i="4"/>
  <c r="I999" i="4" s="1"/>
  <c r="F999" i="4"/>
  <c r="C999" i="4"/>
  <c r="I998" i="4"/>
  <c r="H998" i="4"/>
  <c r="F998" i="4"/>
  <c r="C998" i="4"/>
  <c r="H997" i="4"/>
  <c r="I997" i="4" s="1"/>
  <c r="F997" i="4"/>
  <c r="C997" i="4"/>
  <c r="H996" i="4"/>
  <c r="I996" i="4" s="1"/>
  <c r="F996" i="4"/>
  <c r="C996" i="4"/>
  <c r="H995" i="4"/>
  <c r="I995" i="4" s="1"/>
  <c r="F995" i="4"/>
  <c r="C995" i="4"/>
  <c r="H994" i="4"/>
  <c r="I994" i="4" s="1"/>
  <c r="F994" i="4"/>
  <c r="C994" i="4"/>
  <c r="H993" i="4"/>
  <c r="I993" i="4" s="1"/>
  <c r="F993" i="4"/>
  <c r="C993" i="4"/>
  <c r="H992" i="4"/>
  <c r="I992" i="4" s="1"/>
  <c r="F992" i="4"/>
  <c r="C992" i="4"/>
  <c r="H991" i="4"/>
  <c r="I991" i="4" s="1"/>
  <c r="F991" i="4"/>
  <c r="C991" i="4"/>
  <c r="H990" i="4"/>
  <c r="I990" i="4" s="1"/>
  <c r="F990" i="4"/>
  <c r="C990" i="4"/>
  <c r="H989" i="4"/>
  <c r="I989" i="4" s="1"/>
  <c r="F989" i="4"/>
  <c r="C989" i="4"/>
  <c r="H988" i="4"/>
  <c r="I988" i="4" s="1"/>
  <c r="F988" i="4"/>
  <c r="C988" i="4"/>
  <c r="H987" i="4"/>
  <c r="I987" i="4" s="1"/>
  <c r="F987" i="4"/>
  <c r="C987" i="4"/>
  <c r="H986" i="4"/>
  <c r="I986" i="4" s="1"/>
  <c r="F986" i="4"/>
  <c r="C986" i="4"/>
  <c r="I985" i="4"/>
  <c r="H985" i="4"/>
  <c r="F985" i="4"/>
  <c r="C985" i="4"/>
  <c r="H984" i="4"/>
  <c r="I984" i="4" s="1"/>
  <c r="F984" i="4"/>
  <c r="C984" i="4"/>
  <c r="H983" i="4"/>
  <c r="I983" i="4" s="1"/>
  <c r="F983" i="4"/>
  <c r="C983" i="4"/>
  <c r="H982" i="4"/>
  <c r="I982" i="4" s="1"/>
  <c r="F982" i="4"/>
  <c r="C982" i="4"/>
  <c r="H981" i="4"/>
  <c r="I981" i="4" s="1"/>
  <c r="F981" i="4"/>
  <c r="C981" i="4"/>
  <c r="H980" i="4"/>
  <c r="I980" i="4" s="1"/>
  <c r="F980" i="4"/>
  <c r="C980" i="4"/>
  <c r="H979" i="4"/>
  <c r="I979" i="4" s="1"/>
  <c r="F979" i="4"/>
  <c r="C979" i="4"/>
  <c r="H978" i="4"/>
  <c r="I978" i="4" s="1"/>
  <c r="F978" i="4"/>
  <c r="C978" i="4"/>
  <c r="H977" i="4"/>
  <c r="I977" i="4" s="1"/>
  <c r="F977" i="4"/>
  <c r="C977" i="4"/>
  <c r="H976" i="4"/>
  <c r="I976" i="4" s="1"/>
  <c r="F976" i="4"/>
  <c r="C976" i="4"/>
  <c r="H975" i="4"/>
  <c r="I975" i="4" s="1"/>
  <c r="F975" i="4"/>
  <c r="C975" i="4"/>
  <c r="H974" i="4"/>
  <c r="I974" i="4" s="1"/>
  <c r="F974" i="4"/>
  <c r="C974" i="4"/>
  <c r="I973" i="4"/>
  <c r="H973" i="4"/>
  <c r="F973" i="4"/>
  <c r="C973" i="4"/>
  <c r="H972" i="4"/>
  <c r="I972" i="4" s="1"/>
  <c r="F972" i="4"/>
  <c r="C972" i="4"/>
  <c r="H971" i="4"/>
  <c r="I971" i="4" s="1"/>
  <c r="F971" i="4"/>
  <c r="C971" i="4"/>
  <c r="H970" i="4"/>
  <c r="I970" i="4" s="1"/>
  <c r="F970" i="4"/>
  <c r="C970" i="4"/>
  <c r="H969" i="4"/>
  <c r="I969" i="4" s="1"/>
  <c r="F969" i="4"/>
  <c r="C969" i="4"/>
  <c r="I968" i="4"/>
  <c r="H968" i="4"/>
  <c r="F968" i="4"/>
  <c r="C968" i="4"/>
  <c r="H967" i="4"/>
  <c r="I967" i="4" s="1"/>
  <c r="F967" i="4"/>
  <c r="C967" i="4"/>
  <c r="H966" i="4"/>
  <c r="I966" i="4" s="1"/>
  <c r="F966" i="4"/>
  <c r="C966" i="4"/>
  <c r="H965" i="4"/>
  <c r="I965" i="4" s="1"/>
  <c r="F965" i="4"/>
  <c r="C965" i="4"/>
  <c r="H964" i="4"/>
  <c r="I964" i="4" s="1"/>
  <c r="F964" i="4"/>
  <c r="C964" i="4"/>
  <c r="H963" i="4"/>
  <c r="I963" i="4" s="1"/>
  <c r="F963" i="4"/>
  <c r="C963" i="4"/>
  <c r="H962" i="4"/>
  <c r="I962" i="4" s="1"/>
  <c r="F962" i="4"/>
  <c r="C962" i="4"/>
  <c r="I961" i="4"/>
  <c r="H961" i="4"/>
  <c r="F961" i="4"/>
  <c r="C961" i="4"/>
  <c r="H960" i="4"/>
  <c r="I960" i="4" s="1"/>
  <c r="F960" i="4"/>
  <c r="C960" i="4"/>
  <c r="H959" i="4"/>
  <c r="I959" i="4" s="1"/>
  <c r="F959" i="4"/>
  <c r="C959" i="4"/>
  <c r="H958" i="4"/>
  <c r="I958" i="4" s="1"/>
  <c r="F958" i="4"/>
  <c r="C958" i="4"/>
  <c r="H957" i="4"/>
  <c r="I957" i="4" s="1"/>
  <c r="F957" i="4"/>
  <c r="C957" i="4"/>
  <c r="H956" i="4"/>
  <c r="I956" i="4" s="1"/>
  <c r="F956" i="4"/>
  <c r="C956" i="4"/>
  <c r="H955" i="4"/>
  <c r="I955" i="4" s="1"/>
  <c r="F955" i="4"/>
  <c r="C955" i="4"/>
  <c r="H954" i="4"/>
  <c r="I954" i="4" s="1"/>
  <c r="F954" i="4"/>
  <c r="C954" i="4"/>
  <c r="H953" i="4"/>
  <c r="I953" i="4" s="1"/>
  <c r="F953" i="4"/>
  <c r="C953" i="4"/>
  <c r="H952" i="4"/>
  <c r="I952" i="4" s="1"/>
  <c r="F952" i="4"/>
  <c r="C952" i="4"/>
  <c r="H951" i="4"/>
  <c r="I951" i="4" s="1"/>
  <c r="F951" i="4"/>
  <c r="C951" i="4"/>
  <c r="H950" i="4"/>
  <c r="I950" i="4" s="1"/>
  <c r="F950" i="4"/>
  <c r="C950" i="4"/>
  <c r="H949" i="4"/>
  <c r="I949" i="4" s="1"/>
  <c r="F949" i="4"/>
  <c r="C949" i="4"/>
  <c r="H948" i="4"/>
  <c r="I948" i="4" s="1"/>
  <c r="F948" i="4"/>
  <c r="C948" i="4"/>
  <c r="H947" i="4"/>
  <c r="I947" i="4" s="1"/>
  <c r="F947" i="4"/>
  <c r="C947" i="4"/>
  <c r="H946" i="4"/>
  <c r="I946" i="4" s="1"/>
  <c r="F946" i="4"/>
  <c r="C946" i="4"/>
  <c r="H945" i="4"/>
  <c r="I945" i="4" s="1"/>
  <c r="F945" i="4"/>
  <c r="C945" i="4"/>
  <c r="H944" i="4"/>
  <c r="I944" i="4" s="1"/>
  <c r="F944" i="4"/>
  <c r="C944" i="4"/>
  <c r="H943" i="4"/>
  <c r="I943" i="4" s="1"/>
  <c r="F943" i="4"/>
  <c r="C943" i="4"/>
  <c r="H942" i="4"/>
  <c r="I942" i="4" s="1"/>
  <c r="F942" i="4"/>
  <c r="C942" i="4"/>
  <c r="H941" i="4"/>
  <c r="I941" i="4" s="1"/>
  <c r="F941" i="4"/>
  <c r="C941" i="4"/>
  <c r="H940" i="4"/>
  <c r="I940" i="4" s="1"/>
  <c r="F940" i="4"/>
  <c r="C940" i="4"/>
  <c r="H939" i="4"/>
  <c r="I939" i="4" s="1"/>
  <c r="F939" i="4"/>
  <c r="C939" i="4"/>
  <c r="I938" i="4"/>
  <c r="H938" i="4"/>
  <c r="F938" i="4"/>
  <c r="C938" i="4"/>
  <c r="H937" i="4"/>
  <c r="I937" i="4" s="1"/>
  <c r="F937" i="4"/>
  <c r="C937" i="4"/>
  <c r="H936" i="4"/>
  <c r="I936" i="4" s="1"/>
  <c r="F936" i="4"/>
  <c r="C936" i="4"/>
  <c r="H935" i="4"/>
  <c r="I935" i="4" s="1"/>
  <c r="F935" i="4"/>
  <c r="C935" i="4"/>
  <c r="H934" i="4"/>
  <c r="I934" i="4" s="1"/>
  <c r="F934" i="4"/>
  <c r="C934" i="4"/>
  <c r="H933" i="4"/>
  <c r="I933" i="4" s="1"/>
  <c r="F933" i="4"/>
  <c r="C933" i="4"/>
  <c r="H932" i="4"/>
  <c r="I932" i="4" s="1"/>
  <c r="F932" i="4"/>
  <c r="C932" i="4"/>
  <c r="H931" i="4"/>
  <c r="I931" i="4" s="1"/>
  <c r="F931" i="4"/>
  <c r="C931" i="4"/>
  <c r="H930" i="4"/>
  <c r="I930" i="4" s="1"/>
  <c r="F930" i="4"/>
  <c r="C930" i="4"/>
  <c r="H929" i="4"/>
  <c r="I929" i="4" s="1"/>
  <c r="F929" i="4"/>
  <c r="C929" i="4"/>
  <c r="H928" i="4"/>
  <c r="I928" i="4" s="1"/>
  <c r="F928" i="4"/>
  <c r="C928" i="4"/>
  <c r="I927" i="4"/>
  <c r="H927" i="4"/>
  <c r="F927" i="4"/>
  <c r="C927" i="4"/>
  <c r="I926" i="4"/>
  <c r="H926" i="4"/>
  <c r="F926" i="4"/>
  <c r="C926" i="4"/>
  <c r="H925" i="4"/>
  <c r="I925" i="4" s="1"/>
  <c r="F925" i="4"/>
  <c r="C925" i="4"/>
  <c r="H924" i="4"/>
  <c r="I924" i="4" s="1"/>
  <c r="F924" i="4"/>
  <c r="C924" i="4"/>
  <c r="H923" i="4"/>
  <c r="I923" i="4" s="1"/>
  <c r="F923" i="4"/>
  <c r="C923" i="4"/>
  <c r="H922" i="4"/>
  <c r="I922" i="4" s="1"/>
  <c r="F922" i="4"/>
  <c r="C922" i="4"/>
  <c r="H921" i="4"/>
  <c r="I921" i="4" s="1"/>
  <c r="F921" i="4"/>
  <c r="C921" i="4"/>
  <c r="H920" i="4"/>
  <c r="I920" i="4" s="1"/>
  <c r="F920" i="4"/>
  <c r="C920" i="4"/>
  <c r="H919" i="4"/>
  <c r="I919" i="4" s="1"/>
  <c r="F919" i="4"/>
  <c r="C919" i="4"/>
  <c r="H918" i="4"/>
  <c r="I918" i="4" s="1"/>
  <c r="F918" i="4"/>
  <c r="C918" i="4"/>
  <c r="H917" i="4"/>
  <c r="I917" i="4" s="1"/>
  <c r="F917" i="4"/>
  <c r="C917" i="4"/>
  <c r="H916" i="4"/>
  <c r="I916" i="4" s="1"/>
  <c r="F916" i="4"/>
  <c r="C916" i="4"/>
  <c r="H915" i="4"/>
  <c r="I915" i="4" s="1"/>
  <c r="F915" i="4"/>
  <c r="C915" i="4"/>
  <c r="H914" i="4"/>
  <c r="I914" i="4" s="1"/>
  <c r="F914" i="4"/>
  <c r="C914" i="4"/>
  <c r="H913" i="4"/>
  <c r="I913" i="4" s="1"/>
  <c r="F913" i="4"/>
  <c r="C913" i="4"/>
  <c r="H912" i="4"/>
  <c r="I912" i="4" s="1"/>
  <c r="F912" i="4"/>
  <c r="C912" i="4"/>
  <c r="H911" i="4"/>
  <c r="I911" i="4" s="1"/>
  <c r="F911" i="4"/>
  <c r="C911" i="4"/>
  <c r="I910" i="4"/>
  <c r="H910" i="4"/>
  <c r="F910" i="4"/>
  <c r="C910" i="4"/>
  <c r="H909" i="4"/>
  <c r="I909" i="4" s="1"/>
  <c r="F909" i="4"/>
  <c r="C909" i="4"/>
  <c r="H908" i="4"/>
  <c r="I908" i="4" s="1"/>
  <c r="F908" i="4"/>
  <c r="C908" i="4"/>
  <c r="H907" i="4"/>
  <c r="I907" i="4" s="1"/>
  <c r="F907" i="4"/>
  <c r="C907" i="4"/>
  <c r="H906" i="4"/>
  <c r="I906" i="4" s="1"/>
  <c r="F906" i="4"/>
  <c r="C906" i="4"/>
  <c r="H905" i="4"/>
  <c r="I905" i="4" s="1"/>
  <c r="F905" i="4"/>
  <c r="C905" i="4"/>
  <c r="H904" i="4"/>
  <c r="I904" i="4" s="1"/>
  <c r="F904" i="4"/>
  <c r="C904" i="4"/>
  <c r="I903" i="4"/>
  <c r="H903" i="4"/>
  <c r="F903" i="4"/>
  <c r="C903" i="4"/>
  <c r="H902" i="4"/>
  <c r="I902" i="4" s="1"/>
  <c r="F902" i="4"/>
  <c r="C902" i="4"/>
  <c r="H901" i="4"/>
  <c r="I901" i="4" s="1"/>
  <c r="F901" i="4"/>
  <c r="C901" i="4"/>
  <c r="H900" i="4"/>
  <c r="I900" i="4" s="1"/>
  <c r="F900" i="4"/>
  <c r="C900" i="4"/>
  <c r="H899" i="4"/>
  <c r="I899" i="4" s="1"/>
  <c r="F899" i="4"/>
  <c r="C899" i="4"/>
  <c r="H898" i="4"/>
  <c r="I898" i="4" s="1"/>
  <c r="F898" i="4"/>
  <c r="C898" i="4"/>
  <c r="H897" i="4"/>
  <c r="I897" i="4" s="1"/>
  <c r="F897" i="4"/>
  <c r="C897" i="4"/>
  <c r="H896" i="4"/>
  <c r="I896" i="4" s="1"/>
  <c r="F896" i="4"/>
  <c r="C896" i="4"/>
  <c r="H895" i="4"/>
  <c r="I895" i="4" s="1"/>
  <c r="F895" i="4"/>
  <c r="C895" i="4"/>
  <c r="H894" i="4"/>
  <c r="I894" i="4" s="1"/>
  <c r="F894" i="4"/>
  <c r="C894" i="4"/>
  <c r="H893" i="4"/>
  <c r="I893" i="4" s="1"/>
  <c r="F893" i="4"/>
  <c r="C893" i="4"/>
  <c r="H892" i="4"/>
  <c r="I892" i="4" s="1"/>
  <c r="F892" i="4"/>
  <c r="C892" i="4"/>
  <c r="H891" i="4"/>
  <c r="I891" i="4" s="1"/>
  <c r="F891" i="4"/>
  <c r="C891" i="4"/>
  <c r="H890" i="4"/>
  <c r="I890" i="4" s="1"/>
  <c r="F890" i="4"/>
  <c r="C890" i="4"/>
  <c r="H889" i="4"/>
  <c r="I889" i="4" s="1"/>
  <c r="F889" i="4"/>
  <c r="C889" i="4"/>
  <c r="H888" i="4"/>
  <c r="I888" i="4" s="1"/>
  <c r="F888" i="4"/>
  <c r="C888" i="4"/>
  <c r="H887" i="4"/>
  <c r="I887" i="4" s="1"/>
  <c r="F887" i="4"/>
  <c r="C887" i="4"/>
  <c r="I886" i="4"/>
  <c r="H886" i="4"/>
  <c r="F886" i="4"/>
  <c r="C886" i="4"/>
  <c r="H885" i="4"/>
  <c r="I885" i="4" s="1"/>
  <c r="F885" i="4"/>
  <c r="C885" i="4"/>
  <c r="H884" i="4"/>
  <c r="I884" i="4" s="1"/>
  <c r="F884" i="4"/>
  <c r="C884" i="4"/>
  <c r="H883" i="4"/>
  <c r="I883" i="4" s="1"/>
  <c r="F883" i="4"/>
  <c r="C883" i="4"/>
  <c r="H882" i="4"/>
  <c r="I882" i="4" s="1"/>
  <c r="F882" i="4"/>
  <c r="C882" i="4"/>
  <c r="H881" i="4"/>
  <c r="I881" i="4" s="1"/>
  <c r="F881" i="4"/>
  <c r="C881" i="4"/>
  <c r="I880" i="4"/>
  <c r="H880" i="4"/>
  <c r="F880" i="4"/>
  <c r="C880" i="4"/>
  <c r="H879" i="4"/>
  <c r="I879" i="4" s="1"/>
  <c r="F879" i="4"/>
  <c r="C879" i="4"/>
  <c r="H878" i="4"/>
  <c r="I878" i="4" s="1"/>
  <c r="F878" i="4"/>
  <c r="C878" i="4"/>
  <c r="I877" i="4"/>
  <c r="H877" i="4"/>
  <c r="F877" i="4"/>
  <c r="C877" i="4"/>
  <c r="I876" i="4"/>
  <c r="H876" i="4"/>
  <c r="F876" i="4"/>
  <c r="C876" i="4"/>
  <c r="H875" i="4"/>
  <c r="I875" i="4" s="1"/>
  <c r="F875" i="4"/>
  <c r="C875" i="4"/>
  <c r="H874" i="4"/>
  <c r="I874" i="4" s="1"/>
  <c r="F874" i="4"/>
  <c r="C874" i="4"/>
  <c r="H873" i="4"/>
  <c r="I873" i="4" s="1"/>
  <c r="F873" i="4"/>
  <c r="C873" i="4"/>
  <c r="H872" i="4"/>
  <c r="I872" i="4" s="1"/>
  <c r="F872" i="4"/>
  <c r="C872" i="4"/>
  <c r="H871" i="4"/>
  <c r="I871" i="4" s="1"/>
  <c r="F871" i="4"/>
  <c r="C871" i="4"/>
  <c r="H870" i="4"/>
  <c r="I870" i="4" s="1"/>
  <c r="F870" i="4"/>
  <c r="C870" i="4"/>
  <c r="H869" i="4"/>
  <c r="I869" i="4" s="1"/>
  <c r="F869" i="4"/>
  <c r="C869" i="4"/>
  <c r="H868" i="4"/>
  <c r="I868" i="4" s="1"/>
  <c r="F868" i="4"/>
  <c r="C868" i="4"/>
  <c r="H867" i="4"/>
  <c r="I867" i="4" s="1"/>
  <c r="F867" i="4"/>
  <c r="C867" i="4"/>
  <c r="H866" i="4"/>
  <c r="I866" i="4" s="1"/>
  <c r="F866" i="4"/>
  <c r="C866" i="4"/>
  <c r="I865" i="4"/>
  <c r="H865" i="4"/>
  <c r="F865" i="4"/>
  <c r="C865" i="4"/>
  <c r="H864" i="4"/>
  <c r="I864" i="4" s="1"/>
  <c r="F864" i="4"/>
  <c r="C864" i="4"/>
  <c r="H863" i="4"/>
  <c r="I863" i="4" s="1"/>
  <c r="F863" i="4"/>
  <c r="C863" i="4"/>
  <c r="H862" i="4"/>
  <c r="I862" i="4" s="1"/>
  <c r="F862" i="4"/>
  <c r="C862" i="4"/>
  <c r="H861" i="4"/>
  <c r="I861" i="4" s="1"/>
  <c r="F861" i="4"/>
  <c r="C861" i="4"/>
  <c r="H860" i="4"/>
  <c r="I860" i="4" s="1"/>
  <c r="F860" i="4"/>
  <c r="C860" i="4"/>
  <c r="H859" i="4"/>
  <c r="I859" i="4" s="1"/>
  <c r="F859" i="4"/>
  <c r="C859" i="4"/>
  <c r="H858" i="4"/>
  <c r="I858" i="4" s="1"/>
  <c r="F858" i="4"/>
  <c r="C858" i="4"/>
  <c r="H857" i="4"/>
  <c r="I857" i="4" s="1"/>
  <c r="F857" i="4"/>
  <c r="C857" i="4"/>
  <c r="H856" i="4"/>
  <c r="I856" i="4" s="1"/>
  <c r="F856" i="4"/>
  <c r="C856" i="4"/>
  <c r="H855" i="4"/>
  <c r="I855" i="4" s="1"/>
  <c r="F855" i="4"/>
  <c r="C855" i="4"/>
  <c r="H854" i="4"/>
  <c r="I854" i="4" s="1"/>
  <c r="F854" i="4"/>
  <c r="C854" i="4"/>
  <c r="H853" i="4"/>
  <c r="I853" i="4" s="1"/>
  <c r="F853" i="4"/>
  <c r="C853" i="4"/>
  <c r="H852" i="4"/>
  <c r="I852" i="4" s="1"/>
  <c r="F852" i="4"/>
  <c r="C852" i="4"/>
  <c r="H851" i="4"/>
  <c r="I851" i="4" s="1"/>
  <c r="F851" i="4"/>
  <c r="C851" i="4"/>
  <c r="H850" i="4"/>
  <c r="I850" i="4" s="1"/>
  <c r="F850" i="4"/>
  <c r="C850" i="4"/>
  <c r="H849" i="4"/>
  <c r="I849" i="4" s="1"/>
  <c r="F849" i="4"/>
  <c r="C849" i="4"/>
  <c r="H848" i="4"/>
  <c r="I848" i="4" s="1"/>
  <c r="F848" i="4"/>
  <c r="C848" i="4"/>
  <c r="H847" i="4"/>
  <c r="I847" i="4" s="1"/>
  <c r="F847" i="4"/>
  <c r="C847" i="4"/>
  <c r="H846" i="4"/>
  <c r="I846" i="4" s="1"/>
  <c r="F846" i="4"/>
  <c r="C846" i="4"/>
  <c r="H845" i="4"/>
  <c r="I845" i="4" s="1"/>
  <c r="F845" i="4"/>
  <c r="C845" i="4"/>
  <c r="H844" i="4"/>
  <c r="I844" i="4" s="1"/>
  <c r="F844" i="4"/>
  <c r="C844" i="4"/>
  <c r="H843" i="4"/>
  <c r="I843" i="4" s="1"/>
  <c r="F843" i="4"/>
  <c r="C843" i="4"/>
  <c r="H842" i="4"/>
  <c r="I842" i="4" s="1"/>
  <c r="F842" i="4"/>
  <c r="C842" i="4"/>
  <c r="H841" i="4"/>
  <c r="I841" i="4" s="1"/>
  <c r="F841" i="4"/>
  <c r="C841" i="4"/>
  <c r="H840" i="4"/>
  <c r="I840" i="4" s="1"/>
  <c r="F840" i="4"/>
  <c r="C840" i="4"/>
  <c r="H839" i="4"/>
  <c r="I839" i="4" s="1"/>
  <c r="F839" i="4"/>
  <c r="C839" i="4"/>
  <c r="I838" i="4"/>
  <c r="H838" i="4"/>
  <c r="F838" i="4"/>
  <c r="C838" i="4"/>
  <c r="H837" i="4"/>
  <c r="I837" i="4" s="1"/>
  <c r="F837" i="4"/>
  <c r="C837" i="4"/>
  <c r="H836" i="4"/>
  <c r="I836" i="4" s="1"/>
  <c r="F836" i="4"/>
  <c r="C836" i="4"/>
  <c r="H835" i="4"/>
  <c r="I835" i="4" s="1"/>
  <c r="F835" i="4"/>
  <c r="C835" i="4"/>
  <c r="H834" i="4"/>
  <c r="I834" i="4" s="1"/>
  <c r="F834" i="4"/>
  <c r="C834" i="4"/>
  <c r="H833" i="4"/>
  <c r="I833" i="4" s="1"/>
  <c r="F833" i="4"/>
  <c r="C833" i="4"/>
  <c r="H832" i="4"/>
  <c r="I832" i="4" s="1"/>
  <c r="F832" i="4"/>
  <c r="C832" i="4"/>
  <c r="I831" i="4"/>
  <c r="H831" i="4"/>
  <c r="F831" i="4"/>
  <c r="C831" i="4"/>
  <c r="H830" i="4"/>
  <c r="I830" i="4" s="1"/>
  <c r="F830" i="4"/>
  <c r="C830" i="4"/>
  <c r="H829" i="4"/>
  <c r="I829" i="4" s="1"/>
  <c r="F829" i="4"/>
  <c r="C829" i="4"/>
  <c r="H828" i="4"/>
  <c r="I828" i="4" s="1"/>
  <c r="F828" i="4"/>
  <c r="C828" i="4"/>
  <c r="H827" i="4"/>
  <c r="I827" i="4" s="1"/>
  <c r="F827" i="4"/>
  <c r="C827" i="4"/>
  <c r="H826" i="4"/>
  <c r="I826" i="4" s="1"/>
  <c r="F826" i="4"/>
  <c r="C826" i="4"/>
  <c r="H825" i="4"/>
  <c r="I825" i="4" s="1"/>
  <c r="F825" i="4"/>
  <c r="C825" i="4"/>
  <c r="H824" i="4"/>
  <c r="I824" i="4" s="1"/>
  <c r="F824" i="4"/>
  <c r="C824" i="4"/>
  <c r="H823" i="4"/>
  <c r="I823" i="4" s="1"/>
  <c r="F823" i="4"/>
  <c r="C823" i="4"/>
  <c r="H822" i="4"/>
  <c r="I822" i="4" s="1"/>
  <c r="F822" i="4"/>
  <c r="C822" i="4"/>
  <c r="H821" i="4"/>
  <c r="I821" i="4" s="1"/>
  <c r="F821" i="4"/>
  <c r="C821" i="4"/>
  <c r="H820" i="4"/>
  <c r="I820" i="4" s="1"/>
  <c r="F820" i="4"/>
  <c r="C820" i="4"/>
  <c r="H819" i="4"/>
  <c r="I819" i="4" s="1"/>
  <c r="F819" i="4"/>
  <c r="C819" i="4"/>
  <c r="H818" i="4"/>
  <c r="I818" i="4" s="1"/>
  <c r="F818" i="4"/>
  <c r="C818" i="4"/>
  <c r="H817" i="4"/>
  <c r="I817" i="4" s="1"/>
  <c r="F817" i="4"/>
  <c r="C817" i="4"/>
  <c r="H816" i="4"/>
  <c r="I816" i="4" s="1"/>
  <c r="F816" i="4"/>
  <c r="C816" i="4"/>
  <c r="H815" i="4"/>
  <c r="I815" i="4" s="1"/>
  <c r="F815" i="4"/>
  <c r="C815" i="4"/>
  <c r="H814" i="4"/>
  <c r="I814" i="4" s="1"/>
  <c r="F814" i="4"/>
  <c r="C814" i="4"/>
  <c r="H813" i="4"/>
  <c r="I813" i="4" s="1"/>
  <c r="F813" i="4"/>
  <c r="C813" i="4"/>
  <c r="H812" i="4"/>
  <c r="I812" i="4" s="1"/>
  <c r="F812" i="4"/>
  <c r="C812" i="4"/>
  <c r="H811" i="4"/>
  <c r="I811" i="4" s="1"/>
  <c r="F811" i="4"/>
  <c r="C811" i="4"/>
  <c r="H810" i="4"/>
  <c r="I810" i="4" s="1"/>
  <c r="F810" i="4"/>
  <c r="C810" i="4"/>
  <c r="H809" i="4"/>
  <c r="I809" i="4" s="1"/>
  <c r="F809" i="4"/>
  <c r="C809" i="4"/>
  <c r="H808" i="4"/>
  <c r="I808" i="4" s="1"/>
  <c r="F808" i="4"/>
  <c r="C808" i="4"/>
  <c r="H807" i="4"/>
  <c r="I807" i="4" s="1"/>
  <c r="F807" i="4"/>
  <c r="C807" i="4"/>
  <c r="H806" i="4"/>
  <c r="I806" i="4" s="1"/>
  <c r="F806" i="4"/>
  <c r="C806" i="4"/>
  <c r="I805" i="4"/>
  <c r="H805" i="4"/>
  <c r="F805" i="4"/>
  <c r="C805" i="4"/>
  <c r="H804" i="4"/>
  <c r="I804" i="4" s="1"/>
  <c r="F804" i="4"/>
  <c r="C804" i="4"/>
  <c r="H803" i="4"/>
  <c r="I803" i="4" s="1"/>
  <c r="F803" i="4"/>
  <c r="C803" i="4"/>
  <c r="H802" i="4"/>
  <c r="I802" i="4" s="1"/>
  <c r="F802" i="4"/>
  <c r="C802" i="4"/>
  <c r="I801" i="4"/>
  <c r="H801" i="4"/>
  <c r="F801" i="4"/>
  <c r="C801" i="4"/>
  <c r="H800" i="4"/>
  <c r="I800" i="4" s="1"/>
  <c r="F800" i="4"/>
  <c r="C800" i="4"/>
  <c r="H799" i="4"/>
  <c r="I799" i="4" s="1"/>
  <c r="F799" i="4"/>
  <c r="C799" i="4"/>
  <c r="H798" i="4"/>
  <c r="I798" i="4" s="1"/>
  <c r="F798" i="4"/>
  <c r="C798" i="4"/>
  <c r="H797" i="4"/>
  <c r="I797" i="4" s="1"/>
  <c r="F797" i="4"/>
  <c r="C797" i="4"/>
  <c r="H796" i="4"/>
  <c r="I796" i="4" s="1"/>
  <c r="F796" i="4"/>
  <c r="C796" i="4"/>
  <c r="H795" i="4"/>
  <c r="I795" i="4" s="1"/>
  <c r="F795" i="4"/>
  <c r="C795" i="4"/>
  <c r="H794" i="4"/>
  <c r="I794" i="4" s="1"/>
  <c r="F794" i="4"/>
  <c r="C794" i="4"/>
  <c r="H793" i="4"/>
  <c r="I793" i="4" s="1"/>
  <c r="F793" i="4"/>
  <c r="C793" i="4"/>
  <c r="H792" i="4"/>
  <c r="I792" i="4" s="1"/>
  <c r="F792" i="4"/>
  <c r="C792" i="4"/>
  <c r="I791" i="4"/>
  <c r="H791" i="4"/>
  <c r="F791" i="4"/>
  <c r="C791" i="4"/>
  <c r="H790" i="4"/>
  <c r="I790" i="4" s="1"/>
  <c r="F790" i="4"/>
  <c r="C790" i="4"/>
  <c r="H789" i="4"/>
  <c r="I789" i="4" s="1"/>
  <c r="F789" i="4"/>
  <c r="C789" i="4"/>
  <c r="H788" i="4"/>
  <c r="I788" i="4" s="1"/>
  <c r="F788" i="4"/>
  <c r="C788" i="4"/>
  <c r="I787" i="4"/>
  <c r="H787" i="4"/>
  <c r="F787" i="4"/>
  <c r="C787" i="4"/>
  <c r="H786" i="4"/>
  <c r="I786" i="4" s="1"/>
  <c r="F786" i="4"/>
  <c r="C786" i="4"/>
  <c r="H785" i="4"/>
  <c r="I785" i="4" s="1"/>
  <c r="F785" i="4"/>
  <c r="C785" i="4"/>
  <c r="H784" i="4"/>
  <c r="I784" i="4" s="1"/>
  <c r="F784" i="4"/>
  <c r="C784" i="4"/>
  <c r="H783" i="4"/>
  <c r="I783" i="4" s="1"/>
  <c r="F783" i="4"/>
  <c r="C783" i="4"/>
  <c r="H782" i="4"/>
  <c r="I782" i="4" s="1"/>
  <c r="F782" i="4"/>
  <c r="C782" i="4"/>
  <c r="H781" i="4"/>
  <c r="I781" i="4" s="1"/>
  <c r="F781" i="4"/>
  <c r="C781" i="4"/>
  <c r="H780" i="4"/>
  <c r="I780" i="4" s="1"/>
  <c r="F780" i="4"/>
  <c r="C780" i="4"/>
  <c r="H779" i="4"/>
  <c r="I779" i="4" s="1"/>
  <c r="F779" i="4"/>
  <c r="C779" i="4"/>
  <c r="I778" i="4"/>
  <c r="H778" i="4"/>
  <c r="F778" i="4"/>
  <c r="C778" i="4"/>
  <c r="H777" i="4"/>
  <c r="I777" i="4" s="1"/>
  <c r="F777" i="4"/>
  <c r="C777" i="4"/>
  <c r="H776" i="4"/>
  <c r="I776" i="4" s="1"/>
  <c r="F776" i="4"/>
  <c r="C776" i="4"/>
  <c r="H775" i="4"/>
  <c r="I775" i="4" s="1"/>
  <c r="F775" i="4"/>
  <c r="C775" i="4"/>
  <c r="H774" i="4"/>
  <c r="I774" i="4" s="1"/>
  <c r="F774" i="4"/>
  <c r="C774" i="4"/>
  <c r="H773" i="4"/>
  <c r="I773" i="4" s="1"/>
  <c r="F773" i="4"/>
  <c r="C773" i="4"/>
  <c r="H772" i="4"/>
  <c r="I772" i="4" s="1"/>
  <c r="F772" i="4"/>
  <c r="C772" i="4"/>
  <c r="H771" i="4"/>
  <c r="I771" i="4" s="1"/>
  <c r="F771" i="4"/>
  <c r="C771" i="4"/>
  <c r="H770" i="4"/>
  <c r="I770" i="4" s="1"/>
  <c r="F770" i="4"/>
  <c r="C770" i="4"/>
  <c r="H769" i="4"/>
  <c r="I769" i="4" s="1"/>
  <c r="F769" i="4"/>
  <c r="C769" i="4"/>
  <c r="H768" i="4"/>
  <c r="I768" i="4" s="1"/>
  <c r="F768" i="4"/>
  <c r="C768" i="4"/>
  <c r="H767" i="4"/>
  <c r="I767" i="4" s="1"/>
  <c r="F767" i="4"/>
  <c r="C767" i="4"/>
  <c r="H766" i="4"/>
  <c r="I766" i="4" s="1"/>
  <c r="F766" i="4"/>
  <c r="C766" i="4"/>
  <c r="H765" i="4"/>
  <c r="I765" i="4" s="1"/>
  <c r="F765" i="4"/>
  <c r="C765" i="4"/>
  <c r="H764" i="4"/>
  <c r="I764" i="4" s="1"/>
  <c r="F764" i="4"/>
  <c r="C764" i="4"/>
  <c r="H763" i="4"/>
  <c r="I763" i="4" s="1"/>
  <c r="F763" i="4"/>
  <c r="C763" i="4"/>
  <c r="H762" i="4"/>
  <c r="I762" i="4" s="1"/>
  <c r="F762" i="4"/>
  <c r="C762" i="4"/>
  <c r="H761" i="4"/>
  <c r="I761" i="4" s="1"/>
  <c r="F761" i="4"/>
  <c r="C761" i="4"/>
  <c r="I760" i="4"/>
  <c r="H760" i="4"/>
  <c r="F760" i="4"/>
  <c r="C760" i="4"/>
  <c r="H759" i="4"/>
  <c r="I759" i="4" s="1"/>
  <c r="F759" i="4"/>
  <c r="C759" i="4"/>
  <c r="H758" i="4"/>
  <c r="I758" i="4" s="1"/>
  <c r="F758" i="4"/>
  <c r="C758" i="4"/>
  <c r="H757" i="4"/>
  <c r="I757" i="4" s="1"/>
  <c r="F757" i="4"/>
  <c r="C757" i="4"/>
  <c r="H756" i="4"/>
  <c r="I756" i="4" s="1"/>
  <c r="F756" i="4"/>
  <c r="C756" i="4"/>
  <c r="H755" i="4"/>
  <c r="I755" i="4" s="1"/>
  <c r="F755" i="4"/>
  <c r="C755" i="4"/>
  <c r="H754" i="4"/>
  <c r="I754" i="4" s="1"/>
  <c r="F754" i="4"/>
  <c r="C754" i="4"/>
  <c r="H753" i="4"/>
  <c r="I753" i="4" s="1"/>
  <c r="F753" i="4"/>
  <c r="C753" i="4"/>
  <c r="H752" i="4"/>
  <c r="I752" i="4" s="1"/>
  <c r="F752" i="4"/>
  <c r="C752" i="4"/>
  <c r="I751" i="4"/>
  <c r="H751" i="4"/>
  <c r="F751" i="4"/>
  <c r="C751" i="4"/>
  <c r="H750" i="4"/>
  <c r="I750" i="4" s="1"/>
  <c r="F750" i="4"/>
  <c r="C750" i="4"/>
  <c r="H749" i="4"/>
  <c r="I749" i="4" s="1"/>
  <c r="F749" i="4"/>
  <c r="C749" i="4"/>
  <c r="H748" i="4"/>
  <c r="I748" i="4" s="1"/>
  <c r="F748" i="4"/>
  <c r="C748" i="4"/>
  <c r="H747" i="4"/>
  <c r="I747" i="4" s="1"/>
  <c r="F747" i="4"/>
  <c r="C747" i="4"/>
  <c r="H746" i="4"/>
  <c r="I746" i="4" s="1"/>
  <c r="F746" i="4"/>
  <c r="C746" i="4"/>
  <c r="H745" i="4"/>
  <c r="I745" i="4" s="1"/>
  <c r="F745" i="4"/>
  <c r="C745" i="4"/>
  <c r="H744" i="4"/>
  <c r="I744" i="4" s="1"/>
  <c r="F744" i="4"/>
  <c r="C744" i="4"/>
  <c r="H743" i="4"/>
  <c r="I743" i="4" s="1"/>
  <c r="F743" i="4"/>
  <c r="C743" i="4"/>
  <c r="H742" i="4"/>
  <c r="I742" i="4" s="1"/>
  <c r="F742" i="4"/>
  <c r="C742" i="4"/>
  <c r="H741" i="4"/>
  <c r="I741" i="4" s="1"/>
  <c r="F741" i="4"/>
  <c r="C741" i="4"/>
  <c r="I740" i="4"/>
  <c r="H740" i="4"/>
  <c r="F740" i="4"/>
  <c r="C740" i="4"/>
  <c r="H739" i="4"/>
  <c r="I739" i="4" s="1"/>
  <c r="F739" i="4"/>
  <c r="C739" i="4"/>
  <c r="H738" i="4"/>
  <c r="I738" i="4" s="1"/>
  <c r="F738" i="4"/>
  <c r="C738" i="4"/>
  <c r="H737" i="4"/>
  <c r="I737" i="4" s="1"/>
  <c r="F737" i="4"/>
  <c r="C737" i="4"/>
  <c r="H736" i="4"/>
  <c r="I736" i="4" s="1"/>
  <c r="F736" i="4"/>
  <c r="C736" i="4"/>
  <c r="H735" i="4"/>
  <c r="I735" i="4" s="1"/>
  <c r="F735" i="4"/>
  <c r="C735" i="4"/>
  <c r="H734" i="4"/>
  <c r="I734" i="4" s="1"/>
  <c r="F734" i="4"/>
  <c r="C734" i="4"/>
  <c r="H733" i="4"/>
  <c r="I733" i="4" s="1"/>
  <c r="F733" i="4"/>
  <c r="C733" i="4"/>
  <c r="H732" i="4"/>
  <c r="I732" i="4" s="1"/>
  <c r="F732" i="4"/>
  <c r="C732" i="4"/>
  <c r="I731" i="4"/>
  <c r="H731" i="4"/>
  <c r="F731" i="4"/>
  <c r="C731" i="4"/>
  <c r="H730" i="4"/>
  <c r="I730" i="4" s="1"/>
  <c r="F730" i="4"/>
  <c r="C730" i="4"/>
  <c r="H729" i="4"/>
  <c r="I729" i="4" s="1"/>
  <c r="F729" i="4"/>
  <c r="C729" i="4"/>
  <c r="I728" i="4"/>
  <c r="H728" i="4"/>
  <c r="F728" i="4"/>
  <c r="C728" i="4"/>
  <c r="H727" i="4"/>
  <c r="I727" i="4" s="1"/>
  <c r="F727" i="4"/>
  <c r="C727" i="4"/>
  <c r="H726" i="4"/>
  <c r="I726" i="4" s="1"/>
  <c r="F726" i="4"/>
  <c r="C726" i="4"/>
  <c r="H725" i="4"/>
  <c r="I725" i="4" s="1"/>
  <c r="F725" i="4"/>
  <c r="C725" i="4"/>
  <c r="H724" i="4"/>
  <c r="I724" i="4" s="1"/>
  <c r="F724" i="4"/>
  <c r="C724" i="4"/>
  <c r="H723" i="4"/>
  <c r="I723" i="4" s="1"/>
  <c r="F723" i="4"/>
  <c r="C723" i="4"/>
  <c r="H722" i="4"/>
  <c r="I722" i="4" s="1"/>
  <c r="F722" i="4"/>
  <c r="C722" i="4"/>
  <c r="I721" i="4"/>
  <c r="H721" i="4"/>
  <c r="F721" i="4"/>
  <c r="C721" i="4"/>
  <c r="H720" i="4"/>
  <c r="I720" i="4" s="1"/>
  <c r="F720" i="4"/>
  <c r="C720" i="4"/>
  <c r="H719" i="4"/>
  <c r="I719" i="4" s="1"/>
  <c r="F719" i="4"/>
  <c r="C719" i="4"/>
  <c r="H718" i="4"/>
  <c r="I718" i="4" s="1"/>
  <c r="F718" i="4"/>
  <c r="C718" i="4"/>
  <c r="H717" i="4"/>
  <c r="I717" i="4" s="1"/>
  <c r="F717" i="4"/>
  <c r="C717" i="4"/>
  <c r="H716" i="4"/>
  <c r="I716" i="4" s="1"/>
  <c r="F716" i="4"/>
  <c r="C716" i="4"/>
  <c r="H715" i="4"/>
  <c r="I715" i="4" s="1"/>
  <c r="F715" i="4"/>
  <c r="C715" i="4"/>
  <c r="H714" i="4"/>
  <c r="I714" i="4" s="1"/>
  <c r="F714" i="4"/>
  <c r="C714" i="4"/>
  <c r="H713" i="4"/>
  <c r="I713" i="4" s="1"/>
  <c r="F713" i="4"/>
  <c r="C713" i="4"/>
  <c r="H712" i="4"/>
  <c r="I712" i="4" s="1"/>
  <c r="F712" i="4"/>
  <c r="C712" i="4"/>
  <c r="H711" i="4"/>
  <c r="I711" i="4" s="1"/>
  <c r="F711" i="4"/>
  <c r="C711" i="4"/>
  <c r="H710" i="4"/>
  <c r="I710" i="4" s="1"/>
  <c r="F710" i="4"/>
  <c r="C710" i="4"/>
  <c r="H709" i="4"/>
  <c r="I709" i="4" s="1"/>
  <c r="F709" i="4"/>
  <c r="C709" i="4"/>
  <c r="H708" i="4"/>
  <c r="I708" i="4" s="1"/>
  <c r="F708" i="4"/>
  <c r="C708" i="4"/>
  <c r="H707" i="4"/>
  <c r="I707" i="4" s="1"/>
  <c r="F707" i="4"/>
  <c r="C707" i="4"/>
  <c r="H706" i="4"/>
  <c r="I706" i="4" s="1"/>
  <c r="F706" i="4"/>
  <c r="C706" i="4"/>
  <c r="H705" i="4"/>
  <c r="I705" i="4" s="1"/>
  <c r="F705" i="4"/>
  <c r="C705" i="4"/>
  <c r="H704" i="4"/>
  <c r="I704" i="4" s="1"/>
  <c r="F704" i="4"/>
  <c r="C704" i="4"/>
  <c r="H703" i="4"/>
  <c r="I703" i="4" s="1"/>
  <c r="F703" i="4"/>
  <c r="C703" i="4"/>
  <c r="H702" i="4"/>
  <c r="I702" i="4" s="1"/>
  <c r="F702" i="4"/>
  <c r="C702" i="4"/>
  <c r="I701" i="4"/>
  <c r="H701" i="4"/>
  <c r="F701" i="4"/>
  <c r="C701" i="4"/>
  <c r="H700" i="4"/>
  <c r="I700" i="4" s="1"/>
  <c r="F700" i="4"/>
  <c r="C700" i="4"/>
  <c r="H699" i="4"/>
  <c r="I699" i="4" s="1"/>
  <c r="F699" i="4"/>
  <c r="C699" i="4"/>
  <c r="I698" i="4"/>
  <c r="H698" i="4"/>
  <c r="F698" i="4"/>
  <c r="C698" i="4"/>
  <c r="H697" i="4"/>
  <c r="I697" i="4" s="1"/>
  <c r="F697" i="4"/>
  <c r="C697" i="4"/>
  <c r="H696" i="4"/>
  <c r="I696" i="4" s="1"/>
  <c r="F696" i="4"/>
  <c r="C696" i="4"/>
  <c r="H695" i="4"/>
  <c r="I695" i="4" s="1"/>
  <c r="F695" i="4"/>
  <c r="C695" i="4"/>
  <c r="H694" i="4"/>
  <c r="I694" i="4" s="1"/>
  <c r="F694" i="4"/>
  <c r="C694" i="4"/>
  <c r="H693" i="4"/>
  <c r="I693" i="4" s="1"/>
  <c r="F693" i="4"/>
  <c r="C693" i="4"/>
  <c r="H692" i="4"/>
  <c r="I692" i="4" s="1"/>
  <c r="F692" i="4"/>
  <c r="C692" i="4"/>
  <c r="H691" i="4"/>
  <c r="I691" i="4" s="1"/>
  <c r="F691" i="4"/>
  <c r="C691" i="4"/>
  <c r="H690" i="4"/>
  <c r="I690" i="4" s="1"/>
  <c r="F690" i="4"/>
  <c r="C690" i="4"/>
  <c r="H689" i="4"/>
  <c r="I689" i="4" s="1"/>
  <c r="F689" i="4"/>
  <c r="C689" i="4"/>
  <c r="H688" i="4"/>
  <c r="I688" i="4" s="1"/>
  <c r="F688" i="4"/>
  <c r="C688" i="4"/>
  <c r="H687" i="4"/>
  <c r="I687" i="4" s="1"/>
  <c r="F687" i="4"/>
  <c r="C687" i="4"/>
  <c r="H686" i="4"/>
  <c r="I686" i="4" s="1"/>
  <c r="F686" i="4"/>
  <c r="C686" i="4"/>
  <c r="H685" i="4"/>
  <c r="I685" i="4" s="1"/>
  <c r="F685" i="4"/>
  <c r="C685" i="4"/>
  <c r="H684" i="4"/>
  <c r="I684" i="4" s="1"/>
  <c r="F684" i="4"/>
  <c r="C684" i="4"/>
  <c r="H683" i="4"/>
  <c r="I683" i="4" s="1"/>
  <c r="F683" i="4"/>
  <c r="C683" i="4"/>
  <c r="H682" i="4"/>
  <c r="I682" i="4" s="1"/>
  <c r="F682" i="4"/>
  <c r="C682" i="4"/>
  <c r="H681" i="4"/>
  <c r="I681" i="4" s="1"/>
  <c r="F681" i="4"/>
  <c r="C681" i="4"/>
  <c r="H680" i="4"/>
  <c r="I680" i="4" s="1"/>
  <c r="F680" i="4"/>
  <c r="C680" i="4"/>
  <c r="H679" i="4"/>
  <c r="I679" i="4" s="1"/>
  <c r="F679" i="4"/>
  <c r="C679" i="4"/>
  <c r="H678" i="4"/>
  <c r="I678" i="4" s="1"/>
  <c r="F678" i="4"/>
  <c r="C678" i="4"/>
  <c r="I677" i="4"/>
  <c r="H677" i="4"/>
  <c r="F677" i="4"/>
  <c r="C677" i="4"/>
  <c r="H676" i="4"/>
  <c r="I676" i="4" s="1"/>
  <c r="F676" i="4"/>
  <c r="C676" i="4"/>
  <c r="H675" i="4"/>
  <c r="I675" i="4" s="1"/>
  <c r="F675" i="4"/>
  <c r="C675" i="4"/>
  <c r="H674" i="4"/>
  <c r="I674" i="4" s="1"/>
  <c r="F674" i="4"/>
  <c r="C674" i="4"/>
  <c r="H673" i="4"/>
  <c r="I673" i="4" s="1"/>
  <c r="F673" i="4"/>
  <c r="C673" i="4"/>
  <c r="H672" i="4"/>
  <c r="I672" i="4" s="1"/>
  <c r="F672" i="4"/>
  <c r="C672" i="4"/>
  <c r="H671" i="4"/>
  <c r="I671" i="4" s="1"/>
  <c r="F671" i="4"/>
  <c r="C671" i="4"/>
  <c r="H670" i="4"/>
  <c r="I670" i="4" s="1"/>
  <c r="F670" i="4"/>
  <c r="C670" i="4"/>
  <c r="H669" i="4"/>
  <c r="I669" i="4" s="1"/>
  <c r="F669" i="4"/>
  <c r="C669" i="4"/>
  <c r="H668" i="4"/>
  <c r="I668" i="4" s="1"/>
  <c r="F668" i="4"/>
  <c r="C668" i="4"/>
  <c r="H667" i="4"/>
  <c r="I667" i="4" s="1"/>
  <c r="F667" i="4"/>
  <c r="C667" i="4"/>
  <c r="I666" i="4"/>
  <c r="H666" i="4"/>
  <c r="F666" i="4"/>
  <c r="C666" i="4"/>
  <c r="H665" i="4"/>
  <c r="I665" i="4" s="1"/>
  <c r="F665" i="4"/>
  <c r="C665" i="4"/>
  <c r="H664" i="4"/>
  <c r="I664" i="4" s="1"/>
  <c r="F664" i="4"/>
  <c r="C664" i="4"/>
  <c r="H663" i="4"/>
  <c r="I663" i="4" s="1"/>
  <c r="F663" i="4"/>
  <c r="C663" i="4"/>
  <c r="H662" i="4"/>
  <c r="I662" i="4" s="1"/>
  <c r="F662" i="4"/>
  <c r="C662" i="4"/>
  <c r="H661" i="4"/>
  <c r="I661" i="4" s="1"/>
  <c r="F661" i="4"/>
  <c r="C661" i="4"/>
  <c r="H660" i="4"/>
  <c r="I660" i="4" s="1"/>
  <c r="F660" i="4"/>
  <c r="C660" i="4"/>
  <c r="H659" i="4"/>
  <c r="I659" i="4" s="1"/>
  <c r="F659" i="4"/>
  <c r="C659" i="4"/>
  <c r="H658" i="4"/>
  <c r="I658" i="4" s="1"/>
  <c r="F658" i="4"/>
  <c r="C658" i="4"/>
  <c r="H657" i="4"/>
  <c r="I657" i="4" s="1"/>
  <c r="F657" i="4"/>
  <c r="C657" i="4"/>
  <c r="H656" i="4"/>
  <c r="I656" i="4" s="1"/>
  <c r="F656" i="4"/>
  <c r="C656" i="4"/>
  <c r="H655" i="4"/>
  <c r="I655" i="4" s="1"/>
  <c r="F655" i="4"/>
  <c r="C655" i="4"/>
  <c r="H654" i="4"/>
  <c r="I654" i="4" s="1"/>
  <c r="F654" i="4"/>
  <c r="C654" i="4"/>
  <c r="H653" i="4"/>
  <c r="I653" i="4" s="1"/>
  <c r="F653" i="4"/>
  <c r="C653" i="4"/>
  <c r="H652" i="4"/>
  <c r="I652" i="4" s="1"/>
  <c r="F652" i="4"/>
  <c r="C652" i="4"/>
  <c r="H651" i="4"/>
  <c r="I651" i="4" s="1"/>
  <c r="F651" i="4"/>
  <c r="C651" i="4"/>
  <c r="H650" i="4"/>
  <c r="I650" i="4" s="1"/>
  <c r="F650" i="4"/>
  <c r="C650" i="4"/>
  <c r="H649" i="4"/>
  <c r="I649" i="4" s="1"/>
  <c r="F649" i="4"/>
  <c r="C649" i="4"/>
  <c r="H648" i="4"/>
  <c r="I648" i="4" s="1"/>
  <c r="F648" i="4"/>
  <c r="C648" i="4"/>
  <c r="I647" i="4"/>
  <c r="H647" i="4"/>
  <c r="F647" i="4"/>
  <c r="C647" i="4"/>
  <c r="H646" i="4"/>
  <c r="I646" i="4" s="1"/>
  <c r="F646" i="4"/>
  <c r="C646" i="4"/>
  <c r="H645" i="4"/>
  <c r="I645" i="4" s="1"/>
  <c r="F645" i="4"/>
  <c r="C645" i="4"/>
  <c r="H644" i="4"/>
  <c r="I644" i="4" s="1"/>
  <c r="F644" i="4"/>
  <c r="C644" i="4"/>
  <c r="H643" i="4"/>
  <c r="I643" i="4" s="1"/>
  <c r="F643" i="4"/>
  <c r="C643" i="4"/>
  <c r="H642" i="4"/>
  <c r="I642" i="4" s="1"/>
  <c r="F642" i="4"/>
  <c r="C642" i="4"/>
  <c r="I641" i="4"/>
  <c r="H641" i="4"/>
  <c r="F641" i="4"/>
  <c r="C641" i="4"/>
  <c r="H640" i="4"/>
  <c r="I640" i="4" s="1"/>
  <c r="F640" i="4"/>
  <c r="C640" i="4"/>
  <c r="H639" i="4"/>
  <c r="I639" i="4" s="1"/>
  <c r="F639" i="4"/>
  <c r="C639" i="4"/>
  <c r="H638" i="4"/>
  <c r="I638" i="4" s="1"/>
  <c r="F638" i="4"/>
  <c r="C638" i="4"/>
  <c r="H637" i="4"/>
  <c r="I637" i="4" s="1"/>
  <c r="F637" i="4"/>
  <c r="C637" i="4"/>
  <c r="H636" i="4"/>
  <c r="I636" i="4" s="1"/>
  <c r="F636" i="4"/>
  <c r="C636" i="4"/>
  <c r="H635" i="4"/>
  <c r="I635" i="4" s="1"/>
  <c r="F635" i="4"/>
  <c r="C635" i="4"/>
  <c r="H634" i="4"/>
  <c r="I634" i="4" s="1"/>
  <c r="F634" i="4"/>
  <c r="C634" i="4"/>
  <c r="H633" i="4"/>
  <c r="I633" i="4" s="1"/>
  <c r="F633" i="4"/>
  <c r="C633" i="4"/>
  <c r="I632" i="4"/>
  <c r="H632" i="4"/>
  <c r="F632" i="4"/>
  <c r="C632" i="4"/>
  <c r="H631" i="4"/>
  <c r="I631" i="4" s="1"/>
  <c r="F631" i="4"/>
  <c r="C631" i="4"/>
  <c r="H630" i="4"/>
  <c r="I630" i="4" s="1"/>
  <c r="F630" i="4"/>
  <c r="C630" i="4"/>
  <c r="H629" i="4"/>
  <c r="I629" i="4" s="1"/>
  <c r="F629" i="4"/>
  <c r="C629" i="4"/>
  <c r="H628" i="4"/>
  <c r="I628" i="4" s="1"/>
  <c r="F628" i="4"/>
  <c r="C628" i="4"/>
  <c r="H627" i="4"/>
  <c r="I627" i="4" s="1"/>
  <c r="F627" i="4"/>
  <c r="C627" i="4"/>
  <c r="H626" i="4"/>
  <c r="I626" i="4" s="1"/>
  <c r="F626" i="4"/>
  <c r="C626" i="4"/>
  <c r="H625" i="4"/>
  <c r="I625" i="4" s="1"/>
  <c r="F625" i="4"/>
  <c r="C625" i="4"/>
  <c r="H624" i="4"/>
  <c r="I624" i="4" s="1"/>
  <c r="F624" i="4"/>
  <c r="C624" i="4"/>
  <c r="H623" i="4"/>
  <c r="I623" i="4" s="1"/>
  <c r="F623" i="4"/>
  <c r="C623" i="4"/>
  <c r="H622" i="4"/>
  <c r="I622" i="4" s="1"/>
  <c r="F622" i="4"/>
  <c r="C622" i="4"/>
  <c r="I621" i="4"/>
  <c r="H621" i="4"/>
  <c r="F621" i="4"/>
  <c r="C621" i="4"/>
  <c r="H620" i="4"/>
  <c r="I620" i="4" s="1"/>
  <c r="F620" i="4"/>
  <c r="C620" i="4"/>
  <c r="H619" i="4"/>
  <c r="I619" i="4" s="1"/>
  <c r="F619" i="4"/>
  <c r="C619" i="4"/>
  <c r="H618" i="4"/>
  <c r="I618" i="4" s="1"/>
  <c r="F618" i="4"/>
  <c r="C618" i="4"/>
  <c r="H617" i="4"/>
  <c r="I617" i="4" s="1"/>
  <c r="F617" i="4"/>
  <c r="C617" i="4"/>
  <c r="H616" i="4"/>
  <c r="I616" i="4" s="1"/>
  <c r="F616" i="4"/>
  <c r="C616" i="4"/>
  <c r="H615" i="4"/>
  <c r="I615" i="4" s="1"/>
  <c r="F615" i="4"/>
  <c r="C615" i="4"/>
  <c r="H614" i="4"/>
  <c r="I614" i="4" s="1"/>
  <c r="F614" i="4"/>
  <c r="C614" i="4"/>
  <c r="H613" i="4"/>
  <c r="I613" i="4" s="1"/>
  <c r="F613" i="4"/>
  <c r="C613" i="4"/>
  <c r="H612" i="4"/>
  <c r="I612" i="4" s="1"/>
  <c r="F612" i="4"/>
  <c r="C612" i="4"/>
  <c r="H611" i="4"/>
  <c r="I611" i="4" s="1"/>
  <c r="F611" i="4"/>
  <c r="C611" i="4"/>
  <c r="H610" i="4"/>
  <c r="I610" i="4" s="1"/>
  <c r="F610" i="4"/>
  <c r="C610" i="4"/>
  <c r="H609" i="4"/>
  <c r="I609" i="4" s="1"/>
  <c r="F609" i="4"/>
  <c r="C609" i="4"/>
  <c r="H608" i="4"/>
  <c r="I608" i="4" s="1"/>
  <c r="F608" i="4"/>
  <c r="C608" i="4"/>
  <c r="H607" i="4"/>
  <c r="I607" i="4" s="1"/>
  <c r="F607" i="4"/>
  <c r="C607" i="4"/>
  <c r="I606" i="4"/>
  <c r="H606" i="4"/>
  <c r="F606" i="4"/>
  <c r="C606" i="4"/>
  <c r="H605" i="4"/>
  <c r="I605" i="4" s="1"/>
  <c r="F605" i="4"/>
  <c r="C605" i="4"/>
  <c r="H604" i="4"/>
  <c r="I604" i="4" s="1"/>
  <c r="F604" i="4"/>
  <c r="C604" i="4"/>
  <c r="H603" i="4"/>
  <c r="I603" i="4" s="1"/>
  <c r="F603" i="4"/>
  <c r="C603" i="4"/>
  <c r="H602" i="4"/>
  <c r="I602" i="4" s="1"/>
  <c r="F602" i="4"/>
  <c r="C602" i="4"/>
  <c r="H601" i="4"/>
  <c r="I601" i="4" s="1"/>
  <c r="F601" i="4"/>
  <c r="C601" i="4"/>
  <c r="H600" i="4"/>
  <c r="I600" i="4" s="1"/>
  <c r="F600" i="4"/>
  <c r="C600" i="4"/>
  <c r="H599" i="4"/>
  <c r="I599" i="4" s="1"/>
  <c r="F599" i="4"/>
  <c r="C599" i="4"/>
  <c r="H598" i="4"/>
  <c r="I598" i="4" s="1"/>
  <c r="F598" i="4"/>
  <c r="C598" i="4"/>
  <c r="H597" i="4"/>
  <c r="I597" i="4" s="1"/>
  <c r="F597" i="4"/>
  <c r="C597" i="4"/>
  <c r="H596" i="4"/>
  <c r="I596" i="4" s="1"/>
  <c r="F596" i="4"/>
  <c r="C596" i="4"/>
  <c r="H595" i="4"/>
  <c r="I595" i="4" s="1"/>
  <c r="F595" i="4"/>
  <c r="C595" i="4"/>
  <c r="H594" i="4"/>
  <c r="I594" i="4" s="1"/>
  <c r="F594" i="4"/>
  <c r="C594" i="4"/>
  <c r="H593" i="4"/>
  <c r="I593" i="4" s="1"/>
  <c r="F593" i="4"/>
  <c r="C593" i="4"/>
  <c r="H592" i="4"/>
  <c r="I592" i="4" s="1"/>
  <c r="F592" i="4"/>
  <c r="C592" i="4"/>
  <c r="I591" i="4"/>
  <c r="H591" i="4"/>
  <c r="F591" i="4"/>
  <c r="C591" i="4"/>
  <c r="H590" i="4"/>
  <c r="I590" i="4" s="1"/>
  <c r="F590" i="4"/>
  <c r="C590" i="4"/>
  <c r="H589" i="4"/>
  <c r="I589" i="4" s="1"/>
  <c r="F589" i="4"/>
  <c r="C589" i="4"/>
  <c r="H588" i="4"/>
  <c r="I588" i="4" s="1"/>
  <c r="F588" i="4"/>
  <c r="C588" i="4"/>
  <c r="H587" i="4"/>
  <c r="I587" i="4" s="1"/>
  <c r="F587" i="4"/>
  <c r="C587" i="4"/>
  <c r="H586" i="4"/>
  <c r="I586" i="4" s="1"/>
  <c r="F586" i="4"/>
  <c r="C586" i="4"/>
  <c r="H585" i="4"/>
  <c r="I585" i="4" s="1"/>
  <c r="F585" i="4"/>
  <c r="C585" i="4"/>
  <c r="H584" i="4"/>
  <c r="I584" i="4" s="1"/>
  <c r="F584" i="4"/>
  <c r="C584" i="4"/>
  <c r="H583" i="4"/>
  <c r="I583" i="4" s="1"/>
  <c r="F583" i="4"/>
  <c r="C583" i="4"/>
  <c r="H582" i="4"/>
  <c r="I582" i="4" s="1"/>
  <c r="F582" i="4"/>
  <c r="C582" i="4"/>
  <c r="H581" i="4"/>
  <c r="I581" i="4" s="1"/>
  <c r="F581" i="4"/>
  <c r="C581" i="4"/>
  <c r="I580" i="4"/>
  <c r="H580" i="4"/>
  <c r="F580" i="4"/>
  <c r="C580" i="4"/>
  <c r="H579" i="4"/>
  <c r="I579" i="4" s="1"/>
  <c r="F579" i="4"/>
  <c r="C579" i="4"/>
  <c r="H578" i="4"/>
  <c r="I578" i="4" s="1"/>
  <c r="F578" i="4"/>
  <c r="C578" i="4"/>
  <c r="H577" i="4"/>
  <c r="I577" i="4" s="1"/>
  <c r="F577" i="4"/>
  <c r="C577" i="4"/>
  <c r="H576" i="4"/>
  <c r="I576" i="4" s="1"/>
  <c r="F576" i="4"/>
  <c r="C576" i="4"/>
  <c r="H575" i="4"/>
  <c r="I575" i="4" s="1"/>
  <c r="F575" i="4"/>
  <c r="C575" i="4"/>
  <c r="H574" i="4"/>
  <c r="I574" i="4" s="1"/>
  <c r="F574" i="4"/>
  <c r="C574" i="4"/>
  <c r="H573" i="4"/>
  <c r="I573" i="4" s="1"/>
  <c r="F573" i="4"/>
  <c r="C573" i="4"/>
  <c r="H572" i="4"/>
  <c r="I572" i="4" s="1"/>
  <c r="F572" i="4"/>
  <c r="C572" i="4"/>
  <c r="H571" i="4"/>
  <c r="I571" i="4" s="1"/>
  <c r="F571" i="4"/>
  <c r="C571" i="4"/>
  <c r="H570" i="4"/>
  <c r="I570" i="4" s="1"/>
  <c r="F570" i="4"/>
  <c r="C570" i="4"/>
  <c r="H569" i="4"/>
  <c r="I569" i="4" s="1"/>
  <c r="F569" i="4"/>
  <c r="C569" i="4"/>
  <c r="H568" i="4"/>
  <c r="I568" i="4" s="1"/>
  <c r="F568" i="4"/>
  <c r="C568" i="4"/>
  <c r="H567" i="4"/>
  <c r="I567" i="4" s="1"/>
  <c r="F567" i="4"/>
  <c r="C567" i="4"/>
  <c r="H566" i="4"/>
  <c r="I566" i="4" s="1"/>
  <c r="F566" i="4"/>
  <c r="C566" i="4"/>
  <c r="H565" i="4"/>
  <c r="I565" i="4" s="1"/>
  <c r="F565" i="4"/>
  <c r="C565" i="4"/>
  <c r="H564" i="4"/>
  <c r="I564" i="4" s="1"/>
  <c r="F564" i="4"/>
  <c r="C564" i="4"/>
  <c r="H563" i="4"/>
  <c r="I563" i="4" s="1"/>
  <c r="F563" i="4"/>
  <c r="C563" i="4"/>
  <c r="H562" i="4"/>
  <c r="I562" i="4" s="1"/>
  <c r="F562" i="4"/>
  <c r="C562" i="4"/>
  <c r="H561" i="4"/>
  <c r="I561" i="4" s="1"/>
  <c r="F561" i="4"/>
  <c r="C561" i="4"/>
  <c r="H560" i="4"/>
  <c r="I560" i="4" s="1"/>
  <c r="F560" i="4"/>
  <c r="C560" i="4"/>
  <c r="H559" i="4"/>
  <c r="I559" i="4" s="1"/>
  <c r="F559" i="4"/>
  <c r="C559" i="4"/>
  <c r="H558" i="4"/>
  <c r="I558" i="4" s="1"/>
  <c r="F558" i="4"/>
  <c r="C558" i="4"/>
  <c r="H557" i="4"/>
  <c r="I557" i="4" s="1"/>
  <c r="F557" i="4"/>
  <c r="C557" i="4"/>
  <c r="H556" i="4"/>
  <c r="I556" i="4" s="1"/>
  <c r="F556" i="4"/>
  <c r="C556" i="4"/>
  <c r="H555" i="4"/>
  <c r="I555" i="4" s="1"/>
  <c r="F555" i="4"/>
  <c r="C555" i="4"/>
  <c r="H554" i="4"/>
  <c r="I554" i="4" s="1"/>
  <c r="F554" i="4"/>
  <c r="C554" i="4"/>
  <c r="I553" i="4"/>
  <c r="H553" i="4"/>
  <c r="F553" i="4"/>
  <c r="C553" i="4"/>
  <c r="H552" i="4"/>
  <c r="I552" i="4" s="1"/>
  <c r="F552" i="4"/>
  <c r="C552" i="4"/>
  <c r="H551" i="4"/>
  <c r="I551" i="4" s="1"/>
  <c r="F551" i="4"/>
  <c r="C551" i="4"/>
  <c r="H550" i="4"/>
  <c r="I550" i="4" s="1"/>
  <c r="F550" i="4"/>
  <c r="C550" i="4"/>
  <c r="H549" i="4"/>
  <c r="I549" i="4" s="1"/>
  <c r="F549" i="4"/>
  <c r="C549" i="4"/>
  <c r="H548" i="4"/>
  <c r="I548" i="4" s="1"/>
  <c r="F548" i="4"/>
  <c r="C548" i="4"/>
  <c r="H547" i="4"/>
  <c r="I547" i="4" s="1"/>
  <c r="F547" i="4"/>
  <c r="C547" i="4"/>
  <c r="H546" i="4"/>
  <c r="I546" i="4" s="1"/>
  <c r="F546" i="4"/>
  <c r="C546" i="4"/>
  <c r="H545" i="4"/>
  <c r="I545" i="4" s="1"/>
  <c r="F545" i="4"/>
  <c r="C545" i="4"/>
  <c r="H544" i="4"/>
  <c r="I544" i="4" s="1"/>
  <c r="F544" i="4"/>
  <c r="C544" i="4"/>
  <c r="I543" i="4"/>
  <c r="H543" i="4"/>
  <c r="F543" i="4"/>
  <c r="C543" i="4"/>
  <c r="I542" i="4"/>
  <c r="H542" i="4"/>
  <c r="F542" i="4"/>
  <c r="C542" i="4"/>
  <c r="H541" i="4"/>
  <c r="I541" i="4" s="1"/>
  <c r="F541" i="4"/>
  <c r="C541" i="4"/>
  <c r="H540" i="4"/>
  <c r="I540" i="4" s="1"/>
  <c r="F540" i="4"/>
  <c r="C540" i="4"/>
  <c r="H539" i="4"/>
  <c r="I539" i="4" s="1"/>
  <c r="F539" i="4"/>
  <c r="C539" i="4"/>
  <c r="H538" i="4"/>
  <c r="I538" i="4" s="1"/>
  <c r="F538" i="4"/>
  <c r="C538" i="4"/>
  <c r="H537" i="4"/>
  <c r="I537" i="4" s="1"/>
  <c r="F537" i="4"/>
  <c r="C537" i="4"/>
  <c r="H536" i="4"/>
  <c r="I536" i="4" s="1"/>
  <c r="F536" i="4"/>
  <c r="C536" i="4"/>
  <c r="H535" i="4"/>
  <c r="I535" i="4" s="1"/>
  <c r="F535" i="4"/>
  <c r="C535" i="4"/>
  <c r="H534" i="4"/>
  <c r="I534" i="4" s="1"/>
  <c r="F534" i="4"/>
  <c r="C534" i="4"/>
  <c r="H533" i="4"/>
  <c r="I533" i="4" s="1"/>
  <c r="F533" i="4"/>
  <c r="C533" i="4"/>
  <c r="H532" i="4"/>
  <c r="I532" i="4" s="1"/>
  <c r="F532" i="4"/>
  <c r="C532" i="4"/>
  <c r="H531" i="4"/>
  <c r="I531" i="4" s="1"/>
  <c r="F531" i="4"/>
  <c r="C531" i="4"/>
  <c r="H530" i="4"/>
  <c r="I530" i="4" s="1"/>
  <c r="F530" i="4"/>
  <c r="C530" i="4"/>
  <c r="H529" i="4"/>
  <c r="I529" i="4" s="1"/>
  <c r="F529" i="4"/>
  <c r="C529" i="4"/>
  <c r="H528" i="4"/>
  <c r="I528" i="4" s="1"/>
  <c r="F528" i="4"/>
  <c r="C528" i="4"/>
  <c r="H527" i="4"/>
  <c r="I527" i="4" s="1"/>
  <c r="F527" i="4"/>
  <c r="C527" i="4"/>
  <c r="H526" i="4"/>
  <c r="I526" i="4" s="1"/>
  <c r="F526" i="4"/>
  <c r="C526" i="4"/>
  <c r="H525" i="4"/>
  <c r="I525" i="4" s="1"/>
  <c r="F525" i="4"/>
  <c r="C525" i="4"/>
  <c r="H524" i="4"/>
  <c r="I524" i="4" s="1"/>
  <c r="F524" i="4"/>
  <c r="C524" i="4"/>
  <c r="H523" i="4"/>
  <c r="I523" i="4" s="1"/>
  <c r="F523" i="4"/>
  <c r="C523" i="4"/>
  <c r="H522" i="4"/>
  <c r="I522" i="4" s="1"/>
  <c r="F522" i="4"/>
  <c r="C522" i="4"/>
  <c r="I521" i="4"/>
  <c r="H521" i="4"/>
  <c r="F521" i="4"/>
  <c r="C521" i="4"/>
  <c r="H520" i="4"/>
  <c r="I520" i="4" s="1"/>
  <c r="F520" i="4"/>
  <c r="C520" i="4"/>
  <c r="H519" i="4"/>
  <c r="I519" i="4" s="1"/>
  <c r="F519" i="4"/>
  <c r="C519" i="4"/>
  <c r="H518" i="4"/>
  <c r="I518" i="4" s="1"/>
  <c r="F518" i="4"/>
  <c r="C518" i="4"/>
  <c r="I517" i="4"/>
  <c r="H517" i="4"/>
  <c r="F517" i="4"/>
  <c r="C517" i="4"/>
  <c r="H516" i="4"/>
  <c r="I516" i="4" s="1"/>
  <c r="F516" i="4"/>
  <c r="C516" i="4"/>
  <c r="I515" i="4"/>
  <c r="H515" i="4"/>
  <c r="F515" i="4"/>
  <c r="C515" i="4"/>
  <c r="H514" i="4"/>
  <c r="I514" i="4" s="1"/>
  <c r="F514" i="4"/>
  <c r="C514" i="4"/>
  <c r="H513" i="4"/>
  <c r="I513" i="4" s="1"/>
  <c r="F513" i="4"/>
  <c r="C513" i="4"/>
  <c r="H512" i="4"/>
  <c r="I512" i="4" s="1"/>
  <c r="F512" i="4"/>
  <c r="C512" i="4"/>
  <c r="H511" i="4"/>
  <c r="I511" i="4" s="1"/>
  <c r="F511" i="4"/>
  <c r="C511" i="4"/>
  <c r="H510" i="4"/>
  <c r="I510" i="4" s="1"/>
  <c r="F510" i="4"/>
  <c r="C510" i="4"/>
  <c r="H509" i="4"/>
  <c r="I509" i="4" s="1"/>
  <c r="F509" i="4"/>
  <c r="C509" i="4"/>
  <c r="H508" i="4"/>
  <c r="I508" i="4" s="1"/>
  <c r="F508" i="4"/>
  <c r="C508" i="4"/>
  <c r="H507" i="4"/>
  <c r="I507" i="4" s="1"/>
  <c r="F507" i="4"/>
  <c r="C507" i="4"/>
  <c r="H506" i="4"/>
  <c r="I506" i="4" s="1"/>
  <c r="F506" i="4"/>
  <c r="C506" i="4"/>
  <c r="H505" i="4"/>
  <c r="I505" i="4" s="1"/>
  <c r="F505" i="4"/>
  <c r="C505" i="4"/>
  <c r="H504" i="4"/>
  <c r="I504" i="4" s="1"/>
  <c r="F504" i="4"/>
  <c r="C504" i="4"/>
  <c r="H503" i="4"/>
  <c r="I503" i="4" s="1"/>
  <c r="F503" i="4"/>
  <c r="C503" i="4"/>
  <c r="H502" i="4"/>
  <c r="I502" i="4" s="1"/>
  <c r="F502" i="4"/>
  <c r="C502" i="4"/>
  <c r="H501" i="4"/>
  <c r="I501" i="4" s="1"/>
  <c r="F501" i="4"/>
  <c r="C501" i="4"/>
  <c r="H500" i="4"/>
  <c r="I500" i="4" s="1"/>
  <c r="F500" i="4"/>
  <c r="C500" i="4"/>
  <c r="H499" i="4"/>
  <c r="I499" i="4" s="1"/>
  <c r="F499" i="4"/>
  <c r="C499" i="4"/>
  <c r="H498" i="4"/>
  <c r="I498" i="4" s="1"/>
  <c r="F498" i="4"/>
  <c r="C498" i="4"/>
  <c r="H497" i="4"/>
  <c r="I497" i="4" s="1"/>
  <c r="F497" i="4"/>
  <c r="C497" i="4"/>
  <c r="H496" i="4"/>
  <c r="I496" i="4" s="1"/>
  <c r="F496" i="4"/>
  <c r="C496" i="4"/>
  <c r="H495" i="4"/>
  <c r="I495" i="4" s="1"/>
  <c r="F495" i="4"/>
  <c r="C495" i="4"/>
  <c r="H494" i="4"/>
  <c r="I494" i="4" s="1"/>
  <c r="F494" i="4"/>
  <c r="C494" i="4"/>
  <c r="H493" i="4"/>
  <c r="I493" i="4" s="1"/>
  <c r="F493" i="4"/>
  <c r="C493" i="4"/>
  <c r="H492" i="4"/>
  <c r="I492" i="4" s="1"/>
  <c r="F492" i="4"/>
  <c r="C492" i="4"/>
  <c r="H491" i="4"/>
  <c r="I491" i="4" s="1"/>
  <c r="F491" i="4"/>
  <c r="C491" i="4"/>
  <c r="H490" i="4"/>
  <c r="I490" i="4" s="1"/>
  <c r="F490" i="4"/>
  <c r="C490" i="4"/>
  <c r="H489" i="4"/>
  <c r="I489" i="4" s="1"/>
  <c r="F489" i="4"/>
  <c r="C489" i="4"/>
  <c r="H488" i="4"/>
  <c r="I488" i="4" s="1"/>
  <c r="F488" i="4"/>
  <c r="C488" i="4"/>
  <c r="H487" i="4"/>
  <c r="I487" i="4" s="1"/>
  <c r="F487" i="4"/>
  <c r="C487" i="4"/>
  <c r="H486" i="4"/>
  <c r="I486" i="4" s="1"/>
  <c r="F486" i="4"/>
  <c r="C486" i="4"/>
  <c r="H485" i="4"/>
  <c r="I485" i="4" s="1"/>
  <c r="F485" i="4"/>
  <c r="C485" i="4"/>
  <c r="H484" i="4"/>
  <c r="I484" i="4" s="1"/>
  <c r="F484" i="4"/>
  <c r="C484" i="4"/>
  <c r="H483" i="4"/>
  <c r="I483" i="4" s="1"/>
  <c r="F483" i="4"/>
  <c r="C483" i="4"/>
  <c r="H482" i="4"/>
  <c r="I482" i="4" s="1"/>
  <c r="F482" i="4"/>
  <c r="C482" i="4"/>
  <c r="H481" i="4"/>
  <c r="I481" i="4" s="1"/>
  <c r="F481" i="4"/>
  <c r="C481" i="4"/>
  <c r="H480" i="4"/>
  <c r="I480" i="4" s="1"/>
  <c r="F480" i="4"/>
  <c r="C480" i="4"/>
  <c r="H479" i="4"/>
  <c r="I479" i="4" s="1"/>
  <c r="F479" i="4"/>
  <c r="C479" i="4"/>
  <c r="I478" i="4"/>
  <c r="H478" i="4"/>
  <c r="F478" i="4"/>
  <c r="C478" i="4"/>
  <c r="H477" i="4"/>
  <c r="I477" i="4" s="1"/>
  <c r="F477" i="4"/>
  <c r="C477" i="4"/>
  <c r="H476" i="4"/>
  <c r="I476" i="4" s="1"/>
  <c r="F476" i="4"/>
  <c r="C476" i="4"/>
  <c r="I475" i="4"/>
  <c r="H475" i="4"/>
  <c r="F475" i="4"/>
  <c r="C475" i="4"/>
  <c r="H474" i="4"/>
  <c r="I474" i="4" s="1"/>
  <c r="F474" i="4"/>
  <c r="C474" i="4"/>
  <c r="H473" i="4"/>
  <c r="I473" i="4" s="1"/>
  <c r="F473" i="4"/>
  <c r="C473" i="4"/>
  <c r="H472" i="4"/>
  <c r="I472" i="4" s="1"/>
  <c r="F472" i="4"/>
  <c r="C472" i="4"/>
  <c r="H471" i="4"/>
  <c r="I471" i="4" s="1"/>
  <c r="F471" i="4"/>
  <c r="C471" i="4"/>
  <c r="H470" i="4"/>
  <c r="I470" i="4" s="1"/>
  <c r="F470" i="4"/>
  <c r="C470" i="4"/>
  <c r="H469" i="4"/>
  <c r="I469" i="4" s="1"/>
  <c r="F469" i="4"/>
  <c r="C469" i="4"/>
  <c r="I468" i="4"/>
  <c r="H468" i="4"/>
  <c r="F468" i="4"/>
  <c r="C468" i="4"/>
  <c r="H467" i="4"/>
  <c r="I467" i="4" s="1"/>
  <c r="F467" i="4"/>
  <c r="C467" i="4"/>
  <c r="H466" i="4"/>
  <c r="I466" i="4" s="1"/>
  <c r="F466" i="4"/>
  <c r="C466" i="4"/>
  <c r="H465" i="4"/>
  <c r="I465" i="4" s="1"/>
  <c r="F465" i="4"/>
  <c r="C465" i="4"/>
  <c r="H464" i="4"/>
  <c r="I464" i="4" s="1"/>
  <c r="F464" i="4"/>
  <c r="C464" i="4"/>
  <c r="H463" i="4"/>
  <c r="I463" i="4" s="1"/>
  <c r="F463" i="4"/>
  <c r="C463" i="4"/>
  <c r="H462" i="4"/>
  <c r="I462" i="4" s="1"/>
  <c r="F462" i="4"/>
  <c r="C462" i="4"/>
  <c r="H461" i="4"/>
  <c r="I461" i="4" s="1"/>
  <c r="F461" i="4"/>
  <c r="C461" i="4"/>
  <c r="H460" i="4"/>
  <c r="I460" i="4" s="1"/>
  <c r="F460" i="4"/>
  <c r="C460" i="4"/>
  <c r="H459" i="4"/>
  <c r="I459" i="4" s="1"/>
  <c r="F459" i="4"/>
  <c r="C459" i="4"/>
  <c r="H458" i="4"/>
  <c r="I458" i="4" s="1"/>
  <c r="F458" i="4"/>
  <c r="C458" i="4"/>
  <c r="H457" i="4"/>
  <c r="I457" i="4" s="1"/>
  <c r="F457" i="4"/>
  <c r="C457" i="4"/>
  <c r="H456" i="4"/>
  <c r="I456" i="4" s="1"/>
  <c r="F456" i="4"/>
  <c r="C456" i="4"/>
  <c r="H455" i="4"/>
  <c r="I455" i="4" s="1"/>
  <c r="F455" i="4"/>
  <c r="C455" i="4"/>
  <c r="H454" i="4"/>
  <c r="I454" i="4" s="1"/>
  <c r="F454" i="4"/>
  <c r="C454" i="4"/>
  <c r="I453" i="4"/>
  <c r="H453" i="4"/>
  <c r="F453" i="4"/>
  <c r="C453" i="4"/>
  <c r="H452" i="4"/>
  <c r="I452" i="4" s="1"/>
  <c r="F452" i="4"/>
  <c r="C452" i="4"/>
  <c r="H451" i="4"/>
  <c r="I451" i="4" s="1"/>
  <c r="F451" i="4"/>
  <c r="C451" i="4"/>
  <c r="H450" i="4"/>
  <c r="I450" i="4" s="1"/>
  <c r="F450" i="4"/>
  <c r="C450" i="4"/>
  <c r="H449" i="4"/>
  <c r="I449" i="4" s="1"/>
  <c r="F449" i="4"/>
  <c r="C449" i="4"/>
  <c r="H448" i="4"/>
  <c r="I448" i="4" s="1"/>
  <c r="F448" i="4"/>
  <c r="C448" i="4"/>
  <c r="H447" i="4"/>
  <c r="I447" i="4" s="1"/>
  <c r="F447" i="4"/>
  <c r="C447" i="4"/>
  <c r="H446" i="4"/>
  <c r="I446" i="4" s="1"/>
  <c r="F446" i="4"/>
  <c r="C446" i="4"/>
  <c r="H445" i="4"/>
  <c r="I445" i="4" s="1"/>
  <c r="F445" i="4"/>
  <c r="C445" i="4"/>
  <c r="H444" i="4"/>
  <c r="I444" i="4" s="1"/>
  <c r="F444" i="4"/>
  <c r="C444" i="4"/>
  <c r="H443" i="4"/>
  <c r="I443" i="4" s="1"/>
  <c r="F443" i="4"/>
  <c r="C443" i="4"/>
  <c r="H442" i="4"/>
  <c r="I442" i="4" s="1"/>
  <c r="F442" i="4"/>
  <c r="C442" i="4"/>
  <c r="H441" i="4"/>
  <c r="I441" i="4" s="1"/>
  <c r="F441" i="4"/>
  <c r="C441" i="4"/>
  <c r="H440" i="4"/>
  <c r="I440" i="4" s="1"/>
  <c r="F440" i="4"/>
  <c r="C440" i="4"/>
  <c r="H439" i="4"/>
  <c r="I439" i="4" s="1"/>
  <c r="F439" i="4"/>
  <c r="C439" i="4"/>
  <c r="H438" i="4"/>
  <c r="I438" i="4" s="1"/>
  <c r="F438" i="4"/>
  <c r="C438" i="4"/>
  <c r="H437" i="4"/>
  <c r="I437" i="4" s="1"/>
  <c r="F437" i="4"/>
  <c r="C437" i="4"/>
  <c r="H436" i="4"/>
  <c r="I436" i="4" s="1"/>
  <c r="F436" i="4"/>
  <c r="C436" i="4"/>
  <c r="H435" i="4"/>
  <c r="I435" i="4" s="1"/>
  <c r="F435" i="4"/>
  <c r="C435" i="4"/>
  <c r="H434" i="4"/>
  <c r="I434" i="4" s="1"/>
  <c r="F434" i="4"/>
  <c r="C434" i="4"/>
  <c r="H433" i="4"/>
  <c r="I433" i="4" s="1"/>
  <c r="F433" i="4"/>
  <c r="C433" i="4"/>
  <c r="H432" i="4"/>
  <c r="I432" i="4" s="1"/>
  <c r="F432" i="4"/>
  <c r="C432" i="4"/>
  <c r="H431" i="4"/>
  <c r="I431" i="4" s="1"/>
  <c r="F431" i="4"/>
  <c r="C431" i="4"/>
  <c r="I430" i="4"/>
  <c r="H430" i="4"/>
  <c r="F430" i="4"/>
  <c r="C430" i="4"/>
  <c r="H429" i="4"/>
  <c r="I429" i="4" s="1"/>
  <c r="F429" i="4"/>
  <c r="C429" i="4"/>
  <c r="H428" i="4"/>
  <c r="I428" i="4" s="1"/>
  <c r="F428" i="4"/>
  <c r="C428" i="4"/>
  <c r="H427" i="4"/>
  <c r="I427" i="4" s="1"/>
  <c r="F427" i="4"/>
  <c r="C427" i="4"/>
  <c r="H426" i="4"/>
  <c r="I426" i="4" s="1"/>
  <c r="F426" i="4"/>
  <c r="C426" i="4"/>
  <c r="H425" i="4"/>
  <c r="I425" i="4" s="1"/>
  <c r="F425" i="4"/>
  <c r="C425" i="4"/>
  <c r="H424" i="4"/>
  <c r="I424" i="4" s="1"/>
  <c r="F424" i="4"/>
  <c r="C424" i="4"/>
  <c r="H423" i="4"/>
  <c r="I423" i="4" s="1"/>
  <c r="F423" i="4"/>
  <c r="C423" i="4"/>
  <c r="H422" i="4"/>
  <c r="I422" i="4" s="1"/>
  <c r="F422" i="4"/>
  <c r="C422" i="4"/>
  <c r="I421" i="4"/>
  <c r="H421" i="4"/>
  <c r="F421" i="4"/>
  <c r="C421" i="4"/>
  <c r="H420" i="4"/>
  <c r="I420" i="4" s="1"/>
  <c r="F420" i="4"/>
  <c r="C420" i="4"/>
  <c r="H419" i="4"/>
  <c r="I419" i="4" s="1"/>
  <c r="F419" i="4"/>
  <c r="C419" i="4"/>
  <c r="I418" i="4"/>
  <c r="H418" i="4"/>
  <c r="F418" i="4"/>
  <c r="C418" i="4"/>
  <c r="H417" i="4"/>
  <c r="I417" i="4" s="1"/>
  <c r="F417" i="4"/>
  <c r="C417" i="4"/>
  <c r="H416" i="4"/>
  <c r="I416" i="4" s="1"/>
  <c r="F416" i="4"/>
  <c r="C416" i="4"/>
  <c r="H415" i="4"/>
  <c r="I415" i="4" s="1"/>
  <c r="F415" i="4"/>
  <c r="C415" i="4"/>
  <c r="H414" i="4"/>
  <c r="I414" i="4" s="1"/>
  <c r="F414" i="4"/>
  <c r="C414" i="4"/>
  <c r="H413" i="4"/>
  <c r="I413" i="4" s="1"/>
  <c r="F413" i="4"/>
  <c r="C413" i="4"/>
  <c r="H412" i="4"/>
  <c r="I412" i="4" s="1"/>
  <c r="F412" i="4"/>
  <c r="C412" i="4"/>
  <c r="I411" i="4"/>
  <c r="H411" i="4"/>
  <c r="F411" i="4"/>
  <c r="C411" i="4"/>
  <c r="H410" i="4"/>
  <c r="I410" i="4" s="1"/>
  <c r="F410" i="4"/>
  <c r="C410" i="4"/>
  <c r="H409" i="4"/>
  <c r="I409" i="4" s="1"/>
  <c r="F409" i="4"/>
  <c r="C409" i="4"/>
  <c r="I408" i="4"/>
  <c r="H408" i="4"/>
  <c r="F408" i="4"/>
  <c r="C408" i="4"/>
  <c r="H407" i="4"/>
  <c r="I407" i="4" s="1"/>
  <c r="F407" i="4"/>
  <c r="C407" i="4"/>
  <c r="H406" i="4"/>
  <c r="I406" i="4" s="1"/>
  <c r="F406" i="4"/>
  <c r="C406" i="4"/>
  <c r="H405" i="4"/>
  <c r="I405" i="4" s="1"/>
  <c r="F405" i="4"/>
  <c r="C405" i="4"/>
  <c r="H404" i="4"/>
  <c r="I404" i="4" s="1"/>
  <c r="F404" i="4"/>
  <c r="C404" i="4"/>
  <c r="H403" i="4"/>
  <c r="I403" i="4" s="1"/>
  <c r="F403" i="4"/>
  <c r="C403" i="4"/>
  <c r="H402" i="4"/>
  <c r="I402" i="4" s="1"/>
  <c r="F402" i="4"/>
  <c r="C402" i="4"/>
  <c r="I401" i="4"/>
  <c r="H401" i="4"/>
  <c r="F401" i="4"/>
  <c r="C401" i="4"/>
  <c r="H400" i="4"/>
  <c r="I400" i="4" s="1"/>
  <c r="F400" i="4"/>
  <c r="C400" i="4"/>
  <c r="H399" i="4"/>
  <c r="I399" i="4" s="1"/>
  <c r="F399" i="4"/>
  <c r="C399" i="4"/>
  <c r="H398" i="4"/>
  <c r="I398" i="4" s="1"/>
  <c r="F398" i="4"/>
  <c r="C398" i="4"/>
  <c r="H397" i="4"/>
  <c r="I397" i="4" s="1"/>
  <c r="F397" i="4"/>
  <c r="C397" i="4"/>
  <c r="H396" i="4"/>
  <c r="I396" i="4" s="1"/>
  <c r="F396" i="4"/>
  <c r="C396" i="4"/>
  <c r="H395" i="4"/>
  <c r="I395" i="4" s="1"/>
  <c r="F395" i="4"/>
  <c r="C395" i="4"/>
  <c r="H394" i="4"/>
  <c r="I394" i="4" s="1"/>
  <c r="F394" i="4"/>
  <c r="C394" i="4"/>
  <c r="I393" i="4"/>
  <c r="H393" i="4"/>
  <c r="F393" i="4"/>
  <c r="C393" i="4"/>
  <c r="H392" i="4"/>
  <c r="I392" i="4" s="1"/>
  <c r="F392" i="4"/>
  <c r="C392" i="4"/>
  <c r="I391" i="4"/>
  <c r="H391" i="4"/>
  <c r="F391" i="4"/>
  <c r="C391" i="4"/>
  <c r="H390" i="4"/>
  <c r="I390" i="4" s="1"/>
  <c r="F390" i="4"/>
  <c r="C390" i="4"/>
  <c r="H389" i="4"/>
  <c r="I389" i="4" s="1"/>
  <c r="F389" i="4"/>
  <c r="C389" i="4"/>
  <c r="H388" i="4"/>
  <c r="I388" i="4" s="1"/>
  <c r="F388" i="4"/>
  <c r="C388" i="4"/>
  <c r="H387" i="4"/>
  <c r="I387" i="4" s="1"/>
  <c r="F387" i="4"/>
  <c r="C387" i="4"/>
  <c r="H386" i="4"/>
  <c r="I386" i="4" s="1"/>
  <c r="F386" i="4"/>
  <c r="C386" i="4"/>
  <c r="H385" i="4"/>
  <c r="I385" i="4" s="1"/>
  <c r="F385" i="4"/>
  <c r="C385" i="4"/>
  <c r="H384" i="4"/>
  <c r="I384" i="4" s="1"/>
  <c r="F384" i="4"/>
  <c r="C384" i="4"/>
  <c r="H383" i="4"/>
  <c r="I383" i="4" s="1"/>
  <c r="F383" i="4"/>
  <c r="C383" i="4"/>
  <c r="H382" i="4"/>
  <c r="I382" i="4" s="1"/>
  <c r="F382" i="4"/>
  <c r="C382" i="4"/>
  <c r="I381" i="4"/>
  <c r="H381" i="4"/>
  <c r="F381" i="4"/>
  <c r="C381" i="4"/>
  <c r="H380" i="4"/>
  <c r="I380" i="4" s="1"/>
  <c r="F380" i="4"/>
  <c r="C380" i="4"/>
  <c r="H379" i="4"/>
  <c r="I379" i="4" s="1"/>
  <c r="F379" i="4"/>
  <c r="C379" i="4"/>
  <c r="I378" i="4"/>
  <c r="H378" i="4"/>
  <c r="F378" i="4"/>
  <c r="C378" i="4"/>
  <c r="H377" i="4"/>
  <c r="I377" i="4" s="1"/>
  <c r="F377" i="4"/>
  <c r="C377" i="4"/>
  <c r="H376" i="4"/>
  <c r="I376" i="4" s="1"/>
  <c r="F376" i="4"/>
  <c r="C376" i="4"/>
  <c r="H375" i="4"/>
  <c r="I375" i="4" s="1"/>
  <c r="F375" i="4"/>
  <c r="C375" i="4"/>
  <c r="H374" i="4"/>
  <c r="I374" i="4" s="1"/>
  <c r="F374" i="4"/>
  <c r="C374" i="4"/>
  <c r="H373" i="4"/>
  <c r="I373" i="4" s="1"/>
  <c r="F373" i="4"/>
  <c r="C373" i="4"/>
  <c r="H372" i="4"/>
  <c r="I372" i="4" s="1"/>
  <c r="F372" i="4"/>
  <c r="C372" i="4"/>
  <c r="H371" i="4"/>
  <c r="I371" i="4" s="1"/>
  <c r="F371" i="4"/>
  <c r="C371" i="4"/>
  <c r="H370" i="4"/>
  <c r="I370" i="4" s="1"/>
  <c r="F370" i="4"/>
  <c r="C370" i="4"/>
  <c r="H369" i="4"/>
  <c r="I369" i="4" s="1"/>
  <c r="F369" i="4"/>
  <c r="C369" i="4"/>
  <c r="H368" i="4"/>
  <c r="I368" i="4" s="1"/>
  <c r="F368" i="4"/>
  <c r="C368" i="4"/>
  <c r="H367" i="4"/>
  <c r="I367" i="4" s="1"/>
  <c r="F367" i="4"/>
  <c r="C367" i="4"/>
  <c r="H366" i="4"/>
  <c r="I366" i="4" s="1"/>
  <c r="F366" i="4"/>
  <c r="C366" i="4"/>
  <c r="H365" i="4"/>
  <c r="I365" i="4" s="1"/>
  <c r="F365" i="4"/>
  <c r="C365" i="4"/>
  <c r="H364" i="4"/>
  <c r="I364" i="4" s="1"/>
  <c r="F364" i="4"/>
  <c r="C364" i="4"/>
  <c r="H363" i="4"/>
  <c r="I363" i="4" s="1"/>
  <c r="F363" i="4"/>
  <c r="C363" i="4"/>
  <c r="H362" i="4"/>
  <c r="I362" i="4" s="1"/>
  <c r="F362" i="4"/>
  <c r="C362" i="4"/>
  <c r="H361" i="4"/>
  <c r="I361" i="4" s="1"/>
  <c r="F361" i="4"/>
  <c r="C361" i="4"/>
  <c r="H360" i="4"/>
  <c r="I360" i="4" s="1"/>
  <c r="F360" i="4"/>
  <c r="C360" i="4"/>
  <c r="H359" i="4"/>
  <c r="I359" i="4" s="1"/>
  <c r="F359" i="4"/>
  <c r="C359" i="4"/>
  <c r="H358" i="4"/>
  <c r="I358" i="4" s="1"/>
  <c r="F358" i="4"/>
  <c r="C358" i="4"/>
  <c r="H357" i="4"/>
  <c r="I357" i="4" s="1"/>
  <c r="F357" i="4"/>
  <c r="C357" i="4"/>
  <c r="H356" i="4"/>
  <c r="I356" i="4" s="1"/>
  <c r="F356" i="4"/>
  <c r="C356" i="4"/>
  <c r="H355" i="4"/>
  <c r="I355" i="4" s="1"/>
  <c r="F355" i="4"/>
  <c r="C355" i="4"/>
  <c r="H354" i="4"/>
  <c r="I354" i="4" s="1"/>
  <c r="F354" i="4"/>
  <c r="C354" i="4"/>
  <c r="H353" i="4"/>
  <c r="I353" i="4" s="1"/>
  <c r="F353" i="4"/>
  <c r="C353" i="4"/>
  <c r="H352" i="4"/>
  <c r="I352" i="4" s="1"/>
  <c r="F352" i="4"/>
  <c r="C352" i="4"/>
  <c r="H351" i="4"/>
  <c r="I351" i="4" s="1"/>
  <c r="F351" i="4"/>
  <c r="C351" i="4"/>
  <c r="H350" i="4"/>
  <c r="I350" i="4" s="1"/>
  <c r="F350" i="4"/>
  <c r="C350" i="4"/>
  <c r="H349" i="4"/>
  <c r="I349" i="4" s="1"/>
  <c r="F349" i="4"/>
  <c r="C349" i="4"/>
  <c r="H348" i="4"/>
  <c r="I348" i="4" s="1"/>
  <c r="F348" i="4"/>
  <c r="C348" i="4"/>
  <c r="H347" i="4"/>
  <c r="I347" i="4" s="1"/>
  <c r="F347" i="4"/>
  <c r="C347" i="4"/>
  <c r="H346" i="4"/>
  <c r="I346" i="4" s="1"/>
  <c r="F346" i="4"/>
  <c r="C346" i="4"/>
  <c r="H345" i="4"/>
  <c r="I345" i="4" s="1"/>
  <c r="F345" i="4"/>
  <c r="C345" i="4"/>
  <c r="H344" i="4"/>
  <c r="I344" i="4" s="1"/>
  <c r="F344" i="4"/>
  <c r="C344" i="4"/>
  <c r="I343" i="4"/>
  <c r="H343" i="4"/>
  <c r="F343" i="4"/>
  <c r="C343" i="4"/>
  <c r="H342" i="4"/>
  <c r="I342" i="4" s="1"/>
  <c r="F342" i="4"/>
  <c r="C342" i="4"/>
  <c r="H341" i="4"/>
  <c r="I341" i="4" s="1"/>
  <c r="F341" i="4"/>
  <c r="C341" i="4"/>
  <c r="H340" i="4"/>
  <c r="I340" i="4" s="1"/>
  <c r="F340" i="4"/>
  <c r="C340" i="4"/>
  <c r="H339" i="4"/>
  <c r="I339" i="4" s="1"/>
  <c r="F339" i="4"/>
  <c r="C339" i="4"/>
  <c r="I338" i="4"/>
  <c r="H338" i="4"/>
  <c r="F338" i="4"/>
  <c r="C338" i="4"/>
  <c r="H337" i="4"/>
  <c r="I337" i="4" s="1"/>
  <c r="F337" i="4"/>
  <c r="C337" i="4"/>
  <c r="H336" i="4"/>
  <c r="I336" i="4" s="1"/>
  <c r="F336" i="4"/>
  <c r="C336" i="4"/>
  <c r="H335" i="4"/>
  <c r="I335" i="4" s="1"/>
  <c r="F335" i="4"/>
  <c r="C335" i="4"/>
  <c r="H334" i="4"/>
  <c r="I334" i="4" s="1"/>
  <c r="F334" i="4"/>
  <c r="C334" i="4"/>
  <c r="H333" i="4"/>
  <c r="I333" i="4" s="1"/>
  <c r="F333" i="4"/>
  <c r="C333" i="4"/>
  <c r="H332" i="4"/>
  <c r="I332" i="4" s="1"/>
  <c r="F332" i="4"/>
  <c r="C332" i="4"/>
  <c r="H331" i="4"/>
  <c r="I331" i="4" s="1"/>
  <c r="F331" i="4"/>
  <c r="C331" i="4"/>
  <c r="H330" i="4"/>
  <c r="I330" i="4" s="1"/>
  <c r="F330" i="4"/>
  <c r="C330" i="4"/>
  <c r="H329" i="4"/>
  <c r="I329" i="4" s="1"/>
  <c r="F329" i="4"/>
  <c r="C329" i="4"/>
  <c r="H328" i="4"/>
  <c r="I328" i="4" s="1"/>
  <c r="F328" i="4"/>
  <c r="C328" i="4"/>
  <c r="H327" i="4"/>
  <c r="I327" i="4" s="1"/>
  <c r="F327" i="4"/>
  <c r="C327" i="4"/>
  <c r="H326" i="4"/>
  <c r="I326" i="4" s="1"/>
  <c r="F326" i="4"/>
  <c r="C326" i="4"/>
  <c r="H325" i="4"/>
  <c r="I325" i="4" s="1"/>
  <c r="F325" i="4"/>
  <c r="C325" i="4"/>
  <c r="H324" i="4"/>
  <c r="I324" i="4" s="1"/>
  <c r="F324" i="4"/>
  <c r="C324" i="4"/>
  <c r="H323" i="4"/>
  <c r="I323" i="4" s="1"/>
  <c r="F323" i="4"/>
  <c r="C323" i="4"/>
  <c r="H322" i="4"/>
  <c r="I322" i="4" s="1"/>
  <c r="F322" i="4"/>
  <c r="C322" i="4"/>
  <c r="H321" i="4"/>
  <c r="I321" i="4" s="1"/>
  <c r="F321" i="4"/>
  <c r="C321" i="4"/>
  <c r="H320" i="4"/>
  <c r="I320" i="4" s="1"/>
  <c r="F320" i="4"/>
  <c r="C320" i="4"/>
  <c r="H319" i="4"/>
  <c r="I319" i="4" s="1"/>
  <c r="F319" i="4"/>
  <c r="C319" i="4"/>
  <c r="H318" i="4"/>
  <c r="I318" i="4" s="1"/>
  <c r="F318" i="4"/>
  <c r="C318" i="4"/>
  <c r="I317" i="4"/>
  <c r="H317" i="4"/>
  <c r="F317" i="4"/>
  <c r="C317" i="4"/>
  <c r="H316" i="4"/>
  <c r="I316" i="4" s="1"/>
  <c r="F316" i="4"/>
  <c r="C316" i="4"/>
  <c r="H315" i="4"/>
  <c r="I315" i="4" s="1"/>
  <c r="F315" i="4"/>
  <c r="C315" i="4"/>
  <c r="H314" i="4"/>
  <c r="I314" i="4" s="1"/>
  <c r="F314" i="4"/>
  <c r="C314" i="4"/>
  <c r="I313" i="4"/>
  <c r="H313" i="4"/>
  <c r="F313" i="4"/>
  <c r="C313" i="4"/>
  <c r="I312" i="4"/>
  <c r="H312" i="4"/>
  <c r="F312" i="4"/>
  <c r="C312" i="4"/>
  <c r="H311" i="4"/>
  <c r="I311" i="4" s="1"/>
  <c r="F311" i="4"/>
  <c r="C311" i="4"/>
  <c r="H310" i="4"/>
  <c r="I310" i="4" s="1"/>
  <c r="F310" i="4"/>
  <c r="C310" i="4"/>
  <c r="H309" i="4"/>
  <c r="I309" i="4" s="1"/>
  <c r="F309" i="4"/>
  <c r="C309" i="4"/>
  <c r="I308" i="4"/>
  <c r="H308" i="4"/>
  <c r="F308" i="4"/>
  <c r="C308" i="4"/>
  <c r="H307" i="4"/>
  <c r="I307" i="4" s="1"/>
  <c r="F307" i="4"/>
  <c r="C307" i="4"/>
  <c r="I306" i="4"/>
  <c r="H306" i="4"/>
  <c r="F306" i="4"/>
  <c r="C306" i="4"/>
  <c r="H305" i="4"/>
  <c r="I305" i="4" s="1"/>
  <c r="F305" i="4"/>
  <c r="C305" i="4"/>
  <c r="H304" i="4"/>
  <c r="I304" i="4" s="1"/>
  <c r="F304" i="4"/>
  <c r="C304" i="4"/>
  <c r="H303" i="4"/>
  <c r="I303" i="4" s="1"/>
  <c r="F303" i="4"/>
  <c r="C303" i="4"/>
  <c r="I302" i="4"/>
  <c r="H302" i="4"/>
  <c r="F302" i="4"/>
  <c r="C302" i="4"/>
  <c r="H301" i="4"/>
  <c r="I301" i="4" s="1"/>
  <c r="F301" i="4"/>
  <c r="C301" i="4"/>
  <c r="H300" i="4"/>
  <c r="I300" i="4" s="1"/>
  <c r="F300" i="4"/>
  <c r="C300" i="4"/>
  <c r="H299" i="4"/>
  <c r="I299" i="4" s="1"/>
  <c r="F299" i="4"/>
  <c r="C299" i="4"/>
  <c r="H298" i="4"/>
  <c r="I298" i="4" s="1"/>
  <c r="F298" i="4"/>
  <c r="C298" i="4"/>
  <c r="H297" i="4"/>
  <c r="I297" i="4" s="1"/>
  <c r="F297" i="4"/>
  <c r="C297" i="4"/>
  <c r="H296" i="4"/>
  <c r="I296" i="4" s="1"/>
  <c r="F296" i="4"/>
  <c r="C296" i="4"/>
  <c r="H295" i="4"/>
  <c r="I295" i="4" s="1"/>
  <c r="F295" i="4"/>
  <c r="C295" i="4"/>
  <c r="H294" i="4"/>
  <c r="I294" i="4" s="1"/>
  <c r="F294" i="4"/>
  <c r="C294" i="4"/>
  <c r="H293" i="4"/>
  <c r="I293" i="4" s="1"/>
  <c r="F293" i="4"/>
  <c r="C293" i="4"/>
  <c r="H292" i="4"/>
  <c r="I292" i="4" s="1"/>
  <c r="F292" i="4"/>
  <c r="C292" i="4"/>
  <c r="H291" i="4"/>
  <c r="I291" i="4" s="1"/>
  <c r="F291" i="4"/>
  <c r="C291" i="4"/>
  <c r="H290" i="4"/>
  <c r="I290" i="4" s="1"/>
  <c r="F290" i="4"/>
  <c r="C290" i="4"/>
  <c r="H289" i="4"/>
  <c r="I289" i="4" s="1"/>
  <c r="F289" i="4"/>
  <c r="C289" i="4"/>
  <c r="H288" i="4"/>
  <c r="I288" i="4" s="1"/>
  <c r="F288" i="4"/>
  <c r="C288" i="4"/>
  <c r="H287" i="4"/>
  <c r="I287" i="4" s="1"/>
  <c r="F287" i="4"/>
  <c r="C287" i="4"/>
  <c r="H286" i="4"/>
  <c r="I286" i="4" s="1"/>
  <c r="F286" i="4"/>
  <c r="C286" i="4"/>
  <c r="H285" i="4"/>
  <c r="I285" i="4" s="1"/>
  <c r="F285" i="4"/>
  <c r="C285" i="4"/>
  <c r="H284" i="4"/>
  <c r="I284" i="4" s="1"/>
  <c r="F284" i="4"/>
  <c r="C284" i="4"/>
  <c r="H283" i="4"/>
  <c r="I283" i="4" s="1"/>
  <c r="F283" i="4"/>
  <c r="C283" i="4"/>
  <c r="H282" i="4"/>
  <c r="I282" i="4" s="1"/>
  <c r="F282" i="4"/>
  <c r="C282" i="4"/>
  <c r="I281" i="4"/>
  <c r="H281" i="4"/>
  <c r="F281" i="4"/>
  <c r="C281" i="4"/>
  <c r="H280" i="4"/>
  <c r="I280" i="4" s="1"/>
  <c r="F280" i="4"/>
  <c r="C280" i="4"/>
  <c r="H279" i="4"/>
  <c r="I279" i="4" s="1"/>
  <c r="F279" i="4"/>
  <c r="C279" i="4"/>
  <c r="H278" i="4"/>
  <c r="I278" i="4" s="1"/>
  <c r="F278" i="4"/>
  <c r="C278" i="4"/>
  <c r="H277" i="4"/>
  <c r="I277" i="4" s="1"/>
  <c r="F277" i="4"/>
  <c r="C277" i="4"/>
  <c r="H276" i="4"/>
  <c r="I276" i="4" s="1"/>
  <c r="F276" i="4"/>
  <c r="C276" i="4"/>
  <c r="H275" i="4"/>
  <c r="I275" i="4" s="1"/>
  <c r="F275" i="4"/>
  <c r="C275" i="4"/>
  <c r="H274" i="4"/>
  <c r="I274" i="4" s="1"/>
  <c r="F274" i="4"/>
  <c r="C274" i="4"/>
  <c r="I273" i="4"/>
  <c r="H273" i="4"/>
  <c r="F273" i="4"/>
  <c r="C273" i="4"/>
  <c r="H272" i="4"/>
  <c r="I272" i="4" s="1"/>
  <c r="F272" i="4"/>
  <c r="C272" i="4"/>
  <c r="H271" i="4"/>
  <c r="I271" i="4" s="1"/>
  <c r="F271" i="4"/>
  <c r="C271" i="4"/>
  <c r="H270" i="4"/>
  <c r="I270" i="4" s="1"/>
  <c r="F270" i="4"/>
  <c r="C270" i="4"/>
  <c r="H269" i="4"/>
  <c r="I269" i="4" s="1"/>
  <c r="F269" i="4"/>
  <c r="C269" i="4"/>
  <c r="H268" i="4"/>
  <c r="I268" i="4" s="1"/>
  <c r="F268" i="4"/>
  <c r="C268" i="4"/>
  <c r="H267" i="4"/>
  <c r="I267" i="4" s="1"/>
  <c r="F267" i="4"/>
  <c r="C267" i="4"/>
  <c r="H266" i="4"/>
  <c r="I266" i="4" s="1"/>
  <c r="F266" i="4"/>
  <c r="C266" i="4"/>
  <c r="H265" i="4"/>
  <c r="I265" i="4" s="1"/>
  <c r="F265" i="4"/>
  <c r="C265" i="4"/>
  <c r="H264" i="4"/>
  <c r="I264" i="4" s="1"/>
  <c r="F264" i="4"/>
  <c r="C264" i="4"/>
  <c r="H263" i="4"/>
  <c r="I263" i="4" s="1"/>
  <c r="F263" i="4"/>
  <c r="C263" i="4"/>
  <c r="H262" i="4"/>
  <c r="I262" i="4" s="1"/>
  <c r="F262" i="4"/>
  <c r="C262" i="4"/>
  <c r="H261" i="4"/>
  <c r="I261" i="4" s="1"/>
  <c r="F261" i="4"/>
  <c r="C261" i="4"/>
  <c r="H260" i="4"/>
  <c r="I260" i="4" s="1"/>
  <c r="F260" i="4"/>
  <c r="C260" i="4"/>
  <c r="H259" i="4"/>
  <c r="I259" i="4" s="1"/>
  <c r="F259" i="4"/>
  <c r="C259" i="4"/>
  <c r="H258" i="4"/>
  <c r="I258" i="4" s="1"/>
  <c r="F258" i="4"/>
  <c r="C258" i="4"/>
  <c r="H257" i="4"/>
  <c r="I257" i="4" s="1"/>
  <c r="F257" i="4"/>
  <c r="C257" i="4"/>
  <c r="H256" i="4"/>
  <c r="I256" i="4" s="1"/>
  <c r="F256" i="4"/>
  <c r="C256" i="4"/>
  <c r="H255" i="4"/>
  <c r="I255" i="4" s="1"/>
  <c r="F255" i="4"/>
  <c r="C255" i="4"/>
  <c r="H254" i="4"/>
  <c r="I254" i="4" s="1"/>
  <c r="F254" i="4"/>
  <c r="C254" i="4"/>
  <c r="H253" i="4"/>
  <c r="I253" i="4" s="1"/>
  <c r="F253" i="4"/>
  <c r="C253" i="4"/>
  <c r="I252" i="4"/>
  <c r="H252" i="4"/>
  <c r="F252" i="4"/>
  <c r="C252" i="4"/>
  <c r="H251" i="4"/>
  <c r="I251" i="4" s="1"/>
  <c r="F251" i="4"/>
  <c r="C251" i="4"/>
  <c r="H250" i="4"/>
  <c r="I250" i="4" s="1"/>
  <c r="F250" i="4"/>
  <c r="C250" i="4"/>
  <c r="H249" i="4"/>
  <c r="I249" i="4" s="1"/>
  <c r="F249" i="4"/>
  <c r="C249" i="4"/>
  <c r="H248" i="4"/>
  <c r="I248" i="4" s="1"/>
  <c r="F248" i="4"/>
  <c r="C248" i="4"/>
  <c r="I247" i="4"/>
  <c r="H247" i="4"/>
  <c r="F247" i="4"/>
  <c r="C247" i="4"/>
  <c r="H246" i="4"/>
  <c r="I246" i="4" s="1"/>
  <c r="F246" i="4"/>
  <c r="C246" i="4"/>
  <c r="H245" i="4"/>
  <c r="I245" i="4" s="1"/>
  <c r="F245" i="4"/>
  <c r="C245" i="4"/>
  <c r="H244" i="4"/>
  <c r="I244" i="4" s="1"/>
  <c r="F244" i="4"/>
  <c r="C244" i="4"/>
  <c r="H243" i="4"/>
  <c r="I243" i="4" s="1"/>
  <c r="F243" i="4"/>
  <c r="C243" i="4"/>
  <c r="H242" i="4"/>
  <c r="I242" i="4" s="1"/>
  <c r="F242" i="4"/>
  <c r="C242" i="4"/>
  <c r="H241" i="4"/>
  <c r="I241" i="4" s="1"/>
  <c r="F241" i="4"/>
  <c r="C241" i="4"/>
  <c r="H240" i="4"/>
  <c r="I240" i="4" s="1"/>
  <c r="F240" i="4"/>
  <c r="C240" i="4"/>
  <c r="H239" i="4"/>
  <c r="I239" i="4" s="1"/>
  <c r="F239" i="4"/>
  <c r="C239" i="4"/>
  <c r="H238" i="4"/>
  <c r="I238" i="4" s="1"/>
  <c r="F238" i="4"/>
  <c r="C238" i="4"/>
  <c r="H237" i="4"/>
  <c r="I237" i="4" s="1"/>
  <c r="F237" i="4"/>
  <c r="C237" i="4"/>
  <c r="H236" i="4"/>
  <c r="I236" i="4" s="1"/>
  <c r="F236" i="4"/>
  <c r="C236" i="4"/>
  <c r="H235" i="4"/>
  <c r="I235" i="4" s="1"/>
  <c r="F235" i="4"/>
  <c r="C235" i="4"/>
  <c r="H234" i="4"/>
  <c r="I234" i="4" s="1"/>
  <c r="F234" i="4"/>
  <c r="C234" i="4"/>
  <c r="H233" i="4"/>
  <c r="I233" i="4" s="1"/>
  <c r="F233" i="4"/>
  <c r="C233" i="4"/>
  <c r="H232" i="4"/>
  <c r="I232" i="4" s="1"/>
  <c r="F232" i="4"/>
  <c r="C232" i="4"/>
  <c r="H231" i="4"/>
  <c r="I231" i="4" s="1"/>
  <c r="F231" i="4"/>
  <c r="C231" i="4"/>
  <c r="H230" i="4"/>
  <c r="I230" i="4" s="1"/>
  <c r="F230" i="4"/>
  <c r="C230" i="4"/>
  <c r="H229" i="4"/>
  <c r="I229" i="4" s="1"/>
  <c r="F229" i="4"/>
  <c r="C229" i="4"/>
  <c r="H228" i="4"/>
  <c r="I228" i="4" s="1"/>
  <c r="F228" i="4"/>
  <c r="C228" i="4"/>
  <c r="H227" i="4"/>
  <c r="I227" i="4" s="1"/>
  <c r="F227" i="4"/>
  <c r="C227" i="4"/>
  <c r="I226" i="4"/>
  <c r="H226" i="4"/>
  <c r="F226" i="4"/>
  <c r="C226" i="4"/>
  <c r="H225" i="4"/>
  <c r="I225" i="4" s="1"/>
  <c r="F225" i="4"/>
  <c r="C225" i="4"/>
  <c r="H224" i="4"/>
  <c r="I224" i="4" s="1"/>
  <c r="F224" i="4"/>
  <c r="C224" i="4"/>
  <c r="H223" i="4"/>
  <c r="I223" i="4" s="1"/>
  <c r="F223" i="4"/>
  <c r="C223" i="4"/>
  <c r="I222" i="4"/>
  <c r="H222" i="4"/>
  <c r="F222" i="4"/>
  <c r="C222" i="4"/>
  <c r="H221" i="4"/>
  <c r="I221" i="4" s="1"/>
  <c r="F221" i="4"/>
  <c r="C221" i="4"/>
  <c r="H220" i="4"/>
  <c r="I220" i="4" s="1"/>
  <c r="F220" i="4"/>
  <c r="C220" i="4"/>
  <c r="H219" i="4"/>
  <c r="I219" i="4" s="1"/>
  <c r="F219" i="4"/>
  <c r="C219" i="4"/>
  <c r="I218" i="4"/>
  <c r="H218" i="4"/>
  <c r="F218" i="4"/>
  <c r="C218" i="4"/>
  <c r="H217" i="4"/>
  <c r="I217" i="4" s="1"/>
  <c r="F217" i="4"/>
  <c r="C217" i="4"/>
  <c r="H216" i="4"/>
  <c r="I216" i="4" s="1"/>
  <c r="F216" i="4"/>
  <c r="C216" i="4"/>
  <c r="I215" i="4"/>
  <c r="H215" i="4"/>
  <c r="F215" i="4"/>
  <c r="C215" i="4"/>
  <c r="H214" i="4"/>
  <c r="I214" i="4" s="1"/>
  <c r="F214" i="4"/>
  <c r="C214" i="4"/>
  <c r="H213" i="4"/>
  <c r="I213" i="4" s="1"/>
  <c r="F213" i="4"/>
  <c r="C213" i="4"/>
  <c r="H212" i="4"/>
  <c r="I212" i="4" s="1"/>
  <c r="F212" i="4"/>
  <c r="C212" i="4"/>
  <c r="H211" i="4"/>
  <c r="I211" i="4" s="1"/>
  <c r="F211" i="4"/>
  <c r="C211" i="4"/>
  <c r="H210" i="4"/>
  <c r="I210" i="4" s="1"/>
  <c r="F210" i="4"/>
  <c r="C210" i="4"/>
  <c r="H209" i="4"/>
  <c r="I209" i="4" s="1"/>
  <c r="F209" i="4"/>
  <c r="C209" i="4"/>
  <c r="H208" i="4"/>
  <c r="I208" i="4" s="1"/>
  <c r="F208" i="4"/>
  <c r="C208" i="4"/>
  <c r="H207" i="4"/>
  <c r="I207" i="4" s="1"/>
  <c r="F207" i="4"/>
  <c r="C207" i="4"/>
  <c r="H206" i="4"/>
  <c r="I206" i="4" s="1"/>
  <c r="F206" i="4"/>
  <c r="C206" i="4"/>
  <c r="H205" i="4"/>
  <c r="I205" i="4" s="1"/>
  <c r="F205" i="4"/>
  <c r="C205" i="4"/>
  <c r="H204" i="4"/>
  <c r="I204" i="4" s="1"/>
  <c r="F204" i="4"/>
  <c r="C204" i="4"/>
  <c r="H203" i="4"/>
  <c r="I203" i="4" s="1"/>
  <c r="F203" i="4"/>
  <c r="C203" i="4"/>
  <c r="H202" i="4"/>
  <c r="I202" i="4" s="1"/>
  <c r="F202" i="4"/>
  <c r="C202" i="4"/>
  <c r="H201" i="4"/>
  <c r="I201" i="4" s="1"/>
  <c r="F201" i="4"/>
  <c r="C201" i="4"/>
  <c r="H200" i="4"/>
  <c r="I200" i="4" s="1"/>
  <c r="F200" i="4"/>
  <c r="C200" i="4"/>
  <c r="H199" i="4"/>
  <c r="I199" i="4" s="1"/>
  <c r="F199" i="4"/>
  <c r="C199" i="4"/>
  <c r="H198" i="4"/>
  <c r="I198" i="4" s="1"/>
  <c r="F198" i="4"/>
  <c r="C198" i="4"/>
  <c r="H197" i="4"/>
  <c r="I197" i="4" s="1"/>
  <c r="F197" i="4"/>
  <c r="C197" i="4"/>
  <c r="H196" i="4"/>
  <c r="I196" i="4" s="1"/>
  <c r="F196" i="4"/>
  <c r="C196" i="4"/>
  <c r="H195" i="4"/>
  <c r="I195" i="4" s="1"/>
  <c r="F195" i="4"/>
  <c r="C195" i="4"/>
  <c r="H194" i="4"/>
  <c r="I194" i="4" s="1"/>
  <c r="F194" i="4"/>
  <c r="C194" i="4"/>
  <c r="H193" i="4"/>
  <c r="I193" i="4" s="1"/>
  <c r="F193" i="4"/>
  <c r="C193" i="4"/>
  <c r="I192" i="4"/>
  <c r="H192" i="4"/>
  <c r="F192" i="4"/>
  <c r="C192" i="4"/>
  <c r="H191" i="4"/>
  <c r="I191" i="4" s="1"/>
  <c r="F191" i="4"/>
  <c r="C191" i="4"/>
  <c r="H190" i="4"/>
  <c r="I190" i="4" s="1"/>
  <c r="F190" i="4"/>
  <c r="C190" i="4"/>
  <c r="H189" i="4"/>
  <c r="I189" i="4" s="1"/>
  <c r="F189" i="4"/>
  <c r="C189" i="4"/>
  <c r="H188" i="4"/>
  <c r="I188" i="4" s="1"/>
  <c r="F188" i="4"/>
  <c r="C188" i="4"/>
  <c r="H187" i="4"/>
  <c r="I187" i="4" s="1"/>
  <c r="F187" i="4"/>
  <c r="C187" i="4"/>
  <c r="H186" i="4"/>
  <c r="I186" i="4" s="1"/>
  <c r="F186" i="4"/>
  <c r="C186" i="4"/>
  <c r="H185" i="4"/>
  <c r="I185" i="4" s="1"/>
  <c r="F185" i="4"/>
  <c r="C185" i="4"/>
  <c r="H184" i="4"/>
  <c r="I184" i="4" s="1"/>
  <c r="F184" i="4"/>
  <c r="C184" i="4"/>
  <c r="H183" i="4"/>
  <c r="I183" i="4" s="1"/>
  <c r="F183" i="4"/>
  <c r="C183" i="4"/>
  <c r="I182" i="4"/>
  <c r="H182" i="4"/>
  <c r="F182" i="4"/>
  <c r="C182" i="4"/>
  <c r="H181" i="4"/>
  <c r="I181" i="4" s="1"/>
  <c r="F181" i="4"/>
  <c r="C181" i="4"/>
  <c r="H180" i="4"/>
  <c r="I180" i="4" s="1"/>
  <c r="F180" i="4"/>
  <c r="C180" i="4"/>
  <c r="H179" i="4"/>
  <c r="I179" i="4" s="1"/>
  <c r="F179" i="4"/>
  <c r="C179" i="4"/>
  <c r="I178" i="4"/>
  <c r="H178" i="4"/>
  <c r="F178" i="4"/>
  <c r="C178" i="4"/>
  <c r="H177" i="4"/>
  <c r="I177" i="4" s="1"/>
  <c r="F177" i="4"/>
  <c r="C177" i="4"/>
  <c r="H176" i="4"/>
  <c r="I176" i="4" s="1"/>
  <c r="F176" i="4"/>
  <c r="C176" i="4"/>
  <c r="H175" i="4"/>
  <c r="I175" i="4" s="1"/>
  <c r="F175" i="4"/>
  <c r="C175" i="4"/>
  <c r="H174" i="4"/>
  <c r="I174" i="4" s="1"/>
  <c r="F174" i="4"/>
  <c r="C174" i="4"/>
  <c r="H173" i="4"/>
  <c r="I173" i="4" s="1"/>
  <c r="F173" i="4"/>
  <c r="C173" i="4"/>
  <c r="H172" i="4"/>
  <c r="I172" i="4" s="1"/>
  <c r="F172" i="4"/>
  <c r="C172" i="4"/>
  <c r="H171" i="4"/>
  <c r="I171" i="4" s="1"/>
  <c r="F171" i="4"/>
  <c r="C171" i="4"/>
  <c r="H170" i="4"/>
  <c r="I170" i="4" s="1"/>
  <c r="F170" i="4"/>
  <c r="C170" i="4"/>
  <c r="H169" i="4"/>
  <c r="I169" i="4" s="1"/>
  <c r="F169" i="4"/>
  <c r="C169" i="4"/>
  <c r="H168" i="4"/>
  <c r="I168" i="4" s="1"/>
  <c r="F168" i="4"/>
  <c r="C168" i="4"/>
  <c r="H167" i="4"/>
  <c r="I167" i="4" s="1"/>
  <c r="F167" i="4"/>
  <c r="C167" i="4"/>
  <c r="H166" i="4"/>
  <c r="I166" i="4" s="1"/>
  <c r="F166" i="4"/>
  <c r="C166" i="4"/>
  <c r="H165" i="4"/>
  <c r="I165" i="4" s="1"/>
  <c r="F165" i="4"/>
  <c r="C165" i="4"/>
  <c r="H164" i="4"/>
  <c r="I164" i="4" s="1"/>
  <c r="F164" i="4"/>
  <c r="C164" i="4"/>
  <c r="H163" i="4"/>
  <c r="I163" i="4" s="1"/>
  <c r="F163" i="4"/>
  <c r="C163" i="4"/>
  <c r="H162" i="4"/>
  <c r="I162" i="4" s="1"/>
  <c r="F162" i="4"/>
  <c r="C162" i="4"/>
  <c r="H161" i="4"/>
  <c r="I161" i="4" s="1"/>
  <c r="F161" i="4"/>
  <c r="C161" i="4"/>
  <c r="H160" i="4"/>
  <c r="I160" i="4" s="1"/>
  <c r="F160" i="4"/>
  <c r="C160" i="4"/>
  <c r="H159" i="4"/>
  <c r="I159" i="4" s="1"/>
  <c r="F159" i="4"/>
  <c r="C159" i="4"/>
  <c r="H158" i="4"/>
  <c r="I158" i="4" s="1"/>
  <c r="F158" i="4"/>
  <c r="C158" i="4"/>
  <c r="H157" i="4"/>
  <c r="I157" i="4" s="1"/>
  <c r="F157" i="4"/>
  <c r="C157" i="4"/>
  <c r="H156" i="4"/>
  <c r="I156" i="4" s="1"/>
  <c r="F156" i="4"/>
  <c r="C156" i="4"/>
  <c r="H155" i="4"/>
  <c r="I155" i="4" s="1"/>
  <c r="F155" i="4"/>
  <c r="C155" i="4"/>
  <c r="H154" i="4"/>
  <c r="I154" i="4" s="1"/>
  <c r="F154" i="4"/>
  <c r="C154" i="4"/>
  <c r="H153" i="4"/>
  <c r="I153" i="4" s="1"/>
  <c r="F153" i="4"/>
  <c r="C153" i="4"/>
  <c r="H152" i="4"/>
  <c r="I152" i="4" s="1"/>
  <c r="F152" i="4"/>
  <c r="C152" i="4"/>
  <c r="H151" i="4"/>
  <c r="I151" i="4" s="1"/>
  <c r="F151" i="4"/>
  <c r="C151" i="4"/>
  <c r="H150" i="4"/>
  <c r="I150" i="4" s="1"/>
  <c r="F150" i="4"/>
  <c r="C150" i="4"/>
  <c r="H149" i="4"/>
  <c r="I149" i="4" s="1"/>
  <c r="F149" i="4"/>
  <c r="C149" i="4"/>
  <c r="H148" i="4"/>
  <c r="I148" i="4" s="1"/>
  <c r="F148" i="4"/>
  <c r="C148" i="4"/>
  <c r="H147" i="4"/>
  <c r="I147" i="4" s="1"/>
  <c r="F147" i="4"/>
  <c r="C147" i="4"/>
  <c r="H146" i="4"/>
  <c r="I146" i="4" s="1"/>
  <c r="F146" i="4"/>
  <c r="C146" i="4"/>
  <c r="I145" i="4"/>
  <c r="H145" i="4"/>
  <c r="F145" i="4"/>
  <c r="C145" i="4"/>
  <c r="H144" i="4"/>
  <c r="I144" i="4" s="1"/>
  <c r="F144" i="4"/>
  <c r="C144" i="4"/>
  <c r="H143" i="4"/>
  <c r="I143" i="4" s="1"/>
  <c r="F143" i="4"/>
  <c r="C143" i="4"/>
  <c r="H142" i="4"/>
  <c r="I142" i="4" s="1"/>
  <c r="F142" i="4"/>
  <c r="C142" i="4"/>
  <c r="H141" i="4"/>
  <c r="I141" i="4" s="1"/>
  <c r="F141" i="4"/>
  <c r="C141" i="4"/>
  <c r="H140" i="4"/>
  <c r="I140" i="4" s="1"/>
  <c r="F140" i="4"/>
  <c r="C140" i="4"/>
  <c r="H139" i="4"/>
  <c r="I139" i="4" s="1"/>
  <c r="F139" i="4"/>
  <c r="C139" i="4"/>
  <c r="H138" i="4"/>
  <c r="I138" i="4" s="1"/>
  <c r="F138" i="4"/>
  <c r="C138" i="4"/>
  <c r="H137" i="4"/>
  <c r="I137" i="4" s="1"/>
  <c r="F137" i="4"/>
  <c r="C137" i="4"/>
  <c r="H136" i="4"/>
  <c r="I136" i="4" s="1"/>
  <c r="F136" i="4"/>
  <c r="C136" i="4"/>
  <c r="H135" i="4"/>
  <c r="I135" i="4" s="1"/>
  <c r="F135" i="4"/>
  <c r="C135" i="4"/>
  <c r="H134" i="4"/>
  <c r="I134" i="4" s="1"/>
  <c r="F134" i="4"/>
  <c r="C134" i="4"/>
  <c r="H133" i="4"/>
  <c r="I133" i="4" s="1"/>
  <c r="F133" i="4"/>
  <c r="C133" i="4"/>
  <c r="H132" i="4"/>
  <c r="I132" i="4" s="1"/>
  <c r="F132" i="4"/>
  <c r="C132" i="4"/>
  <c r="H131" i="4"/>
  <c r="I131" i="4" s="1"/>
  <c r="F131" i="4"/>
  <c r="C131" i="4"/>
  <c r="H130" i="4"/>
  <c r="I130" i="4" s="1"/>
  <c r="F130" i="4"/>
  <c r="C130" i="4"/>
  <c r="H129" i="4"/>
  <c r="I129" i="4" s="1"/>
  <c r="F129" i="4"/>
  <c r="C129" i="4"/>
  <c r="H128" i="4"/>
  <c r="I128" i="4" s="1"/>
  <c r="F128" i="4"/>
  <c r="C128" i="4"/>
  <c r="H127" i="4"/>
  <c r="I127" i="4" s="1"/>
  <c r="F127" i="4"/>
  <c r="C127" i="4"/>
  <c r="H126" i="4"/>
  <c r="I126" i="4" s="1"/>
  <c r="F126" i="4"/>
  <c r="C126" i="4"/>
  <c r="H125" i="4"/>
  <c r="I125" i="4" s="1"/>
  <c r="F125" i="4"/>
  <c r="C125" i="4"/>
  <c r="H124" i="4"/>
  <c r="I124" i="4" s="1"/>
  <c r="F124" i="4"/>
  <c r="C124" i="4"/>
  <c r="H123" i="4"/>
  <c r="I123" i="4" s="1"/>
  <c r="F123" i="4"/>
  <c r="C123" i="4"/>
  <c r="H122" i="4"/>
  <c r="I122" i="4" s="1"/>
  <c r="F122" i="4"/>
  <c r="C122" i="4"/>
  <c r="H121" i="4"/>
  <c r="I121" i="4" s="1"/>
  <c r="F121" i="4"/>
  <c r="C121" i="4"/>
  <c r="H120" i="4"/>
  <c r="I120" i="4" s="1"/>
  <c r="F120" i="4"/>
  <c r="C120" i="4"/>
  <c r="H119" i="4"/>
  <c r="I119" i="4" s="1"/>
  <c r="F119" i="4"/>
  <c r="C119" i="4"/>
  <c r="H118" i="4"/>
  <c r="I118" i="4" s="1"/>
  <c r="F118" i="4"/>
  <c r="C118" i="4"/>
  <c r="H117" i="4"/>
  <c r="I117" i="4" s="1"/>
  <c r="F117" i="4"/>
  <c r="C117" i="4"/>
  <c r="H116" i="4"/>
  <c r="I116" i="4" s="1"/>
  <c r="F116" i="4"/>
  <c r="C116" i="4"/>
  <c r="H115" i="4"/>
  <c r="I115" i="4" s="1"/>
  <c r="F115" i="4"/>
  <c r="C115" i="4"/>
  <c r="H114" i="4"/>
  <c r="I114" i="4" s="1"/>
  <c r="F114" i="4"/>
  <c r="C114" i="4"/>
  <c r="H113" i="4"/>
  <c r="I113" i="4" s="1"/>
  <c r="F113" i="4"/>
  <c r="C113" i="4"/>
  <c r="H112" i="4"/>
  <c r="I112" i="4" s="1"/>
  <c r="F112" i="4"/>
  <c r="C112" i="4"/>
  <c r="H111" i="4"/>
  <c r="I111" i="4" s="1"/>
  <c r="F111" i="4"/>
  <c r="C111" i="4"/>
  <c r="H110" i="4"/>
  <c r="I110" i="4" s="1"/>
  <c r="F110" i="4"/>
  <c r="C110" i="4"/>
  <c r="H109" i="4"/>
  <c r="I109" i="4" s="1"/>
  <c r="F109" i="4"/>
  <c r="C109" i="4"/>
  <c r="H108" i="4"/>
  <c r="I108" i="4" s="1"/>
  <c r="F108" i="4"/>
  <c r="C108" i="4"/>
  <c r="H107" i="4"/>
  <c r="I107" i="4" s="1"/>
  <c r="F107" i="4"/>
  <c r="C107" i="4"/>
  <c r="H106" i="4"/>
  <c r="I106" i="4" s="1"/>
  <c r="F106" i="4"/>
  <c r="C106" i="4"/>
  <c r="H105" i="4"/>
  <c r="I105" i="4" s="1"/>
  <c r="F105" i="4"/>
  <c r="C105" i="4"/>
  <c r="H104" i="4"/>
  <c r="I104" i="4" s="1"/>
  <c r="F104" i="4"/>
  <c r="C104" i="4"/>
  <c r="H103" i="4"/>
  <c r="I103" i="4" s="1"/>
  <c r="F103" i="4"/>
  <c r="C103" i="4"/>
  <c r="I102" i="4"/>
  <c r="H102" i="4"/>
  <c r="F102" i="4"/>
  <c r="C102" i="4"/>
  <c r="H101" i="4"/>
  <c r="I101" i="4" s="1"/>
  <c r="F101" i="4"/>
  <c r="C101" i="4"/>
  <c r="H100" i="4"/>
  <c r="I100" i="4" s="1"/>
  <c r="F100" i="4"/>
  <c r="C100" i="4"/>
  <c r="H99" i="4"/>
  <c r="I99" i="4" s="1"/>
  <c r="F99" i="4"/>
  <c r="C99" i="4"/>
  <c r="H98" i="4"/>
  <c r="I98" i="4" s="1"/>
  <c r="F98" i="4"/>
  <c r="C98" i="4"/>
  <c r="H97" i="4"/>
  <c r="I97" i="4" s="1"/>
  <c r="F97" i="4"/>
  <c r="C97" i="4"/>
  <c r="H96" i="4"/>
  <c r="I96" i="4" s="1"/>
  <c r="F96" i="4"/>
  <c r="C96" i="4"/>
  <c r="H95" i="4"/>
  <c r="I95" i="4" s="1"/>
  <c r="F95" i="4"/>
  <c r="C95" i="4"/>
  <c r="H94" i="4"/>
  <c r="I94" i="4" s="1"/>
  <c r="F94" i="4"/>
  <c r="C94" i="4"/>
  <c r="H93" i="4"/>
  <c r="I93" i="4" s="1"/>
  <c r="F93" i="4"/>
  <c r="C93" i="4"/>
  <c r="H92" i="4"/>
  <c r="I92" i="4" s="1"/>
  <c r="F92" i="4"/>
  <c r="C92" i="4"/>
  <c r="H91" i="4"/>
  <c r="I91" i="4" s="1"/>
  <c r="F91" i="4"/>
  <c r="C91" i="4"/>
  <c r="H90" i="4"/>
  <c r="I90" i="4" s="1"/>
  <c r="F90" i="4"/>
  <c r="C90" i="4"/>
  <c r="H89" i="4"/>
  <c r="I89" i="4" s="1"/>
  <c r="F89" i="4"/>
  <c r="C89" i="4"/>
  <c r="H88" i="4"/>
  <c r="I88" i="4" s="1"/>
  <c r="F88" i="4"/>
  <c r="C88" i="4"/>
  <c r="H87" i="4"/>
  <c r="I87" i="4" s="1"/>
  <c r="F87" i="4"/>
  <c r="C87" i="4"/>
  <c r="H86" i="4"/>
  <c r="I86" i="4" s="1"/>
  <c r="F86" i="4"/>
  <c r="C86" i="4"/>
  <c r="H85" i="4"/>
  <c r="I85" i="4" s="1"/>
  <c r="F85" i="4"/>
  <c r="C85" i="4"/>
  <c r="H84" i="4"/>
  <c r="I84" i="4" s="1"/>
  <c r="F84" i="4"/>
  <c r="C84" i="4"/>
  <c r="H83" i="4"/>
  <c r="I83" i="4" s="1"/>
  <c r="F83" i="4"/>
  <c r="C83" i="4"/>
  <c r="H82" i="4"/>
  <c r="I82" i="4" s="1"/>
  <c r="F82" i="4"/>
  <c r="C82" i="4"/>
  <c r="H81" i="4"/>
  <c r="I81" i="4" s="1"/>
  <c r="F81" i="4"/>
  <c r="C81" i="4"/>
  <c r="I80" i="4"/>
  <c r="H80" i="4"/>
  <c r="F80" i="4"/>
  <c r="C80" i="4"/>
  <c r="H79" i="4"/>
  <c r="I79" i="4" s="1"/>
  <c r="F79" i="4"/>
  <c r="C79" i="4"/>
  <c r="H78" i="4"/>
  <c r="I78" i="4" s="1"/>
  <c r="F78" i="4"/>
  <c r="C78" i="4"/>
  <c r="H77" i="4"/>
  <c r="I77" i="4" s="1"/>
  <c r="F77" i="4"/>
  <c r="C77" i="4"/>
  <c r="H76" i="4"/>
  <c r="I76" i="4" s="1"/>
  <c r="F76" i="4"/>
  <c r="C76" i="4"/>
  <c r="H75" i="4"/>
  <c r="I75" i="4" s="1"/>
  <c r="F75" i="4"/>
  <c r="C75" i="4"/>
  <c r="H74" i="4"/>
  <c r="I74" i="4" s="1"/>
  <c r="F74" i="4"/>
  <c r="C74" i="4"/>
  <c r="H73" i="4"/>
  <c r="I73" i="4" s="1"/>
  <c r="F73" i="4"/>
  <c r="C73" i="4"/>
  <c r="H72" i="4"/>
  <c r="I72" i="4" s="1"/>
  <c r="F72" i="4"/>
  <c r="C72" i="4"/>
  <c r="H71" i="4"/>
  <c r="I71" i="4" s="1"/>
  <c r="F71" i="4"/>
  <c r="C71" i="4"/>
  <c r="H70" i="4"/>
  <c r="I70" i="4" s="1"/>
  <c r="F70" i="4"/>
  <c r="C70" i="4"/>
  <c r="H69" i="4"/>
  <c r="I69" i="4" s="1"/>
  <c r="F69" i="4"/>
  <c r="C69" i="4"/>
  <c r="H68" i="4"/>
  <c r="I68" i="4" s="1"/>
  <c r="F68" i="4"/>
  <c r="C68" i="4"/>
  <c r="H67" i="4"/>
  <c r="I67" i="4" s="1"/>
  <c r="F67" i="4"/>
  <c r="C67" i="4"/>
  <c r="H66" i="4"/>
  <c r="I66" i="4" s="1"/>
  <c r="F66" i="4"/>
  <c r="C66" i="4"/>
  <c r="H65" i="4"/>
  <c r="I65" i="4" s="1"/>
  <c r="F65" i="4"/>
  <c r="C65" i="4"/>
  <c r="H64" i="4"/>
  <c r="I64" i="4" s="1"/>
  <c r="F64" i="4"/>
  <c r="C64" i="4"/>
  <c r="H63" i="4"/>
  <c r="I63" i="4" s="1"/>
  <c r="F63" i="4"/>
  <c r="C63" i="4"/>
  <c r="H62" i="4"/>
  <c r="I62" i="4" s="1"/>
  <c r="F62" i="4"/>
  <c r="C62" i="4"/>
  <c r="H61" i="4"/>
  <c r="I61" i="4" s="1"/>
  <c r="F61" i="4"/>
  <c r="C61" i="4"/>
  <c r="H60" i="4"/>
  <c r="I60" i="4" s="1"/>
  <c r="F60" i="4"/>
  <c r="C60" i="4"/>
  <c r="H59" i="4"/>
  <c r="I59" i="4" s="1"/>
  <c r="F59" i="4"/>
  <c r="C59" i="4"/>
  <c r="H58" i="4"/>
  <c r="I58" i="4" s="1"/>
  <c r="F58" i="4"/>
  <c r="C58" i="4"/>
  <c r="H57" i="4"/>
  <c r="I57" i="4" s="1"/>
  <c r="F57" i="4"/>
  <c r="C57" i="4"/>
  <c r="H56" i="4"/>
  <c r="I56" i="4" s="1"/>
  <c r="F56" i="4"/>
  <c r="C56" i="4"/>
  <c r="H55" i="4"/>
  <c r="I55" i="4" s="1"/>
  <c r="F55" i="4"/>
  <c r="C55" i="4"/>
  <c r="H54" i="4"/>
  <c r="I54" i="4" s="1"/>
  <c r="F54" i="4"/>
  <c r="C54" i="4"/>
  <c r="H53" i="4"/>
  <c r="I53" i="4" s="1"/>
  <c r="F53" i="4"/>
  <c r="C53" i="4"/>
  <c r="H52" i="4"/>
  <c r="I52" i="4" s="1"/>
  <c r="F52" i="4"/>
  <c r="C52" i="4"/>
  <c r="H51" i="4"/>
  <c r="I51" i="4" s="1"/>
  <c r="F51" i="4"/>
  <c r="C51" i="4"/>
  <c r="H50" i="4"/>
  <c r="I50" i="4" s="1"/>
  <c r="F50" i="4"/>
  <c r="C50" i="4"/>
  <c r="H49" i="4"/>
  <c r="I49" i="4" s="1"/>
  <c r="F49" i="4"/>
  <c r="C49" i="4"/>
  <c r="H48" i="4"/>
  <c r="I48" i="4" s="1"/>
  <c r="F48" i="4"/>
  <c r="C48" i="4"/>
  <c r="H47" i="4"/>
  <c r="I47" i="4" s="1"/>
  <c r="F47" i="4"/>
  <c r="C47" i="4"/>
  <c r="H46" i="4"/>
  <c r="I46" i="4" s="1"/>
  <c r="F46" i="4"/>
  <c r="C46" i="4"/>
  <c r="H45" i="4"/>
  <c r="I45" i="4" s="1"/>
  <c r="F45" i="4"/>
  <c r="C45" i="4"/>
  <c r="H44" i="4"/>
  <c r="I44" i="4" s="1"/>
  <c r="F44" i="4"/>
  <c r="C44" i="4"/>
  <c r="H43" i="4"/>
  <c r="I43" i="4" s="1"/>
  <c r="F43" i="4"/>
  <c r="C43" i="4"/>
  <c r="H42" i="4"/>
  <c r="I42" i="4" s="1"/>
  <c r="F42" i="4"/>
  <c r="C42" i="4"/>
  <c r="H41" i="4"/>
  <c r="I41" i="4" s="1"/>
  <c r="F41" i="4"/>
  <c r="C41" i="4"/>
  <c r="H40" i="4"/>
  <c r="I40" i="4" s="1"/>
  <c r="F40" i="4"/>
  <c r="C40" i="4"/>
  <c r="H39" i="4"/>
  <c r="I39" i="4" s="1"/>
  <c r="F39" i="4"/>
  <c r="C39" i="4"/>
  <c r="H38" i="4"/>
  <c r="I38" i="4" s="1"/>
  <c r="F38" i="4"/>
  <c r="C38" i="4"/>
  <c r="I37" i="4"/>
  <c r="H37" i="4"/>
  <c r="F37" i="4"/>
  <c r="C37" i="4"/>
  <c r="H36" i="4"/>
  <c r="I36" i="4" s="1"/>
  <c r="F36" i="4"/>
  <c r="C36" i="4"/>
  <c r="H35" i="4"/>
  <c r="I35" i="4" s="1"/>
  <c r="F35" i="4"/>
  <c r="C35" i="4"/>
  <c r="H34" i="4"/>
  <c r="I34" i="4" s="1"/>
  <c r="F34" i="4"/>
  <c r="C34" i="4"/>
  <c r="H33" i="4"/>
  <c r="I33" i="4" s="1"/>
  <c r="F33" i="4"/>
  <c r="C33" i="4"/>
  <c r="H32" i="4"/>
  <c r="I32" i="4" s="1"/>
  <c r="F32" i="4"/>
  <c r="C32" i="4"/>
  <c r="H31" i="4"/>
  <c r="I31" i="4" s="1"/>
  <c r="F31" i="4"/>
  <c r="C31" i="4"/>
  <c r="H30" i="4"/>
  <c r="I30" i="4" s="1"/>
  <c r="F30" i="4"/>
  <c r="C30" i="4"/>
  <c r="H29" i="4"/>
  <c r="I29" i="4" s="1"/>
  <c r="F29" i="4"/>
  <c r="C29" i="4"/>
  <c r="H28" i="4"/>
  <c r="I28" i="4" s="1"/>
  <c r="F28" i="4"/>
  <c r="C28" i="4"/>
  <c r="H27" i="4"/>
  <c r="I27" i="4" s="1"/>
  <c r="F27" i="4"/>
  <c r="C27" i="4"/>
  <c r="H26" i="4"/>
  <c r="I26" i="4" s="1"/>
  <c r="F26" i="4"/>
  <c r="C26" i="4"/>
  <c r="H25" i="4"/>
  <c r="I25" i="4" s="1"/>
  <c r="F25" i="4"/>
  <c r="C25" i="4"/>
  <c r="H24" i="4"/>
  <c r="I24" i="4" s="1"/>
  <c r="F24" i="4"/>
  <c r="C24" i="4"/>
  <c r="H23" i="4"/>
  <c r="I23" i="4" s="1"/>
  <c r="F23" i="4"/>
  <c r="C23" i="4"/>
  <c r="H22" i="4"/>
  <c r="I22" i="4" s="1"/>
  <c r="F22" i="4"/>
  <c r="C22" i="4"/>
  <c r="H21" i="4"/>
  <c r="I21" i="4" s="1"/>
  <c r="F21" i="4"/>
  <c r="C21" i="4"/>
  <c r="H20" i="4"/>
  <c r="I20" i="4" s="1"/>
  <c r="F20" i="4"/>
  <c r="C20" i="4"/>
  <c r="H19" i="4"/>
  <c r="I19" i="4" s="1"/>
  <c r="F19" i="4"/>
  <c r="C19" i="4"/>
  <c r="H18" i="4"/>
  <c r="I18" i="4" s="1"/>
  <c r="F18" i="4"/>
  <c r="C18" i="4"/>
  <c r="H17" i="4"/>
  <c r="I17" i="4" s="1"/>
  <c r="I14" i="6" s="1"/>
  <c r="F17" i="4"/>
  <c r="C17" i="4"/>
  <c r="H16" i="4"/>
  <c r="I16" i="4" s="1"/>
  <c r="F16" i="4"/>
  <c r="C16" i="4"/>
  <c r="H15" i="4"/>
  <c r="I15" i="4" s="1"/>
  <c r="F15" i="4"/>
  <c r="C15" i="4"/>
  <c r="H14" i="4"/>
  <c r="I14" i="4" s="1"/>
  <c r="F14" i="4"/>
  <c r="C14" i="4"/>
  <c r="H13" i="4"/>
  <c r="I13" i="4" s="1"/>
  <c r="F13" i="4"/>
  <c r="C13" i="4"/>
  <c r="H12" i="4"/>
  <c r="I12" i="4" s="1"/>
  <c r="F12" i="4"/>
  <c r="C12" i="4"/>
  <c r="H11" i="4"/>
  <c r="I11" i="4" s="1"/>
  <c r="I10" i="6" s="1"/>
  <c r="F11" i="4"/>
  <c r="C11" i="4"/>
  <c r="H10" i="4"/>
  <c r="I10" i="4" s="1"/>
  <c r="F10" i="4"/>
  <c r="C10" i="4"/>
  <c r="H9" i="4"/>
  <c r="I9" i="4" s="1"/>
  <c r="F9" i="4"/>
  <c r="C9" i="4"/>
  <c r="H8" i="4"/>
  <c r="I8" i="4" s="1"/>
  <c r="F8" i="4"/>
  <c r="C8" i="4"/>
  <c r="H7" i="4"/>
  <c r="I7" i="4" s="1"/>
  <c r="F7" i="4"/>
  <c r="C7" i="4"/>
  <c r="H6" i="4"/>
  <c r="I6" i="4" s="1"/>
  <c r="F6" i="4"/>
  <c r="C6" i="4"/>
  <c r="H5" i="4"/>
  <c r="I5" i="4" s="1"/>
  <c r="F5" i="4"/>
  <c r="D7" i="6" s="1"/>
  <c r="C5" i="4"/>
  <c r="H4" i="4"/>
  <c r="I4" i="4" s="1"/>
  <c r="F4" i="4"/>
  <c r="C4" i="4"/>
  <c r="I3" i="4"/>
  <c r="F3" i="4"/>
  <c r="E3" i="4"/>
  <c r="B6" i="2"/>
  <c r="A2" i="6" s="1"/>
  <c r="I285" i="6" l="1"/>
  <c r="E484" i="6"/>
  <c r="E40" i="6"/>
  <c r="B61" i="6"/>
  <c r="B105" i="6"/>
  <c r="E119" i="6"/>
  <c r="B134" i="6"/>
  <c r="F186" i="6"/>
  <c r="B218" i="6"/>
  <c r="B235" i="6"/>
  <c r="C251" i="6"/>
  <c r="C258" i="6"/>
  <c r="D286" i="6"/>
  <c r="C295" i="6"/>
  <c r="G295" i="6" s="1"/>
  <c r="C426" i="6"/>
  <c r="G426" i="6" s="1"/>
  <c r="H426" i="6" s="1"/>
  <c r="J426" i="6" s="1"/>
  <c r="B468" i="6"/>
  <c r="B480" i="6"/>
  <c r="B25" i="6"/>
  <c r="F40" i="6"/>
  <c r="C56" i="6"/>
  <c r="G56" i="6" s="1"/>
  <c r="K56" i="6" s="1"/>
  <c r="C61" i="6"/>
  <c r="G61" i="6" s="1"/>
  <c r="E69" i="6"/>
  <c r="F76" i="6"/>
  <c r="C105" i="6"/>
  <c r="G105" i="6" s="1"/>
  <c r="K105" i="6" s="1"/>
  <c r="B112" i="6"/>
  <c r="B128" i="6"/>
  <c r="D134" i="6"/>
  <c r="C235" i="6"/>
  <c r="G235" i="6" s="1"/>
  <c r="K235" i="6" s="1"/>
  <c r="D251" i="6"/>
  <c r="F258" i="6"/>
  <c r="B269" i="6"/>
  <c r="E286" i="6"/>
  <c r="D295" i="6"/>
  <c r="D317" i="6"/>
  <c r="D349" i="6"/>
  <c r="C408" i="6"/>
  <c r="G408" i="6" s="1"/>
  <c r="K408" i="6" s="1"/>
  <c r="E444" i="6"/>
  <c r="C468" i="6"/>
  <c r="G468" i="6" s="1"/>
  <c r="D480" i="6"/>
  <c r="D485" i="6"/>
  <c r="D501" i="6"/>
  <c r="D25" i="6"/>
  <c r="I40" i="6"/>
  <c r="E56" i="6"/>
  <c r="D61" i="6"/>
  <c r="F69" i="6"/>
  <c r="I76" i="6"/>
  <c r="C112" i="6"/>
  <c r="C128" i="6"/>
  <c r="D235" i="6"/>
  <c r="F286" i="6"/>
  <c r="F290" i="6"/>
  <c r="E295" i="6"/>
  <c r="E317" i="6"/>
  <c r="B326" i="6"/>
  <c r="E333" i="6"/>
  <c r="I349" i="6"/>
  <c r="F408" i="6"/>
  <c r="C435" i="6"/>
  <c r="F444" i="6"/>
  <c r="E468" i="6"/>
  <c r="F480" i="6"/>
  <c r="E485" i="6"/>
  <c r="F492" i="6"/>
  <c r="E501" i="6"/>
  <c r="I25" i="6"/>
  <c r="E49" i="6"/>
  <c r="F61" i="6"/>
  <c r="I69" i="6"/>
  <c r="C80" i="6"/>
  <c r="G80" i="6" s="1"/>
  <c r="K85" i="6"/>
  <c r="D100" i="6"/>
  <c r="D112" i="6"/>
  <c r="B121" i="6"/>
  <c r="D128" i="6"/>
  <c r="C141" i="6"/>
  <c r="G141" i="6" s="1"/>
  <c r="B160" i="6"/>
  <c r="I286" i="6"/>
  <c r="C306" i="6"/>
  <c r="B311" i="6"/>
  <c r="C326" i="6"/>
  <c r="F333" i="6"/>
  <c r="B359" i="6"/>
  <c r="B379" i="6"/>
  <c r="B402" i="6"/>
  <c r="C412" i="6"/>
  <c r="G412" i="6" s="1"/>
  <c r="H412" i="6" s="1"/>
  <c r="G481" i="6"/>
  <c r="H481" i="6" s="1"/>
  <c r="J481" i="6" s="1"/>
  <c r="I485" i="6"/>
  <c r="C32" i="6"/>
  <c r="G32" i="6" s="1"/>
  <c r="B57" i="6"/>
  <c r="C77" i="6"/>
  <c r="G77" i="6" s="1"/>
  <c r="D80" i="6"/>
  <c r="E112" i="6"/>
  <c r="C121" i="6"/>
  <c r="G121" i="6" s="1"/>
  <c r="E151" i="6"/>
  <c r="C160" i="6"/>
  <c r="I196" i="6"/>
  <c r="B213" i="6"/>
  <c r="C220" i="6"/>
  <c r="G220" i="6" s="1"/>
  <c r="I260" i="6"/>
  <c r="C280" i="6"/>
  <c r="G280" i="6" s="1"/>
  <c r="D306" i="6"/>
  <c r="I311" i="6"/>
  <c r="D326" i="6"/>
  <c r="E341" i="6"/>
  <c r="C379" i="6"/>
  <c r="G379" i="6" s="1"/>
  <c r="F402" i="6"/>
  <c r="D412" i="6"/>
  <c r="C419" i="6"/>
  <c r="D456" i="6"/>
  <c r="C481" i="6"/>
  <c r="B26" i="6"/>
  <c r="C57" i="6"/>
  <c r="G57" i="6" s="1"/>
  <c r="K57" i="6" s="1"/>
  <c r="E62" i="6"/>
  <c r="D70" i="6"/>
  <c r="D77" i="6"/>
  <c r="F80" i="6"/>
  <c r="C97" i="6"/>
  <c r="G97" i="6" s="1"/>
  <c r="F112" i="6"/>
  <c r="E121" i="6"/>
  <c r="F151" i="6"/>
  <c r="D160" i="6"/>
  <c r="G181" i="6"/>
  <c r="C203" i="6"/>
  <c r="G203" i="6" s="1"/>
  <c r="H203" i="6" s="1"/>
  <c r="J203" i="6" s="1"/>
  <c r="F213" i="6"/>
  <c r="D220" i="6"/>
  <c r="E244" i="6"/>
  <c r="C254" i="6"/>
  <c r="B287" i="6"/>
  <c r="D291" i="6"/>
  <c r="C296" i="6"/>
  <c r="E306" i="6"/>
  <c r="C318" i="6"/>
  <c r="F326" i="6"/>
  <c r="F341" i="6"/>
  <c r="C360" i="6"/>
  <c r="B409" i="6"/>
  <c r="E412" i="6"/>
  <c r="E456" i="6"/>
  <c r="D481" i="6"/>
  <c r="C494" i="6"/>
  <c r="C503" i="6"/>
  <c r="D26" i="6"/>
  <c r="D57" i="6"/>
  <c r="F70" i="6"/>
  <c r="E77" i="6"/>
  <c r="I80" i="6"/>
  <c r="E97" i="6"/>
  <c r="I151" i="6"/>
  <c r="E160" i="6"/>
  <c r="I244" i="6"/>
  <c r="F254" i="6"/>
  <c r="G262" i="6"/>
  <c r="K262" i="6" s="1"/>
  <c r="C287" i="6"/>
  <c r="G287" i="6" s="1"/>
  <c r="I291" i="6"/>
  <c r="E296" i="6"/>
  <c r="F306" i="6"/>
  <c r="E318" i="6"/>
  <c r="G326" i="6"/>
  <c r="H326" i="6" s="1"/>
  <c r="J326" i="6" s="1"/>
  <c r="D360" i="6"/>
  <c r="F412" i="6"/>
  <c r="E481" i="6"/>
  <c r="E26" i="6"/>
  <c r="F57" i="6"/>
  <c r="I77" i="6"/>
  <c r="G81" i="6"/>
  <c r="B143" i="6"/>
  <c r="E176" i="6"/>
  <c r="F204" i="6"/>
  <c r="B221" i="6"/>
  <c r="C237" i="6"/>
  <c r="G254" i="6"/>
  <c r="B262" i="6"/>
  <c r="C282" i="6"/>
  <c r="G282" i="6" s="1"/>
  <c r="D287" i="6"/>
  <c r="F296" i="6"/>
  <c r="G306" i="6"/>
  <c r="K306" i="6" s="1"/>
  <c r="I326" i="6"/>
  <c r="D336" i="6"/>
  <c r="E392" i="6"/>
  <c r="D403" i="6"/>
  <c r="D409" i="6"/>
  <c r="I412" i="6"/>
  <c r="J412" i="6" s="1"/>
  <c r="D420" i="6"/>
  <c r="C438" i="6"/>
  <c r="G438" i="6" s="1"/>
  <c r="I481" i="6"/>
  <c r="E503" i="6"/>
  <c r="F18" i="6"/>
  <c r="F26" i="6"/>
  <c r="C64" i="6"/>
  <c r="I71" i="6"/>
  <c r="B81" i="6"/>
  <c r="D108" i="6"/>
  <c r="B123" i="6"/>
  <c r="C138" i="6"/>
  <c r="G138" i="6" s="1"/>
  <c r="K138" i="6" s="1"/>
  <c r="F176" i="6"/>
  <c r="F181" i="6"/>
  <c r="B191" i="6"/>
  <c r="C221" i="6"/>
  <c r="G221" i="6" s="1"/>
  <c r="D237" i="6"/>
  <c r="C262" i="6"/>
  <c r="I273" i="6"/>
  <c r="F282" i="6"/>
  <c r="E287" i="6"/>
  <c r="B292" i="6"/>
  <c r="I296" i="6"/>
  <c r="I306" i="6"/>
  <c r="E336" i="6"/>
  <c r="E361" i="6"/>
  <c r="F403" i="6"/>
  <c r="F409" i="6"/>
  <c r="E420" i="6"/>
  <c r="F457" i="6"/>
  <c r="B463" i="6"/>
  <c r="F487" i="6"/>
  <c r="B495" i="6"/>
  <c r="I26" i="6"/>
  <c r="C81" i="6"/>
  <c r="D138" i="6"/>
  <c r="D221" i="6"/>
  <c r="G237" i="6"/>
  <c r="K237" i="6" s="1"/>
  <c r="F262" i="6"/>
  <c r="F287" i="6"/>
  <c r="D292" i="6"/>
  <c r="G403" i="6"/>
  <c r="G409" i="6"/>
  <c r="D463" i="6"/>
  <c r="D13" i="6"/>
  <c r="D81" i="6"/>
  <c r="E221" i="6"/>
  <c r="I13" i="6"/>
  <c r="J45" i="6"/>
  <c r="E81" i="6"/>
  <c r="B125" i="6"/>
  <c r="I138" i="6"/>
  <c r="C155" i="6"/>
  <c r="G155" i="6" s="1"/>
  <c r="B192" i="6"/>
  <c r="C216" i="6"/>
  <c r="G216" i="6" s="1"/>
  <c r="F221" i="6"/>
  <c r="I292" i="6"/>
  <c r="B313" i="6"/>
  <c r="E404" i="6"/>
  <c r="E421" i="6"/>
  <c r="B431" i="6"/>
  <c r="I404" i="6"/>
  <c r="C431" i="6"/>
  <c r="G431" i="6" s="1"/>
  <c r="H431" i="6" s="1"/>
  <c r="D14" i="6"/>
  <c r="G14" i="6" s="1"/>
  <c r="I36" i="6"/>
  <c r="F45" i="6"/>
  <c r="I52" i="6"/>
  <c r="C66" i="6"/>
  <c r="C74" i="6"/>
  <c r="G74" i="6" s="1"/>
  <c r="K74" i="6" s="1"/>
  <c r="C117" i="6"/>
  <c r="F125" i="6"/>
  <c r="F132" i="6"/>
  <c r="B139" i="6"/>
  <c r="I145" i="6"/>
  <c r="E178" i="6"/>
  <c r="F183" i="6"/>
  <c r="I208" i="6"/>
  <c r="E216" i="6"/>
  <c r="B231" i="6"/>
  <c r="D239" i="6"/>
  <c r="G246" i="6"/>
  <c r="K246" i="6" s="1"/>
  <c r="F274" i="6"/>
  <c r="B285" i="6"/>
  <c r="B288" i="6"/>
  <c r="E309" i="6"/>
  <c r="I319" i="6"/>
  <c r="E328" i="6"/>
  <c r="C386" i="6"/>
  <c r="G386" i="6" s="1"/>
  <c r="C397" i="6"/>
  <c r="D410" i="6"/>
  <c r="D414" i="6"/>
  <c r="D431" i="6"/>
  <c r="F465" i="6"/>
  <c r="K482" i="6"/>
  <c r="F489" i="6"/>
  <c r="D74" i="6"/>
  <c r="D139" i="6"/>
  <c r="F178" i="6"/>
  <c r="I183" i="6"/>
  <c r="F216" i="6"/>
  <c r="I231" i="6"/>
  <c r="G239" i="6"/>
  <c r="H239" i="6" s="1"/>
  <c r="J239" i="6" s="1"/>
  <c r="I274" i="6"/>
  <c r="C285" i="6"/>
  <c r="G285" i="6" s="1"/>
  <c r="C288" i="6"/>
  <c r="F309" i="6"/>
  <c r="D386" i="6"/>
  <c r="E410" i="6"/>
  <c r="I431" i="6"/>
  <c r="I465" i="6"/>
  <c r="I489" i="6"/>
  <c r="A220" i="7"/>
  <c r="B220" i="7" s="1"/>
  <c r="B10" i="6"/>
  <c r="C53" i="6"/>
  <c r="G53" i="6" s="1"/>
  <c r="B67" i="6"/>
  <c r="B79" i="6"/>
  <c r="E83" i="6"/>
  <c r="C99" i="6"/>
  <c r="G99" i="6" s="1"/>
  <c r="C133" i="6"/>
  <c r="G133" i="6" s="1"/>
  <c r="K133" i="6" s="1"/>
  <c r="E139" i="6"/>
  <c r="C169" i="6"/>
  <c r="G169" i="6" s="1"/>
  <c r="H169" i="6" s="1"/>
  <c r="I178" i="6"/>
  <c r="I216" i="6"/>
  <c r="D285" i="6"/>
  <c r="I309" i="6"/>
  <c r="E386" i="6"/>
  <c r="F410" i="6"/>
  <c r="B460" i="6"/>
  <c r="A430" i="7"/>
  <c r="C430" i="7" s="1"/>
  <c r="E10" i="6"/>
  <c r="G30" i="6"/>
  <c r="H30" i="6" s="1"/>
  <c r="F139" i="6"/>
  <c r="E285" i="6"/>
  <c r="F386" i="6"/>
  <c r="C30" i="6"/>
  <c r="E39" i="6"/>
  <c r="G54" i="6"/>
  <c r="D60" i="6"/>
  <c r="I67" i="6"/>
  <c r="D79" i="6"/>
  <c r="I92" i="6"/>
  <c r="E99" i="6"/>
  <c r="F118" i="6"/>
  <c r="E127" i="6"/>
  <c r="E133" i="6"/>
  <c r="I163" i="6"/>
  <c r="E199" i="6"/>
  <c r="B211" i="6"/>
  <c r="B217" i="6"/>
  <c r="F224" i="6"/>
  <c r="I249" i="6"/>
  <c r="G256" i="6"/>
  <c r="I266" i="6"/>
  <c r="F285" i="6"/>
  <c r="C289" i="6"/>
  <c r="F294" i="6"/>
  <c r="D316" i="6"/>
  <c r="D339" i="6"/>
  <c r="I346" i="6"/>
  <c r="E398" i="6"/>
  <c r="I410" i="6"/>
  <c r="E415" i="6"/>
  <c r="B433" i="6"/>
  <c r="E460" i="6"/>
  <c r="D484" i="6"/>
  <c r="A480" i="7"/>
  <c r="G16" i="6"/>
  <c r="K291" i="6"/>
  <c r="H291" i="6"/>
  <c r="H429" i="6"/>
  <c r="J429" i="6" s="1"/>
  <c r="K429" i="6"/>
  <c r="K319" i="6"/>
  <c r="H319" i="6"/>
  <c r="H449" i="6"/>
  <c r="K449" i="6"/>
  <c r="I5" i="6"/>
  <c r="D10" i="6"/>
  <c r="C18" i="6"/>
  <c r="G18" i="6" s="1"/>
  <c r="F24" i="6"/>
  <c r="B29" i="6"/>
  <c r="E34" i="6"/>
  <c r="B56" i="6"/>
  <c r="C59" i="6"/>
  <c r="G59" i="6" s="1"/>
  <c r="I62" i="6"/>
  <c r="B70" i="6"/>
  <c r="E76" i="6"/>
  <c r="C83" i="6"/>
  <c r="A88" i="7"/>
  <c r="B88" i="7" s="1"/>
  <c r="D89" i="6"/>
  <c r="C93" i="6"/>
  <c r="G93" i="6" s="1"/>
  <c r="C101" i="6"/>
  <c r="F145" i="6"/>
  <c r="F150" i="6"/>
  <c r="C161" i="6"/>
  <c r="G161" i="6" s="1"/>
  <c r="H161" i="6" s="1"/>
  <c r="K164" i="6"/>
  <c r="E186" i="6"/>
  <c r="A217" i="7"/>
  <c r="I218" i="6"/>
  <c r="J218" i="6" s="1"/>
  <c r="F218" i="6"/>
  <c r="F237" i="6"/>
  <c r="C250" i="6"/>
  <c r="G250" i="6" s="1"/>
  <c r="B255" i="6"/>
  <c r="C260" i="6"/>
  <c r="C278" i="6"/>
  <c r="D311" i="6"/>
  <c r="B336" i="6"/>
  <c r="C341" i="6"/>
  <c r="G341" i="6" s="1"/>
  <c r="C347" i="6"/>
  <c r="G347" i="6" s="1"/>
  <c r="F373" i="6"/>
  <c r="B373" i="6"/>
  <c r="E388" i="6"/>
  <c r="F405" i="6"/>
  <c r="I405" i="6"/>
  <c r="A425" i="7"/>
  <c r="F426" i="6"/>
  <c r="E426" i="6"/>
  <c r="D426" i="6"/>
  <c r="B426" i="6"/>
  <c r="K431" i="6"/>
  <c r="A448" i="7"/>
  <c r="F449" i="6"/>
  <c r="E449" i="6"/>
  <c r="D449" i="6"/>
  <c r="B449" i="6"/>
  <c r="I463" i="6"/>
  <c r="F463" i="6"/>
  <c r="E463" i="6"/>
  <c r="C463" i="6"/>
  <c r="G463" i="6" s="1"/>
  <c r="K463" i="6" s="1"/>
  <c r="B109" i="6"/>
  <c r="D323" i="6"/>
  <c r="C323" i="6"/>
  <c r="B63" i="6"/>
  <c r="F56" i="6"/>
  <c r="F59" i="6"/>
  <c r="C63" i="6"/>
  <c r="E67" i="6"/>
  <c r="E89" i="6"/>
  <c r="G101" i="6"/>
  <c r="H101" i="6" s="1"/>
  <c r="F105" i="6"/>
  <c r="C109" i="6"/>
  <c r="G109" i="6" s="1"/>
  <c r="D141" i="6"/>
  <c r="C158" i="6"/>
  <c r="G158" i="6" s="1"/>
  <c r="H158" i="6" s="1"/>
  <c r="F161" i="6"/>
  <c r="C165" i="6"/>
  <c r="D181" i="6"/>
  <c r="F214" i="6"/>
  <c r="D218" i="6"/>
  <c r="I237" i="6"/>
  <c r="E255" i="6"/>
  <c r="F268" i="6"/>
  <c r="E268" i="6"/>
  <c r="C307" i="6"/>
  <c r="E323" i="6"/>
  <c r="A365" i="7"/>
  <c r="I366" i="6"/>
  <c r="J366" i="6" s="1"/>
  <c r="F366" i="6"/>
  <c r="D366" i="6"/>
  <c r="I375" i="6"/>
  <c r="F375" i="6"/>
  <c r="D381" i="6"/>
  <c r="E381" i="6"/>
  <c r="B400" i="6"/>
  <c r="E405" i="6"/>
  <c r="G413" i="6"/>
  <c r="B420" i="6"/>
  <c r="F420" i="6"/>
  <c r="C420" i="6"/>
  <c r="G420" i="6" s="1"/>
  <c r="K426" i="6"/>
  <c r="I449" i="6"/>
  <c r="C472" i="6"/>
  <c r="B165" i="6"/>
  <c r="K45" i="6"/>
  <c r="D63" i="6"/>
  <c r="F89" i="6"/>
  <c r="I93" i="6"/>
  <c r="F147" i="6"/>
  <c r="E147" i="6"/>
  <c r="D158" i="6"/>
  <c r="I162" i="6"/>
  <c r="E162" i="6"/>
  <c r="F165" i="6"/>
  <c r="E181" i="6"/>
  <c r="E218" i="6"/>
  <c r="F255" i="6"/>
  <c r="F307" i="6"/>
  <c r="F323" i="6"/>
  <c r="F342" i="6"/>
  <c r="C342" i="6"/>
  <c r="G342" i="6" s="1"/>
  <c r="D391" i="6"/>
  <c r="B391" i="6"/>
  <c r="E400" i="6"/>
  <c r="A405" i="7"/>
  <c r="F406" i="6"/>
  <c r="E406" i="6"/>
  <c r="C406" i="6"/>
  <c r="G406" i="6" s="1"/>
  <c r="D427" i="6"/>
  <c r="B427" i="6"/>
  <c r="A108" i="7"/>
  <c r="I109" i="6"/>
  <c r="D109" i="6"/>
  <c r="D472" i="6"/>
  <c r="B472" i="6"/>
  <c r="F472" i="6"/>
  <c r="D5" i="6"/>
  <c r="A4" i="7"/>
  <c r="B4" i="7" s="1"/>
  <c r="E5" i="6"/>
  <c r="I59" i="6"/>
  <c r="E63" i="6"/>
  <c r="H89" i="6"/>
  <c r="A105" i="7"/>
  <c r="I106" i="6"/>
  <c r="G106" i="6"/>
  <c r="K106" i="6" s="1"/>
  <c r="D106" i="6"/>
  <c r="F109" i="6"/>
  <c r="E158" i="6"/>
  <c r="A214" i="7"/>
  <c r="I215" i="6"/>
  <c r="E215" i="6"/>
  <c r="F238" i="6"/>
  <c r="E238" i="6"/>
  <c r="D238" i="6"/>
  <c r="B238" i="6"/>
  <c r="C245" i="6"/>
  <c r="G245" i="6" s="1"/>
  <c r="B245" i="6"/>
  <c r="A274" i="7"/>
  <c r="C274" i="7" s="1"/>
  <c r="I275" i="6"/>
  <c r="F275" i="6"/>
  <c r="H433" i="6"/>
  <c r="K433" i="6"/>
  <c r="G473" i="6"/>
  <c r="H473" i="6" s="1"/>
  <c r="F473" i="6"/>
  <c r="E473" i="6"/>
  <c r="B473" i="6"/>
  <c r="F232" i="6"/>
  <c r="B232" i="6"/>
  <c r="B5" i="6"/>
  <c r="A13" i="7"/>
  <c r="E14" i="6"/>
  <c r="F14" i="6" s="1"/>
  <c r="F30" i="6"/>
  <c r="F63" i="6"/>
  <c r="I68" i="6"/>
  <c r="C68" i="6"/>
  <c r="G68" i="6" s="1"/>
  <c r="J85" i="6"/>
  <c r="I89" i="6"/>
  <c r="J89" i="6" s="1"/>
  <c r="C94" i="6"/>
  <c r="G94" i="6" s="1"/>
  <c r="C102" i="6"/>
  <c r="G102" i="6" s="1"/>
  <c r="B106" i="6"/>
  <c r="B116" i="6"/>
  <c r="B132" i="6"/>
  <c r="E137" i="6"/>
  <c r="I147" i="6"/>
  <c r="E152" i="6"/>
  <c r="F158" i="6"/>
  <c r="C162" i="6"/>
  <c r="G162" i="6" s="1"/>
  <c r="B215" i="6"/>
  <c r="C238" i="6"/>
  <c r="G238" i="6" s="1"/>
  <c r="H238" i="6" s="1"/>
  <c r="D269" i="6"/>
  <c r="B275" i="6"/>
  <c r="A294" i="7"/>
  <c r="I295" i="6"/>
  <c r="F295" i="6"/>
  <c r="B324" i="6"/>
  <c r="E338" i="6"/>
  <c r="D342" i="6"/>
  <c r="B376" i="6"/>
  <c r="D406" i="6"/>
  <c r="I427" i="6"/>
  <c r="C473" i="6"/>
  <c r="J482" i="6"/>
  <c r="C5" i="6"/>
  <c r="F5" i="6" s="1"/>
  <c r="B14" i="6"/>
  <c r="A56" i="7"/>
  <c r="B56" i="7" s="1"/>
  <c r="E57" i="6"/>
  <c r="D68" i="6"/>
  <c r="D94" i="6"/>
  <c r="B99" i="6"/>
  <c r="D102" i="6"/>
  <c r="C106" i="6"/>
  <c r="F116" i="6"/>
  <c r="F121" i="6"/>
  <c r="C132" i="6"/>
  <c r="F141" i="6"/>
  <c r="G148" i="6"/>
  <c r="K148" i="6" s="1"/>
  <c r="F152" i="6"/>
  <c r="I158" i="6"/>
  <c r="D162" i="6"/>
  <c r="C215" i="6"/>
  <c r="G215" i="6" s="1"/>
  <c r="K215" i="6" s="1"/>
  <c r="A234" i="7"/>
  <c r="I235" i="6"/>
  <c r="F235" i="6"/>
  <c r="A238" i="7"/>
  <c r="B238" i="7" s="1"/>
  <c r="F239" i="6"/>
  <c r="E239" i="6"/>
  <c r="B246" i="6"/>
  <c r="F269" i="6"/>
  <c r="C275" i="6"/>
  <c r="G275" i="6" s="1"/>
  <c r="B295" i="6"/>
  <c r="F302" i="6"/>
  <c r="B302" i="6"/>
  <c r="D324" i="6"/>
  <c r="C338" i="6"/>
  <c r="G338" i="6" s="1"/>
  <c r="K366" i="6"/>
  <c r="C376" i="6"/>
  <c r="I413" i="6"/>
  <c r="D434" i="6"/>
  <c r="C434" i="6"/>
  <c r="B434" i="6"/>
  <c r="I474" i="6"/>
  <c r="E474" i="6"/>
  <c r="E102" i="6"/>
  <c r="E106" i="6"/>
  <c r="I152" i="6"/>
  <c r="A158" i="7"/>
  <c r="C158" i="7" s="1"/>
  <c r="I159" i="6"/>
  <c r="F159" i="6"/>
  <c r="D159" i="6"/>
  <c r="D215" i="6"/>
  <c r="I263" i="6"/>
  <c r="F263" i="6"/>
  <c r="D275" i="6"/>
  <c r="E324" i="6"/>
  <c r="D367" i="6"/>
  <c r="C367" i="6"/>
  <c r="D376" i="6"/>
  <c r="C402" i="6"/>
  <c r="G402" i="6" s="1"/>
  <c r="D402" i="6"/>
  <c r="I406" i="6"/>
  <c r="A428" i="7"/>
  <c r="C428" i="7" s="1"/>
  <c r="D429" i="6"/>
  <c r="I429" i="6"/>
  <c r="E429" i="6"/>
  <c r="G435" i="6"/>
  <c r="K435" i="6" s="1"/>
  <c r="E435" i="6"/>
  <c r="D435" i="6"/>
  <c r="D452" i="6"/>
  <c r="B452" i="6"/>
  <c r="E452" i="6"/>
  <c r="E466" i="6"/>
  <c r="C466" i="6"/>
  <c r="G466" i="6" s="1"/>
  <c r="A6" i="7"/>
  <c r="B6" i="7" s="1"/>
  <c r="C7" i="6"/>
  <c r="F7" i="6" s="1"/>
  <c r="A178" i="7"/>
  <c r="C178" i="7" s="1"/>
  <c r="I179" i="6"/>
  <c r="F179" i="6"/>
  <c r="D179" i="6"/>
  <c r="A189" i="7"/>
  <c r="C190" i="6"/>
  <c r="G190" i="6" s="1"/>
  <c r="B190" i="6"/>
  <c r="F283" i="6"/>
  <c r="D283" i="6"/>
  <c r="F394" i="6"/>
  <c r="B394" i="6"/>
  <c r="D407" i="6"/>
  <c r="C407" i="6"/>
  <c r="G407" i="6" s="1"/>
  <c r="F344" i="6"/>
  <c r="D344" i="6"/>
  <c r="H410" i="6"/>
  <c r="K410" i="6"/>
  <c r="F422" i="6"/>
  <c r="D422" i="6"/>
  <c r="D400" i="6"/>
  <c r="C400" i="6"/>
  <c r="E7" i="6"/>
  <c r="B16" i="6"/>
  <c r="B37" i="6"/>
  <c r="C65" i="6"/>
  <c r="G65" i="6" s="1"/>
  <c r="D91" i="6"/>
  <c r="I103" i="6"/>
  <c r="E103" i="6"/>
  <c r="B103" i="6"/>
  <c r="D107" i="6"/>
  <c r="C123" i="6"/>
  <c r="C143" i="6"/>
  <c r="B149" i="6"/>
  <c r="B154" i="6"/>
  <c r="C175" i="6"/>
  <c r="G175" i="6" s="1"/>
  <c r="C179" i="6"/>
  <c r="G179" i="6" s="1"/>
  <c r="K179" i="6" s="1"/>
  <c r="E190" i="6"/>
  <c r="F228" i="6"/>
  <c r="I252" i="6"/>
  <c r="D257" i="6"/>
  <c r="C257" i="6"/>
  <c r="G257" i="6" s="1"/>
  <c r="D264" i="6"/>
  <c r="B271" i="6"/>
  <c r="C325" i="6"/>
  <c r="B368" i="6"/>
  <c r="I422" i="6"/>
  <c r="I7" i="6"/>
  <c r="C16" i="6"/>
  <c r="C37" i="6"/>
  <c r="G37" i="6" s="1"/>
  <c r="D43" i="6"/>
  <c r="F65" i="6"/>
  <c r="B69" i="6"/>
  <c r="E91" i="6"/>
  <c r="C103" i="6"/>
  <c r="E107" i="6"/>
  <c r="D123" i="6"/>
  <c r="A128" i="7"/>
  <c r="C128" i="7" s="1"/>
  <c r="F129" i="6"/>
  <c r="C129" i="6"/>
  <c r="G129" i="6" s="1"/>
  <c r="D143" i="6"/>
  <c r="C149" i="6"/>
  <c r="G149" i="6" s="1"/>
  <c r="K149" i="6" s="1"/>
  <c r="D154" i="6"/>
  <c r="E175" i="6"/>
  <c r="E179" i="6"/>
  <c r="F190" i="6"/>
  <c r="K239" i="6"/>
  <c r="B257" i="6"/>
  <c r="E264" i="6"/>
  <c r="C271" i="6"/>
  <c r="G271" i="6" s="1"/>
  <c r="K271" i="6" s="1"/>
  <c r="A276" i="7"/>
  <c r="E277" i="6"/>
  <c r="D277" i="6"/>
  <c r="F284" i="6"/>
  <c r="F360" i="6"/>
  <c r="I407" i="6"/>
  <c r="E437" i="6"/>
  <c r="I437" i="6"/>
  <c r="I445" i="6"/>
  <c r="F445" i="6"/>
  <c r="C445" i="6"/>
  <c r="G445" i="6" s="1"/>
  <c r="A86" i="7"/>
  <c r="C86" i="7" s="1"/>
  <c r="F16" i="6"/>
  <c r="C23" i="6"/>
  <c r="D37" i="6"/>
  <c r="E43" i="6"/>
  <c r="A48" i="7"/>
  <c r="I49" i="6"/>
  <c r="C49" i="6"/>
  <c r="G49" i="6" s="1"/>
  <c r="H49" i="6" s="1"/>
  <c r="J49" i="6" s="1"/>
  <c r="D54" i="6"/>
  <c r="I65" i="6"/>
  <c r="C69" i="6"/>
  <c r="G69" i="6" s="1"/>
  <c r="K69" i="6" s="1"/>
  <c r="D87" i="6"/>
  <c r="F91" i="6"/>
  <c r="D103" i="6"/>
  <c r="F107" i="6"/>
  <c r="C118" i="6"/>
  <c r="G118" i="6" s="1"/>
  <c r="H118" i="6" s="1"/>
  <c r="J118" i="6" s="1"/>
  <c r="E123" i="6"/>
  <c r="B129" i="6"/>
  <c r="I143" i="6"/>
  <c r="D149" i="6"/>
  <c r="D184" i="6"/>
  <c r="C184" i="6"/>
  <c r="G184" i="6" s="1"/>
  <c r="H184" i="6" s="1"/>
  <c r="J184" i="6" s="1"/>
  <c r="I190" i="6"/>
  <c r="C196" i="6"/>
  <c r="G196" i="6" s="1"/>
  <c r="K196" i="6" s="1"/>
  <c r="E236" i="6"/>
  <c r="D236" i="6"/>
  <c r="A253" i="7"/>
  <c r="C253" i="7" s="1"/>
  <c r="E254" i="6"/>
  <c r="D254" i="6"/>
  <c r="F264" i="6"/>
  <c r="D271" i="6"/>
  <c r="B277" i="6"/>
  <c r="B346" i="6"/>
  <c r="C353" i="6"/>
  <c r="C423" i="6"/>
  <c r="C437" i="6"/>
  <c r="G437" i="6" s="1"/>
  <c r="A445" i="7"/>
  <c r="C445" i="7" s="1"/>
  <c r="I446" i="6"/>
  <c r="F446" i="6"/>
  <c r="E446" i="6"/>
  <c r="D446" i="6"/>
  <c r="C446" i="6"/>
  <c r="G446" i="6" s="1"/>
  <c r="K446" i="6" s="1"/>
  <c r="G165" i="6"/>
  <c r="K165" i="6" s="1"/>
  <c r="E441" i="6"/>
  <c r="C441" i="6"/>
  <c r="E37" i="6"/>
  <c r="B49" i="6"/>
  <c r="E54" i="6"/>
  <c r="D69" i="6"/>
  <c r="A99" i="7"/>
  <c r="B99" i="7" s="1"/>
  <c r="I100" i="6"/>
  <c r="F100" i="6"/>
  <c r="C100" i="6"/>
  <c r="G100" i="6" s="1"/>
  <c r="A103" i="7"/>
  <c r="E104" i="6"/>
  <c r="D118" i="6"/>
  <c r="D129" i="6"/>
  <c r="A138" i="7"/>
  <c r="B138" i="7" s="1"/>
  <c r="C139" i="6"/>
  <c r="G139" i="6" s="1"/>
  <c r="E149" i="6"/>
  <c r="F155" i="6"/>
  <c r="D155" i="6"/>
  <c r="E184" i="6"/>
  <c r="D201" i="6"/>
  <c r="F230" i="6"/>
  <c r="D230" i="6"/>
  <c r="B236" i="6"/>
  <c r="I246" i="6"/>
  <c r="B254" i="6"/>
  <c r="C277" i="6"/>
  <c r="G277" i="6" s="1"/>
  <c r="H277" i="6" s="1"/>
  <c r="J277" i="6" s="1"/>
  <c r="F288" i="6"/>
  <c r="D288" i="6"/>
  <c r="C346" i="6"/>
  <c r="G346" i="6" s="1"/>
  <c r="H346" i="6" s="1"/>
  <c r="J346" i="6" s="1"/>
  <c r="I353" i="6"/>
  <c r="B397" i="6"/>
  <c r="A407" i="7"/>
  <c r="C407" i="7" s="1"/>
  <c r="D408" i="6"/>
  <c r="E408" i="6"/>
  <c r="B446" i="6"/>
  <c r="A102" i="7"/>
  <c r="F37" i="6"/>
  <c r="I44" i="6"/>
  <c r="B44" i="6"/>
  <c r="K54" i="6"/>
  <c r="H54" i="6"/>
  <c r="J54" i="6" s="1"/>
  <c r="F149" i="6"/>
  <c r="J316" i="6"/>
  <c r="F378" i="6"/>
  <c r="E378" i="6"/>
  <c r="C378" i="6"/>
  <c r="H411" i="6"/>
  <c r="J411" i="6" s="1"/>
  <c r="K411" i="6"/>
  <c r="F438" i="6"/>
  <c r="D438" i="6"/>
  <c r="I447" i="6"/>
  <c r="D447" i="6"/>
  <c r="B24" i="6"/>
  <c r="B28" i="6"/>
  <c r="D44" i="6"/>
  <c r="B62" i="6"/>
  <c r="C82" i="6"/>
  <c r="G82" i="6" s="1"/>
  <c r="B92" i="6"/>
  <c r="G125" i="6"/>
  <c r="I149" i="6"/>
  <c r="A168" i="7"/>
  <c r="C168" i="7" s="1"/>
  <c r="I169" i="6"/>
  <c r="F169" i="6"/>
  <c r="G202" i="6"/>
  <c r="H202" i="6" s="1"/>
  <c r="E202" i="6"/>
  <c r="C202" i="6"/>
  <c r="H230" i="6"/>
  <c r="K230" i="6"/>
  <c r="K285" i="6"/>
  <c r="H285" i="6"/>
  <c r="J285" i="6" s="1"/>
  <c r="F355" i="6"/>
  <c r="C355" i="6"/>
  <c r="G355" i="6" s="1"/>
  <c r="C363" i="6"/>
  <c r="B363" i="6"/>
  <c r="A378" i="7"/>
  <c r="E379" i="6"/>
  <c r="D379" i="6"/>
  <c r="C24" i="6"/>
  <c r="G24" i="6" s="1"/>
  <c r="I37" i="6"/>
  <c r="E44" i="6"/>
  <c r="D62" i="6"/>
  <c r="C92" i="6"/>
  <c r="G92" i="6" s="1"/>
  <c r="B169" i="6"/>
  <c r="E177" i="6"/>
  <c r="D177" i="6"/>
  <c r="C177" i="6"/>
  <c r="G177" i="6" s="1"/>
  <c r="A191" i="7"/>
  <c r="I192" i="6"/>
  <c r="E192" i="6"/>
  <c r="G462" i="6"/>
  <c r="H462" i="6" s="1"/>
  <c r="J462" i="6" s="1"/>
  <c r="E462" i="6"/>
  <c r="I462" i="6"/>
  <c r="I119" i="6"/>
  <c r="F119" i="6"/>
  <c r="A118" i="7"/>
  <c r="C119" i="6"/>
  <c r="G119" i="6" s="1"/>
  <c r="K119" i="6" s="1"/>
  <c r="A265" i="7"/>
  <c r="B265" i="7" s="1"/>
  <c r="G266" i="6"/>
  <c r="H266" i="6" s="1"/>
  <c r="J266" i="6" s="1"/>
  <c r="F266" i="6"/>
  <c r="E266" i="6"/>
  <c r="C266" i="6"/>
  <c r="A320" i="7"/>
  <c r="B320" i="7" s="1"/>
  <c r="F321" i="6"/>
  <c r="E321" i="6"/>
  <c r="D321" i="6"/>
  <c r="B321" i="6"/>
  <c r="H398" i="6"/>
  <c r="K398" i="6"/>
  <c r="C10" i="6"/>
  <c r="G10" i="6" s="1"/>
  <c r="K10" i="6" s="1"/>
  <c r="C9" i="7" s="1"/>
  <c r="E24" i="6"/>
  <c r="I29" i="6"/>
  <c r="C29" i="6"/>
  <c r="G29" i="6" s="1"/>
  <c r="D34" i="6"/>
  <c r="B59" i="6"/>
  <c r="F62" i="6"/>
  <c r="B83" i="6"/>
  <c r="C88" i="6"/>
  <c r="G88" i="6" s="1"/>
  <c r="B101" i="6"/>
  <c r="B119" i="6"/>
  <c r="C130" i="6"/>
  <c r="G130" i="6" s="1"/>
  <c r="I134" i="6"/>
  <c r="C145" i="6"/>
  <c r="G145" i="6" s="1"/>
  <c r="H145" i="6" s="1"/>
  <c r="D150" i="6"/>
  <c r="D169" i="6"/>
  <c r="C186" i="6"/>
  <c r="G186" i="6" s="1"/>
  <c r="D192" i="6"/>
  <c r="E237" i="6"/>
  <c r="H241" i="6"/>
  <c r="J241" i="6" s="1"/>
  <c r="F250" i="6"/>
  <c r="D250" i="6"/>
  <c r="B266" i="6"/>
  <c r="H306" i="6"/>
  <c r="J306" i="6" s="1"/>
  <c r="K316" i="6"/>
  <c r="C321" i="6"/>
  <c r="G321" i="6" s="1"/>
  <c r="K321" i="6" s="1"/>
  <c r="D372" i="6"/>
  <c r="F379" i="6"/>
  <c r="F462" i="6"/>
  <c r="E433" i="6"/>
  <c r="B496" i="6"/>
  <c r="C501" i="6"/>
  <c r="G501" i="6" s="1"/>
  <c r="D398" i="6"/>
  <c r="D411" i="6"/>
  <c r="D460" i="6"/>
  <c r="E480" i="6"/>
  <c r="E487" i="6"/>
  <c r="D491" i="6"/>
  <c r="F501" i="6"/>
  <c r="G460" i="6"/>
  <c r="H460" i="6" s="1"/>
  <c r="J460" i="6" s="1"/>
  <c r="I480" i="6"/>
  <c r="I501" i="6"/>
  <c r="C151" i="6"/>
  <c r="G151" i="6" s="1"/>
  <c r="K151" i="6" s="1"/>
  <c r="C166" i="6"/>
  <c r="G166" i="6" s="1"/>
  <c r="H166" i="6" s="1"/>
  <c r="J166" i="6" s="1"/>
  <c r="D183" i="6"/>
  <c r="B225" i="6"/>
  <c r="B249" i="6"/>
  <c r="E253" i="6"/>
  <c r="B286" i="6"/>
  <c r="B349" i="6"/>
  <c r="C361" i="6"/>
  <c r="B403" i="6"/>
  <c r="C421" i="6"/>
  <c r="G421" i="6" s="1"/>
  <c r="K421" i="6" s="1"/>
  <c r="B484" i="6"/>
  <c r="E488" i="6"/>
  <c r="F497" i="6"/>
  <c r="E80" i="6"/>
  <c r="F138" i="6"/>
  <c r="B163" i="6"/>
  <c r="E197" i="6"/>
  <c r="B216" i="6"/>
  <c r="C286" i="6"/>
  <c r="G286" i="6" s="1"/>
  <c r="H286" i="6" s="1"/>
  <c r="J286" i="6" s="1"/>
  <c r="B289" i="6"/>
  <c r="E326" i="6"/>
  <c r="B386" i="6"/>
  <c r="E409" i="6"/>
  <c r="B481" i="6"/>
  <c r="C484" i="6"/>
  <c r="B465" i="6"/>
  <c r="B489" i="6"/>
  <c r="B493" i="6"/>
  <c r="B499" i="6"/>
  <c r="C465" i="6"/>
  <c r="G465" i="6" s="1"/>
  <c r="H465" i="6" s="1"/>
  <c r="J465" i="6" s="1"/>
  <c r="C470" i="6"/>
  <c r="G470" i="6" s="1"/>
  <c r="F481" i="6"/>
  <c r="G484" i="6"/>
  <c r="C489" i="6"/>
  <c r="G489" i="6" s="1"/>
  <c r="C493" i="6"/>
  <c r="E499" i="6"/>
  <c r="C178" i="6"/>
  <c r="G178" i="6" s="1"/>
  <c r="B195" i="6"/>
  <c r="B274" i="6"/>
  <c r="B294" i="6"/>
  <c r="B306" i="6"/>
  <c r="B319" i="6"/>
  <c r="I386" i="6"/>
  <c r="B410" i="6"/>
  <c r="D465" i="6"/>
  <c r="I484" i="6"/>
  <c r="D489" i="6"/>
  <c r="H461" i="6"/>
  <c r="J461" i="6" s="1"/>
  <c r="B485" i="6"/>
  <c r="D482" i="6"/>
  <c r="F485" i="6"/>
  <c r="F482" i="6"/>
  <c r="B501" i="6"/>
  <c r="H31" i="6"/>
  <c r="J31" i="6" s="1"/>
  <c r="K31" i="6"/>
  <c r="K279" i="6"/>
  <c r="H279" i="6"/>
  <c r="K97" i="6"/>
  <c r="H97" i="6"/>
  <c r="J97" i="6" s="1"/>
  <c r="I9" i="6"/>
  <c r="F66" i="6"/>
  <c r="D66" i="6"/>
  <c r="A65" i="7"/>
  <c r="I66" i="6"/>
  <c r="G66" i="6"/>
  <c r="H149" i="6"/>
  <c r="B77" i="7"/>
  <c r="C77" i="7"/>
  <c r="A123" i="7"/>
  <c r="E124" i="6"/>
  <c r="I124" i="6"/>
  <c r="F124" i="6"/>
  <c r="D124" i="6"/>
  <c r="B124" i="6"/>
  <c r="A241" i="7"/>
  <c r="E242" i="6"/>
  <c r="D242" i="6"/>
  <c r="F242" i="6"/>
  <c r="I242" i="6"/>
  <c r="C242" i="6"/>
  <c r="G242" i="6" s="1"/>
  <c r="B242" i="6"/>
  <c r="A429" i="7"/>
  <c r="F430" i="6"/>
  <c r="E430" i="6"/>
  <c r="I430" i="6"/>
  <c r="B430" i="6"/>
  <c r="C430" i="6"/>
  <c r="G430" i="6" s="1"/>
  <c r="D430" i="6"/>
  <c r="C124" i="6"/>
  <c r="G124" i="6" s="1"/>
  <c r="A247" i="7"/>
  <c r="I248" i="6"/>
  <c r="F248" i="6"/>
  <c r="E248" i="6"/>
  <c r="C248" i="6"/>
  <c r="G248" i="6" s="1"/>
  <c r="B248" i="6"/>
  <c r="D248" i="6"/>
  <c r="A343" i="7"/>
  <c r="C344" i="6"/>
  <c r="G344" i="6" s="1"/>
  <c r="I344" i="6"/>
  <c r="B344" i="6"/>
  <c r="E344" i="6"/>
  <c r="A85" i="7"/>
  <c r="I86" i="6"/>
  <c r="F86" i="6"/>
  <c r="D86" i="6"/>
  <c r="K104" i="6"/>
  <c r="H104" i="6"/>
  <c r="J104" i="6" s="1"/>
  <c r="A339" i="7"/>
  <c r="I340" i="6"/>
  <c r="F340" i="6"/>
  <c r="E340" i="6"/>
  <c r="B340" i="6"/>
  <c r="D340" i="6"/>
  <c r="C340" i="6"/>
  <c r="G340" i="6" s="1"/>
  <c r="A386" i="7"/>
  <c r="F387" i="6"/>
  <c r="E387" i="6"/>
  <c r="I387" i="6"/>
  <c r="D387" i="6"/>
  <c r="B387" i="6"/>
  <c r="K203" i="6"/>
  <c r="A173" i="7"/>
  <c r="F174" i="6"/>
  <c r="E174" i="6"/>
  <c r="I174" i="6"/>
  <c r="C174" i="6"/>
  <c r="G174" i="6" s="1"/>
  <c r="B174" i="6"/>
  <c r="D174" i="6"/>
  <c r="B86" i="6"/>
  <c r="H195" i="6"/>
  <c r="J195" i="6" s="1"/>
  <c r="K195" i="6"/>
  <c r="K236" i="6"/>
  <c r="H236" i="6"/>
  <c r="H328" i="6"/>
  <c r="K328" i="6"/>
  <c r="C387" i="6"/>
  <c r="G387" i="6" s="1"/>
  <c r="C86" i="6"/>
  <c r="G86" i="6" s="1"/>
  <c r="K159" i="6"/>
  <c r="H159" i="6"/>
  <c r="K199" i="6"/>
  <c r="H199" i="6"/>
  <c r="J199" i="6" s="1"/>
  <c r="A275" i="7"/>
  <c r="F276" i="6"/>
  <c r="E276" i="6"/>
  <c r="D276" i="6"/>
  <c r="I276" i="6"/>
  <c r="G276" i="6"/>
  <c r="C276" i="6"/>
  <c r="H57" i="6"/>
  <c r="J57" i="6" s="1"/>
  <c r="A70" i="7"/>
  <c r="D71" i="6"/>
  <c r="F71" i="6"/>
  <c r="E71" i="6"/>
  <c r="C71" i="6"/>
  <c r="G71" i="6" s="1"/>
  <c r="A266" i="7"/>
  <c r="I267" i="6"/>
  <c r="D267" i="6"/>
  <c r="F267" i="6"/>
  <c r="E267" i="6"/>
  <c r="C267" i="6"/>
  <c r="G267" i="6" s="1"/>
  <c r="B267" i="6"/>
  <c r="A45" i="7"/>
  <c r="F46" i="6"/>
  <c r="D46" i="6"/>
  <c r="K61" i="6"/>
  <c r="H61" i="6"/>
  <c r="H134" i="6"/>
  <c r="K134" i="6"/>
  <c r="K282" i="6"/>
  <c r="H282" i="6"/>
  <c r="B46" i="6"/>
  <c r="A54" i="7"/>
  <c r="B55" i="6"/>
  <c r="I55" i="6"/>
  <c r="E55" i="6"/>
  <c r="K79" i="6"/>
  <c r="H79" i="6"/>
  <c r="J79" i="6" s="1"/>
  <c r="H221" i="6"/>
  <c r="J221" i="6" s="1"/>
  <c r="K221" i="6"/>
  <c r="H321" i="6"/>
  <c r="J321" i="6" s="1"/>
  <c r="C46" i="6"/>
  <c r="G46" i="6" s="1"/>
  <c r="C55" i="6"/>
  <c r="G55" i="6" s="1"/>
  <c r="A303" i="7"/>
  <c r="C304" i="6"/>
  <c r="G304" i="6" s="1"/>
  <c r="B304" i="6"/>
  <c r="F304" i="6"/>
  <c r="I304" i="6"/>
  <c r="A16" i="7"/>
  <c r="I17" i="6"/>
  <c r="D17" i="6"/>
  <c r="B17" i="6"/>
  <c r="E17" i="6"/>
  <c r="A33" i="7"/>
  <c r="F34" i="6"/>
  <c r="G34" i="6"/>
  <c r="A42" i="7"/>
  <c r="B43" i="6"/>
  <c r="I43" i="6"/>
  <c r="E46" i="6"/>
  <c r="D55" i="6"/>
  <c r="A71" i="7"/>
  <c r="I72" i="6"/>
  <c r="B72" i="6"/>
  <c r="F72" i="6"/>
  <c r="E72" i="6"/>
  <c r="D72" i="6"/>
  <c r="C72" i="6"/>
  <c r="G72" i="6" s="1"/>
  <c r="A91" i="7"/>
  <c r="F92" i="6"/>
  <c r="E92" i="6"/>
  <c r="A208" i="7"/>
  <c r="I209" i="6"/>
  <c r="D209" i="6"/>
  <c r="B209" i="6"/>
  <c r="F209" i="6"/>
  <c r="E209" i="6"/>
  <c r="C209" i="6"/>
  <c r="G209" i="6" s="1"/>
  <c r="D304" i="6"/>
  <c r="C17" i="6"/>
  <c r="G17" i="6" s="1"/>
  <c r="B34" i="6"/>
  <c r="C43" i="6"/>
  <c r="G43" i="6" s="1"/>
  <c r="I46" i="6"/>
  <c r="A51" i="7"/>
  <c r="C52" i="6"/>
  <c r="G52" i="6" s="1"/>
  <c r="F55" i="6"/>
  <c r="H77" i="6"/>
  <c r="J77" i="6" s="1"/>
  <c r="K77" i="6"/>
  <c r="A127" i="7"/>
  <c r="G128" i="6"/>
  <c r="E128" i="6"/>
  <c r="F128" i="6"/>
  <c r="A130" i="7"/>
  <c r="B131" i="6"/>
  <c r="I131" i="6"/>
  <c r="G131" i="6"/>
  <c r="E131" i="6"/>
  <c r="F131" i="6"/>
  <c r="D131" i="6"/>
  <c r="K171" i="6"/>
  <c r="H171" i="6"/>
  <c r="J171" i="6" s="1"/>
  <c r="E304" i="6"/>
  <c r="A22" i="7"/>
  <c r="G23" i="6"/>
  <c r="E23" i="6"/>
  <c r="I23" i="6"/>
  <c r="F23" i="6"/>
  <c r="H80" i="6"/>
  <c r="J80" i="6" s="1"/>
  <c r="K80" i="6"/>
  <c r="A304" i="7"/>
  <c r="I305" i="6"/>
  <c r="C305" i="6"/>
  <c r="G305" i="6"/>
  <c r="F305" i="6"/>
  <c r="E305" i="6"/>
  <c r="D305" i="6"/>
  <c r="B305" i="6"/>
  <c r="B23" i="6"/>
  <c r="A24" i="7"/>
  <c r="E25" i="6"/>
  <c r="C25" i="6"/>
  <c r="G25" i="6" s="1"/>
  <c r="K48" i="6"/>
  <c r="H48" i="6"/>
  <c r="J48" i="6" s="1"/>
  <c r="A81" i="7"/>
  <c r="I82" i="6"/>
  <c r="F82" i="6"/>
  <c r="E82" i="6"/>
  <c r="B82" i="6"/>
  <c r="K98" i="6"/>
  <c r="H98" i="6"/>
  <c r="J98" i="6" s="1"/>
  <c r="A171" i="7"/>
  <c r="F172" i="6"/>
  <c r="I172" i="6"/>
  <c r="E172" i="6"/>
  <c r="D172" i="6"/>
  <c r="C172" i="6"/>
  <c r="G172" i="6" s="1"/>
  <c r="B172" i="6"/>
  <c r="E231" i="6"/>
  <c r="F231" i="6"/>
  <c r="D231" i="6"/>
  <c r="C231" i="6"/>
  <c r="G231" i="6" s="1"/>
  <c r="A278" i="7"/>
  <c r="F279" i="6"/>
  <c r="E279" i="6"/>
  <c r="I279" i="6"/>
  <c r="D279" i="6"/>
  <c r="K294" i="6"/>
  <c r="H294" i="6"/>
  <c r="J294" i="6" s="1"/>
  <c r="A307" i="7"/>
  <c r="I308" i="6"/>
  <c r="F308" i="6"/>
  <c r="E308" i="6"/>
  <c r="D308" i="6"/>
  <c r="C308" i="6"/>
  <c r="G308" i="6" s="1"/>
  <c r="B308" i="6"/>
  <c r="A27" i="7"/>
  <c r="I28" i="6"/>
  <c r="E28" i="6"/>
  <c r="C28" i="6"/>
  <c r="G28" i="6" s="1"/>
  <c r="K30" i="6"/>
  <c r="A59" i="7"/>
  <c r="I60" i="6"/>
  <c r="G60" i="6"/>
  <c r="F60" i="6"/>
  <c r="B60" i="6"/>
  <c r="B279" i="6"/>
  <c r="A94" i="7"/>
  <c r="B95" i="6"/>
  <c r="E95" i="6"/>
  <c r="C95" i="6"/>
  <c r="G95" i="6" s="1"/>
  <c r="I95" i="6"/>
  <c r="A221" i="7"/>
  <c r="D222" i="6"/>
  <c r="G222" i="6"/>
  <c r="E222" i="6"/>
  <c r="I222" i="6"/>
  <c r="F222" i="6"/>
  <c r="A336" i="7"/>
  <c r="B337" i="6"/>
  <c r="I337" i="6"/>
  <c r="E337" i="6"/>
  <c r="F337" i="6"/>
  <c r="A344" i="7"/>
  <c r="B345" i="6"/>
  <c r="I345" i="6"/>
  <c r="F345" i="6"/>
  <c r="E345" i="6"/>
  <c r="D345" i="6"/>
  <c r="C345" i="6"/>
  <c r="G345" i="6" s="1"/>
  <c r="B230" i="7"/>
  <c r="C230" i="7"/>
  <c r="A7" i="7"/>
  <c r="I8" i="6"/>
  <c r="D8" i="6"/>
  <c r="G8" i="6" s="1"/>
  <c r="B8" i="6"/>
  <c r="F8" i="6"/>
  <c r="A10" i="7"/>
  <c r="D11" i="6"/>
  <c r="E11" i="6"/>
  <c r="C11" i="6"/>
  <c r="G11" i="6" s="1"/>
  <c r="B11" i="6"/>
  <c r="A57" i="7"/>
  <c r="B58" i="6"/>
  <c r="G58" i="6"/>
  <c r="F58" i="6"/>
  <c r="E58" i="6"/>
  <c r="A74" i="7"/>
  <c r="B75" i="6"/>
  <c r="F75" i="6"/>
  <c r="G75" i="6"/>
  <c r="D75" i="6"/>
  <c r="D95" i="6"/>
  <c r="B117" i="6"/>
  <c r="A116" i="7"/>
  <c r="I117" i="6"/>
  <c r="G117" i="6"/>
  <c r="F117" i="6"/>
  <c r="D117" i="6"/>
  <c r="A159" i="7"/>
  <c r="F160" i="6"/>
  <c r="G160" i="6"/>
  <c r="B222" i="6"/>
  <c r="A227" i="7"/>
  <c r="D228" i="6"/>
  <c r="C228" i="6"/>
  <c r="G228" i="6" s="1"/>
  <c r="B228" i="6"/>
  <c r="C337" i="6"/>
  <c r="G337" i="6" s="1"/>
  <c r="A299" i="7"/>
  <c r="F300" i="6"/>
  <c r="C300" i="6"/>
  <c r="G300" i="6" s="1"/>
  <c r="I300" i="6"/>
  <c r="E300" i="6"/>
  <c r="A321" i="7"/>
  <c r="D322" i="6"/>
  <c r="E322" i="6"/>
  <c r="B322" i="6"/>
  <c r="I322" i="6"/>
  <c r="E362" i="6"/>
  <c r="A361" i="7"/>
  <c r="I362" i="6"/>
  <c r="D362" i="6"/>
  <c r="C362" i="6"/>
  <c r="G362" i="6" s="1"/>
  <c r="B362" i="6"/>
  <c r="A417" i="7"/>
  <c r="I418" i="6"/>
  <c r="B418" i="6"/>
  <c r="F418" i="6"/>
  <c r="C418" i="6"/>
  <c r="G418" i="6" s="1"/>
  <c r="E418" i="6"/>
  <c r="D418" i="6"/>
  <c r="I11" i="6"/>
  <c r="F32" i="6"/>
  <c r="A31" i="7"/>
  <c r="D32" i="6"/>
  <c r="D35" i="6"/>
  <c r="A52" i="7"/>
  <c r="B53" i="6"/>
  <c r="F53" i="6"/>
  <c r="D53" i="6"/>
  <c r="A63" i="7"/>
  <c r="I64" i="6"/>
  <c r="D64" i="6"/>
  <c r="B64" i="6"/>
  <c r="K102" i="6"/>
  <c r="H102" i="6"/>
  <c r="J102" i="6" s="1"/>
  <c r="K139" i="6"/>
  <c r="H139" i="6"/>
  <c r="J139" i="6" s="1"/>
  <c r="D153" i="6"/>
  <c r="K184" i="6"/>
  <c r="B205" i="6"/>
  <c r="K211" i="6"/>
  <c r="H211" i="6"/>
  <c r="J211" i="6" s="1"/>
  <c r="A244" i="7"/>
  <c r="F245" i="6"/>
  <c r="E245" i="6"/>
  <c r="D245" i="6"/>
  <c r="I245" i="6"/>
  <c r="B261" i="6"/>
  <c r="D300" i="6"/>
  <c r="F322" i="6"/>
  <c r="H358" i="6"/>
  <c r="K358" i="6"/>
  <c r="B383" i="6"/>
  <c r="A188" i="7"/>
  <c r="E189" i="6"/>
  <c r="D189" i="6"/>
  <c r="I189" i="6"/>
  <c r="A20" i="7"/>
  <c r="F21" i="6"/>
  <c r="A37" i="7"/>
  <c r="B38" i="6"/>
  <c r="A40" i="7"/>
  <c r="I41" i="6"/>
  <c r="G41" i="6"/>
  <c r="B41" i="6"/>
  <c r="A49" i="7"/>
  <c r="D50" i="6"/>
  <c r="I50" i="6"/>
  <c r="I90" i="6"/>
  <c r="A89" i="7"/>
  <c r="K99" i="6"/>
  <c r="H99" i="6"/>
  <c r="J99" i="6" s="1"/>
  <c r="A113" i="7"/>
  <c r="F114" i="6"/>
  <c r="E114" i="6"/>
  <c r="B114" i="6"/>
  <c r="D136" i="6"/>
  <c r="C136" i="6"/>
  <c r="A135" i="7"/>
  <c r="I136" i="6"/>
  <c r="B136" i="6"/>
  <c r="G136" i="6"/>
  <c r="E153" i="6"/>
  <c r="H175" i="6"/>
  <c r="J175" i="6" s="1"/>
  <c r="K175" i="6"/>
  <c r="K180" i="6"/>
  <c r="C189" i="6"/>
  <c r="G189" i="6" s="1"/>
  <c r="A233" i="7"/>
  <c r="B234" i="6"/>
  <c r="I234" i="6"/>
  <c r="G234" i="6"/>
  <c r="F234" i="6"/>
  <c r="C261" i="6"/>
  <c r="G261" i="6" s="1"/>
  <c r="H408" i="6"/>
  <c r="J408" i="6" s="1"/>
  <c r="A34" i="7"/>
  <c r="B35" i="6"/>
  <c r="C35" i="6"/>
  <c r="I35" i="6"/>
  <c r="G35" i="6"/>
  <c r="F35" i="6"/>
  <c r="H121" i="6"/>
  <c r="K121" i="6"/>
  <c r="A204" i="7"/>
  <c r="D205" i="6"/>
  <c r="G205" i="6"/>
  <c r="B300" i="6"/>
  <c r="A5" i="7"/>
  <c r="E6" i="6"/>
  <c r="C6" i="6"/>
  <c r="F6" i="6" s="1"/>
  <c r="B6" i="6"/>
  <c r="A11" i="7"/>
  <c r="B12" i="6"/>
  <c r="I12" i="6"/>
  <c r="A14" i="7"/>
  <c r="I15" i="6"/>
  <c r="F15" i="6"/>
  <c r="B15" i="6"/>
  <c r="A83" i="7"/>
  <c r="I84" i="6"/>
  <c r="E84" i="6"/>
  <c r="D84" i="6"/>
  <c r="B84" i="6"/>
  <c r="A125" i="7"/>
  <c r="E126" i="6"/>
  <c r="I126" i="6"/>
  <c r="F126" i="6"/>
  <c r="F189" i="6"/>
  <c r="E205" i="6"/>
  <c r="K218" i="6"/>
  <c r="E270" i="6"/>
  <c r="A269" i="7"/>
  <c r="F270" i="6"/>
  <c r="D270" i="6"/>
  <c r="C270" i="6"/>
  <c r="G270" i="6" s="1"/>
  <c r="B270" i="6"/>
  <c r="H310" i="6"/>
  <c r="J310" i="6" s="1"/>
  <c r="D6" i="6"/>
  <c r="A8" i="7"/>
  <c r="E9" i="6"/>
  <c r="D9" i="6"/>
  <c r="C9" i="6"/>
  <c r="B9" i="6"/>
  <c r="C12" i="6"/>
  <c r="C15" i="6"/>
  <c r="G15" i="6" s="1"/>
  <c r="C21" i="6"/>
  <c r="G21" i="6" s="1"/>
  <c r="E32" i="6"/>
  <c r="A35" i="7"/>
  <c r="D36" i="6"/>
  <c r="D38" i="6"/>
  <c r="D41" i="6"/>
  <c r="C50" i="6"/>
  <c r="G50" i="6" s="1"/>
  <c r="F64" i="6"/>
  <c r="H78" i="6"/>
  <c r="J78" i="6" s="1"/>
  <c r="C84" i="6"/>
  <c r="G84" i="6" s="1"/>
  <c r="C90" i="6"/>
  <c r="G90" i="6" s="1"/>
  <c r="A96" i="7"/>
  <c r="B97" i="6"/>
  <c r="F97" i="6"/>
  <c r="D97" i="6"/>
  <c r="D114" i="6"/>
  <c r="A121" i="7"/>
  <c r="E122" i="6"/>
  <c r="I122" i="6"/>
  <c r="G122" i="6"/>
  <c r="F122" i="6"/>
  <c r="D122" i="6"/>
  <c r="C122" i="6"/>
  <c r="B122" i="6"/>
  <c r="B126" i="6"/>
  <c r="F136" i="6"/>
  <c r="F205" i="6"/>
  <c r="A218" i="7"/>
  <c r="I219" i="6"/>
  <c r="F219" i="6"/>
  <c r="G219" i="6"/>
  <c r="E219" i="6"/>
  <c r="D219" i="6"/>
  <c r="B219" i="6"/>
  <c r="D234" i="6"/>
  <c r="I270" i="6"/>
  <c r="A295" i="7"/>
  <c r="D296" i="6"/>
  <c r="G296" i="6"/>
  <c r="B375" i="6"/>
  <c r="A374" i="7"/>
  <c r="C375" i="6"/>
  <c r="G375" i="6" s="1"/>
  <c r="E375" i="6"/>
  <c r="D12" i="6"/>
  <c r="D15" i="6"/>
  <c r="D21" i="6"/>
  <c r="A26" i="7"/>
  <c r="D27" i="6"/>
  <c r="B27" i="6"/>
  <c r="E38" i="6"/>
  <c r="E41" i="6"/>
  <c r="E50" i="6"/>
  <c r="I53" i="6"/>
  <c r="G64" i="6"/>
  <c r="F84" i="6"/>
  <c r="D90" i="6"/>
  <c r="H105" i="6"/>
  <c r="J105" i="6" s="1"/>
  <c r="G114" i="6"/>
  <c r="C126" i="6"/>
  <c r="G126" i="6" s="1"/>
  <c r="I205" i="6"/>
  <c r="E234" i="6"/>
  <c r="K256" i="6"/>
  <c r="H256" i="6"/>
  <c r="E12" i="6"/>
  <c r="E15" i="6"/>
  <c r="E21" i="6"/>
  <c r="C27" i="6"/>
  <c r="G27" i="6" s="1"/>
  <c r="I32" i="6"/>
  <c r="F38" i="6"/>
  <c r="F41" i="6"/>
  <c r="F48" i="6"/>
  <c r="A47" i="7"/>
  <c r="F50" i="6"/>
  <c r="A72" i="7"/>
  <c r="C73" i="6"/>
  <c r="G73" i="6" s="1"/>
  <c r="F73" i="6"/>
  <c r="I73" i="6"/>
  <c r="B73" i="6"/>
  <c r="E90" i="6"/>
  <c r="K100" i="6"/>
  <c r="H100" i="6"/>
  <c r="K108" i="6"/>
  <c r="H108" i="6"/>
  <c r="J108" i="6" s="1"/>
  <c r="D126" i="6"/>
  <c r="K158" i="6"/>
  <c r="K161" i="6"/>
  <c r="A256" i="7"/>
  <c r="I257" i="6"/>
  <c r="F257" i="6"/>
  <c r="E257" i="6"/>
  <c r="A260" i="7"/>
  <c r="D261" i="6"/>
  <c r="I261" i="6"/>
  <c r="E261" i="6"/>
  <c r="I6" i="6"/>
  <c r="A15" i="7"/>
  <c r="I16" i="6"/>
  <c r="E16" i="6"/>
  <c r="I21" i="6"/>
  <c r="E27" i="6"/>
  <c r="G38" i="6"/>
  <c r="B48" i="6"/>
  <c r="D73" i="6"/>
  <c r="A87" i="7"/>
  <c r="I88" i="6"/>
  <c r="F88" i="6"/>
  <c r="F90" i="6"/>
  <c r="I114" i="6"/>
  <c r="K137" i="6"/>
  <c r="H137" i="6"/>
  <c r="H190" i="6"/>
  <c r="K190" i="6"/>
  <c r="H220" i="6"/>
  <c r="K220" i="6"/>
  <c r="K302" i="6"/>
  <c r="H302" i="6"/>
  <c r="A95" i="7"/>
  <c r="D96" i="6"/>
  <c r="C96" i="6"/>
  <c r="G96" i="6" s="1"/>
  <c r="F96" i="6"/>
  <c r="E96" i="6"/>
  <c r="B96" i="6"/>
  <c r="K169" i="6"/>
  <c r="A29" i="7"/>
  <c r="I30" i="6"/>
  <c r="D30" i="6"/>
  <c r="B30" i="6"/>
  <c r="A41" i="7"/>
  <c r="I42" i="6"/>
  <c r="F42" i="6"/>
  <c r="E42" i="6"/>
  <c r="D42" i="6"/>
  <c r="A69" i="7"/>
  <c r="E70" i="6"/>
  <c r="A147" i="7"/>
  <c r="I148" i="6"/>
  <c r="D148" i="6"/>
  <c r="B148" i="6"/>
  <c r="K216" i="6"/>
  <c r="H216" i="6"/>
  <c r="J216" i="6" s="1"/>
  <c r="A347" i="7"/>
  <c r="F348" i="6"/>
  <c r="I348" i="6"/>
  <c r="E348" i="6"/>
  <c r="C348" i="6"/>
  <c r="G348" i="6" s="1"/>
  <c r="E369" i="6"/>
  <c r="F369" i="6"/>
  <c r="A368" i="7"/>
  <c r="C369" i="6"/>
  <c r="G369" i="6" s="1"/>
  <c r="I369" i="6"/>
  <c r="B369" i="6"/>
  <c r="A18" i="7"/>
  <c r="I19" i="6"/>
  <c r="G19" i="6"/>
  <c r="F19" i="6"/>
  <c r="D19" i="6"/>
  <c r="A21" i="7"/>
  <c r="C22" i="6"/>
  <c r="G22" i="6" s="1"/>
  <c r="B22" i="6"/>
  <c r="F22" i="6"/>
  <c r="E22" i="6"/>
  <c r="I38" i="6"/>
  <c r="A50" i="7"/>
  <c r="B51" i="6"/>
  <c r="I51" i="6"/>
  <c r="C51" i="6"/>
  <c r="G51" i="6" s="1"/>
  <c r="A67" i="7"/>
  <c r="F68" i="6"/>
  <c r="H81" i="6"/>
  <c r="K81" i="6"/>
  <c r="K144" i="6"/>
  <c r="H144" i="6"/>
  <c r="H181" i="6"/>
  <c r="K181" i="6"/>
  <c r="A201" i="7"/>
  <c r="D202" i="6"/>
  <c r="I202" i="6"/>
  <c r="F202" i="6"/>
  <c r="B348" i="6"/>
  <c r="D369" i="6"/>
  <c r="A145" i="7"/>
  <c r="I146" i="6"/>
  <c r="D146" i="6"/>
  <c r="B146" i="6"/>
  <c r="G146" i="6"/>
  <c r="F146" i="6"/>
  <c r="C146" i="6"/>
  <c r="B153" i="6"/>
  <c r="A152" i="7"/>
  <c r="C153" i="6"/>
  <c r="G153" i="6" s="1"/>
  <c r="I153" i="6"/>
  <c r="C322" i="6"/>
  <c r="G322" i="6" s="1"/>
  <c r="F362" i="6"/>
  <c r="A382" i="7"/>
  <c r="F383" i="6"/>
  <c r="I383" i="6"/>
  <c r="C383" i="6"/>
  <c r="G383" i="6" s="1"/>
  <c r="E383" i="6"/>
  <c r="H405" i="6"/>
  <c r="J405" i="6" s="1"/>
  <c r="K405" i="6"/>
  <c r="B284" i="7"/>
  <c r="C284" i="7"/>
  <c r="A12" i="7"/>
  <c r="B13" i="6"/>
  <c r="G13" i="6"/>
  <c r="F13" i="6"/>
  <c r="E13" i="6"/>
  <c r="D16" i="6"/>
  <c r="B19" i="6"/>
  <c r="D22" i="6"/>
  <c r="I27" i="6"/>
  <c r="E30" i="6"/>
  <c r="H36" i="6"/>
  <c r="J36" i="6" s="1"/>
  <c r="A38" i="7"/>
  <c r="G39" i="6"/>
  <c r="B39" i="6"/>
  <c r="F39" i="6"/>
  <c r="D39" i="6"/>
  <c r="C42" i="6"/>
  <c r="G42" i="6" s="1"/>
  <c r="E48" i="6"/>
  <c r="D51" i="6"/>
  <c r="B68" i="6"/>
  <c r="C70" i="6"/>
  <c r="G70" i="6" s="1"/>
  <c r="A73" i="7"/>
  <c r="F74" i="6"/>
  <c r="I74" i="6"/>
  <c r="D88" i="6"/>
  <c r="H133" i="6"/>
  <c r="J133" i="6" s="1"/>
  <c r="E148" i="6"/>
  <c r="B202" i="6"/>
  <c r="A207" i="7"/>
  <c r="G208" i="6"/>
  <c r="F208" i="6"/>
  <c r="E208" i="6"/>
  <c r="D208" i="6"/>
  <c r="B208" i="6"/>
  <c r="D348" i="6"/>
  <c r="H438" i="6"/>
  <c r="K438" i="6"/>
  <c r="A161" i="7"/>
  <c r="F162" i="6"/>
  <c r="A170" i="7"/>
  <c r="B171" i="6"/>
  <c r="F171" i="6"/>
  <c r="D171" i="6"/>
  <c r="A185" i="7"/>
  <c r="D186" i="6"/>
  <c r="B186" i="6"/>
  <c r="C198" i="7"/>
  <c r="B198" i="7"/>
  <c r="A243" i="7"/>
  <c r="C244" i="6"/>
  <c r="G244" i="6" s="1"/>
  <c r="B244" i="6"/>
  <c r="F244" i="6"/>
  <c r="A292" i="7"/>
  <c r="D293" i="6"/>
  <c r="C293" i="6"/>
  <c r="G293" i="6" s="1"/>
  <c r="F293" i="6"/>
  <c r="E293" i="6"/>
  <c r="B293" i="6"/>
  <c r="A302" i="7"/>
  <c r="B303" i="6"/>
  <c r="I303" i="6"/>
  <c r="G303" i="6"/>
  <c r="F303" i="6"/>
  <c r="D303" i="6"/>
  <c r="A331" i="7"/>
  <c r="I332" i="6"/>
  <c r="C332" i="6"/>
  <c r="G332" i="6" s="1"/>
  <c r="F332" i="6"/>
  <c r="E332" i="6"/>
  <c r="D332" i="6"/>
  <c r="A342" i="7"/>
  <c r="E343" i="6"/>
  <c r="D343" i="6"/>
  <c r="C343" i="6"/>
  <c r="G343" i="6" s="1"/>
  <c r="F343" i="6"/>
  <c r="A360" i="7"/>
  <c r="G361" i="6"/>
  <c r="F361" i="6"/>
  <c r="I361" i="6"/>
  <c r="B361" i="6"/>
  <c r="A364" i="7"/>
  <c r="G365" i="6"/>
  <c r="F365" i="6"/>
  <c r="I365" i="6"/>
  <c r="D365" i="6"/>
  <c r="H442" i="6"/>
  <c r="K442" i="6"/>
  <c r="B479" i="7"/>
  <c r="C479" i="7"/>
  <c r="A485" i="7"/>
  <c r="F486" i="6"/>
  <c r="C486" i="6"/>
  <c r="G486" i="6" s="1"/>
  <c r="I486" i="6"/>
  <c r="E486" i="6"/>
  <c r="B486" i="6"/>
  <c r="D486" i="6"/>
  <c r="A193" i="7"/>
  <c r="E194" i="6"/>
  <c r="C194" i="6"/>
  <c r="G194" i="6" s="1"/>
  <c r="A235" i="7"/>
  <c r="F236" i="6"/>
  <c r="A281" i="7"/>
  <c r="E282" i="6"/>
  <c r="D282" i="6"/>
  <c r="I282" i="6"/>
  <c r="A324" i="7"/>
  <c r="I325" i="6"/>
  <c r="G325" i="6"/>
  <c r="F325" i="6"/>
  <c r="E325" i="6"/>
  <c r="B325" i="6"/>
  <c r="H352" i="6"/>
  <c r="K352" i="6"/>
  <c r="A381" i="7"/>
  <c r="E382" i="6"/>
  <c r="I382" i="6"/>
  <c r="F382" i="6"/>
  <c r="D382" i="6"/>
  <c r="C382" i="6"/>
  <c r="G382" i="6" s="1"/>
  <c r="K500" i="6"/>
  <c r="H500" i="6"/>
  <c r="J500" i="6" s="1"/>
  <c r="A109" i="7"/>
  <c r="I110" i="6"/>
  <c r="I194" i="6"/>
  <c r="I236" i="6"/>
  <c r="H254" i="6"/>
  <c r="J254" i="6" s="1"/>
  <c r="K254" i="6"/>
  <c r="A257" i="7"/>
  <c r="I258" i="6"/>
  <c r="D258" i="6"/>
  <c r="A312" i="7"/>
  <c r="E313" i="6"/>
  <c r="D313" i="6"/>
  <c r="F313" i="6"/>
  <c r="H379" i="6"/>
  <c r="J379" i="6" s="1"/>
  <c r="K379" i="6"/>
  <c r="A450" i="7"/>
  <c r="F451" i="6"/>
  <c r="D451" i="6"/>
  <c r="B451" i="6"/>
  <c r="I451" i="6"/>
  <c r="C451" i="6"/>
  <c r="G451" i="6" s="1"/>
  <c r="A468" i="7"/>
  <c r="B469" i="6"/>
  <c r="I469" i="6"/>
  <c r="D469" i="6"/>
  <c r="C469" i="6"/>
  <c r="G469" i="6" s="1"/>
  <c r="F469" i="6"/>
  <c r="E469" i="6"/>
  <c r="A114" i="7"/>
  <c r="B115" i="6"/>
  <c r="I115" i="6"/>
  <c r="A155" i="7"/>
  <c r="D156" i="6"/>
  <c r="C156" i="6"/>
  <c r="G156" i="6" s="1"/>
  <c r="F156" i="6"/>
  <c r="A186" i="7"/>
  <c r="I187" i="6"/>
  <c r="F187" i="6"/>
  <c r="E187" i="6"/>
  <c r="D187" i="6"/>
  <c r="G187" i="6"/>
  <c r="A205" i="7"/>
  <c r="G206" i="6"/>
  <c r="F206" i="6"/>
  <c r="E206" i="6"/>
  <c r="I206" i="6"/>
  <c r="A211" i="7"/>
  <c r="E212" i="6"/>
  <c r="D212" i="6"/>
  <c r="C212" i="6"/>
  <c r="G212" i="6" s="1"/>
  <c r="A225" i="7"/>
  <c r="E226" i="6"/>
  <c r="A296" i="7"/>
  <c r="E297" i="6"/>
  <c r="D297" i="6"/>
  <c r="C297" i="6"/>
  <c r="G297" i="6" s="1"/>
  <c r="A319" i="7"/>
  <c r="B320" i="6"/>
  <c r="I320" i="6"/>
  <c r="F320" i="6"/>
  <c r="A353" i="7"/>
  <c r="C354" i="6"/>
  <c r="G354" i="6" s="1"/>
  <c r="I354" i="6"/>
  <c r="F354" i="6"/>
  <c r="E354" i="6"/>
  <c r="D354" i="6"/>
  <c r="A370" i="7"/>
  <c r="F371" i="6"/>
  <c r="D371" i="6"/>
  <c r="E371" i="6"/>
  <c r="C371" i="6"/>
  <c r="G371" i="6" s="1"/>
  <c r="B371" i="6"/>
  <c r="A383" i="7"/>
  <c r="C384" i="6"/>
  <c r="G384" i="6" s="1"/>
  <c r="I384" i="6"/>
  <c r="E384" i="6"/>
  <c r="D384" i="6"/>
  <c r="B384" i="6"/>
  <c r="A392" i="7"/>
  <c r="D393" i="6"/>
  <c r="F393" i="6"/>
  <c r="I393" i="6"/>
  <c r="E393" i="6"/>
  <c r="C393" i="6"/>
  <c r="G393" i="6" s="1"/>
  <c r="A474" i="7"/>
  <c r="G475" i="6"/>
  <c r="I475" i="6"/>
  <c r="E475" i="6"/>
  <c r="F475" i="6"/>
  <c r="C475" i="6"/>
  <c r="B475" i="6"/>
  <c r="B25" i="7"/>
  <c r="C25" i="7"/>
  <c r="C61" i="7"/>
  <c r="B61" i="7"/>
  <c r="D110" i="6"/>
  <c r="C115" i="6"/>
  <c r="G115" i="6" s="1"/>
  <c r="A136" i="7"/>
  <c r="B137" i="6"/>
  <c r="A143" i="7"/>
  <c r="I144" i="6"/>
  <c r="D144" i="6"/>
  <c r="B144" i="6"/>
  <c r="B156" i="6"/>
  <c r="A174" i="7"/>
  <c r="B175" i="6"/>
  <c r="F175" i="6"/>
  <c r="A181" i="7"/>
  <c r="D182" i="6"/>
  <c r="B187" i="6"/>
  <c r="A202" i="7"/>
  <c r="B203" i="6"/>
  <c r="F203" i="6"/>
  <c r="D203" i="6"/>
  <c r="B206" i="6"/>
  <c r="B212" i="6"/>
  <c r="E217" i="6"/>
  <c r="F217" i="6"/>
  <c r="A216" i="7"/>
  <c r="B226" i="6"/>
  <c r="A231" i="7"/>
  <c r="E232" i="6"/>
  <c r="C232" i="6"/>
  <c r="G232" i="6" s="1"/>
  <c r="A251" i="7"/>
  <c r="C252" i="6"/>
  <c r="G252" i="6" s="1"/>
  <c r="E252" i="6"/>
  <c r="F252" i="6"/>
  <c r="E258" i="6"/>
  <c r="H274" i="6"/>
  <c r="K274" i="6"/>
  <c r="B297" i="6"/>
  <c r="A300" i="7"/>
  <c r="D301" i="6"/>
  <c r="F301" i="6"/>
  <c r="C301" i="6"/>
  <c r="G301" i="6" s="1"/>
  <c r="I301" i="6"/>
  <c r="E301" i="6"/>
  <c r="G313" i="6"/>
  <c r="C320" i="6"/>
  <c r="G320" i="6" s="1"/>
  <c r="A333" i="7"/>
  <c r="I334" i="6"/>
  <c r="E334" i="6"/>
  <c r="F334" i="6"/>
  <c r="C334" i="6"/>
  <c r="G334" i="6" s="1"/>
  <c r="B354" i="6"/>
  <c r="I371" i="6"/>
  <c r="F384" i="6"/>
  <c r="B393" i="6"/>
  <c r="D475" i="6"/>
  <c r="D115" i="6"/>
  <c r="A119" i="7"/>
  <c r="E120" i="6"/>
  <c r="A199" i="7"/>
  <c r="F200" i="6"/>
  <c r="I200" i="6"/>
  <c r="A222" i="7"/>
  <c r="I223" i="6"/>
  <c r="D223" i="6"/>
  <c r="C223" i="6"/>
  <c r="G223" i="6" s="1"/>
  <c r="B223" i="6"/>
  <c r="A228" i="7"/>
  <c r="F229" i="6"/>
  <c r="E229" i="6"/>
  <c r="D229" i="6"/>
  <c r="I229" i="6"/>
  <c r="A329" i="7"/>
  <c r="I330" i="6"/>
  <c r="F330" i="6"/>
  <c r="E330" i="6"/>
  <c r="D330" i="6"/>
  <c r="C330" i="6"/>
  <c r="A349" i="7"/>
  <c r="E350" i="6"/>
  <c r="I350" i="6"/>
  <c r="B350" i="6"/>
  <c r="A388" i="7"/>
  <c r="F389" i="6"/>
  <c r="E389" i="6"/>
  <c r="I389" i="6"/>
  <c r="C389" i="6"/>
  <c r="G389" i="6" s="1"/>
  <c r="A475" i="7"/>
  <c r="E476" i="6"/>
  <c r="F476" i="6"/>
  <c r="C476" i="6"/>
  <c r="G476" i="6" s="1"/>
  <c r="I476" i="6"/>
  <c r="B476" i="6"/>
  <c r="A497" i="7"/>
  <c r="F498" i="6"/>
  <c r="E498" i="6"/>
  <c r="C498" i="6"/>
  <c r="G498" i="6" s="1"/>
  <c r="B498" i="6"/>
  <c r="I498" i="6"/>
  <c r="D498" i="6"/>
  <c r="C26" i="6"/>
  <c r="G26" i="6" s="1"/>
  <c r="C44" i="6"/>
  <c r="G44" i="6" s="1"/>
  <c r="C62" i="6"/>
  <c r="G62" i="6" s="1"/>
  <c r="B79" i="7"/>
  <c r="C79" i="7"/>
  <c r="A90" i="7"/>
  <c r="B91" i="6"/>
  <c r="C91" i="6"/>
  <c r="G91" i="6" s="1"/>
  <c r="F110" i="6"/>
  <c r="E115" i="6"/>
  <c r="B120" i="6"/>
  <c r="A131" i="7"/>
  <c r="G132" i="6"/>
  <c r="I132" i="6"/>
  <c r="E132" i="6"/>
  <c r="D137" i="6"/>
  <c r="E144" i="6"/>
  <c r="A153" i="7"/>
  <c r="F154" i="6"/>
  <c r="E154" i="6"/>
  <c r="C154" i="6"/>
  <c r="G154" i="6" s="1"/>
  <c r="D175" i="6"/>
  <c r="B179" i="7"/>
  <c r="C179" i="7"/>
  <c r="C182" i="6"/>
  <c r="G182" i="6" s="1"/>
  <c r="B200" i="6"/>
  <c r="E203" i="6"/>
  <c r="D206" i="6"/>
  <c r="C217" i="6"/>
  <c r="G217" i="6" s="1"/>
  <c r="A219" i="7"/>
  <c r="F220" i="6"/>
  <c r="I220" i="6"/>
  <c r="B220" i="6"/>
  <c r="E223" i="6"/>
  <c r="D226" i="6"/>
  <c r="B229" i="6"/>
  <c r="D232" i="6"/>
  <c r="A248" i="7"/>
  <c r="G249" i="6"/>
  <c r="F249" i="6"/>
  <c r="E249" i="6"/>
  <c r="D249" i="6"/>
  <c r="D252" i="6"/>
  <c r="H255" i="6"/>
  <c r="J255" i="6" s="1"/>
  <c r="K255" i="6"/>
  <c r="G258" i="6"/>
  <c r="A279" i="7"/>
  <c r="F280" i="6"/>
  <c r="I280" i="6"/>
  <c r="D280" i="6"/>
  <c r="B280" i="6"/>
  <c r="I297" i="6"/>
  <c r="A301" i="7"/>
  <c r="E302" i="6"/>
  <c r="D302" i="6"/>
  <c r="I302" i="6"/>
  <c r="I313" i="6"/>
  <c r="E320" i="6"/>
  <c r="B330" i="6"/>
  <c r="D334" i="6"/>
  <c r="C350" i="6"/>
  <c r="G350" i="6" s="1"/>
  <c r="B355" i="6"/>
  <c r="A354" i="7"/>
  <c r="I355" i="6"/>
  <c r="E355" i="6"/>
  <c r="A371" i="7"/>
  <c r="I372" i="6"/>
  <c r="G372" i="6"/>
  <c r="F372" i="6"/>
  <c r="B372" i="6"/>
  <c r="A379" i="7"/>
  <c r="G380" i="6"/>
  <c r="I380" i="6"/>
  <c r="F380" i="6"/>
  <c r="E380" i="6"/>
  <c r="D380" i="6"/>
  <c r="B380" i="6"/>
  <c r="B389" i="6"/>
  <c r="A393" i="7"/>
  <c r="C394" i="6"/>
  <c r="G394" i="6" s="1"/>
  <c r="I394" i="6"/>
  <c r="D394" i="6"/>
  <c r="E394" i="6"/>
  <c r="D476" i="6"/>
  <c r="G110" i="6"/>
  <c r="A112" i="7"/>
  <c r="B113" i="6"/>
  <c r="F113" i="6"/>
  <c r="F115" i="6"/>
  <c r="C120" i="6"/>
  <c r="I156" i="6"/>
  <c r="A169" i="7"/>
  <c r="I170" i="6"/>
  <c r="E170" i="6"/>
  <c r="C200" i="6"/>
  <c r="G200" i="6" s="1"/>
  <c r="F223" i="6"/>
  <c r="F226" i="6"/>
  <c r="C229" i="6"/>
  <c r="G229" i="6" s="1"/>
  <c r="A264" i="7"/>
  <c r="E265" i="6"/>
  <c r="G265" i="6"/>
  <c r="F265" i="6"/>
  <c r="D265" i="6"/>
  <c r="A267" i="7"/>
  <c r="D268" i="6"/>
  <c r="C268" i="6"/>
  <c r="G268" i="6" s="1"/>
  <c r="B268" i="6"/>
  <c r="H271" i="6"/>
  <c r="J271" i="6" s="1"/>
  <c r="A297" i="7"/>
  <c r="I298" i="6"/>
  <c r="G298" i="6"/>
  <c r="F298" i="6"/>
  <c r="E298" i="6"/>
  <c r="A313" i="7"/>
  <c r="B314" i="6"/>
  <c r="E314" i="6"/>
  <c r="D314" i="6"/>
  <c r="C314" i="6"/>
  <c r="G314" i="6" s="1"/>
  <c r="F314" i="6"/>
  <c r="K326" i="6"/>
  <c r="G330" i="6"/>
  <c r="D350" i="6"/>
  <c r="D389" i="6"/>
  <c r="A447" i="7"/>
  <c r="E448" i="6"/>
  <c r="I448" i="6"/>
  <c r="F448" i="6"/>
  <c r="D448" i="6"/>
  <c r="C448" i="6"/>
  <c r="G448" i="6" s="1"/>
  <c r="A470" i="7"/>
  <c r="C471" i="6"/>
  <c r="G471" i="6" s="1"/>
  <c r="E471" i="6"/>
  <c r="I471" i="6"/>
  <c r="F471" i="6"/>
  <c r="D471" i="6"/>
  <c r="B471" i="6"/>
  <c r="A43" i="7"/>
  <c r="D120" i="6"/>
  <c r="I142" i="6"/>
  <c r="A141" i="7"/>
  <c r="D142" i="6"/>
  <c r="B142" i="6"/>
  <c r="A167" i="7"/>
  <c r="F168" i="6"/>
  <c r="A187" i="7"/>
  <c r="F188" i="6"/>
  <c r="D188" i="6"/>
  <c r="A192" i="7"/>
  <c r="C193" i="6"/>
  <c r="D193" i="6"/>
  <c r="B193" i="6"/>
  <c r="K197" i="6"/>
  <c r="D200" i="6"/>
  <c r="A206" i="7"/>
  <c r="I207" i="6"/>
  <c r="F207" i="6"/>
  <c r="I212" i="6"/>
  <c r="G226" i="6"/>
  <c r="A239" i="7"/>
  <c r="F240" i="6"/>
  <c r="B240" i="6"/>
  <c r="A326" i="7"/>
  <c r="F327" i="6"/>
  <c r="E327" i="6"/>
  <c r="F350" i="6"/>
  <c r="A363" i="7"/>
  <c r="C364" i="6"/>
  <c r="I364" i="6"/>
  <c r="B364" i="6"/>
  <c r="K452" i="6"/>
  <c r="H452" i="6"/>
  <c r="J452" i="6" s="1"/>
  <c r="B102" i="7"/>
  <c r="C102" i="7"/>
  <c r="H106" i="6"/>
  <c r="D113" i="6"/>
  <c r="F120" i="6"/>
  <c r="A134" i="7"/>
  <c r="B135" i="6"/>
  <c r="C142" i="6"/>
  <c r="B168" i="6"/>
  <c r="C170" i="6"/>
  <c r="G170" i="6" s="1"/>
  <c r="A172" i="7"/>
  <c r="B173" i="6"/>
  <c r="E173" i="6"/>
  <c r="A184" i="7"/>
  <c r="F185" i="6"/>
  <c r="C185" i="6"/>
  <c r="G185" i="6" s="1"/>
  <c r="E185" i="6"/>
  <c r="B185" i="6"/>
  <c r="B188" i="6"/>
  <c r="E193" i="6"/>
  <c r="A197" i="7"/>
  <c r="F198" i="6"/>
  <c r="D198" i="6"/>
  <c r="E200" i="6"/>
  <c r="B207" i="6"/>
  <c r="A209" i="7"/>
  <c r="F210" i="6"/>
  <c r="E210" i="6"/>
  <c r="D210" i="6"/>
  <c r="I210" i="6"/>
  <c r="C240" i="6"/>
  <c r="G240" i="6" s="1"/>
  <c r="A258" i="7"/>
  <c r="F259" i="6"/>
  <c r="I259" i="6"/>
  <c r="D259" i="6"/>
  <c r="C259" i="6"/>
  <c r="G259" i="6" s="1"/>
  <c r="B327" i="6"/>
  <c r="A334" i="7"/>
  <c r="B335" i="6"/>
  <c r="C335" i="6"/>
  <c r="G335" i="6" s="1"/>
  <c r="I335" i="6"/>
  <c r="F335" i="6"/>
  <c r="E335" i="6"/>
  <c r="D364" i="6"/>
  <c r="A394" i="7"/>
  <c r="B395" i="6"/>
  <c r="F395" i="6"/>
  <c r="I395" i="6"/>
  <c r="D395" i="6"/>
  <c r="C395" i="6"/>
  <c r="G395" i="6" s="1"/>
  <c r="K403" i="6"/>
  <c r="H403" i="6"/>
  <c r="C424" i="6"/>
  <c r="G424" i="6" s="1"/>
  <c r="A423" i="7"/>
  <c r="F424" i="6"/>
  <c r="E424" i="6"/>
  <c r="D424" i="6"/>
  <c r="I424" i="6"/>
  <c r="A427" i="7"/>
  <c r="I428" i="6"/>
  <c r="F428" i="6"/>
  <c r="D428" i="6"/>
  <c r="C428" i="6"/>
  <c r="G428" i="6" s="1"/>
  <c r="B428" i="6"/>
  <c r="A19" i="7"/>
  <c r="E20" i="6"/>
  <c r="C20" i="6"/>
  <c r="G20" i="6" s="1"/>
  <c r="A32" i="7"/>
  <c r="C33" i="6"/>
  <c r="G33" i="6" s="1"/>
  <c r="B33" i="6"/>
  <c r="C39" i="7"/>
  <c r="B39" i="7"/>
  <c r="A46" i="7"/>
  <c r="C47" i="6"/>
  <c r="G47" i="6" s="1"/>
  <c r="B47" i="6"/>
  <c r="A110" i="7"/>
  <c r="B111" i="6"/>
  <c r="E111" i="6"/>
  <c r="E113" i="6"/>
  <c r="G120" i="6"/>
  <c r="C135" i="6"/>
  <c r="G135" i="6" s="1"/>
  <c r="E142" i="6"/>
  <c r="B157" i="6"/>
  <c r="A156" i="7"/>
  <c r="E157" i="6"/>
  <c r="C157" i="6"/>
  <c r="G157" i="6" s="1"/>
  <c r="A165" i="7"/>
  <c r="F166" i="6"/>
  <c r="C168" i="6"/>
  <c r="G168" i="6" s="1"/>
  <c r="D170" i="6"/>
  <c r="C173" i="6"/>
  <c r="G173" i="6" s="1"/>
  <c r="D185" i="6"/>
  <c r="C188" i="6"/>
  <c r="G188" i="6" s="1"/>
  <c r="F193" i="6"/>
  <c r="B198" i="6"/>
  <c r="A200" i="7"/>
  <c r="I201" i="6"/>
  <c r="B201" i="6"/>
  <c r="C207" i="6"/>
  <c r="G207" i="6" s="1"/>
  <c r="B210" i="6"/>
  <c r="A223" i="7"/>
  <c r="B224" i="6"/>
  <c r="C224" i="6"/>
  <c r="G224" i="6" s="1"/>
  <c r="I224" i="6"/>
  <c r="I226" i="6"/>
  <c r="D240" i="6"/>
  <c r="A242" i="7"/>
  <c r="B243" i="6"/>
  <c r="E243" i="6"/>
  <c r="D243" i="6"/>
  <c r="C243" i="6"/>
  <c r="G243" i="6" s="1"/>
  <c r="I243" i="6"/>
  <c r="A252" i="7"/>
  <c r="D253" i="6"/>
  <c r="C253" i="6"/>
  <c r="I253" i="6"/>
  <c r="G253" i="6"/>
  <c r="B259" i="6"/>
  <c r="H262" i="6"/>
  <c r="J262" i="6" s="1"/>
  <c r="I268" i="6"/>
  <c r="A271" i="7"/>
  <c r="C272" i="6"/>
  <c r="G272" i="6" s="1"/>
  <c r="F272" i="6"/>
  <c r="E272" i="6"/>
  <c r="D272" i="6"/>
  <c r="B272" i="6"/>
  <c r="K277" i="6"/>
  <c r="A280" i="7"/>
  <c r="D281" i="6"/>
  <c r="B281" i="6"/>
  <c r="F281" i="6"/>
  <c r="E281" i="6"/>
  <c r="C281" i="6"/>
  <c r="D298" i="6"/>
  <c r="C327" i="6"/>
  <c r="G327" i="6" s="1"/>
  <c r="A330" i="7"/>
  <c r="F331" i="6"/>
  <c r="D331" i="6"/>
  <c r="I331" i="6"/>
  <c r="E331" i="6"/>
  <c r="B331" i="6"/>
  <c r="D335" i="6"/>
  <c r="E364" i="6"/>
  <c r="H386" i="6"/>
  <c r="K386" i="6"/>
  <c r="A389" i="7"/>
  <c r="E390" i="6"/>
  <c r="I390" i="6"/>
  <c r="F390" i="6"/>
  <c r="C390" i="6"/>
  <c r="G390" i="6" s="1"/>
  <c r="E395" i="6"/>
  <c r="H409" i="6"/>
  <c r="J409" i="6" s="1"/>
  <c r="K409" i="6"/>
  <c r="B424" i="6"/>
  <c r="E428" i="6"/>
  <c r="B20" i="6"/>
  <c r="D33" i="6"/>
  <c r="B40" i="6"/>
  <c r="D47" i="6"/>
  <c r="A53" i="7"/>
  <c r="F54" i="6"/>
  <c r="B54" i="6"/>
  <c r="A75" i="7"/>
  <c r="D76" i="6"/>
  <c r="C76" i="6"/>
  <c r="G76" i="6" s="1"/>
  <c r="C111" i="6"/>
  <c r="G111" i="6" s="1"/>
  <c r="G113" i="6"/>
  <c r="A115" i="7"/>
  <c r="D116" i="6"/>
  <c r="C116" i="6"/>
  <c r="G116" i="6" s="1"/>
  <c r="E116" i="6"/>
  <c r="A129" i="7"/>
  <c r="I130" i="6"/>
  <c r="F130" i="6"/>
  <c r="D130" i="6"/>
  <c r="D135" i="6"/>
  <c r="I137" i="6"/>
  <c r="F142" i="6"/>
  <c r="A151" i="7"/>
  <c r="G152" i="6"/>
  <c r="D152" i="6"/>
  <c r="B152" i="6"/>
  <c r="D157" i="6"/>
  <c r="B166" i="6"/>
  <c r="D168" i="6"/>
  <c r="F170" i="6"/>
  <c r="D173" i="6"/>
  <c r="I182" i="6"/>
  <c r="E188" i="6"/>
  <c r="G193" i="6"/>
  <c r="C198" i="6"/>
  <c r="G198" i="6" s="1"/>
  <c r="C201" i="6"/>
  <c r="G201" i="6" s="1"/>
  <c r="A203" i="7"/>
  <c r="B204" i="6"/>
  <c r="I204" i="6"/>
  <c r="C204" i="6"/>
  <c r="G204" i="6" s="1"/>
  <c r="D204" i="6"/>
  <c r="D207" i="6"/>
  <c r="C210" i="6"/>
  <c r="G210" i="6" s="1"/>
  <c r="H215" i="6"/>
  <c r="J215" i="6" s="1"/>
  <c r="D224" i="6"/>
  <c r="E240" i="6"/>
  <c r="F243" i="6"/>
  <c r="B253" i="6"/>
  <c r="A255" i="7"/>
  <c r="I256" i="6"/>
  <c r="F256" i="6"/>
  <c r="E259" i="6"/>
  <c r="I265" i="6"/>
  <c r="G281" i="6"/>
  <c r="A314" i="7"/>
  <c r="D315" i="6"/>
  <c r="C315" i="6"/>
  <c r="G315" i="6" s="1"/>
  <c r="F315" i="6"/>
  <c r="E315" i="6"/>
  <c r="B315" i="6"/>
  <c r="D327" i="6"/>
  <c r="C331" i="6"/>
  <c r="G331" i="6" s="1"/>
  <c r="A350" i="7"/>
  <c r="F351" i="6"/>
  <c r="I351" i="6"/>
  <c r="E351" i="6"/>
  <c r="D351" i="6"/>
  <c r="B351" i="6"/>
  <c r="C351" i="6"/>
  <c r="G351" i="6" s="1"/>
  <c r="A355" i="7"/>
  <c r="B356" i="6"/>
  <c r="I356" i="6"/>
  <c r="C356" i="6"/>
  <c r="G356" i="6" s="1"/>
  <c r="F356" i="6"/>
  <c r="D356" i="6"/>
  <c r="F364" i="6"/>
  <c r="B390" i="6"/>
  <c r="H415" i="6"/>
  <c r="J415" i="6" s="1"/>
  <c r="K415" i="6"/>
  <c r="A453" i="7"/>
  <c r="I454" i="6"/>
  <c r="F454" i="6"/>
  <c r="E454" i="6"/>
  <c r="C454" i="6"/>
  <c r="G454" i="6" s="1"/>
  <c r="D454" i="6"/>
  <c r="B454" i="6"/>
  <c r="A17" i="7"/>
  <c r="D18" i="6"/>
  <c r="D20" i="6"/>
  <c r="E33" i="6"/>
  <c r="C40" i="6"/>
  <c r="G40" i="6" s="1"/>
  <c r="E47" i="6"/>
  <c r="A93" i="7"/>
  <c r="F94" i="6"/>
  <c r="E94" i="6"/>
  <c r="I113" i="6"/>
  <c r="I120" i="6"/>
  <c r="E135" i="6"/>
  <c r="A139" i="7"/>
  <c r="I140" i="6"/>
  <c r="D140" i="6"/>
  <c r="B140" i="6"/>
  <c r="G142" i="6"/>
  <c r="A163" i="7"/>
  <c r="F164" i="6"/>
  <c r="E168" i="6"/>
  <c r="F173" i="6"/>
  <c r="A175" i="7"/>
  <c r="D176" i="6"/>
  <c r="C176" i="6"/>
  <c r="G176" i="6" s="1"/>
  <c r="I185" i="6"/>
  <c r="E198" i="6"/>
  <c r="E207" i="6"/>
  <c r="E290" i="6"/>
  <c r="A289" i="7"/>
  <c r="C290" i="6"/>
  <c r="G290" i="6"/>
  <c r="D290" i="6"/>
  <c r="A298" i="7"/>
  <c r="F299" i="6"/>
  <c r="E299" i="6"/>
  <c r="D299" i="6"/>
  <c r="C299" i="6"/>
  <c r="G299" i="6" s="1"/>
  <c r="I327" i="6"/>
  <c r="J339" i="6"/>
  <c r="A346" i="7"/>
  <c r="F347" i="6"/>
  <c r="I347" i="6"/>
  <c r="D347" i="6"/>
  <c r="G364" i="6"/>
  <c r="A466" i="7"/>
  <c r="B467" i="6"/>
  <c r="I467" i="6"/>
  <c r="C467" i="6"/>
  <c r="G467" i="6" s="1"/>
  <c r="F467" i="6"/>
  <c r="E467" i="6"/>
  <c r="B18" i="6"/>
  <c r="F20" i="6"/>
  <c r="D31" i="6"/>
  <c r="A30" i="7"/>
  <c r="B31" i="6"/>
  <c r="F33" i="6"/>
  <c r="D40" i="6"/>
  <c r="A44" i="7"/>
  <c r="E45" i="6"/>
  <c r="B45" i="6"/>
  <c r="F47" i="6"/>
  <c r="B94" i="6"/>
  <c r="A132" i="7"/>
  <c r="B133" i="6"/>
  <c r="F135" i="6"/>
  <c r="C140" i="6"/>
  <c r="G140" i="6" s="1"/>
  <c r="B164" i="6"/>
  <c r="B176" i="6"/>
  <c r="A182" i="7"/>
  <c r="B183" i="6"/>
  <c r="C183" i="6"/>
  <c r="G183" i="6" s="1"/>
  <c r="A190" i="7"/>
  <c r="E191" i="6"/>
  <c r="D191" i="6"/>
  <c r="C191" i="6"/>
  <c r="G191" i="6" s="1"/>
  <c r="I191" i="6"/>
  <c r="I193" i="6"/>
  <c r="A195" i="7"/>
  <c r="F196" i="6"/>
  <c r="D196" i="6"/>
  <c r="B196" i="6"/>
  <c r="I198" i="6"/>
  <c r="I240" i="6"/>
  <c r="G260" i="6"/>
  <c r="F260" i="6"/>
  <c r="A259" i="7"/>
  <c r="E260" i="6"/>
  <c r="D260" i="6"/>
  <c r="A268" i="7"/>
  <c r="E269" i="6"/>
  <c r="C269" i="6"/>
  <c r="G269" i="6" s="1"/>
  <c r="B290" i="6"/>
  <c r="B299" i="6"/>
  <c r="B347" i="6"/>
  <c r="A367" i="7"/>
  <c r="I368" i="6"/>
  <c r="G368" i="6"/>
  <c r="F368" i="6"/>
  <c r="E368" i="6"/>
  <c r="D368" i="6"/>
  <c r="A396" i="7"/>
  <c r="G397" i="6"/>
  <c r="F397" i="6"/>
  <c r="I397" i="6"/>
  <c r="E397" i="6"/>
  <c r="A400" i="7"/>
  <c r="F401" i="6"/>
  <c r="I401" i="6"/>
  <c r="G401" i="6"/>
  <c r="B401" i="6"/>
  <c r="E401" i="6"/>
  <c r="D401" i="6"/>
  <c r="D467" i="6"/>
  <c r="A416" i="7"/>
  <c r="F417" i="6"/>
  <c r="B417" i="6"/>
  <c r="I417" i="6"/>
  <c r="B450" i="6"/>
  <c r="A449" i="7"/>
  <c r="E450" i="6"/>
  <c r="I450" i="6"/>
  <c r="B62" i="7"/>
  <c r="C62" i="7"/>
  <c r="C417" i="6"/>
  <c r="G417" i="6" s="1"/>
  <c r="C450" i="6"/>
  <c r="G450" i="6" s="1"/>
  <c r="A454" i="7"/>
  <c r="E455" i="6"/>
  <c r="D455" i="6"/>
  <c r="I455" i="6"/>
  <c r="F455" i="6"/>
  <c r="C455" i="6"/>
  <c r="G455" i="6" s="1"/>
  <c r="H470" i="6"/>
  <c r="J470" i="6" s="1"/>
  <c r="K470" i="6"/>
  <c r="A403" i="7"/>
  <c r="C404" i="6"/>
  <c r="G404" i="6" s="1"/>
  <c r="B404" i="6"/>
  <c r="F404" i="6"/>
  <c r="E417" i="6"/>
  <c r="A440" i="7"/>
  <c r="I441" i="6"/>
  <c r="F441" i="6"/>
  <c r="D441" i="6"/>
  <c r="B441" i="6"/>
  <c r="F450" i="6"/>
  <c r="A413" i="7"/>
  <c r="F414" i="6"/>
  <c r="C414" i="6"/>
  <c r="G414" i="6" s="1"/>
  <c r="B414" i="6"/>
  <c r="E414" i="6"/>
  <c r="A433" i="7"/>
  <c r="F434" i="6"/>
  <c r="I434" i="6"/>
  <c r="E434" i="6"/>
  <c r="G441" i="6"/>
  <c r="B162" i="7"/>
  <c r="C162" i="7"/>
  <c r="C325" i="7"/>
  <c r="B325" i="7"/>
  <c r="B490" i="6"/>
  <c r="A489" i="7"/>
  <c r="I490" i="6"/>
  <c r="G490" i="6"/>
  <c r="F490" i="6"/>
  <c r="E490" i="6"/>
  <c r="B9" i="7"/>
  <c r="A28" i="7"/>
  <c r="F29" i="6"/>
  <c r="A92" i="7"/>
  <c r="B93" i="6"/>
  <c r="A149" i="7"/>
  <c r="I150" i="6"/>
  <c r="C191" i="7"/>
  <c r="B191" i="7"/>
  <c r="A212" i="7"/>
  <c r="C213" i="6"/>
  <c r="G213" i="6" s="1"/>
  <c r="D213" i="6"/>
  <c r="A226" i="7"/>
  <c r="I227" i="6"/>
  <c r="G227" i="6"/>
  <c r="F227" i="6"/>
  <c r="E227" i="6"/>
  <c r="C227" i="6"/>
  <c r="A282" i="7"/>
  <c r="B283" i="6"/>
  <c r="C283" i="6"/>
  <c r="G283" i="6" s="1"/>
  <c r="A340" i="7"/>
  <c r="B341" i="6"/>
  <c r="A358" i="7"/>
  <c r="F359" i="6"/>
  <c r="I359" i="6"/>
  <c r="D359" i="6"/>
  <c r="A372" i="7"/>
  <c r="D373" i="6"/>
  <c r="C373" i="6"/>
  <c r="G373" i="6" s="1"/>
  <c r="I373" i="6"/>
  <c r="A418" i="7"/>
  <c r="F419" i="6"/>
  <c r="B419" i="6"/>
  <c r="I419" i="6"/>
  <c r="G419" i="6"/>
  <c r="A424" i="7"/>
  <c r="E425" i="6"/>
  <c r="B425" i="6"/>
  <c r="D425" i="6"/>
  <c r="C425" i="6"/>
  <c r="G425" i="6" s="1"/>
  <c r="I425" i="6"/>
  <c r="G434" i="6"/>
  <c r="B13" i="7"/>
  <c r="C56" i="7"/>
  <c r="C58" i="7"/>
  <c r="B58" i="7"/>
  <c r="A60" i="7"/>
  <c r="I61" i="6"/>
  <c r="G63" i="6"/>
  <c r="I63" i="6"/>
  <c r="A64" i="7"/>
  <c r="E65" i="6"/>
  <c r="A66" i="7"/>
  <c r="C67" i="6"/>
  <c r="G67" i="6" s="1"/>
  <c r="A76" i="7"/>
  <c r="B77" i="6"/>
  <c r="D93" i="6"/>
  <c r="A133" i="7"/>
  <c r="F134" i="6"/>
  <c r="E134" i="6"/>
  <c r="C150" i="6"/>
  <c r="G150" i="6" s="1"/>
  <c r="A176" i="7"/>
  <c r="B177" i="6"/>
  <c r="B189" i="7"/>
  <c r="C189" i="7"/>
  <c r="C192" i="6"/>
  <c r="G192" i="6" s="1"/>
  <c r="E213" i="6"/>
  <c r="D227" i="6"/>
  <c r="A229" i="7"/>
  <c r="I230" i="6"/>
  <c r="J230" i="6" s="1"/>
  <c r="E283" i="6"/>
  <c r="A308" i="7"/>
  <c r="G309" i="6"/>
  <c r="B309" i="6"/>
  <c r="H311" i="6"/>
  <c r="A316" i="7"/>
  <c r="C317" i="6"/>
  <c r="G317" i="6" s="1"/>
  <c r="B317" i="6"/>
  <c r="F317" i="6"/>
  <c r="D341" i="6"/>
  <c r="A351" i="7"/>
  <c r="D352" i="6"/>
  <c r="I352" i="6"/>
  <c r="C359" i="6"/>
  <c r="G359" i="6" s="1"/>
  <c r="E373" i="6"/>
  <c r="D419" i="6"/>
  <c r="A457" i="7"/>
  <c r="G458" i="6"/>
  <c r="I458" i="6"/>
  <c r="F458" i="6"/>
  <c r="A369" i="7"/>
  <c r="I370" i="6"/>
  <c r="G370" i="6"/>
  <c r="D370" i="6"/>
  <c r="A431" i="7"/>
  <c r="I432" i="6"/>
  <c r="F432" i="6"/>
  <c r="B432" i="6"/>
  <c r="B370" i="6"/>
  <c r="A373" i="7"/>
  <c r="I374" i="6"/>
  <c r="D374" i="6"/>
  <c r="C374" i="6"/>
  <c r="G374" i="6" s="1"/>
  <c r="B374" i="6"/>
  <c r="A398" i="7"/>
  <c r="F399" i="6"/>
  <c r="E399" i="6"/>
  <c r="D399" i="6"/>
  <c r="C399" i="6"/>
  <c r="G399" i="6" s="1"/>
  <c r="I399" i="6"/>
  <c r="C432" i="6"/>
  <c r="G432" i="6" s="1"/>
  <c r="H435" i="6"/>
  <c r="J435" i="6" s="1"/>
  <c r="C144" i="7"/>
  <c r="C99" i="7"/>
  <c r="C101" i="7"/>
  <c r="B101" i="7"/>
  <c r="C103" i="7"/>
  <c r="B103" i="7"/>
  <c r="C105" i="7"/>
  <c r="B105" i="7"/>
  <c r="B107" i="7"/>
  <c r="C107" i="7"/>
  <c r="A111" i="7"/>
  <c r="G112" i="6"/>
  <c r="A154" i="7"/>
  <c r="B155" i="6"/>
  <c r="A272" i="7"/>
  <c r="D273" i="6"/>
  <c r="C273" i="6"/>
  <c r="G273" i="6" s="1"/>
  <c r="A277" i="7"/>
  <c r="I278" i="6"/>
  <c r="G278" i="6"/>
  <c r="F278" i="6"/>
  <c r="E278" i="6"/>
  <c r="D278" i="6"/>
  <c r="A348" i="7"/>
  <c r="G349" i="6"/>
  <c r="F349" i="6"/>
  <c r="E349" i="6"/>
  <c r="E370" i="6"/>
  <c r="F374" i="6"/>
  <c r="A380" i="7"/>
  <c r="F381" i="6"/>
  <c r="I381" i="6"/>
  <c r="C381" i="6"/>
  <c r="G381" i="6" s="1"/>
  <c r="A399" i="7"/>
  <c r="G400" i="6"/>
  <c r="I400" i="6"/>
  <c r="K412" i="6"/>
  <c r="E432" i="6"/>
  <c r="A458" i="7"/>
  <c r="C459" i="6"/>
  <c r="G459" i="6" s="1"/>
  <c r="D459" i="6"/>
  <c r="I459" i="6"/>
  <c r="F459" i="6"/>
  <c r="E459" i="6"/>
  <c r="B459" i="6"/>
  <c r="B86" i="7"/>
  <c r="A232" i="7"/>
  <c r="C233" i="6"/>
  <c r="G233" i="6" s="1"/>
  <c r="E233" i="6"/>
  <c r="D233" i="6"/>
  <c r="B233" i="6"/>
  <c r="A249" i="7"/>
  <c r="E250" i="6"/>
  <c r="B263" i="6"/>
  <c r="A262" i="7"/>
  <c r="C263" i="6"/>
  <c r="G263" i="6" s="1"/>
  <c r="C284" i="6"/>
  <c r="G284" i="6" s="1"/>
  <c r="B284" i="6"/>
  <c r="A283" i="7"/>
  <c r="E284" i="6"/>
  <c r="A306" i="7"/>
  <c r="I307" i="6"/>
  <c r="G307" i="6"/>
  <c r="E307" i="6"/>
  <c r="A317" i="7"/>
  <c r="D318" i="6"/>
  <c r="I318" i="6"/>
  <c r="G318" i="6"/>
  <c r="A328" i="7"/>
  <c r="E329" i="6"/>
  <c r="I329" i="6"/>
  <c r="C329" i="6"/>
  <c r="G329" i="6" s="1"/>
  <c r="A352" i="7"/>
  <c r="D353" i="6"/>
  <c r="G353" i="6"/>
  <c r="E353" i="6"/>
  <c r="A356" i="7"/>
  <c r="G357" i="6"/>
  <c r="E357" i="6"/>
  <c r="D357" i="6"/>
  <c r="C357" i="6"/>
  <c r="F370" i="6"/>
  <c r="A377" i="7"/>
  <c r="I378" i="6"/>
  <c r="G378" i="6"/>
  <c r="D378" i="6"/>
  <c r="A384" i="7"/>
  <c r="F385" i="6"/>
  <c r="I385" i="6"/>
  <c r="E385" i="6"/>
  <c r="D385" i="6"/>
  <c r="C385" i="6"/>
  <c r="G385" i="6" s="1"/>
  <c r="B385" i="6"/>
  <c r="A391" i="7"/>
  <c r="D392" i="6"/>
  <c r="I392" i="6"/>
  <c r="G392" i="6"/>
  <c r="F392" i="6"/>
  <c r="A415" i="7"/>
  <c r="D416" i="6"/>
  <c r="E416" i="6"/>
  <c r="C416" i="6"/>
  <c r="G416" i="6" s="1"/>
  <c r="I416" i="6"/>
  <c r="F416" i="6"/>
  <c r="A435" i="7"/>
  <c r="D436" i="6"/>
  <c r="I436" i="6"/>
  <c r="F436" i="6"/>
  <c r="E436" i="6"/>
  <c r="C436" i="6"/>
  <c r="G436" i="6" s="1"/>
  <c r="A439" i="7"/>
  <c r="E440" i="6"/>
  <c r="D440" i="6"/>
  <c r="B440" i="6"/>
  <c r="C440" i="6"/>
  <c r="G440" i="6" s="1"/>
  <c r="H446" i="6"/>
  <c r="K462" i="6"/>
  <c r="C118" i="7"/>
  <c r="B118" i="7"/>
  <c r="A150" i="7"/>
  <c r="B151" i="6"/>
  <c r="A183" i="7"/>
  <c r="B184" i="6"/>
  <c r="A213" i="7"/>
  <c r="D214" i="6"/>
  <c r="C214" i="6"/>
  <c r="G214" i="6" s="1"/>
  <c r="B214" i="6"/>
  <c r="E214" i="6"/>
  <c r="F233" i="6"/>
  <c r="A246" i="7"/>
  <c r="I247" i="6"/>
  <c r="E247" i="6"/>
  <c r="D247" i="6"/>
  <c r="C247" i="6"/>
  <c r="G247" i="6" s="1"/>
  <c r="B247" i="6"/>
  <c r="B250" i="6"/>
  <c r="D263" i="6"/>
  <c r="D284" i="6"/>
  <c r="B307" i="6"/>
  <c r="B318" i="6"/>
  <c r="B329" i="6"/>
  <c r="A335" i="7"/>
  <c r="I336" i="6"/>
  <c r="C336" i="6"/>
  <c r="G336" i="6" s="1"/>
  <c r="B353" i="6"/>
  <c r="B357" i="6"/>
  <c r="B378" i="6"/>
  <c r="B392" i="6"/>
  <c r="A395" i="7"/>
  <c r="B396" i="6"/>
  <c r="I396" i="6"/>
  <c r="G396" i="6"/>
  <c r="F396" i="6"/>
  <c r="E396" i="6"/>
  <c r="D396" i="6"/>
  <c r="B416" i="6"/>
  <c r="B436" i="6"/>
  <c r="F440" i="6"/>
  <c r="A477" i="7"/>
  <c r="D478" i="6"/>
  <c r="I478" i="6"/>
  <c r="E478" i="6"/>
  <c r="F478" i="6"/>
  <c r="C478" i="6"/>
  <c r="G478" i="6" s="1"/>
  <c r="B478" i="6"/>
  <c r="A224" i="7"/>
  <c r="G225" i="6"/>
  <c r="F225" i="6"/>
  <c r="A237" i="7"/>
  <c r="I238" i="6"/>
  <c r="A270" i="7"/>
  <c r="F271" i="6"/>
  <c r="E271" i="6"/>
  <c r="A291" i="7"/>
  <c r="C292" i="6"/>
  <c r="G292" i="6" s="1"/>
  <c r="A310" i="7"/>
  <c r="F311" i="6"/>
  <c r="E311" i="6"/>
  <c r="A390" i="7"/>
  <c r="F391" i="6"/>
  <c r="G391" i="6"/>
  <c r="E391" i="6"/>
  <c r="I391" i="6"/>
  <c r="A476" i="7"/>
  <c r="E477" i="6"/>
  <c r="G477" i="6"/>
  <c r="B477" i="6"/>
  <c r="A287" i="7"/>
  <c r="G288" i="6"/>
  <c r="A323" i="7"/>
  <c r="C324" i="6"/>
  <c r="G324" i="6" s="1"/>
  <c r="A375" i="7"/>
  <c r="I376" i="6"/>
  <c r="G376" i="6"/>
  <c r="H463" i="6"/>
  <c r="J463" i="6" s="1"/>
  <c r="I477" i="6"/>
  <c r="A463" i="7"/>
  <c r="C464" i="6"/>
  <c r="G464" i="6" s="1"/>
  <c r="F464" i="6"/>
  <c r="E464" i="6"/>
  <c r="B464" i="6"/>
  <c r="I464" i="6"/>
  <c r="B23" i="7"/>
  <c r="C36" i="7"/>
  <c r="B36" i="7"/>
  <c r="A55" i="7"/>
  <c r="D56" i="6"/>
  <c r="C78" i="7"/>
  <c r="B78" i="7"/>
  <c r="A80" i="7"/>
  <c r="I81" i="6"/>
  <c r="A82" i="7"/>
  <c r="G83" i="6"/>
  <c r="F83" i="6"/>
  <c r="A84" i="7"/>
  <c r="E85" i="6"/>
  <c r="D85" i="6"/>
  <c r="C87" i="6"/>
  <c r="G87" i="6" s="1"/>
  <c r="B87" i="6"/>
  <c r="C98" i="7"/>
  <c r="B98" i="7"/>
  <c r="A100" i="7"/>
  <c r="I101" i="6"/>
  <c r="J101" i="6" s="1"/>
  <c r="G103" i="6"/>
  <c r="F103" i="6"/>
  <c r="A104" i="7"/>
  <c r="E105" i="6"/>
  <c r="D105" i="6"/>
  <c r="A106" i="7"/>
  <c r="C107" i="6"/>
  <c r="G107" i="6" s="1"/>
  <c r="B107" i="6"/>
  <c r="A120" i="7"/>
  <c r="I121" i="6"/>
  <c r="A122" i="7"/>
  <c r="G123" i="6"/>
  <c r="F123" i="6"/>
  <c r="A124" i="7"/>
  <c r="E125" i="6"/>
  <c r="D125" i="6"/>
  <c r="A126" i="7"/>
  <c r="C127" i="6"/>
  <c r="G127" i="6" s="1"/>
  <c r="B127" i="6"/>
  <c r="A140" i="7"/>
  <c r="I141" i="6"/>
  <c r="A142" i="7"/>
  <c r="G143" i="6"/>
  <c r="F143" i="6"/>
  <c r="E145" i="6"/>
  <c r="D145" i="6"/>
  <c r="A146" i="7"/>
  <c r="C147" i="6"/>
  <c r="G147" i="6" s="1"/>
  <c r="B147" i="6"/>
  <c r="B158" i="7"/>
  <c r="A160" i="7"/>
  <c r="I161" i="6"/>
  <c r="G163" i="6"/>
  <c r="F163" i="6"/>
  <c r="A164" i="7"/>
  <c r="E165" i="6"/>
  <c r="D165" i="6"/>
  <c r="A166" i="7"/>
  <c r="C167" i="6"/>
  <c r="G167" i="6" s="1"/>
  <c r="B167" i="6"/>
  <c r="A180" i="7"/>
  <c r="I181" i="6"/>
  <c r="A210" i="7"/>
  <c r="E211" i="6"/>
  <c r="A250" i="7"/>
  <c r="F251" i="6"/>
  <c r="E251" i="6"/>
  <c r="I251" i="6"/>
  <c r="G251" i="6"/>
  <c r="C276" i="7"/>
  <c r="B276" i="7"/>
  <c r="I288" i="6"/>
  <c r="I324" i="6"/>
  <c r="A341" i="7"/>
  <c r="E342" i="6"/>
  <c r="I342" i="6"/>
  <c r="F367" i="6"/>
  <c r="G367" i="6"/>
  <c r="E367" i="6"/>
  <c r="A366" i="7"/>
  <c r="I367" i="6"/>
  <c r="A452" i="7"/>
  <c r="I453" i="6"/>
  <c r="F453" i="6"/>
  <c r="E453" i="6"/>
  <c r="C453" i="6"/>
  <c r="G453" i="6" s="1"/>
  <c r="D453" i="6"/>
  <c r="B453" i="6"/>
  <c r="D464" i="6"/>
  <c r="A492" i="7"/>
  <c r="I493" i="6"/>
  <c r="F493" i="6"/>
  <c r="D493" i="6"/>
  <c r="G493" i="6"/>
  <c r="B97" i="7"/>
  <c r="C97" i="7"/>
  <c r="B117" i="7"/>
  <c r="C117" i="7"/>
  <c r="B137" i="7"/>
  <c r="C137" i="7"/>
  <c r="B157" i="7"/>
  <c r="C157" i="7"/>
  <c r="C177" i="7"/>
  <c r="B177" i="7"/>
  <c r="B236" i="7"/>
  <c r="C236" i="7"/>
  <c r="C238" i="7"/>
  <c r="D241" i="6"/>
  <c r="A240" i="7"/>
  <c r="A290" i="7"/>
  <c r="F291" i="6"/>
  <c r="E291" i="6"/>
  <c r="A322" i="7"/>
  <c r="I323" i="6"/>
  <c r="G323" i="6"/>
  <c r="A337" i="7"/>
  <c r="I338" i="6"/>
  <c r="A359" i="7"/>
  <c r="G360" i="6"/>
  <c r="I360" i="6"/>
  <c r="A376" i="7"/>
  <c r="B377" i="6"/>
  <c r="F439" i="6"/>
  <c r="D439" i="6"/>
  <c r="A438" i="7"/>
  <c r="B439" i="6"/>
  <c r="E439" i="6"/>
  <c r="C439" i="6"/>
  <c r="G439" i="6" s="1"/>
  <c r="A442" i="7"/>
  <c r="F443" i="6"/>
  <c r="D443" i="6"/>
  <c r="B443" i="6"/>
  <c r="H484" i="6"/>
  <c r="K484" i="6"/>
  <c r="A501" i="7"/>
  <c r="E502" i="6"/>
  <c r="D502" i="6"/>
  <c r="C502" i="6"/>
  <c r="G502" i="6" s="1"/>
  <c r="B502" i="6"/>
  <c r="I502" i="6"/>
  <c r="B196" i="7"/>
  <c r="C48" i="7"/>
  <c r="B48" i="7"/>
  <c r="C68" i="7"/>
  <c r="B78" i="6"/>
  <c r="C88" i="7"/>
  <c r="B98" i="6"/>
  <c r="B108" i="7"/>
  <c r="C108" i="7"/>
  <c r="B118" i="6"/>
  <c r="B128" i="7"/>
  <c r="B138" i="6"/>
  <c r="B148" i="7"/>
  <c r="C148" i="7"/>
  <c r="B158" i="6"/>
  <c r="B178" i="6"/>
  <c r="C215" i="7"/>
  <c r="B215" i="7"/>
  <c r="B237" i="6"/>
  <c r="B239" i="6"/>
  <c r="B241" i="6"/>
  <c r="A263" i="7"/>
  <c r="C264" i="6"/>
  <c r="G264" i="6" s="1"/>
  <c r="B264" i="6"/>
  <c r="A288" i="7"/>
  <c r="G289" i="6"/>
  <c r="B291" i="6"/>
  <c r="A311" i="7"/>
  <c r="C312" i="6"/>
  <c r="G312" i="6" s="1"/>
  <c r="B323" i="6"/>
  <c r="A327" i="7"/>
  <c r="I328" i="6"/>
  <c r="B338" i="6"/>
  <c r="B360" i="6"/>
  <c r="A362" i="7"/>
  <c r="I363" i="6"/>
  <c r="G363" i="6"/>
  <c r="F363" i="6"/>
  <c r="C377" i="6"/>
  <c r="G377" i="6" s="1"/>
  <c r="J433" i="6"/>
  <c r="I439" i="6"/>
  <c r="C443" i="6"/>
  <c r="G443" i="6" s="1"/>
  <c r="A478" i="7"/>
  <c r="C479" i="6"/>
  <c r="G479" i="6" s="1"/>
  <c r="I479" i="6"/>
  <c r="F479" i="6"/>
  <c r="E479" i="6"/>
  <c r="B479" i="6"/>
  <c r="F502" i="6"/>
  <c r="C217" i="7"/>
  <c r="B217" i="7"/>
  <c r="A261" i="7"/>
  <c r="E262" i="6"/>
  <c r="D262" i="6"/>
  <c r="A286" i="7"/>
  <c r="I287" i="6"/>
  <c r="A309" i="7"/>
  <c r="E310" i="6"/>
  <c r="D333" i="6"/>
  <c r="A332" i="7"/>
  <c r="C333" i="6"/>
  <c r="G333" i="6" s="1"/>
  <c r="I333" i="6"/>
  <c r="A387" i="7"/>
  <c r="F388" i="6"/>
  <c r="I388" i="6"/>
  <c r="G388" i="6"/>
  <c r="A401" i="7"/>
  <c r="E402" i="6"/>
  <c r="A420" i="7"/>
  <c r="I421" i="6"/>
  <c r="F421" i="6"/>
  <c r="B421" i="6"/>
  <c r="A421" i="7"/>
  <c r="E422" i="6"/>
  <c r="A443" i="7"/>
  <c r="C444" i="6"/>
  <c r="G444" i="6" s="1"/>
  <c r="A455" i="7"/>
  <c r="I456" i="6"/>
  <c r="A482" i="7"/>
  <c r="I483" i="6"/>
  <c r="D483" i="6"/>
  <c r="B483" i="6"/>
  <c r="A487" i="7"/>
  <c r="D488" i="6"/>
  <c r="B194" i="7"/>
  <c r="C194" i="7"/>
  <c r="B214" i="7"/>
  <c r="C214" i="7"/>
  <c r="B234" i="7"/>
  <c r="C234" i="7"/>
  <c r="C254" i="7"/>
  <c r="B254" i="7"/>
  <c r="C294" i="7"/>
  <c r="B294" i="7"/>
  <c r="B318" i="7"/>
  <c r="C318" i="7"/>
  <c r="A404" i="7"/>
  <c r="D405" i="6"/>
  <c r="A406" i="7"/>
  <c r="F407" i="6"/>
  <c r="B407" i="6"/>
  <c r="B422" i="6"/>
  <c r="B444" i="6"/>
  <c r="B456" i="6"/>
  <c r="I473" i="6"/>
  <c r="A472" i="7"/>
  <c r="D473" i="6"/>
  <c r="C483" i="6"/>
  <c r="G483" i="6" s="1"/>
  <c r="B488" i="6"/>
  <c r="C245" i="7"/>
  <c r="B245" i="7"/>
  <c r="B285" i="7"/>
  <c r="C285" i="7"/>
  <c r="C305" i="7"/>
  <c r="B305" i="7"/>
  <c r="C320" i="7"/>
  <c r="A402" i="7"/>
  <c r="I403" i="6"/>
  <c r="E403" i="6"/>
  <c r="A419" i="7"/>
  <c r="C422" i="6"/>
  <c r="G422" i="6" s="1"/>
  <c r="A436" i="7"/>
  <c r="F437" i="6"/>
  <c r="D437" i="6"/>
  <c r="B437" i="6"/>
  <c r="D444" i="6"/>
  <c r="C456" i="6"/>
  <c r="G456" i="6" s="1"/>
  <c r="E483" i="6"/>
  <c r="C488" i="6"/>
  <c r="G488" i="6" s="1"/>
  <c r="A493" i="7"/>
  <c r="I494" i="6"/>
  <c r="G494" i="6"/>
  <c r="F494" i="6"/>
  <c r="D494" i="6"/>
  <c r="E497" i="6"/>
  <c r="D497" i="6"/>
  <c r="B497" i="6"/>
  <c r="C497" i="6"/>
  <c r="G497" i="6" s="1"/>
  <c r="A499" i="7"/>
  <c r="F500" i="6"/>
  <c r="E500" i="6"/>
  <c r="D500" i="6"/>
  <c r="A441" i="7"/>
  <c r="E442" i="6"/>
  <c r="A494" i="7"/>
  <c r="E495" i="6"/>
  <c r="C495" i="6"/>
  <c r="G495" i="6" s="1"/>
  <c r="C411" i="7"/>
  <c r="B411" i="7"/>
  <c r="A456" i="7"/>
  <c r="E457" i="6"/>
  <c r="D457" i="6"/>
  <c r="I457" i="6"/>
  <c r="G457" i="6"/>
  <c r="A461" i="7"/>
  <c r="D462" i="6"/>
  <c r="A473" i="7"/>
  <c r="F474" i="6"/>
  <c r="D474" i="6"/>
  <c r="B474" i="6"/>
  <c r="A491" i="7"/>
  <c r="I492" i="6"/>
  <c r="D492" i="6"/>
  <c r="B492" i="6"/>
  <c r="D495" i="6"/>
  <c r="A496" i="7"/>
  <c r="B273" i="7"/>
  <c r="C273" i="7"/>
  <c r="B293" i="7"/>
  <c r="A315" i="7"/>
  <c r="F316" i="6"/>
  <c r="B408" i="6"/>
  <c r="B409" i="7"/>
  <c r="C409" i="7"/>
  <c r="B412" i="6"/>
  <c r="G423" i="6"/>
  <c r="A422" i="7"/>
  <c r="F423" i="6"/>
  <c r="B423" i="6"/>
  <c r="A437" i="7"/>
  <c r="I438" i="6"/>
  <c r="B438" i="6"/>
  <c r="I442" i="6"/>
  <c r="A444" i="7"/>
  <c r="E445" i="6"/>
  <c r="D445" i="6"/>
  <c r="B445" i="6"/>
  <c r="A451" i="7"/>
  <c r="F452" i="6"/>
  <c r="B457" i="6"/>
  <c r="B462" i="6"/>
  <c r="C474" i="6"/>
  <c r="G474" i="6" s="1"/>
  <c r="C492" i="6"/>
  <c r="G492" i="6" s="1"/>
  <c r="F495" i="6"/>
  <c r="A503" i="7"/>
  <c r="E504" i="6"/>
  <c r="D504" i="6"/>
  <c r="C504" i="6"/>
  <c r="G504" i="6" s="1"/>
  <c r="B504" i="6"/>
  <c r="B430" i="7"/>
  <c r="A410" i="7"/>
  <c r="F411" i="6"/>
  <c r="A412" i="7"/>
  <c r="D413" i="6"/>
  <c r="A414" i="7"/>
  <c r="B415" i="6"/>
  <c r="A426" i="7"/>
  <c r="C427" i="6"/>
  <c r="G427" i="6" s="1"/>
  <c r="A432" i="7"/>
  <c r="D433" i="6"/>
  <c r="A434" i="7"/>
  <c r="B435" i="6"/>
  <c r="A446" i="7"/>
  <c r="C447" i="6"/>
  <c r="G447" i="6" s="1"/>
  <c r="A471" i="7"/>
  <c r="G472" i="6"/>
  <c r="B470" i="6"/>
  <c r="A469" i="7"/>
  <c r="C338" i="7"/>
  <c r="B338" i="7"/>
  <c r="A357" i="7"/>
  <c r="I358" i="6"/>
  <c r="B378" i="7"/>
  <c r="C378" i="7"/>
  <c r="A397" i="7"/>
  <c r="I398" i="6"/>
  <c r="J398" i="6" s="1"/>
  <c r="E411" i="6"/>
  <c r="F413" i="6"/>
  <c r="F415" i="6"/>
  <c r="F427" i="6"/>
  <c r="E431" i="6"/>
  <c r="F433" i="6"/>
  <c r="F435" i="6"/>
  <c r="F447" i="6"/>
  <c r="A459" i="7"/>
  <c r="F460" i="6"/>
  <c r="A465" i="7"/>
  <c r="F466" i="6"/>
  <c r="B466" i="6"/>
  <c r="D470" i="6"/>
  <c r="E472" i="6"/>
  <c r="A502" i="7"/>
  <c r="F503" i="6"/>
  <c r="B503" i="6"/>
  <c r="C464" i="7"/>
  <c r="B464" i="7"/>
  <c r="C483" i="7"/>
  <c r="B483" i="7"/>
  <c r="A490" i="7"/>
  <c r="G491" i="6"/>
  <c r="E491" i="6"/>
  <c r="A495" i="7"/>
  <c r="G496" i="6"/>
  <c r="F496" i="6"/>
  <c r="G503" i="6"/>
  <c r="C484" i="7"/>
  <c r="B484" i="7"/>
  <c r="C486" i="7"/>
  <c r="B486" i="7"/>
  <c r="C408" i="7"/>
  <c r="C448" i="7"/>
  <c r="B448" i="7"/>
  <c r="A467" i="7"/>
  <c r="D468" i="6"/>
  <c r="C485" i="6"/>
  <c r="G485" i="6" s="1"/>
  <c r="B487" i="6"/>
  <c r="B488" i="7"/>
  <c r="C488" i="7"/>
  <c r="B462" i="7"/>
  <c r="G487" i="6"/>
  <c r="C499" i="6"/>
  <c r="G499" i="6" s="1"/>
  <c r="A498" i="7"/>
  <c r="B408" i="7"/>
  <c r="B345" i="7"/>
  <c r="C345" i="7"/>
  <c r="C365" i="7"/>
  <c r="B365" i="7"/>
  <c r="B385" i="7"/>
  <c r="C385" i="7"/>
  <c r="B405" i="7"/>
  <c r="C405" i="7"/>
  <c r="C425" i="7"/>
  <c r="B425" i="7"/>
  <c r="I468" i="6"/>
  <c r="C480" i="6"/>
  <c r="G480" i="6" s="1"/>
  <c r="C481" i="7"/>
  <c r="B481" i="7"/>
  <c r="I487" i="6"/>
  <c r="D499" i="6"/>
  <c r="B480" i="7"/>
  <c r="C480" i="7"/>
  <c r="B500" i="7"/>
  <c r="C500" i="7"/>
  <c r="B460" i="7"/>
  <c r="C460" i="7"/>
  <c r="K468" i="6" l="1"/>
  <c r="H468" i="6"/>
  <c r="H287" i="6"/>
  <c r="K287" i="6"/>
  <c r="K295" i="6"/>
  <c r="H295" i="6"/>
  <c r="J295" i="6" s="1"/>
  <c r="H141" i="6"/>
  <c r="K141" i="6"/>
  <c r="H162" i="6"/>
  <c r="J162" i="6" s="1"/>
  <c r="K162" i="6"/>
  <c r="K49" i="6"/>
  <c r="G7" i="6"/>
  <c r="H7" i="6" s="1"/>
  <c r="J7" i="6" s="1"/>
  <c r="J446" i="6"/>
  <c r="J291" i="6"/>
  <c r="B274" i="7"/>
  <c r="J287" i="6"/>
  <c r="K238" i="6"/>
  <c r="J181" i="6"/>
  <c r="J100" i="6"/>
  <c r="H235" i="6"/>
  <c r="J235" i="6" s="1"/>
  <c r="B445" i="7"/>
  <c r="B253" i="7"/>
  <c r="B407" i="7"/>
  <c r="B168" i="7"/>
  <c r="B178" i="7"/>
  <c r="K346" i="6"/>
  <c r="K481" i="6"/>
  <c r="K118" i="6"/>
  <c r="J134" i="6"/>
  <c r="J410" i="6"/>
  <c r="K166" i="6"/>
  <c r="J141" i="6"/>
  <c r="J386" i="6"/>
  <c r="C220" i="7"/>
  <c r="H138" i="6"/>
  <c r="J138" i="6" s="1"/>
  <c r="J158" i="6"/>
  <c r="H421" i="6"/>
  <c r="F10" i="6"/>
  <c r="H10" i="6" s="1"/>
  <c r="J10" i="6" s="1"/>
  <c r="C138" i="7"/>
  <c r="J431" i="6"/>
  <c r="J106" i="6"/>
  <c r="J190" i="6"/>
  <c r="G12" i="6"/>
  <c r="J145" i="6"/>
  <c r="K465" i="6"/>
  <c r="K286" i="6"/>
  <c r="H246" i="6"/>
  <c r="K101" i="6"/>
  <c r="H74" i="6"/>
  <c r="J149" i="6"/>
  <c r="H56" i="6"/>
  <c r="J56" i="6" s="1"/>
  <c r="J311" i="6"/>
  <c r="K460" i="6"/>
  <c r="J274" i="6"/>
  <c r="H237" i="6"/>
  <c r="J237" i="6" s="1"/>
  <c r="J319" i="6"/>
  <c r="K59" i="6"/>
  <c r="H59" i="6"/>
  <c r="J59" i="6" s="1"/>
  <c r="K109" i="6"/>
  <c r="H109" i="6"/>
  <c r="J109" i="6" s="1"/>
  <c r="H130" i="6"/>
  <c r="J130" i="6" s="1"/>
  <c r="K130" i="6"/>
  <c r="K29" i="6"/>
  <c r="H29" i="6"/>
  <c r="J29" i="6" s="1"/>
  <c r="K94" i="6"/>
  <c r="H94" i="6"/>
  <c r="J94" i="6" s="1"/>
  <c r="H129" i="6"/>
  <c r="J129" i="6" s="1"/>
  <c r="K129" i="6"/>
  <c r="K342" i="6"/>
  <c r="H342" i="6"/>
  <c r="J342" i="6" s="1"/>
  <c r="H24" i="6"/>
  <c r="J24" i="6" s="1"/>
  <c r="K24" i="6"/>
  <c r="G9" i="6"/>
  <c r="K406" i="6"/>
  <c r="H406" i="6"/>
  <c r="J406" i="6" s="1"/>
  <c r="H165" i="6"/>
  <c r="J165" i="6" s="1"/>
  <c r="K155" i="6"/>
  <c r="H155" i="6"/>
  <c r="J155" i="6" s="1"/>
  <c r="H65" i="6"/>
  <c r="J65" i="6" s="1"/>
  <c r="K65" i="6"/>
  <c r="H179" i="6"/>
  <c r="J179" i="6" s="1"/>
  <c r="H151" i="6"/>
  <c r="J151" i="6" s="1"/>
  <c r="H148" i="6"/>
  <c r="K437" i="6"/>
  <c r="H437" i="6"/>
  <c r="J437" i="6" s="1"/>
  <c r="K402" i="6"/>
  <c r="H402" i="6"/>
  <c r="J402" i="6" s="1"/>
  <c r="F11" i="6"/>
  <c r="H119" i="6"/>
  <c r="J119" i="6" s="1"/>
  <c r="J473" i="6"/>
  <c r="J484" i="6"/>
  <c r="D3" i="6"/>
  <c r="J238" i="6"/>
  <c r="K145" i="6"/>
  <c r="K202" i="6"/>
  <c r="K7" i="6"/>
  <c r="C6" i="7" s="1"/>
  <c r="K338" i="6"/>
  <c r="H338" i="6"/>
  <c r="J338" i="6" s="1"/>
  <c r="J449" i="6"/>
  <c r="H69" i="6"/>
  <c r="J69" i="6" s="1"/>
  <c r="J159" i="6"/>
  <c r="H68" i="6"/>
  <c r="J68" i="6" s="1"/>
  <c r="K68" i="6"/>
  <c r="H196" i="6"/>
  <c r="J196" i="6" s="1"/>
  <c r="K178" i="6"/>
  <c r="H178" i="6"/>
  <c r="J178" i="6" s="1"/>
  <c r="K466" i="6"/>
  <c r="H466" i="6"/>
  <c r="J466" i="6" s="1"/>
  <c r="G5" i="6"/>
  <c r="B428" i="7"/>
  <c r="F12" i="6"/>
  <c r="H12" i="6" s="1"/>
  <c r="J12" i="6" s="1"/>
  <c r="K93" i="6"/>
  <c r="H93" i="6"/>
  <c r="J93" i="6" s="1"/>
  <c r="J468" i="6"/>
  <c r="K473" i="6"/>
  <c r="I3" i="6"/>
  <c r="K266" i="6"/>
  <c r="K177" i="6"/>
  <c r="H177" i="6"/>
  <c r="J177" i="6" s="1"/>
  <c r="H489" i="6"/>
  <c r="J489" i="6" s="1"/>
  <c r="K489" i="6"/>
  <c r="K186" i="6"/>
  <c r="H186" i="6"/>
  <c r="J186" i="6" s="1"/>
  <c r="J137" i="6"/>
  <c r="K275" i="6"/>
  <c r="H275" i="6"/>
  <c r="J275" i="6" s="1"/>
  <c r="H407" i="6"/>
  <c r="J407" i="6" s="1"/>
  <c r="K407" i="6"/>
  <c r="H413" i="6"/>
  <c r="J413" i="6" s="1"/>
  <c r="K413" i="6"/>
  <c r="K16" i="6"/>
  <c r="H16" i="6"/>
  <c r="J16" i="6" s="1"/>
  <c r="K501" i="6"/>
  <c r="H501" i="6"/>
  <c r="J501" i="6" s="1"/>
  <c r="J246" i="6"/>
  <c r="K37" i="6"/>
  <c r="H37" i="6"/>
  <c r="J37" i="6" s="1"/>
  <c r="C265" i="7"/>
  <c r="J169" i="6"/>
  <c r="K125" i="6"/>
  <c r="H125" i="6"/>
  <c r="J125" i="6" s="1"/>
  <c r="K250" i="6"/>
  <c r="H250" i="6"/>
  <c r="J250" i="6" s="1"/>
  <c r="H252" i="6"/>
  <c r="J252" i="6" s="1"/>
  <c r="K252" i="6"/>
  <c r="H393" i="6"/>
  <c r="J393" i="6" s="1"/>
  <c r="K393" i="6"/>
  <c r="H348" i="6"/>
  <c r="J348" i="6" s="1"/>
  <c r="K348" i="6"/>
  <c r="K126" i="6"/>
  <c r="H126" i="6"/>
  <c r="J126" i="6" s="1"/>
  <c r="H453" i="6"/>
  <c r="J453" i="6" s="1"/>
  <c r="K453" i="6"/>
  <c r="H476" i="6"/>
  <c r="J476" i="6" s="1"/>
  <c r="K476" i="6"/>
  <c r="K469" i="6"/>
  <c r="H469" i="6"/>
  <c r="J469" i="6" s="1"/>
  <c r="K228" i="6"/>
  <c r="H228" i="6"/>
  <c r="J228" i="6" s="1"/>
  <c r="H43" i="6"/>
  <c r="J43" i="6" s="1"/>
  <c r="K43" i="6"/>
  <c r="K46" i="6"/>
  <c r="H46" i="6"/>
  <c r="J46" i="6" s="1"/>
  <c r="H381" i="6"/>
  <c r="J381" i="6" s="1"/>
  <c r="K381" i="6"/>
  <c r="H207" i="6"/>
  <c r="J207" i="6" s="1"/>
  <c r="K207" i="6"/>
  <c r="K229" i="6"/>
  <c r="H229" i="6"/>
  <c r="J229" i="6" s="1"/>
  <c r="K451" i="6"/>
  <c r="H451" i="6"/>
  <c r="J451" i="6" s="1"/>
  <c r="H374" i="6"/>
  <c r="J374" i="6" s="1"/>
  <c r="K374" i="6"/>
  <c r="H198" i="6"/>
  <c r="J198" i="6" s="1"/>
  <c r="K198" i="6"/>
  <c r="H188" i="6"/>
  <c r="J188" i="6" s="1"/>
  <c r="K188" i="6"/>
  <c r="K84" i="6"/>
  <c r="H84" i="6"/>
  <c r="J84" i="6" s="1"/>
  <c r="K443" i="6"/>
  <c r="H443" i="6"/>
  <c r="J443" i="6" s="1"/>
  <c r="H425" i="6"/>
  <c r="J425" i="6" s="1"/>
  <c r="K425" i="6"/>
  <c r="K170" i="6"/>
  <c r="H170" i="6"/>
  <c r="J170" i="6" s="1"/>
  <c r="H268" i="6"/>
  <c r="J268" i="6" s="1"/>
  <c r="K268" i="6"/>
  <c r="K293" i="6"/>
  <c r="H293" i="6"/>
  <c r="J293" i="6" s="1"/>
  <c r="K418" i="6"/>
  <c r="H418" i="6"/>
  <c r="J418" i="6" s="1"/>
  <c r="H432" i="6"/>
  <c r="J432" i="6" s="1"/>
  <c r="K432" i="6"/>
  <c r="H454" i="6"/>
  <c r="J454" i="6" s="1"/>
  <c r="K454" i="6"/>
  <c r="H67" i="6"/>
  <c r="J67" i="6" s="1"/>
  <c r="K67" i="6"/>
  <c r="H269" i="6"/>
  <c r="J269" i="6" s="1"/>
  <c r="K269" i="6"/>
  <c r="H183" i="6"/>
  <c r="J183" i="6" s="1"/>
  <c r="K183" i="6"/>
  <c r="H272" i="6"/>
  <c r="J272" i="6" s="1"/>
  <c r="K272" i="6"/>
  <c r="H428" i="6"/>
  <c r="J428" i="6" s="1"/>
  <c r="K428" i="6"/>
  <c r="K244" i="6"/>
  <c r="H244" i="6"/>
  <c r="J244" i="6" s="1"/>
  <c r="H21" i="6"/>
  <c r="J21" i="6" s="1"/>
  <c r="K21" i="6"/>
  <c r="H17" i="6"/>
  <c r="J17" i="6" s="1"/>
  <c r="K17" i="6"/>
  <c r="K488" i="6"/>
  <c r="H488" i="6"/>
  <c r="J488" i="6" s="1"/>
  <c r="H389" i="6"/>
  <c r="J389" i="6" s="1"/>
  <c r="K389" i="6"/>
  <c r="K383" i="6"/>
  <c r="H383" i="6"/>
  <c r="J383" i="6" s="1"/>
  <c r="H362" i="6"/>
  <c r="J362" i="6" s="1"/>
  <c r="K362" i="6"/>
  <c r="H172" i="6"/>
  <c r="J172" i="6" s="1"/>
  <c r="K172" i="6"/>
  <c r="H385" i="6"/>
  <c r="J385" i="6" s="1"/>
  <c r="K385" i="6"/>
  <c r="H223" i="6"/>
  <c r="J223" i="6" s="1"/>
  <c r="K223" i="6"/>
  <c r="H189" i="6"/>
  <c r="J189" i="6" s="1"/>
  <c r="K189" i="6"/>
  <c r="K209" i="6"/>
  <c r="H209" i="6"/>
  <c r="J209" i="6" s="1"/>
  <c r="K502" i="6"/>
  <c r="H502" i="6"/>
  <c r="J502" i="6" s="1"/>
  <c r="K436" i="6"/>
  <c r="H436" i="6"/>
  <c r="J436" i="6" s="1"/>
  <c r="K450" i="6"/>
  <c r="H450" i="6"/>
  <c r="J450" i="6" s="1"/>
  <c r="H335" i="6"/>
  <c r="J335" i="6" s="1"/>
  <c r="K335" i="6"/>
  <c r="H394" i="6"/>
  <c r="J394" i="6" s="1"/>
  <c r="K394" i="6"/>
  <c r="H504" i="6"/>
  <c r="J504" i="6" s="1"/>
  <c r="K504" i="6"/>
  <c r="H52" i="6"/>
  <c r="J52" i="6" s="1"/>
  <c r="K52" i="6"/>
  <c r="H327" i="6"/>
  <c r="J327" i="6" s="1"/>
  <c r="K327" i="6"/>
  <c r="K200" i="6"/>
  <c r="H200" i="6"/>
  <c r="J200" i="6" s="1"/>
  <c r="H301" i="6"/>
  <c r="J301" i="6" s="1"/>
  <c r="K301" i="6"/>
  <c r="K322" i="6"/>
  <c r="H322" i="6"/>
  <c r="J322" i="6" s="1"/>
  <c r="K154" i="6"/>
  <c r="H154" i="6"/>
  <c r="J154" i="6" s="1"/>
  <c r="H384" i="6"/>
  <c r="J384" i="6" s="1"/>
  <c r="K384" i="6"/>
  <c r="H297" i="6"/>
  <c r="J297" i="6" s="1"/>
  <c r="K297" i="6"/>
  <c r="H478" i="6"/>
  <c r="J478" i="6" s="1"/>
  <c r="K478" i="6"/>
  <c r="K201" i="6"/>
  <c r="H201" i="6"/>
  <c r="J201" i="6" s="1"/>
  <c r="K259" i="6"/>
  <c r="H259" i="6"/>
  <c r="J259" i="6" s="1"/>
  <c r="H382" i="6"/>
  <c r="J382" i="6" s="1"/>
  <c r="K382" i="6"/>
  <c r="K153" i="6"/>
  <c r="H153" i="6"/>
  <c r="J153" i="6" s="1"/>
  <c r="K90" i="6"/>
  <c r="H90" i="6"/>
  <c r="J90" i="6" s="1"/>
  <c r="H248" i="6"/>
  <c r="J248" i="6" s="1"/>
  <c r="K248" i="6"/>
  <c r="H474" i="6"/>
  <c r="J474" i="6" s="1"/>
  <c r="K474" i="6"/>
  <c r="H390" i="6"/>
  <c r="J390" i="6" s="1"/>
  <c r="K390" i="6"/>
  <c r="K243" i="6"/>
  <c r="H243" i="6"/>
  <c r="J243" i="6" s="1"/>
  <c r="H173" i="6"/>
  <c r="J173" i="6" s="1"/>
  <c r="K173" i="6"/>
  <c r="H498" i="6"/>
  <c r="J498" i="6" s="1"/>
  <c r="K498" i="6"/>
  <c r="K359" i="6"/>
  <c r="H359" i="6"/>
  <c r="J359" i="6" s="1"/>
  <c r="K356" i="6"/>
  <c r="H356" i="6"/>
  <c r="J356" i="6" s="1"/>
  <c r="H424" i="6"/>
  <c r="J424" i="6" s="1"/>
  <c r="K424" i="6"/>
  <c r="K416" i="6"/>
  <c r="H416" i="6"/>
  <c r="J416" i="6" s="1"/>
  <c r="H71" i="6"/>
  <c r="J71" i="6" s="1"/>
  <c r="K71" i="6"/>
  <c r="K212" i="6"/>
  <c r="H212" i="6"/>
  <c r="J212" i="6" s="1"/>
  <c r="H369" i="6"/>
  <c r="J369" i="6" s="1"/>
  <c r="K369" i="6"/>
  <c r="K50" i="6"/>
  <c r="H50" i="6"/>
  <c r="J50" i="6" s="1"/>
  <c r="K300" i="6"/>
  <c r="H300" i="6"/>
  <c r="J300" i="6" s="1"/>
  <c r="H72" i="6"/>
  <c r="J72" i="6" s="1"/>
  <c r="K72" i="6"/>
  <c r="K86" i="6"/>
  <c r="H86" i="6"/>
  <c r="J86" i="6" s="1"/>
  <c r="K124" i="6"/>
  <c r="H124" i="6"/>
  <c r="J124" i="6" s="1"/>
  <c r="H479" i="6"/>
  <c r="J479" i="6" s="1"/>
  <c r="K479" i="6"/>
  <c r="K439" i="6"/>
  <c r="H439" i="6"/>
  <c r="J439" i="6" s="1"/>
  <c r="K395" i="6"/>
  <c r="H395" i="6"/>
  <c r="J395" i="6" s="1"/>
  <c r="H351" i="6"/>
  <c r="J351" i="6" s="1"/>
  <c r="K351" i="6"/>
  <c r="H111" i="6"/>
  <c r="J111" i="6" s="1"/>
  <c r="K111" i="6"/>
  <c r="H343" i="6"/>
  <c r="J343" i="6" s="1"/>
  <c r="K343" i="6"/>
  <c r="K70" i="6"/>
  <c r="H70" i="6"/>
  <c r="J70" i="6" s="1"/>
  <c r="H387" i="6"/>
  <c r="J387" i="6" s="1"/>
  <c r="K387" i="6"/>
  <c r="B239" i="7"/>
  <c r="C239" i="7"/>
  <c r="C424" i="7"/>
  <c r="B424" i="7"/>
  <c r="K283" i="6"/>
  <c r="H283" i="6"/>
  <c r="J283" i="6" s="1"/>
  <c r="B433" i="7"/>
  <c r="C433" i="7"/>
  <c r="C466" i="7"/>
  <c r="B466" i="7"/>
  <c r="K210" i="6"/>
  <c r="H210" i="6"/>
  <c r="J210" i="6" s="1"/>
  <c r="H204" i="6"/>
  <c r="J204" i="6" s="1"/>
  <c r="K204" i="6"/>
  <c r="K224" i="6"/>
  <c r="H224" i="6"/>
  <c r="J224" i="6" s="1"/>
  <c r="B156" i="7"/>
  <c r="C156" i="7"/>
  <c r="K20" i="6"/>
  <c r="H20" i="6"/>
  <c r="J20" i="6" s="1"/>
  <c r="K185" i="6"/>
  <c r="H185" i="6"/>
  <c r="J185" i="6" s="1"/>
  <c r="K471" i="6"/>
  <c r="H471" i="6"/>
  <c r="J471" i="6" s="1"/>
  <c r="H91" i="6"/>
  <c r="J91" i="6" s="1"/>
  <c r="K91" i="6"/>
  <c r="C383" i="7"/>
  <c r="B383" i="7"/>
  <c r="B186" i="7"/>
  <c r="C186" i="7"/>
  <c r="J442" i="6"/>
  <c r="K332" i="6"/>
  <c r="H332" i="6"/>
  <c r="J332" i="6" s="1"/>
  <c r="K146" i="6"/>
  <c r="H146" i="6"/>
  <c r="J146" i="6" s="1"/>
  <c r="B67" i="7"/>
  <c r="C67" i="7"/>
  <c r="C69" i="7"/>
  <c r="B69" i="7"/>
  <c r="J302" i="6"/>
  <c r="B8" i="7"/>
  <c r="C417" i="7"/>
  <c r="B417" i="7"/>
  <c r="K75" i="6"/>
  <c r="H75" i="6"/>
  <c r="J75" i="6" s="1"/>
  <c r="K222" i="6"/>
  <c r="H222" i="6"/>
  <c r="J222" i="6" s="1"/>
  <c r="J30" i="6"/>
  <c r="B278" i="7"/>
  <c r="C278" i="7"/>
  <c r="B33" i="7"/>
  <c r="C33" i="7"/>
  <c r="K276" i="6"/>
  <c r="H276" i="6"/>
  <c r="J276" i="6" s="1"/>
  <c r="J421" i="6"/>
  <c r="H430" i="6"/>
  <c r="J430" i="6" s="1"/>
  <c r="K430" i="6"/>
  <c r="H377" i="6"/>
  <c r="J377" i="6" s="1"/>
  <c r="K377" i="6"/>
  <c r="C391" i="7"/>
  <c r="B391" i="7"/>
  <c r="B330" i="7"/>
  <c r="C330" i="7"/>
  <c r="K51" i="6"/>
  <c r="H51" i="6"/>
  <c r="J51" i="6" s="1"/>
  <c r="K225" i="6"/>
  <c r="H225" i="6"/>
  <c r="J225" i="6" s="1"/>
  <c r="K347" i="6"/>
  <c r="H347" i="6"/>
  <c r="J347" i="6" s="1"/>
  <c r="B225" i="7"/>
  <c r="C225" i="7"/>
  <c r="H375" i="6"/>
  <c r="J375" i="6" s="1"/>
  <c r="K375" i="6"/>
  <c r="C346" i="7"/>
  <c r="B346" i="7"/>
  <c r="K503" i="6"/>
  <c r="H503" i="6"/>
  <c r="J503" i="6" s="1"/>
  <c r="K444" i="6"/>
  <c r="H444" i="6"/>
  <c r="J444" i="6" s="1"/>
  <c r="C328" i="7"/>
  <c r="B328" i="7"/>
  <c r="C21" i="7"/>
  <c r="B21" i="7"/>
  <c r="H8" i="6"/>
  <c r="J8" i="6" s="1"/>
  <c r="K8" i="6"/>
  <c r="K167" i="6"/>
  <c r="H167" i="6"/>
  <c r="J167" i="6" s="1"/>
  <c r="B28" i="7"/>
  <c r="C28" i="7"/>
  <c r="C406" i="7"/>
  <c r="B406" i="7"/>
  <c r="H392" i="6"/>
  <c r="J392" i="6" s="1"/>
  <c r="K392" i="6"/>
  <c r="H388" i="6"/>
  <c r="J388" i="6" s="1"/>
  <c r="K388" i="6"/>
  <c r="B458" i="7"/>
  <c r="C458" i="7"/>
  <c r="B174" i="7"/>
  <c r="C174" i="7"/>
  <c r="K267" i="6"/>
  <c r="H267" i="6"/>
  <c r="J267" i="6" s="1"/>
  <c r="C248" i="7"/>
  <c r="B248" i="7"/>
  <c r="C376" i="7"/>
  <c r="B376" i="7"/>
  <c r="H323" i="6"/>
  <c r="J323" i="6" s="1"/>
  <c r="K323" i="6"/>
  <c r="H464" i="6"/>
  <c r="J464" i="6" s="1"/>
  <c r="K464" i="6"/>
  <c r="C280" i="7"/>
  <c r="B280" i="7"/>
  <c r="C257" i="7"/>
  <c r="B257" i="7"/>
  <c r="B47" i="7"/>
  <c r="C47" i="7"/>
  <c r="C303" i="7"/>
  <c r="B303" i="7"/>
  <c r="C104" i="7"/>
  <c r="B104" i="7"/>
  <c r="C348" i="7"/>
  <c r="B348" i="7"/>
  <c r="C401" i="7"/>
  <c r="B401" i="7"/>
  <c r="C166" i="7"/>
  <c r="B166" i="7"/>
  <c r="K324" i="6"/>
  <c r="H324" i="6"/>
  <c r="J324" i="6" s="1"/>
  <c r="K396" i="6"/>
  <c r="H396" i="6"/>
  <c r="J396" i="6" s="1"/>
  <c r="C457" i="7"/>
  <c r="B457" i="7"/>
  <c r="K63" i="6"/>
  <c r="H63" i="6"/>
  <c r="J63" i="6" s="1"/>
  <c r="B132" i="7"/>
  <c r="C132" i="7"/>
  <c r="C271" i="7"/>
  <c r="B271" i="7"/>
  <c r="B184" i="7"/>
  <c r="C184" i="7"/>
  <c r="C313" i="7"/>
  <c r="B313" i="7"/>
  <c r="C181" i="7"/>
  <c r="B181" i="7"/>
  <c r="J438" i="6"/>
  <c r="C368" i="7"/>
  <c r="B368" i="7"/>
  <c r="J256" i="6"/>
  <c r="B63" i="7"/>
  <c r="C63" i="7"/>
  <c r="C422" i="7"/>
  <c r="B422" i="7"/>
  <c r="B493" i="7"/>
  <c r="C493" i="7"/>
  <c r="C327" i="7"/>
  <c r="B327" i="7"/>
  <c r="H103" i="6"/>
  <c r="J103" i="6" s="1"/>
  <c r="K103" i="6"/>
  <c r="C55" i="7"/>
  <c r="B55" i="7"/>
  <c r="C323" i="7"/>
  <c r="B323" i="7"/>
  <c r="C356" i="7"/>
  <c r="B356" i="7"/>
  <c r="B283" i="7"/>
  <c r="C283" i="7"/>
  <c r="H192" i="6"/>
  <c r="J192" i="6" s="1"/>
  <c r="K192" i="6"/>
  <c r="C282" i="7"/>
  <c r="B282" i="7"/>
  <c r="H368" i="6"/>
  <c r="J368" i="6" s="1"/>
  <c r="K368" i="6"/>
  <c r="C93" i="7"/>
  <c r="B93" i="7"/>
  <c r="K315" i="6"/>
  <c r="H315" i="6"/>
  <c r="J315" i="6" s="1"/>
  <c r="C223" i="7"/>
  <c r="B223" i="7"/>
  <c r="C19" i="7"/>
  <c r="B19" i="7"/>
  <c r="B470" i="7"/>
  <c r="C470" i="7"/>
  <c r="B393" i="7"/>
  <c r="C393" i="7"/>
  <c r="B90" i="7"/>
  <c r="C90" i="7"/>
  <c r="B281" i="7"/>
  <c r="C281" i="7"/>
  <c r="C331" i="7"/>
  <c r="B331" i="7"/>
  <c r="C243" i="7"/>
  <c r="B243" i="7"/>
  <c r="C218" i="7"/>
  <c r="B218" i="7"/>
  <c r="K245" i="6"/>
  <c r="H245" i="6"/>
  <c r="J245" i="6" s="1"/>
  <c r="C221" i="7"/>
  <c r="B221" i="7"/>
  <c r="K28" i="6"/>
  <c r="H28" i="6"/>
  <c r="J28" i="6" s="1"/>
  <c r="H82" i="6"/>
  <c r="J82" i="6" s="1"/>
  <c r="K82" i="6"/>
  <c r="H92" i="6"/>
  <c r="J92" i="6" s="1"/>
  <c r="K92" i="6"/>
  <c r="C492" i="7"/>
  <c r="B492" i="7"/>
  <c r="B100" i="7"/>
  <c r="C100" i="7"/>
  <c r="H353" i="6"/>
  <c r="J353" i="6" s="1"/>
  <c r="K353" i="6"/>
  <c r="H249" i="6"/>
  <c r="J249" i="6" s="1"/>
  <c r="K249" i="6"/>
  <c r="B494" i="7"/>
  <c r="C494" i="7"/>
  <c r="B418" i="7"/>
  <c r="C418" i="7"/>
  <c r="K194" i="6"/>
  <c r="H194" i="6"/>
  <c r="J194" i="6" s="1"/>
  <c r="C44" i="7"/>
  <c r="B44" i="7"/>
  <c r="C41" i="7"/>
  <c r="B41" i="7"/>
  <c r="B412" i="7"/>
  <c r="C412" i="7"/>
  <c r="K483" i="6"/>
  <c r="H483" i="6"/>
  <c r="J483" i="6" s="1"/>
  <c r="B84" i="7"/>
  <c r="C84" i="7"/>
  <c r="B435" i="7"/>
  <c r="C435" i="7"/>
  <c r="B268" i="7"/>
  <c r="C268" i="7"/>
  <c r="K142" i="6"/>
  <c r="H142" i="6"/>
  <c r="J142" i="6" s="1"/>
  <c r="H47" i="6"/>
  <c r="J47" i="6" s="1"/>
  <c r="K47" i="6"/>
  <c r="H354" i="6"/>
  <c r="J354" i="6" s="1"/>
  <c r="K354" i="6"/>
  <c r="H117" i="6"/>
  <c r="J117" i="6" s="1"/>
  <c r="K117" i="6"/>
  <c r="C467" i="7"/>
  <c r="B467" i="7"/>
  <c r="H494" i="6"/>
  <c r="J494" i="6" s="1"/>
  <c r="K494" i="6"/>
  <c r="K493" i="6"/>
  <c r="H493" i="6"/>
  <c r="J493" i="6" s="1"/>
  <c r="C375" i="7"/>
  <c r="B375" i="7"/>
  <c r="C306" i="7"/>
  <c r="B306" i="7"/>
  <c r="K458" i="6"/>
  <c r="H458" i="6"/>
  <c r="J458" i="6" s="1"/>
  <c r="C434" i="7"/>
  <c r="B434" i="7"/>
  <c r="C438" i="7"/>
  <c r="B438" i="7"/>
  <c r="C341" i="7"/>
  <c r="B341" i="7"/>
  <c r="B140" i="7"/>
  <c r="C140" i="7"/>
  <c r="C270" i="7"/>
  <c r="B270" i="7"/>
  <c r="H357" i="6"/>
  <c r="J357" i="6" s="1"/>
  <c r="K357" i="6"/>
  <c r="K419" i="6"/>
  <c r="H419" i="6"/>
  <c r="J419" i="6" s="1"/>
  <c r="H417" i="6"/>
  <c r="J417" i="6" s="1"/>
  <c r="K417" i="6"/>
  <c r="H364" i="6"/>
  <c r="J364" i="6" s="1"/>
  <c r="K364" i="6"/>
  <c r="C258" i="7"/>
  <c r="B258" i="7"/>
  <c r="B204" i="7"/>
  <c r="C204" i="7"/>
  <c r="B49" i="7"/>
  <c r="C49" i="7"/>
  <c r="B429" i="7"/>
  <c r="C429" i="7"/>
  <c r="C432" i="7"/>
  <c r="B432" i="7"/>
  <c r="C503" i="7"/>
  <c r="B503" i="7"/>
  <c r="K423" i="6"/>
  <c r="H423" i="6"/>
  <c r="J423" i="6" s="1"/>
  <c r="C404" i="7"/>
  <c r="B404" i="7"/>
  <c r="K288" i="6"/>
  <c r="H288" i="6"/>
  <c r="J288" i="6" s="1"/>
  <c r="C237" i="7"/>
  <c r="B237" i="7"/>
  <c r="C246" i="7"/>
  <c r="B246" i="7"/>
  <c r="B60" i="7"/>
  <c r="C60" i="7"/>
  <c r="H414" i="6"/>
  <c r="J414" i="6" s="1"/>
  <c r="K414" i="6"/>
  <c r="C203" i="7"/>
  <c r="B203" i="7"/>
  <c r="K135" i="6"/>
  <c r="H135" i="6"/>
  <c r="J135" i="6" s="1"/>
  <c r="C363" i="7"/>
  <c r="B363" i="7"/>
  <c r="B192" i="7"/>
  <c r="C192" i="7"/>
  <c r="B475" i="7"/>
  <c r="C475" i="7"/>
  <c r="K334" i="6"/>
  <c r="H334" i="6"/>
  <c r="J334" i="6" s="1"/>
  <c r="C296" i="7"/>
  <c r="B296" i="7"/>
  <c r="B450" i="7"/>
  <c r="C450" i="7"/>
  <c r="J220" i="6"/>
  <c r="C15" i="7"/>
  <c r="B15" i="7"/>
  <c r="G6" i="6"/>
  <c r="C83" i="7"/>
  <c r="B83" i="7"/>
  <c r="J121" i="6"/>
  <c r="K41" i="6"/>
  <c r="H41" i="6"/>
  <c r="J41" i="6" s="1"/>
  <c r="C74" i="7"/>
  <c r="B74" i="7"/>
  <c r="K231" i="6"/>
  <c r="H231" i="6"/>
  <c r="J231" i="6" s="1"/>
  <c r="B91" i="7"/>
  <c r="C91" i="7"/>
  <c r="K174" i="6"/>
  <c r="H174" i="6"/>
  <c r="J174" i="6" s="1"/>
  <c r="B343" i="7"/>
  <c r="C343" i="7"/>
  <c r="C129" i="7"/>
  <c r="B129" i="7"/>
  <c r="H156" i="6"/>
  <c r="J156" i="6" s="1"/>
  <c r="K156" i="6"/>
  <c r="B277" i="7"/>
  <c r="C277" i="7"/>
  <c r="B297" i="7"/>
  <c r="C297" i="7"/>
  <c r="H427" i="6"/>
  <c r="J427" i="6" s="1"/>
  <c r="K427" i="6"/>
  <c r="C387" i="7"/>
  <c r="B387" i="7"/>
  <c r="H289" i="6"/>
  <c r="J289" i="6" s="1"/>
  <c r="K289" i="6"/>
  <c r="K214" i="6"/>
  <c r="H214" i="6"/>
  <c r="J214" i="6" s="1"/>
  <c r="K273" i="6"/>
  <c r="H273" i="6"/>
  <c r="J273" i="6" s="1"/>
  <c r="C351" i="7"/>
  <c r="B351" i="7"/>
  <c r="C176" i="7"/>
  <c r="B176" i="7"/>
  <c r="H373" i="6"/>
  <c r="J373" i="6" s="1"/>
  <c r="K373" i="6"/>
  <c r="K490" i="6"/>
  <c r="H490" i="6"/>
  <c r="J490" i="6" s="1"/>
  <c r="K191" i="6"/>
  <c r="H191" i="6"/>
  <c r="J191" i="6" s="1"/>
  <c r="C175" i="7"/>
  <c r="B175" i="7"/>
  <c r="H350" i="6"/>
  <c r="J350" i="6" s="1"/>
  <c r="K350" i="6"/>
  <c r="B209" i="7"/>
  <c r="C209" i="7"/>
  <c r="H44" i="6"/>
  <c r="J44" i="6" s="1"/>
  <c r="K44" i="6"/>
  <c r="C333" i="7"/>
  <c r="B333" i="7"/>
  <c r="C370" i="7"/>
  <c r="B370" i="7"/>
  <c r="B193" i="7"/>
  <c r="C193" i="7"/>
  <c r="K208" i="6"/>
  <c r="H208" i="6"/>
  <c r="J208" i="6" s="1"/>
  <c r="K39" i="6"/>
  <c r="H39" i="6"/>
  <c r="J39" i="6" s="1"/>
  <c r="K261" i="6"/>
  <c r="H261" i="6"/>
  <c r="J261" i="6" s="1"/>
  <c r="K114" i="6"/>
  <c r="H114" i="6"/>
  <c r="J114" i="6" s="1"/>
  <c r="C374" i="7"/>
  <c r="B374" i="7"/>
  <c r="C135" i="7"/>
  <c r="B135" i="7"/>
  <c r="B37" i="7"/>
  <c r="C37" i="7"/>
  <c r="C244" i="7"/>
  <c r="B244" i="7"/>
  <c r="K25" i="6"/>
  <c r="H25" i="6"/>
  <c r="J25" i="6" s="1"/>
  <c r="K304" i="6"/>
  <c r="H304" i="6"/>
  <c r="J304" i="6" s="1"/>
  <c r="C54" i="7"/>
  <c r="B54" i="7"/>
  <c r="C266" i="7"/>
  <c r="B266" i="7"/>
  <c r="C173" i="7"/>
  <c r="B173" i="7"/>
  <c r="C339" i="7"/>
  <c r="B339" i="7"/>
  <c r="B164" i="7"/>
  <c r="C164" i="7"/>
  <c r="K284" i="6"/>
  <c r="H284" i="6"/>
  <c r="J284" i="6" s="1"/>
  <c r="H371" i="6"/>
  <c r="J371" i="6" s="1"/>
  <c r="K371" i="6"/>
  <c r="C145" i="7"/>
  <c r="B145" i="7"/>
  <c r="K136" i="6"/>
  <c r="H136" i="6"/>
  <c r="J136" i="6" s="1"/>
  <c r="C487" i="7"/>
  <c r="B487" i="7"/>
  <c r="C373" i="7"/>
  <c r="B373" i="7"/>
  <c r="K53" i="6"/>
  <c r="H53" i="6"/>
  <c r="J53" i="6" s="1"/>
  <c r="K404" i="6"/>
  <c r="H404" i="6"/>
  <c r="J404" i="6" s="1"/>
  <c r="H160" i="6"/>
  <c r="J160" i="6" s="1"/>
  <c r="K160" i="6"/>
  <c r="C16" i="7"/>
  <c r="B16" i="7"/>
  <c r="C65" i="7"/>
  <c r="B65" i="7"/>
  <c r="C502" i="7"/>
  <c r="B502" i="7"/>
  <c r="H251" i="6"/>
  <c r="J251" i="6" s="1"/>
  <c r="K251" i="6"/>
  <c r="C426" i="7"/>
  <c r="B426" i="7"/>
  <c r="C441" i="7"/>
  <c r="B441" i="7"/>
  <c r="B288" i="7"/>
  <c r="C288" i="7"/>
  <c r="H360" i="6"/>
  <c r="J360" i="6" s="1"/>
  <c r="K360" i="6"/>
  <c r="B160" i="7"/>
  <c r="C160" i="7"/>
  <c r="C476" i="7"/>
  <c r="B476" i="7"/>
  <c r="K400" i="6"/>
  <c r="H400" i="6"/>
  <c r="J400" i="6" s="1"/>
  <c r="H150" i="6"/>
  <c r="J150" i="6" s="1"/>
  <c r="K150" i="6"/>
  <c r="B226" i="7"/>
  <c r="C226" i="7"/>
  <c r="H455" i="6"/>
  <c r="J455" i="6" s="1"/>
  <c r="K455" i="6"/>
  <c r="K18" i="6"/>
  <c r="H18" i="6"/>
  <c r="J18" i="6" s="1"/>
  <c r="B355" i="7"/>
  <c r="C355" i="7"/>
  <c r="C115" i="7"/>
  <c r="B115" i="7"/>
  <c r="B200" i="7"/>
  <c r="C200" i="7"/>
  <c r="C326" i="7"/>
  <c r="B326" i="7"/>
  <c r="C167" i="7"/>
  <c r="B167" i="7"/>
  <c r="H26" i="6"/>
  <c r="J26" i="6" s="1"/>
  <c r="K26" i="6"/>
  <c r="C388" i="7"/>
  <c r="B388" i="7"/>
  <c r="C231" i="7"/>
  <c r="B231" i="7"/>
  <c r="B114" i="7"/>
  <c r="C114" i="7"/>
  <c r="C302" i="7"/>
  <c r="B302" i="7"/>
  <c r="C207" i="7"/>
  <c r="B207" i="7"/>
  <c r="C38" i="7"/>
  <c r="B38" i="7"/>
  <c r="B269" i="7"/>
  <c r="C269" i="7"/>
  <c r="B14" i="7"/>
  <c r="C14" i="7"/>
  <c r="C159" i="7"/>
  <c r="B159" i="7"/>
  <c r="B57" i="7"/>
  <c r="C57" i="7"/>
  <c r="J74" i="6"/>
  <c r="C81" i="7"/>
  <c r="B81" i="7"/>
  <c r="H492" i="6"/>
  <c r="J492" i="6" s="1"/>
  <c r="K492" i="6"/>
  <c r="B413" i="7"/>
  <c r="C413" i="7"/>
  <c r="C262" i="7"/>
  <c r="B262" i="7"/>
  <c r="H227" i="6"/>
  <c r="J227" i="6" s="1"/>
  <c r="K227" i="6"/>
  <c r="C474" i="7"/>
  <c r="B474" i="7"/>
  <c r="K15" i="6"/>
  <c r="H15" i="6"/>
  <c r="J15" i="6" s="1"/>
  <c r="K340" i="6"/>
  <c r="H340" i="6"/>
  <c r="J340" i="6" s="1"/>
  <c r="H333" i="6"/>
  <c r="J333" i="6" s="1"/>
  <c r="K333" i="6"/>
  <c r="C501" i="7"/>
  <c r="B501" i="7"/>
  <c r="C124" i="7"/>
  <c r="B124" i="7"/>
  <c r="H87" i="6"/>
  <c r="J87" i="6" s="1"/>
  <c r="K87" i="6"/>
  <c r="K336" i="6"/>
  <c r="H336" i="6"/>
  <c r="J336" i="6" s="1"/>
  <c r="C213" i="7"/>
  <c r="B213" i="7"/>
  <c r="H329" i="6"/>
  <c r="J329" i="6" s="1"/>
  <c r="K329" i="6"/>
  <c r="C249" i="7"/>
  <c r="B249" i="7"/>
  <c r="C399" i="7"/>
  <c r="B399" i="7"/>
  <c r="B489" i="7"/>
  <c r="C489" i="7"/>
  <c r="C454" i="7"/>
  <c r="B454" i="7"/>
  <c r="B17" i="7"/>
  <c r="C17" i="7"/>
  <c r="H113" i="6"/>
  <c r="J113" i="6" s="1"/>
  <c r="K113" i="6"/>
  <c r="C252" i="7"/>
  <c r="B252" i="7"/>
  <c r="B427" i="7"/>
  <c r="C427" i="7"/>
  <c r="C447" i="7"/>
  <c r="B447" i="7"/>
  <c r="K380" i="6"/>
  <c r="H380" i="6"/>
  <c r="J380" i="6" s="1"/>
  <c r="C301" i="7"/>
  <c r="B301" i="7"/>
  <c r="K313" i="6"/>
  <c r="H313" i="6"/>
  <c r="J313" i="6" s="1"/>
  <c r="C143" i="7"/>
  <c r="B143" i="7"/>
  <c r="B211" i="7"/>
  <c r="C211" i="7"/>
  <c r="C312" i="7"/>
  <c r="B312" i="7"/>
  <c r="K486" i="6"/>
  <c r="H486" i="6"/>
  <c r="J486" i="6" s="1"/>
  <c r="K361" i="6"/>
  <c r="H361" i="6"/>
  <c r="J361" i="6" s="1"/>
  <c r="H22" i="6"/>
  <c r="J22" i="6" s="1"/>
  <c r="K22" i="6"/>
  <c r="K73" i="6"/>
  <c r="H73" i="6"/>
  <c r="J73" i="6" s="1"/>
  <c r="K296" i="6"/>
  <c r="H296" i="6"/>
  <c r="J296" i="6" s="1"/>
  <c r="B35" i="7"/>
  <c r="C35" i="7"/>
  <c r="B34" i="7"/>
  <c r="C34" i="7"/>
  <c r="B31" i="7"/>
  <c r="C31" i="7"/>
  <c r="H345" i="6"/>
  <c r="J345" i="6" s="1"/>
  <c r="K345" i="6"/>
  <c r="B94" i="7"/>
  <c r="C94" i="7"/>
  <c r="B24" i="7"/>
  <c r="C24" i="7"/>
  <c r="J282" i="6"/>
  <c r="K14" i="6"/>
  <c r="C13" i="7" s="1"/>
  <c r="H14" i="6"/>
  <c r="J14" i="6" s="1"/>
  <c r="C241" i="7"/>
  <c r="B241" i="7"/>
  <c r="C314" i="7"/>
  <c r="B314" i="7"/>
  <c r="K23" i="6"/>
  <c r="H23" i="6"/>
  <c r="J23" i="6" s="1"/>
  <c r="B22" i="7"/>
  <c r="C22" i="7"/>
  <c r="H495" i="6"/>
  <c r="J495" i="6" s="1"/>
  <c r="K495" i="6"/>
  <c r="B224" i="7"/>
  <c r="C224" i="7"/>
  <c r="B482" i="7"/>
  <c r="C482" i="7"/>
  <c r="B359" i="7"/>
  <c r="C359" i="7"/>
  <c r="B498" i="7"/>
  <c r="C498" i="7"/>
  <c r="B414" i="7"/>
  <c r="C414" i="7"/>
  <c r="C451" i="7"/>
  <c r="B451" i="7"/>
  <c r="C473" i="7"/>
  <c r="B473" i="7"/>
  <c r="C436" i="7"/>
  <c r="B436" i="7"/>
  <c r="C332" i="7"/>
  <c r="B332" i="7"/>
  <c r="C478" i="7"/>
  <c r="B478" i="7"/>
  <c r="C272" i="7"/>
  <c r="B272" i="7"/>
  <c r="B372" i="7"/>
  <c r="C372" i="7"/>
  <c r="H213" i="6"/>
  <c r="J213" i="6" s="1"/>
  <c r="K213" i="6"/>
  <c r="H401" i="6"/>
  <c r="J401" i="6" s="1"/>
  <c r="K401" i="6"/>
  <c r="C190" i="7"/>
  <c r="B190" i="7"/>
  <c r="C30" i="7"/>
  <c r="B30" i="7"/>
  <c r="B255" i="7"/>
  <c r="C255" i="7"/>
  <c r="B110" i="7"/>
  <c r="C110" i="7"/>
  <c r="C134" i="7"/>
  <c r="B134" i="7"/>
  <c r="C379" i="7"/>
  <c r="B379" i="7"/>
  <c r="C153" i="7"/>
  <c r="B153" i="7"/>
  <c r="C222" i="7"/>
  <c r="B222" i="7"/>
  <c r="C216" i="7"/>
  <c r="B216" i="7"/>
  <c r="C381" i="7"/>
  <c r="B381" i="7"/>
  <c r="C360" i="7"/>
  <c r="B360" i="7"/>
  <c r="C185" i="7"/>
  <c r="B185" i="7"/>
  <c r="C382" i="7"/>
  <c r="B382" i="7"/>
  <c r="C201" i="7"/>
  <c r="B201" i="7"/>
  <c r="C347" i="7"/>
  <c r="B347" i="7"/>
  <c r="C29" i="7"/>
  <c r="B29" i="7"/>
  <c r="B260" i="7"/>
  <c r="C260" i="7"/>
  <c r="B72" i="7"/>
  <c r="C72" i="7"/>
  <c r="C20" i="7"/>
  <c r="B20" i="7"/>
  <c r="K11" i="6"/>
  <c r="C10" i="7" s="1"/>
  <c r="H11" i="6"/>
  <c r="J11" i="6" s="1"/>
  <c r="C344" i="7"/>
  <c r="B344" i="7"/>
  <c r="C395" i="7"/>
  <c r="B395" i="7"/>
  <c r="B195" i="7"/>
  <c r="C195" i="7"/>
  <c r="H365" i="6"/>
  <c r="J365" i="6" s="1"/>
  <c r="K365" i="6"/>
  <c r="H176" i="6"/>
  <c r="J176" i="6" s="1"/>
  <c r="K176" i="6"/>
  <c r="H193" i="6"/>
  <c r="J193" i="6" s="1"/>
  <c r="K193" i="6"/>
  <c r="H448" i="6"/>
  <c r="J448" i="6" s="1"/>
  <c r="K448" i="6"/>
  <c r="K62" i="6"/>
  <c r="H62" i="6"/>
  <c r="J62" i="6" s="1"/>
  <c r="K232" i="6"/>
  <c r="H232" i="6"/>
  <c r="J232" i="6" s="1"/>
  <c r="B52" i="7"/>
  <c r="C52" i="7"/>
  <c r="C361" i="7"/>
  <c r="B361" i="7"/>
  <c r="H58" i="6"/>
  <c r="J58" i="6" s="1"/>
  <c r="K58" i="6"/>
  <c r="H55" i="6"/>
  <c r="J55" i="6" s="1"/>
  <c r="K55" i="6"/>
  <c r="H480" i="6"/>
  <c r="J480" i="6" s="1"/>
  <c r="K480" i="6"/>
  <c r="C357" i="7"/>
  <c r="B357" i="7"/>
  <c r="C315" i="7"/>
  <c r="B315" i="7"/>
  <c r="K264" i="6"/>
  <c r="H264" i="6"/>
  <c r="J264" i="6" s="1"/>
  <c r="H499" i="6"/>
  <c r="J499" i="6" s="1"/>
  <c r="K499" i="6"/>
  <c r="K422" i="6"/>
  <c r="H422" i="6"/>
  <c r="J422" i="6" s="1"/>
  <c r="B455" i="7"/>
  <c r="C455" i="7"/>
  <c r="B263" i="7"/>
  <c r="C263" i="7"/>
  <c r="C337" i="7"/>
  <c r="B337" i="7"/>
  <c r="C250" i="7"/>
  <c r="B250" i="7"/>
  <c r="K123" i="6"/>
  <c r="H123" i="6"/>
  <c r="J123" i="6" s="1"/>
  <c r="H391" i="6"/>
  <c r="J391" i="6" s="1"/>
  <c r="K391" i="6"/>
  <c r="C335" i="7"/>
  <c r="B335" i="7"/>
  <c r="B183" i="7"/>
  <c r="C183" i="7"/>
  <c r="K317" i="6"/>
  <c r="H317" i="6"/>
  <c r="J317" i="6" s="1"/>
  <c r="B133" i="7"/>
  <c r="C133" i="7"/>
  <c r="C212" i="7"/>
  <c r="B212" i="7"/>
  <c r="C163" i="7"/>
  <c r="B163" i="7"/>
  <c r="H76" i="6"/>
  <c r="J76" i="6" s="1"/>
  <c r="K76" i="6"/>
  <c r="K240" i="6"/>
  <c r="H240" i="6"/>
  <c r="J240" i="6" s="1"/>
  <c r="C141" i="7"/>
  <c r="B141" i="7"/>
  <c r="C136" i="7"/>
  <c r="B136" i="7"/>
  <c r="K88" i="6"/>
  <c r="H88" i="6"/>
  <c r="J88" i="6" s="1"/>
  <c r="K64" i="6"/>
  <c r="H64" i="6"/>
  <c r="J64" i="6" s="1"/>
  <c r="B295" i="7"/>
  <c r="C295" i="7"/>
  <c r="K122" i="6"/>
  <c r="H122" i="6"/>
  <c r="J122" i="6" s="1"/>
  <c r="K12" i="6"/>
  <c r="C11" i="7" s="1"/>
  <c r="B71" i="7"/>
  <c r="C71" i="7"/>
  <c r="J202" i="6"/>
  <c r="H120" i="6"/>
  <c r="J120" i="6" s="1"/>
  <c r="K120" i="6"/>
  <c r="B465" i="7"/>
  <c r="C465" i="7"/>
  <c r="K445" i="6"/>
  <c r="H445" i="6"/>
  <c r="J445" i="6" s="1"/>
  <c r="K457" i="6"/>
  <c r="H457" i="6"/>
  <c r="J457" i="6" s="1"/>
  <c r="C419" i="7"/>
  <c r="B419" i="7"/>
  <c r="B443" i="7"/>
  <c r="C443" i="7"/>
  <c r="C309" i="7"/>
  <c r="B309" i="7"/>
  <c r="C452" i="7"/>
  <c r="B452" i="7"/>
  <c r="C210" i="7"/>
  <c r="B210" i="7"/>
  <c r="H147" i="6"/>
  <c r="J147" i="6" s="1"/>
  <c r="K147" i="6"/>
  <c r="B463" i="7"/>
  <c r="C463" i="7"/>
  <c r="C390" i="7"/>
  <c r="B390" i="7"/>
  <c r="B150" i="7"/>
  <c r="C150" i="7"/>
  <c r="K318" i="6"/>
  <c r="H318" i="6"/>
  <c r="J318" i="6" s="1"/>
  <c r="H233" i="6"/>
  <c r="J233" i="6" s="1"/>
  <c r="K233" i="6"/>
  <c r="H112" i="6"/>
  <c r="J112" i="6" s="1"/>
  <c r="K112" i="6"/>
  <c r="C431" i="7"/>
  <c r="B431" i="7"/>
  <c r="K434" i="6"/>
  <c r="H434" i="6"/>
  <c r="J434" i="6" s="1"/>
  <c r="B400" i="7"/>
  <c r="C400" i="7"/>
  <c r="C75" i="7"/>
  <c r="B75" i="7"/>
  <c r="C46" i="7"/>
  <c r="B46" i="7"/>
  <c r="C197" i="7"/>
  <c r="B197" i="7"/>
  <c r="K226" i="6"/>
  <c r="H226" i="6"/>
  <c r="J226" i="6" s="1"/>
  <c r="K110" i="6"/>
  <c r="H110" i="6"/>
  <c r="J110" i="6" s="1"/>
  <c r="H372" i="6"/>
  <c r="J372" i="6" s="1"/>
  <c r="K372" i="6"/>
  <c r="B219" i="7"/>
  <c r="C219" i="7"/>
  <c r="B392" i="7"/>
  <c r="C392" i="7"/>
  <c r="C353" i="7"/>
  <c r="B353" i="7"/>
  <c r="H206" i="6"/>
  <c r="J206" i="6" s="1"/>
  <c r="K206" i="6"/>
  <c r="B87" i="7"/>
  <c r="C87" i="7"/>
  <c r="H257" i="6"/>
  <c r="J257" i="6" s="1"/>
  <c r="K257" i="6"/>
  <c r="B113" i="7"/>
  <c r="C113" i="7"/>
  <c r="J148" i="6"/>
  <c r="B307" i="7"/>
  <c r="C307" i="7"/>
  <c r="J61" i="6"/>
  <c r="C70" i="7"/>
  <c r="B70" i="7"/>
  <c r="J328" i="6"/>
  <c r="K95" i="6"/>
  <c r="H95" i="6"/>
  <c r="J95" i="6" s="1"/>
  <c r="H456" i="6"/>
  <c r="J456" i="6" s="1"/>
  <c r="K456" i="6"/>
  <c r="H253" i="6"/>
  <c r="J253" i="6" s="1"/>
  <c r="K253" i="6"/>
  <c r="B27" i="7"/>
  <c r="C27" i="7"/>
  <c r="C187" i="7"/>
  <c r="B187" i="7"/>
  <c r="B154" i="7"/>
  <c r="C154" i="7"/>
  <c r="B410" i="7"/>
  <c r="C410" i="7"/>
  <c r="B322" i="7"/>
  <c r="C322" i="7"/>
  <c r="C146" i="7"/>
  <c r="B146" i="7"/>
  <c r="B120" i="7"/>
  <c r="C120" i="7"/>
  <c r="H83" i="6"/>
  <c r="J83" i="6" s="1"/>
  <c r="K83" i="6"/>
  <c r="C477" i="7"/>
  <c r="B477" i="7"/>
  <c r="H378" i="6"/>
  <c r="J378" i="6" s="1"/>
  <c r="K378" i="6"/>
  <c r="B232" i="7"/>
  <c r="C232" i="7"/>
  <c r="C380" i="7"/>
  <c r="B380" i="7"/>
  <c r="B111" i="7"/>
  <c r="C111" i="7"/>
  <c r="C76" i="7"/>
  <c r="B76" i="7"/>
  <c r="C440" i="7"/>
  <c r="B440" i="7"/>
  <c r="B182" i="7"/>
  <c r="C182" i="7"/>
  <c r="C298" i="7"/>
  <c r="B298" i="7"/>
  <c r="C389" i="7"/>
  <c r="B389" i="7"/>
  <c r="B334" i="7"/>
  <c r="C334" i="7"/>
  <c r="B43" i="7"/>
  <c r="C43" i="7"/>
  <c r="K330" i="6"/>
  <c r="H330" i="6"/>
  <c r="J330" i="6" s="1"/>
  <c r="K217" i="6"/>
  <c r="H217" i="6"/>
  <c r="J217" i="6" s="1"/>
  <c r="B199" i="7"/>
  <c r="C199" i="7"/>
  <c r="B205" i="7"/>
  <c r="C205" i="7"/>
  <c r="B170" i="7"/>
  <c r="C170" i="7"/>
  <c r="C121" i="7"/>
  <c r="B121" i="7"/>
  <c r="C116" i="7"/>
  <c r="B116" i="7"/>
  <c r="B10" i="7"/>
  <c r="C171" i="7"/>
  <c r="B171" i="7"/>
  <c r="J236" i="6"/>
  <c r="J279" i="6"/>
  <c r="K312" i="6"/>
  <c r="H312" i="6"/>
  <c r="J312" i="6" s="1"/>
  <c r="C287" i="7"/>
  <c r="B287" i="7"/>
  <c r="K40" i="6"/>
  <c r="H40" i="6"/>
  <c r="J40" i="6" s="1"/>
  <c r="K242" i="6"/>
  <c r="H242" i="6"/>
  <c r="J242" i="6" s="1"/>
  <c r="K127" i="6"/>
  <c r="H127" i="6"/>
  <c r="J127" i="6" s="1"/>
  <c r="K263" i="6"/>
  <c r="H263" i="6"/>
  <c r="J263" i="6" s="1"/>
  <c r="H281" i="6"/>
  <c r="J281" i="6" s="1"/>
  <c r="K281" i="6"/>
  <c r="C172" i="7"/>
  <c r="B172" i="7"/>
  <c r="H35" i="6"/>
  <c r="J35" i="6" s="1"/>
  <c r="K35" i="6"/>
  <c r="C275" i="7"/>
  <c r="B275" i="7"/>
  <c r="B352" i="7"/>
  <c r="C352" i="7"/>
  <c r="K487" i="6"/>
  <c r="H487" i="6"/>
  <c r="J487" i="6" s="1"/>
  <c r="C461" i="7"/>
  <c r="B461" i="7"/>
  <c r="C316" i="7"/>
  <c r="B316" i="7"/>
  <c r="C247" i="7"/>
  <c r="B247" i="7"/>
  <c r="B495" i="7"/>
  <c r="C495" i="7"/>
  <c r="B459" i="7"/>
  <c r="C459" i="7"/>
  <c r="C444" i="7"/>
  <c r="B444" i="7"/>
  <c r="C421" i="7"/>
  <c r="B421" i="7"/>
  <c r="B286" i="7"/>
  <c r="C286" i="7"/>
  <c r="C366" i="7"/>
  <c r="B366" i="7"/>
  <c r="C180" i="7"/>
  <c r="B180" i="7"/>
  <c r="B82" i="7"/>
  <c r="C82" i="7"/>
  <c r="H370" i="6"/>
  <c r="J370" i="6" s="1"/>
  <c r="K370" i="6"/>
  <c r="H309" i="6"/>
  <c r="J309" i="6" s="1"/>
  <c r="K309" i="6"/>
  <c r="C358" i="7"/>
  <c r="B358" i="7"/>
  <c r="B259" i="7"/>
  <c r="C259" i="7"/>
  <c r="C423" i="7"/>
  <c r="B423" i="7"/>
  <c r="K265" i="6"/>
  <c r="H265" i="6"/>
  <c r="J265" i="6" s="1"/>
  <c r="C371" i="7"/>
  <c r="B371" i="7"/>
  <c r="H280" i="6"/>
  <c r="J280" i="6" s="1"/>
  <c r="K280" i="6"/>
  <c r="H132" i="6"/>
  <c r="J132" i="6" s="1"/>
  <c r="K132" i="6"/>
  <c r="K320" i="6"/>
  <c r="H320" i="6"/>
  <c r="J320" i="6" s="1"/>
  <c r="K187" i="6"/>
  <c r="H187" i="6"/>
  <c r="J187" i="6" s="1"/>
  <c r="B485" i="7"/>
  <c r="C485" i="7"/>
  <c r="B342" i="7"/>
  <c r="C342" i="7"/>
  <c r="J144" i="6"/>
  <c r="K19" i="6"/>
  <c r="H19" i="6"/>
  <c r="J19" i="6" s="1"/>
  <c r="C256" i="7"/>
  <c r="B256" i="7"/>
  <c r="K234" i="6"/>
  <c r="H234" i="6"/>
  <c r="J234" i="6" s="1"/>
  <c r="C188" i="7"/>
  <c r="B188" i="7"/>
  <c r="K305" i="6"/>
  <c r="H305" i="6"/>
  <c r="J305" i="6" s="1"/>
  <c r="B130" i="7"/>
  <c r="C130" i="7"/>
  <c r="B85" i="7"/>
  <c r="C85" i="7"/>
  <c r="H440" i="6"/>
  <c r="J440" i="6" s="1"/>
  <c r="K440" i="6"/>
  <c r="C235" i="7"/>
  <c r="B235" i="7"/>
  <c r="K66" i="6"/>
  <c r="H66" i="6"/>
  <c r="J66" i="6" s="1"/>
  <c r="B394" i="7"/>
  <c r="C394" i="7"/>
  <c r="B169" i="7"/>
  <c r="C169" i="7"/>
  <c r="K475" i="6"/>
  <c r="H475" i="6"/>
  <c r="J475" i="6" s="1"/>
  <c r="K115" i="6"/>
  <c r="H115" i="6"/>
  <c r="J115" i="6" s="1"/>
  <c r="H303" i="6"/>
  <c r="J303" i="6" s="1"/>
  <c r="K303" i="6"/>
  <c r="C50" i="7"/>
  <c r="B50" i="7"/>
  <c r="C40" i="7"/>
  <c r="B40" i="7"/>
  <c r="H477" i="6"/>
  <c r="J477" i="6" s="1"/>
  <c r="K477" i="6"/>
  <c r="K116" i="6"/>
  <c r="H116" i="6"/>
  <c r="J116" i="6" s="1"/>
  <c r="B384" i="7"/>
  <c r="C384" i="7"/>
  <c r="H299" i="6"/>
  <c r="J299" i="6" s="1"/>
  <c r="K299" i="6"/>
  <c r="B112" i="7"/>
  <c r="C112" i="7"/>
  <c r="J352" i="6"/>
  <c r="B11" i="7"/>
  <c r="C321" i="7"/>
  <c r="B321" i="7"/>
  <c r="H337" i="6"/>
  <c r="J337" i="6" s="1"/>
  <c r="K337" i="6"/>
  <c r="K308" i="6"/>
  <c r="H308" i="6"/>
  <c r="J308" i="6" s="1"/>
  <c r="K131" i="6"/>
  <c r="H131" i="6"/>
  <c r="J131" i="6" s="1"/>
  <c r="K497" i="6"/>
  <c r="H497" i="6"/>
  <c r="J497" i="6" s="1"/>
  <c r="K472" i="6"/>
  <c r="H472" i="6"/>
  <c r="J472" i="6" s="1"/>
  <c r="B402" i="7"/>
  <c r="C402" i="7"/>
  <c r="K363" i="6"/>
  <c r="H363" i="6"/>
  <c r="J363" i="6" s="1"/>
  <c r="B442" i="7"/>
  <c r="C442" i="7"/>
  <c r="H107" i="6"/>
  <c r="J107" i="6" s="1"/>
  <c r="K107" i="6"/>
  <c r="C310" i="7"/>
  <c r="B310" i="7"/>
  <c r="C377" i="7"/>
  <c r="B377" i="7"/>
  <c r="C317" i="7"/>
  <c r="B317" i="7"/>
  <c r="C308" i="7"/>
  <c r="B308" i="7"/>
  <c r="C149" i="7"/>
  <c r="B149" i="7"/>
  <c r="K441" i="6"/>
  <c r="H441" i="6"/>
  <c r="J441" i="6" s="1"/>
  <c r="K168" i="6"/>
  <c r="H168" i="6"/>
  <c r="J168" i="6" s="1"/>
  <c r="K467" i="6"/>
  <c r="H467" i="6"/>
  <c r="J467" i="6" s="1"/>
  <c r="K290" i="6"/>
  <c r="H290" i="6"/>
  <c r="J290" i="6" s="1"/>
  <c r="C139" i="7"/>
  <c r="B139" i="7"/>
  <c r="B350" i="7"/>
  <c r="C350" i="7"/>
  <c r="H152" i="6"/>
  <c r="J152" i="6" s="1"/>
  <c r="K152" i="6"/>
  <c r="B53" i="7"/>
  <c r="C53" i="7"/>
  <c r="C242" i="7"/>
  <c r="B242" i="7"/>
  <c r="C279" i="7"/>
  <c r="B279" i="7"/>
  <c r="B131" i="7"/>
  <c r="C131" i="7"/>
  <c r="B497" i="7"/>
  <c r="C497" i="7"/>
  <c r="B119" i="7"/>
  <c r="C119" i="7"/>
  <c r="C300" i="7"/>
  <c r="B300" i="7"/>
  <c r="C468" i="7"/>
  <c r="B468" i="7"/>
  <c r="H325" i="6"/>
  <c r="J325" i="6" s="1"/>
  <c r="K325" i="6"/>
  <c r="B161" i="7"/>
  <c r="C161" i="7"/>
  <c r="B152" i="7"/>
  <c r="C152" i="7"/>
  <c r="B147" i="7"/>
  <c r="C147" i="7"/>
  <c r="H96" i="6"/>
  <c r="J96" i="6" s="1"/>
  <c r="K96" i="6"/>
  <c r="H32" i="6"/>
  <c r="J32" i="6" s="1"/>
  <c r="K32" i="6"/>
  <c r="K9" i="6"/>
  <c r="C8" i="7" s="1"/>
  <c r="C336" i="7"/>
  <c r="B336" i="7"/>
  <c r="C126" i="7"/>
  <c r="B126" i="7"/>
  <c r="C456" i="7"/>
  <c r="B456" i="7"/>
  <c r="C290" i="7"/>
  <c r="B290" i="7"/>
  <c r="K367" i="6"/>
  <c r="H367" i="6"/>
  <c r="J367" i="6" s="1"/>
  <c r="C106" i="7"/>
  <c r="B106" i="7"/>
  <c r="C80" i="7"/>
  <c r="B80" i="7"/>
  <c r="H292" i="6"/>
  <c r="J292" i="6" s="1"/>
  <c r="K292" i="6"/>
  <c r="C369" i="7"/>
  <c r="B369" i="7"/>
  <c r="C66" i="7"/>
  <c r="B66" i="7"/>
  <c r="H341" i="6"/>
  <c r="J341" i="6" s="1"/>
  <c r="K341" i="6"/>
  <c r="H397" i="6"/>
  <c r="J397" i="6" s="1"/>
  <c r="K397" i="6"/>
  <c r="H260" i="6"/>
  <c r="J260" i="6" s="1"/>
  <c r="K260" i="6"/>
  <c r="C453" i="7"/>
  <c r="B453" i="7"/>
  <c r="H331" i="6"/>
  <c r="J331" i="6" s="1"/>
  <c r="K331" i="6"/>
  <c r="B151" i="7"/>
  <c r="C151" i="7"/>
  <c r="C165" i="7"/>
  <c r="B165" i="7"/>
  <c r="J403" i="6"/>
  <c r="C206" i="7"/>
  <c r="B206" i="7"/>
  <c r="H314" i="6"/>
  <c r="J314" i="6" s="1"/>
  <c r="K314" i="6"/>
  <c r="B264" i="7"/>
  <c r="C264" i="7"/>
  <c r="H258" i="6"/>
  <c r="J258" i="6" s="1"/>
  <c r="K258" i="6"/>
  <c r="C292" i="7"/>
  <c r="B292" i="7"/>
  <c r="C73" i="7"/>
  <c r="B73" i="7"/>
  <c r="H13" i="6"/>
  <c r="J13" i="6" s="1"/>
  <c r="K13" i="6"/>
  <c r="C12" i="7" s="1"/>
  <c r="C18" i="7"/>
  <c r="B18" i="7"/>
  <c r="J161" i="6"/>
  <c r="H27" i="6"/>
  <c r="J27" i="6" s="1"/>
  <c r="K27" i="6"/>
  <c r="C125" i="7"/>
  <c r="B125" i="7"/>
  <c r="B5" i="7"/>
  <c r="B89" i="7"/>
  <c r="C89" i="7"/>
  <c r="H60" i="6"/>
  <c r="J60" i="6" s="1"/>
  <c r="K60" i="6"/>
  <c r="B42" i="7"/>
  <c r="C42" i="7"/>
  <c r="C228" i="7"/>
  <c r="B228" i="7"/>
  <c r="H270" i="6"/>
  <c r="J270" i="6" s="1"/>
  <c r="K270" i="6"/>
  <c r="C311" i="7"/>
  <c r="B311" i="7"/>
  <c r="C439" i="7"/>
  <c r="B439" i="7"/>
  <c r="C51" i="7"/>
  <c r="B51" i="7"/>
  <c r="K163" i="6"/>
  <c r="H163" i="6"/>
  <c r="J163" i="6" s="1"/>
  <c r="K420" i="6"/>
  <c r="H420" i="6"/>
  <c r="J420" i="6" s="1"/>
  <c r="B122" i="7"/>
  <c r="C122" i="7"/>
  <c r="C349" i="7"/>
  <c r="B349" i="7"/>
  <c r="H496" i="6"/>
  <c r="J496" i="6" s="1"/>
  <c r="K496" i="6"/>
  <c r="K491" i="6"/>
  <c r="H491" i="6"/>
  <c r="J491" i="6" s="1"/>
  <c r="B490" i="7"/>
  <c r="C490" i="7"/>
  <c r="K376" i="6"/>
  <c r="H376" i="6"/>
  <c r="J376" i="6" s="1"/>
  <c r="C291" i="7"/>
  <c r="B291" i="7"/>
  <c r="K307" i="6"/>
  <c r="H307" i="6"/>
  <c r="J307" i="6" s="1"/>
  <c r="K399" i="6"/>
  <c r="H399" i="6"/>
  <c r="J399" i="6" s="1"/>
  <c r="C340" i="7"/>
  <c r="B340" i="7"/>
  <c r="B92" i="7"/>
  <c r="C92" i="7"/>
  <c r="C396" i="7"/>
  <c r="B396" i="7"/>
  <c r="K140" i="6"/>
  <c r="H140" i="6"/>
  <c r="J140" i="6" s="1"/>
  <c r="C289" i="7"/>
  <c r="B289" i="7"/>
  <c r="H157" i="6"/>
  <c r="J157" i="6" s="1"/>
  <c r="K157" i="6"/>
  <c r="H33" i="6"/>
  <c r="J33" i="6" s="1"/>
  <c r="K33" i="6"/>
  <c r="H355" i="6"/>
  <c r="J355" i="6" s="1"/>
  <c r="K355" i="6"/>
  <c r="C329" i="7"/>
  <c r="B329" i="7"/>
  <c r="C202" i="7"/>
  <c r="B202" i="7"/>
  <c r="B319" i="7"/>
  <c r="C319" i="7"/>
  <c r="C109" i="7"/>
  <c r="B109" i="7"/>
  <c r="C324" i="7"/>
  <c r="B324" i="7"/>
  <c r="J81" i="6"/>
  <c r="K38" i="6"/>
  <c r="H38" i="6"/>
  <c r="J38" i="6" s="1"/>
  <c r="C233" i="7"/>
  <c r="B233" i="7"/>
  <c r="J358" i="6"/>
  <c r="B299" i="7"/>
  <c r="C299" i="7"/>
  <c r="C304" i="7"/>
  <c r="B304" i="7"/>
  <c r="K128" i="6"/>
  <c r="H128" i="6"/>
  <c r="J128" i="6" s="1"/>
  <c r="K34" i="6"/>
  <c r="H34" i="6"/>
  <c r="J34" i="6" s="1"/>
  <c r="C45" i="7"/>
  <c r="B45" i="7"/>
  <c r="C123" i="7"/>
  <c r="B123" i="7"/>
  <c r="C491" i="7"/>
  <c r="B491" i="7"/>
  <c r="H278" i="6"/>
  <c r="J278" i="6" s="1"/>
  <c r="K278" i="6"/>
  <c r="C367" i="7"/>
  <c r="B367" i="7"/>
  <c r="H298" i="6"/>
  <c r="J298" i="6" s="1"/>
  <c r="K298" i="6"/>
  <c r="C155" i="7"/>
  <c r="B155" i="7"/>
  <c r="K42" i="6"/>
  <c r="H42" i="6"/>
  <c r="J42" i="6" s="1"/>
  <c r="C227" i="7"/>
  <c r="B227" i="7"/>
  <c r="C397" i="7"/>
  <c r="B397" i="7"/>
  <c r="C416" i="7"/>
  <c r="B416" i="7"/>
  <c r="C251" i="7"/>
  <c r="B251" i="7"/>
  <c r="C364" i="7"/>
  <c r="B364" i="7"/>
  <c r="C499" i="7"/>
  <c r="B499" i="7"/>
  <c r="C267" i="7"/>
  <c r="B267" i="7"/>
  <c r="B469" i="7"/>
  <c r="C469" i="7"/>
  <c r="B472" i="7"/>
  <c r="C472" i="7"/>
  <c r="C471" i="7"/>
  <c r="B471" i="7"/>
  <c r="H485" i="6"/>
  <c r="J485" i="6" s="1"/>
  <c r="K485" i="6"/>
  <c r="K447" i="6"/>
  <c r="H447" i="6"/>
  <c r="J447" i="6" s="1"/>
  <c r="C261" i="7"/>
  <c r="B261" i="7"/>
  <c r="B362" i="7"/>
  <c r="C362" i="7"/>
  <c r="C240" i="7"/>
  <c r="B240" i="7"/>
  <c r="K143" i="6"/>
  <c r="H143" i="6"/>
  <c r="J143" i="6" s="1"/>
  <c r="C446" i="7"/>
  <c r="B446" i="7"/>
  <c r="B437" i="7"/>
  <c r="C437" i="7"/>
  <c r="C496" i="7"/>
  <c r="B496" i="7"/>
  <c r="B420" i="7"/>
  <c r="C420" i="7"/>
  <c r="B142" i="7"/>
  <c r="C142" i="7"/>
  <c r="K247" i="6"/>
  <c r="H247" i="6"/>
  <c r="J247" i="6" s="1"/>
  <c r="C415" i="7"/>
  <c r="B415" i="7"/>
  <c r="H459" i="6"/>
  <c r="J459" i="6" s="1"/>
  <c r="K459" i="6"/>
  <c r="H349" i="6"/>
  <c r="J349" i="6" s="1"/>
  <c r="K349" i="6"/>
  <c r="B398" i="7"/>
  <c r="C398" i="7"/>
  <c r="B229" i="7"/>
  <c r="C229" i="7"/>
  <c r="B64" i="7"/>
  <c r="C64" i="7"/>
  <c r="C403" i="7"/>
  <c r="B403" i="7"/>
  <c r="C449" i="7"/>
  <c r="B449" i="7"/>
  <c r="B32" i="7"/>
  <c r="C32" i="7"/>
  <c r="C354" i="7"/>
  <c r="B354" i="7"/>
  <c r="K182" i="6"/>
  <c r="H182" i="6"/>
  <c r="J182" i="6" s="1"/>
  <c r="B12" i="7"/>
  <c r="C95" i="7"/>
  <c r="B95" i="7"/>
  <c r="C26" i="7"/>
  <c r="B26" i="7"/>
  <c r="K219" i="6"/>
  <c r="H219" i="6"/>
  <c r="J219" i="6" s="1"/>
  <c r="C96" i="7"/>
  <c r="B96" i="7"/>
  <c r="F9" i="6"/>
  <c r="H9" i="6" s="1"/>
  <c r="J9" i="6" s="1"/>
  <c r="K205" i="6"/>
  <c r="H205" i="6"/>
  <c r="J205" i="6" s="1"/>
  <c r="B7" i="7"/>
  <c r="C7" i="7"/>
  <c r="C59" i="7"/>
  <c r="B59" i="7"/>
  <c r="B127" i="7"/>
  <c r="C127" i="7"/>
  <c r="B208" i="7"/>
  <c r="C208" i="7"/>
  <c r="H5" i="6"/>
  <c r="K5" i="6"/>
  <c r="C386" i="7"/>
  <c r="B386" i="7"/>
  <c r="K344" i="6"/>
  <c r="H344" i="6"/>
  <c r="J344" i="6" s="1"/>
  <c r="D370" i="7" l="1"/>
  <c r="D176" i="7"/>
  <c r="D475" i="7"/>
  <c r="D418" i="7"/>
  <c r="D221" i="7"/>
  <c r="D393" i="7"/>
  <c r="D282" i="7"/>
  <c r="D311" i="7"/>
  <c r="D38" i="7"/>
  <c r="D426" i="7"/>
  <c r="D373" i="7"/>
  <c r="D135" i="7"/>
  <c r="D49" i="7"/>
  <c r="D496" i="7"/>
  <c r="D251" i="7"/>
  <c r="D374" i="7"/>
  <c r="D351" i="7"/>
  <c r="D192" i="7"/>
  <c r="D204" i="7"/>
  <c r="D283" i="7"/>
  <c r="D417" i="7"/>
  <c r="D83" i="7"/>
  <c r="D315" i="7"/>
  <c r="D379" i="7"/>
  <c r="D451" i="7"/>
  <c r="D249" i="7"/>
  <c r="D243" i="7"/>
  <c r="D28" i="7"/>
  <c r="D69" i="7"/>
  <c r="D485" i="7"/>
  <c r="D402" i="7"/>
  <c r="D358" i="7"/>
  <c r="D380" i="7"/>
  <c r="D353" i="7"/>
  <c r="D390" i="7"/>
  <c r="D357" i="7"/>
  <c r="D72" i="7"/>
  <c r="D272" i="7"/>
  <c r="K6" i="6"/>
  <c r="D174" i="7" s="1"/>
  <c r="H6" i="6"/>
  <c r="J6" i="6" s="1"/>
  <c r="D421" i="7"/>
  <c r="D121" i="7"/>
  <c r="D389" i="7"/>
  <c r="D410" i="7"/>
  <c r="D70" i="7"/>
  <c r="D75" i="7"/>
  <c r="D419" i="7"/>
  <c r="D295" i="7"/>
  <c r="D215" i="7"/>
  <c r="K3" i="6"/>
  <c r="D144" i="7"/>
  <c r="D254" i="7"/>
  <c r="D138" i="7"/>
  <c r="C4" i="7"/>
  <c r="D4" i="7" s="1"/>
  <c r="D220" i="7"/>
  <c r="D500" i="7"/>
  <c r="D97" i="7"/>
  <c r="D107" i="7"/>
  <c r="D86" i="7"/>
  <c r="D118" i="7"/>
  <c r="D178" i="7"/>
  <c r="D430" i="7"/>
  <c r="D488" i="7"/>
  <c r="D425" i="7"/>
  <c r="D445" i="7"/>
  <c r="D58" i="7"/>
  <c r="D325" i="7"/>
  <c r="D13" i="7"/>
  <c r="D158" i="7"/>
  <c r="D108" i="7"/>
  <c r="D293" i="7"/>
  <c r="D157" i="7"/>
  <c r="D245" i="7"/>
  <c r="D484" i="7"/>
  <c r="D481" i="7"/>
  <c r="D294" i="7"/>
  <c r="D148" i="7"/>
  <c r="D464" i="7"/>
  <c r="D448" i="7"/>
  <c r="D480" i="7"/>
  <c r="D284" i="7"/>
  <c r="D217" i="7"/>
  <c r="D194" i="7"/>
  <c r="D407" i="7"/>
  <c r="D238" i="7"/>
  <c r="D411" i="7"/>
  <c r="D338" i="7"/>
  <c r="D236" i="7"/>
  <c r="D77" i="7"/>
  <c r="D179" i="7"/>
  <c r="D78" i="7"/>
  <c r="J5" i="6"/>
  <c r="H3" i="6"/>
  <c r="D355" i="7"/>
  <c r="D288" i="7"/>
  <c r="D47" i="7"/>
  <c r="D278" i="7"/>
  <c r="D239" i="7"/>
  <c r="D218" i="7" l="1"/>
  <c r="H218" i="7" s="1"/>
  <c r="D339" i="7"/>
  <c r="D483" i="7"/>
  <c r="H483" i="7" s="1"/>
  <c r="D101" i="7"/>
  <c r="F101" i="7" s="1"/>
  <c r="D303" i="7"/>
  <c r="D198" i="7"/>
  <c r="D84" i="7"/>
  <c r="D337" i="7"/>
  <c r="D168" i="7"/>
  <c r="G168" i="7" s="1"/>
  <c r="D286" i="7"/>
  <c r="H286" i="7" s="1"/>
  <c r="D479" i="7"/>
  <c r="H479" i="7" s="1"/>
  <c r="D395" i="7"/>
  <c r="D253" i="7"/>
  <c r="F253" i="7" s="1"/>
  <c r="D145" i="7"/>
  <c r="D9" i="7"/>
  <c r="D61" i="7"/>
  <c r="D105" i="7"/>
  <c r="D91" i="7"/>
  <c r="G91" i="7" s="1"/>
  <c r="D203" i="7"/>
  <c r="D252" i="7"/>
  <c r="G252" i="7" s="1"/>
  <c r="D42" i="7"/>
  <c r="F42" i="7" s="1"/>
  <c r="D436" i="7"/>
  <c r="F436" i="7" s="1"/>
  <c r="D452" i="7"/>
  <c r="F452" i="7" s="1"/>
  <c r="D99" i="7"/>
  <c r="F99" i="7" s="1"/>
  <c r="D470" i="7"/>
  <c r="D48" i="7"/>
  <c r="F48" i="7" s="1"/>
  <c r="D424" i="7"/>
  <c r="G424" i="7" s="1"/>
  <c r="D323" i="7"/>
  <c r="G323" i="7" s="1"/>
  <c r="D285" i="7"/>
  <c r="G285" i="7" s="1"/>
  <c r="D223" i="7"/>
  <c r="H223" i="7" s="1"/>
  <c r="D352" i="7"/>
  <c r="D318" i="7"/>
  <c r="D237" i="7"/>
  <c r="G237" i="7" s="1"/>
  <c r="D162" i="7"/>
  <c r="D291" i="7"/>
  <c r="D213" i="7"/>
  <c r="G213" i="7" s="1"/>
  <c r="D39" i="7"/>
  <c r="D111" i="7"/>
  <c r="G111" i="7" s="1"/>
  <c r="D191" i="7"/>
  <c r="D21" i="7"/>
  <c r="H21" i="7" s="1"/>
  <c r="D25" i="7"/>
  <c r="F25" i="7" s="1"/>
  <c r="D167" i="7"/>
  <c r="G167" i="7" s="1"/>
  <c r="D385" i="7"/>
  <c r="D331" i="7"/>
  <c r="F331" i="7" s="1"/>
  <c r="D196" i="7"/>
  <c r="H196" i="7" s="1"/>
  <c r="D492" i="7"/>
  <c r="F492" i="7" s="1"/>
  <c r="D141" i="7"/>
  <c r="H141" i="7" s="1"/>
  <c r="D486" i="7"/>
  <c r="G486" i="7" s="1"/>
  <c r="D387" i="7"/>
  <c r="G387" i="7" s="1"/>
  <c r="D290" i="7"/>
  <c r="F290" i="7" s="1"/>
  <c r="D365" i="7"/>
  <c r="H365" i="7" s="1"/>
  <c r="D280" i="7"/>
  <c r="G280" i="7" s="1"/>
  <c r="D137" i="7"/>
  <c r="D383" i="7"/>
  <c r="D260" i="7"/>
  <c r="G260" i="7" s="1"/>
  <c r="D214" i="7"/>
  <c r="D43" i="7"/>
  <c r="F43" i="7" s="1"/>
  <c r="D62" i="7"/>
  <c r="D281" i="7"/>
  <c r="D23" i="7"/>
  <c r="D175" i="7"/>
  <c r="H175" i="7" s="1"/>
  <c r="D345" i="7"/>
  <c r="G345" i="7" s="1"/>
  <c r="D369" i="7"/>
  <c r="G369" i="7" s="1"/>
  <c r="D80" i="7"/>
  <c r="F80" i="7" s="1"/>
  <c r="D6" i="7"/>
  <c r="D177" i="7"/>
  <c r="H177" i="7" s="1"/>
  <c r="D31" i="7"/>
  <c r="E31" i="7" s="1"/>
  <c r="D52" i="7"/>
  <c r="D230" i="7"/>
  <c r="G230" i="7" s="1"/>
  <c r="D460" i="7"/>
  <c r="F460" i="7" s="1"/>
  <c r="D231" i="7"/>
  <c r="F231" i="7" s="1"/>
  <c r="D422" i="7"/>
  <c r="H422" i="7" s="1"/>
  <c r="D458" i="7"/>
  <c r="H458" i="7" s="1"/>
  <c r="D378" i="7"/>
  <c r="D405" i="7"/>
  <c r="F405" i="7" s="1"/>
  <c r="D474" i="7"/>
  <c r="F474" i="7" s="1"/>
  <c r="D19" i="7"/>
  <c r="G19" i="7" s="1"/>
  <c r="D56" i="7"/>
  <c r="D34" i="7"/>
  <c r="H34" i="7" s="1"/>
  <c r="D116" i="7"/>
  <c r="G116" i="7" s="1"/>
  <c r="D256" i="7"/>
  <c r="E256" i="7" s="1"/>
  <c r="D313" i="7"/>
  <c r="F313" i="7" s="1"/>
  <c r="D257" i="7"/>
  <c r="E257" i="7" s="1"/>
  <c r="D117" i="7"/>
  <c r="G117" i="7" s="1"/>
  <c r="D391" i="7"/>
  <c r="E391" i="7" s="1"/>
  <c r="D103" i="7"/>
  <c r="G103" i="7" s="1"/>
  <c r="D368" i="7"/>
  <c r="F368" i="7" s="1"/>
  <c r="D401" i="7"/>
  <c r="D276" i="7"/>
  <c r="G276" i="7" s="1"/>
  <c r="D342" i="7"/>
  <c r="H342" i="7" s="1"/>
  <c r="D300" i="7"/>
  <c r="D44" i="7"/>
  <c r="D224" i="7"/>
  <c r="D128" i="7"/>
  <c r="D273" i="7"/>
  <c r="D16" i="7"/>
  <c r="F16" i="7" s="1"/>
  <c r="D466" i="7"/>
  <c r="D45" i="7"/>
  <c r="F45" i="7" s="1"/>
  <c r="D462" i="7"/>
  <c r="D234" i="7"/>
  <c r="E234" i="7" s="1"/>
  <c r="D159" i="7"/>
  <c r="F159" i="7" s="1"/>
  <c r="D372" i="7"/>
  <c r="F372" i="7" s="1"/>
  <c r="D27" i="7"/>
  <c r="H27" i="7" s="1"/>
  <c r="D227" i="7"/>
  <c r="H227" i="7" s="1"/>
  <c r="D88" i="7"/>
  <c r="G88" i="7" s="1"/>
  <c r="D211" i="7"/>
  <c r="H211" i="7" s="1"/>
  <c r="D134" i="7"/>
  <c r="D440" i="7"/>
  <c r="F440" i="7" s="1"/>
  <c r="D403" i="7"/>
  <c r="F403" i="7" s="1"/>
  <c r="D79" i="7"/>
  <c r="F79" i="7" s="1"/>
  <c r="D408" i="7"/>
  <c r="H408" i="7" s="1"/>
  <c r="D320" i="7"/>
  <c r="E320" i="7" s="1"/>
  <c r="D314" i="7"/>
  <c r="H314" i="7" s="1"/>
  <c r="D467" i="7"/>
  <c r="D240" i="7"/>
  <c r="D98" i="7"/>
  <c r="H98" i="7" s="1"/>
  <c r="D274" i="7"/>
  <c r="D409" i="7"/>
  <c r="H409" i="7" s="1"/>
  <c r="D68" i="7"/>
  <c r="D360" i="7"/>
  <c r="G360" i="7" s="1"/>
  <c r="D414" i="7"/>
  <c r="G414" i="7" s="1"/>
  <c r="D259" i="7"/>
  <c r="F259" i="7" s="1"/>
  <c r="D341" i="7"/>
  <c r="E341" i="7" s="1"/>
  <c r="D367" i="7"/>
  <c r="G367" i="7" s="1"/>
  <c r="D327" i="7"/>
  <c r="E327" i="7" s="1"/>
  <c r="D415" i="7"/>
  <c r="E415" i="7" s="1"/>
  <c r="D46" i="7"/>
  <c r="H46" i="7" s="1"/>
  <c r="D266" i="7"/>
  <c r="G266" i="7" s="1"/>
  <c r="D493" i="7"/>
  <c r="H493" i="7" s="1"/>
  <c r="D441" i="7"/>
  <c r="E441" i="7" s="1"/>
  <c r="H174" i="7"/>
  <c r="G174" i="7"/>
  <c r="E174" i="7"/>
  <c r="F174" i="7"/>
  <c r="F481" i="7"/>
  <c r="G481" i="7"/>
  <c r="H481" i="7"/>
  <c r="E481" i="7"/>
  <c r="G451" i="7"/>
  <c r="H451" i="7"/>
  <c r="F451" i="7"/>
  <c r="E451" i="7"/>
  <c r="E283" i="7"/>
  <c r="F283" i="7"/>
  <c r="H283" i="7"/>
  <c r="G283" i="7"/>
  <c r="F458" i="7"/>
  <c r="E458" i="7"/>
  <c r="G331" i="7"/>
  <c r="F251" i="7"/>
  <c r="E251" i="7"/>
  <c r="G251" i="7"/>
  <c r="H251" i="7"/>
  <c r="F280" i="7"/>
  <c r="H280" i="7"/>
  <c r="E280" i="7"/>
  <c r="H77" i="7"/>
  <c r="F77" i="7"/>
  <c r="E77" i="7"/>
  <c r="G77" i="7"/>
  <c r="E387" i="7"/>
  <c r="H387" i="7"/>
  <c r="F387" i="7"/>
  <c r="H323" i="7"/>
  <c r="H315" i="7"/>
  <c r="G315" i="7"/>
  <c r="F315" i="7"/>
  <c r="E315" i="7"/>
  <c r="G204" i="7"/>
  <c r="F204" i="7"/>
  <c r="E204" i="7"/>
  <c r="H204" i="7"/>
  <c r="F496" i="7"/>
  <c r="E496" i="7"/>
  <c r="H496" i="7"/>
  <c r="G496" i="7"/>
  <c r="H313" i="7"/>
  <c r="G313" i="7"/>
  <c r="E313" i="7"/>
  <c r="F484" i="7"/>
  <c r="G484" i="7"/>
  <c r="H484" i="7"/>
  <c r="E484" i="7"/>
  <c r="H157" i="7"/>
  <c r="G157" i="7"/>
  <c r="E157" i="7"/>
  <c r="F157" i="7"/>
  <c r="H303" i="7"/>
  <c r="G303" i="7"/>
  <c r="F303" i="7"/>
  <c r="E303" i="7"/>
  <c r="H480" i="7"/>
  <c r="G480" i="7"/>
  <c r="F480" i="7"/>
  <c r="E480" i="7"/>
  <c r="F351" i="7"/>
  <c r="H351" i="7"/>
  <c r="G351" i="7"/>
  <c r="E351" i="7"/>
  <c r="H78" i="7"/>
  <c r="G78" i="7"/>
  <c r="F78" i="7"/>
  <c r="E78" i="7"/>
  <c r="E408" i="7"/>
  <c r="F44" i="7"/>
  <c r="G44" i="7"/>
  <c r="H44" i="7"/>
  <c r="E44" i="7"/>
  <c r="E239" i="7"/>
  <c r="G239" i="7"/>
  <c r="F239" i="7"/>
  <c r="H239" i="7"/>
  <c r="H179" i="7"/>
  <c r="G179" i="7"/>
  <c r="F179" i="7"/>
  <c r="E179" i="7"/>
  <c r="E217" i="7"/>
  <c r="H217" i="7"/>
  <c r="G217" i="7"/>
  <c r="F217" i="7"/>
  <c r="G409" i="7"/>
  <c r="E409" i="7"/>
  <c r="E91" i="7"/>
  <c r="H91" i="7"/>
  <c r="F91" i="7"/>
  <c r="F379" i="7"/>
  <c r="H379" i="7"/>
  <c r="G379" i="7"/>
  <c r="E379" i="7"/>
  <c r="G218" i="7"/>
  <c r="F218" i="7"/>
  <c r="E218" i="7"/>
  <c r="F278" i="7"/>
  <c r="H278" i="7"/>
  <c r="G278" i="7"/>
  <c r="E278" i="7"/>
  <c r="G284" i="7"/>
  <c r="H284" i="7"/>
  <c r="F284" i="7"/>
  <c r="E284" i="7"/>
  <c r="E245" i="7"/>
  <c r="G245" i="7"/>
  <c r="F245" i="7"/>
  <c r="H245" i="7"/>
  <c r="H58" i="7"/>
  <c r="G58" i="7"/>
  <c r="F58" i="7"/>
  <c r="E58" i="7"/>
  <c r="H405" i="7"/>
  <c r="G405" i="7"/>
  <c r="E405" i="7"/>
  <c r="H47" i="7"/>
  <c r="E47" i="7"/>
  <c r="G47" i="7"/>
  <c r="F47" i="7"/>
  <c r="F236" i="7"/>
  <c r="G236" i="7"/>
  <c r="E236" i="7"/>
  <c r="H236" i="7"/>
  <c r="H445" i="7"/>
  <c r="E445" i="7"/>
  <c r="G445" i="7"/>
  <c r="F445" i="7"/>
  <c r="H320" i="7"/>
  <c r="G320" i="7"/>
  <c r="F203" i="7"/>
  <c r="E203" i="7"/>
  <c r="G203" i="7"/>
  <c r="H203" i="7"/>
  <c r="E46" i="7"/>
  <c r="F192" i="7"/>
  <c r="H192" i="7"/>
  <c r="G192" i="7"/>
  <c r="E192" i="7"/>
  <c r="F49" i="7"/>
  <c r="H49" i="7"/>
  <c r="E49" i="7"/>
  <c r="G49" i="7"/>
  <c r="G288" i="7"/>
  <c r="E288" i="7"/>
  <c r="F288" i="7"/>
  <c r="H288" i="7"/>
  <c r="H338" i="7"/>
  <c r="G338" i="7"/>
  <c r="F338" i="7"/>
  <c r="E338" i="7"/>
  <c r="H448" i="7"/>
  <c r="G448" i="7"/>
  <c r="F448" i="7"/>
  <c r="E448" i="7"/>
  <c r="H293" i="7"/>
  <c r="G293" i="7"/>
  <c r="F293" i="7"/>
  <c r="E293" i="7"/>
  <c r="E425" i="7"/>
  <c r="H425" i="7"/>
  <c r="G425" i="7"/>
  <c r="F425" i="7"/>
  <c r="H68" i="7"/>
  <c r="G68" i="7"/>
  <c r="F68" i="7"/>
  <c r="E68" i="7"/>
  <c r="F211" i="7"/>
  <c r="E211" i="7"/>
  <c r="H16" i="7"/>
  <c r="G16" i="7"/>
  <c r="E16" i="7"/>
  <c r="H111" i="7"/>
  <c r="E111" i="7"/>
  <c r="G135" i="7"/>
  <c r="F135" i="7"/>
  <c r="E135" i="7"/>
  <c r="H135" i="7"/>
  <c r="H282" i="7"/>
  <c r="G282" i="7"/>
  <c r="F282" i="7"/>
  <c r="E282" i="7"/>
  <c r="H355" i="7"/>
  <c r="F355" i="7"/>
  <c r="G355" i="7"/>
  <c r="E355" i="7"/>
  <c r="H411" i="7"/>
  <c r="G411" i="7"/>
  <c r="F411" i="7"/>
  <c r="E411" i="7"/>
  <c r="G464" i="7"/>
  <c r="F464" i="7"/>
  <c r="H464" i="7"/>
  <c r="E464" i="7"/>
  <c r="E108" i="7"/>
  <c r="H108" i="7"/>
  <c r="G108" i="7"/>
  <c r="F108" i="7"/>
  <c r="H488" i="7"/>
  <c r="G488" i="7"/>
  <c r="F488" i="7"/>
  <c r="E488" i="7"/>
  <c r="H97" i="7"/>
  <c r="G97" i="7"/>
  <c r="F97" i="7"/>
  <c r="E97" i="7"/>
  <c r="F34" i="7"/>
  <c r="E34" i="7"/>
  <c r="H145" i="7"/>
  <c r="E145" i="7"/>
  <c r="G145" i="7"/>
  <c r="F145" i="7"/>
  <c r="H43" i="7"/>
  <c r="G43" i="7"/>
  <c r="E43" i="7"/>
  <c r="H374" i="7"/>
  <c r="G374" i="7"/>
  <c r="F374" i="7"/>
  <c r="E374" i="7"/>
  <c r="H373" i="7"/>
  <c r="G373" i="7"/>
  <c r="F373" i="7"/>
  <c r="E373" i="7"/>
  <c r="H393" i="7"/>
  <c r="G393" i="7"/>
  <c r="F393" i="7"/>
  <c r="E393" i="7"/>
  <c r="E213" i="7"/>
  <c r="H213" i="7"/>
  <c r="G238" i="7"/>
  <c r="F238" i="7"/>
  <c r="E238" i="7"/>
  <c r="H238" i="7"/>
  <c r="E148" i="7"/>
  <c r="G148" i="7"/>
  <c r="F148" i="7"/>
  <c r="H148" i="7"/>
  <c r="E158" i="7"/>
  <c r="G158" i="7"/>
  <c r="F158" i="7"/>
  <c r="H158" i="7"/>
  <c r="E430" i="7"/>
  <c r="H430" i="7"/>
  <c r="F430" i="7"/>
  <c r="G430" i="7"/>
  <c r="H500" i="7"/>
  <c r="G500" i="7"/>
  <c r="F500" i="7"/>
  <c r="E500" i="7"/>
  <c r="H360" i="7"/>
  <c r="F252" i="7"/>
  <c r="G426" i="7"/>
  <c r="H426" i="7"/>
  <c r="F426" i="7"/>
  <c r="E426" i="7"/>
  <c r="F221" i="7"/>
  <c r="H221" i="7"/>
  <c r="G221" i="7"/>
  <c r="E221" i="7"/>
  <c r="F260" i="7"/>
  <c r="E260" i="7"/>
  <c r="F294" i="7"/>
  <c r="H294" i="7"/>
  <c r="G294" i="7"/>
  <c r="E294" i="7"/>
  <c r="H13" i="7"/>
  <c r="H178" i="7"/>
  <c r="F178" i="7"/>
  <c r="E178" i="7"/>
  <c r="G178" i="7"/>
  <c r="H220" i="7"/>
  <c r="G220" i="7"/>
  <c r="E220" i="7"/>
  <c r="F220" i="7"/>
  <c r="H295" i="7"/>
  <c r="G295" i="7"/>
  <c r="F295" i="7"/>
  <c r="E295" i="7"/>
  <c r="F314" i="7"/>
  <c r="H383" i="7"/>
  <c r="G383" i="7"/>
  <c r="F383" i="7"/>
  <c r="E383" i="7"/>
  <c r="E38" i="7"/>
  <c r="H38" i="7"/>
  <c r="F38" i="7"/>
  <c r="G38" i="7"/>
  <c r="H418" i="7"/>
  <c r="G418" i="7"/>
  <c r="F418" i="7"/>
  <c r="E418" i="7"/>
  <c r="G311" i="7"/>
  <c r="H311" i="7"/>
  <c r="F311" i="7"/>
  <c r="E311" i="7"/>
  <c r="E475" i="7"/>
  <c r="H475" i="7"/>
  <c r="G475" i="7"/>
  <c r="F475" i="7"/>
  <c r="E103" i="7"/>
  <c r="E42" i="7"/>
  <c r="H42" i="7"/>
  <c r="G401" i="7"/>
  <c r="H401" i="7"/>
  <c r="E401" i="7"/>
  <c r="F401" i="7"/>
  <c r="F176" i="7"/>
  <c r="H176" i="7"/>
  <c r="G176" i="7"/>
  <c r="E176" i="7"/>
  <c r="E198" i="7"/>
  <c r="H198" i="7"/>
  <c r="G198" i="7"/>
  <c r="F198" i="7"/>
  <c r="H466" i="7"/>
  <c r="G466" i="7"/>
  <c r="F466" i="7"/>
  <c r="E466" i="7"/>
  <c r="G410" i="7"/>
  <c r="H410" i="7"/>
  <c r="E410" i="7"/>
  <c r="F410" i="7"/>
  <c r="F19" i="7"/>
  <c r="H19" i="7"/>
  <c r="E19" i="7"/>
  <c r="E337" i="7"/>
  <c r="H337" i="7"/>
  <c r="F337" i="7"/>
  <c r="G337" i="7"/>
  <c r="G352" i="7"/>
  <c r="E352" i="7"/>
  <c r="H352" i="7"/>
  <c r="F352" i="7"/>
  <c r="E300" i="7"/>
  <c r="H300" i="7"/>
  <c r="G300" i="7"/>
  <c r="F300" i="7"/>
  <c r="H485" i="7"/>
  <c r="F485" i="7"/>
  <c r="E485" i="7"/>
  <c r="G485" i="7"/>
  <c r="H162" i="7"/>
  <c r="G162" i="7"/>
  <c r="F162" i="7"/>
  <c r="E162" i="7"/>
  <c r="F467" i="7"/>
  <c r="H467" i="7"/>
  <c r="E467" i="7"/>
  <c r="G467" i="7"/>
  <c r="H61" i="7"/>
  <c r="G61" i="7"/>
  <c r="F61" i="7"/>
  <c r="E61" i="7"/>
  <c r="H421" i="7"/>
  <c r="G421" i="7"/>
  <c r="F421" i="7"/>
  <c r="E421" i="7"/>
  <c r="H28" i="7"/>
  <c r="F28" i="7"/>
  <c r="G28" i="7"/>
  <c r="E28" i="7"/>
  <c r="G141" i="7"/>
  <c r="E21" i="7"/>
  <c r="G21" i="7"/>
  <c r="F21" i="7"/>
  <c r="E137" i="7"/>
  <c r="H137" i="7"/>
  <c r="G137" i="7"/>
  <c r="F137" i="7"/>
  <c r="H72" i="7"/>
  <c r="E72" i="7"/>
  <c r="G72" i="7"/>
  <c r="F72" i="7"/>
  <c r="F422" i="7"/>
  <c r="G389" i="7"/>
  <c r="H389" i="7"/>
  <c r="F389" i="7"/>
  <c r="E389" i="7"/>
  <c r="F121" i="7"/>
  <c r="E121" i="7"/>
  <c r="H121" i="7"/>
  <c r="G121" i="7"/>
  <c r="E479" i="7"/>
  <c r="G479" i="7"/>
  <c r="F479" i="7"/>
  <c r="E325" i="7"/>
  <c r="H325" i="7"/>
  <c r="F325" i="7"/>
  <c r="G325" i="7"/>
  <c r="H272" i="7"/>
  <c r="F272" i="7"/>
  <c r="E272" i="7"/>
  <c r="G272" i="7"/>
  <c r="H107" i="7"/>
  <c r="F107" i="7"/>
  <c r="E107" i="7"/>
  <c r="G107" i="7"/>
  <c r="H357" i="7"/>
  <c r="F357" i="7"/>
  <c r="E357" i="7"/>
  <c r="G357" i="7"/>
  <c r="F291" i="7"/>
  <c r="H291" i="7"/>
  <c r="G291" i="7"/>
  <c r="E291" i="7"/>
  <c r="F69" i="7"/>
  <c r="G69" i="7"/>
  <c r="E69" i="7"/>
  <c r="H69" i="7"/>
  <c r="G395" i="7"/>
  <c r="H395" i="7"/>
  <c r="F395" i="7"/>
  <c r="E395" i="7"/>
  <c r="H101" i="7"/>
  <c r="G101" i="7"/>
  <c r="E101" i="7"/>
  <c r="G380" i="7"/>
  <c r="H380" i="7"/>
  <c r="F380" i="7"/>
  <c r="E380" i="7"/>
  <c r="F462" i="7"/>
  <c r="G462" i="7"/>
  <c r="H462" i="7"/>
  <c r="E462" i="7"/>
  <c r="H273" i="7"/>
  <c r="G273" i="7"/>
  <c r="F273" i="7"/>
  <c r="E273" i="7"/>
  <c r="E117" i="7"/>
  <c r="H117" i="7"/>
  <c r="F117" i="7"/>
  <c r="H358" i="7"/>
  <c r="G358" i="7"/>
  <c r="F358" i="7"/>
  <c r="E358" i="7"/>
  <c r="E243" i="7"/>
  <c r="H243" i="7"/>
  <c r="G243" i="7"/>
  <c r="F243" i="7"/>
  <c r="F83" i="7"/>
  <c r="E83" i="7"/>
  <c r="H83" i="7"/>
  <c r="G83" i="7"/>
  <c r="G240" i="7"/>
  <c r="F240" i="7"/>
  <c r="E240" i="7"/>
  <c r="H240" i="7"/>
  <c r="H79" i="7"/>
  <c r="H378" i="7"/>
  <c r="G378" i="7"/>
  <c r="F378" i="7"/>
  <c r="E378" i="7"/>
  <c r="H253" i="7"/>
  <c r="H168" i="7"/>
  <c r="F168" i="7"/>
  <c r="E168" i="7"/>
  <c r="D434" i="7"/>
  <c r="D160" i="7"/>
  <c r="D250" i="7"/>
  <c r="D322" i="7"/>
  <c r="D334" i="7"/>
  <c r="D461" i="7"/>
  <c r="D468" i="7"/>
  <c r="D73" i="7"/>
  <c r="D96" i="7"/>
  <c r="D386" i="7"/>
  <c r="D20" i="7"/>
  <c r="D85" i="7"/>
  <c r="D165" i="7"/>
  <c r="D233" i="7"/>
  <c r="D104" i="7"/>
  <c r="D10" i="7"/>
  <c r="D354" i="7"/>
  <c r="D406" i="7"/>
  <c r="D132" i="7"/>
  <c r="D209" i="7"/>
  <c r="D81" i="7"/>
  <c r="D225" i="7"/>
  <c r="D450" i="7"/>
  <c r="D114" i="7"/>
  <c r="D130" i="7"/>
  <c r="D149" i="7"/>
  <c r="D449" i="7"/>
  <c r="D316" i="7"/>
  <c r="D11" i="7"/>
  <c r="D126" i="7"/>
  <c r="D32" i="7"/>
  <c r="D63" i="7"/>
  <c r="D15" i="7"/>
  <c r="D309" i="7"/>
  <c r="D146" i="7"/>
  <c r="D50" i="7"/>
  <c r="D122" i="7"/>
  <c r="D471" i="7"/>
  <c r="D340" i="7"/>
  <c r="D248" i="7"/>
  <c r="D41" i="7"/>
  <c r="D503" i="7"/>
  <c r="D115" i="7"/>
  <c r="D185" i="7"/>
  <c r="D212" i="7"/>
  <c r="D336" i="7"/>
  <c r="D416" i="7"/>
  <c r="D100" i="7"/>
  <c r="D54" i="7"/>
  <c r="D366" i="7"/>
  <c r="D18" i="7"/>
  <c r="D66" i="7"/>
  <c r="D437" i="7"/>
  <c r="D53" i="7"/>
  <c r="D151" i="7"/>
  <c r="D242" i="7"/>
  <c r="D442" i="7"/>
  <c r="D129" i="7"/>
  <c r="D321" i="7"/>
  <c r="D491" i="7"/>
  <c r="D397" i="7"/>
  <c r="D472" i="7"/>
  <c r="D446" i="7"/>
  <c r="D433" i="7"/>
  <c r="D376" i="7"/>
  <c r="D356" i="7"/>
  <c r="D258" i="7"/>
  <c r="D343" i="7"/>
  <c r="D476" i="7"/>
  <c r="D200" i="7"/>
  <c r="D302" i="7"/>
  <c r="D57" i="7"/>
  <c r="D163" i="7"/>
  <c r="D443" i="7"/>
  <c r="D150" i="7"/>
  <c r="D423" i="7"/>
  <c r="D8" i="7"/>
  <c r="D412" i="7"/>
  <c r="D22" i="7"/>
  <c r="D382" i="7"/>
  <c r="D346" i="7"/>
  <c r="D363" i="7"/>
  <c r="D120" i="7"/>
  <c r="D279" i="7"/>
  <c r="D326" i="7"/>
  <c r="D207" i="7"/>
  <c r="D447" i="7"/>
  <c r="D94" i="7"/>
  <c r="D201" i="7"/>
  <c r="D344" i="7"/>
  <c r="D71" i="7"/>
  <c r="D197" i="7"/>
  <c r="D235" i="7"/>
  <c r="D161" i="7"/>
  <c r="D456" i="7"/>
  <c r="D228" i="7"/>
  <c r="D349" i="7"/>
  <c r="D229" i="7"/>
  <c r="D494" i="7"/>
  <c r="D226" i="7"/>
  <c r="D30" i="7"/>
  <c r="D364" i="7"/>
  <c r="D59" i="7"/>
  <c r="D267" i="7"/>
  <c r="D501" i="7"/>
  <c r="D399" i="7"/>
  <c r="D473" i="7"/>
  <c r="D190" i="7"/>
  <c r="D153" i="7"/>
  <c r="D335" i="7"/>
  <c r="D171" i="7"/>
  <c r="D247" i="7"/>
  <c r="D180" i="7"/>
  <c r="D40" i="7"/>
  <c r="D206" i="7"/>
  <c r="D202" i="7"/>
  <c r="D299" i="7"/>
  <c r="D398" i="7"/>
  <c r="D7" i="7"/>
  <c r="D152" i="7"/>
  <c r="D277" i="7"/>
  <c r="D216" i="7"/>
  <c r="D183" i="7"/>
  <c r="D139" i="7"/>
  <c r="D444" i="7"/>
  <c r="D304" i="7"/>
  <c r="D173" i="7"/>
  <c r="D301" i="7"/>
  <c r="D24" i="7"/>
  <c r="D347" i="7"/>
  <c r="D361" i="7"/>
  <c r="D210" i="7"/>
  <c r="D187" i="7"/>
  <c r="D182" i="7"/>
  <c r="D495" i="7"/>
  <c r="D166" i="7"/>
  <c r="D435" i="7"/>
  <c r="D413" i="7"/>
  <c r="D454" i="7"/>
  <c r="D332" i="7"/>
  <c r="D136" i="7"/>
  <c r="D113" i="7"/>
  <c r="D477" i="7"/>
  <c r="D199" i="7"/>
  <c r="D394" i="7"/>
  <c r="D319" i="7"/>
  <c r="D420" i="7"/>
  <c r="D12" i="7"/>
  <c r="D170" i="7"/>
  <c r="D453" i="7"/>
  <c r="D208" i="7"/>
  <c r="D76" i="7"/>
  <c r="D186" i="7"/>
  <c r="D184" i="7"/>
  <c r="D140" i="7"/>
  <c r="D333" i="7"/>
  <c r="D489" i="7"/>
  <c r="D222" i="7"/>
  <c r="D431" i="7"/>
  <c r="D310" i="7"/>
  <c r="D396" i="7"/>
  <c r="D246" i="7"/>
  <c r="D377" i="7"/>
  <c r="D261" i="7"/>
  <c r="D269" i="7"/>
  <c r="D124" i="7"/>
  <c r="D482" i="7"/>
  <c r="D29" i="7"/>
  <c r="D455" i="7"/>
  <c r="D465" i="7"/>
  <c r="D275" i="7"/>
  <c r="D459" i="7"/>
  <c r="D82" i="7"/>
  <c r="D147" i="7"/>
  <c r="D264" i="7"/>
  <c r="D125" i="7"/>
  <c r="D439" i="7"/>
  <c r="D155" i="7"/>
  <c r="D95" i="7"/>
  <c r="D109" i="7"/>
  <c r="D499" i="7"/>
  <c r="D64" i="7"/>
  <c r="D127" i="7"/>
  <c r="D90" i="7"/>
  <c r="D268" i="7"/>
  <c r="D388" i="7"/>
  <c r="D133" i="7"/>
  <c r="D119" i="7"/>
  <c r="D51" i="7"/>
  <c r="D362" i="7"/>
  <c r="D438" i="7"/>
  <c r="D429" i="7"/>
  <c r="D37" i="7"/>
  <c r="D262" i="7"/>
  <c r="D255" i="7"/>
  <c r="D195" i="7"/>
  <c r="D154" i="7"/>
  <c r="D298" i="7"/>
  <c r="D205" i="7"/>
  <c r="D188" i="7"/>
  <c r="D384" i="7"/>
  <c r="D497" i="7"/>
  <c r="C5" i="7"/>
  <c r="F4" i="7" s="1"/>
  <c r="D306" i="7"/>
  <c r="D60" i="7"/>
  <c r="D296" i="7"/>
  <c r="D297" i="7"/>
  <c r="D14" i="7"/>
  <c r="D17" i="7"/>
  <c r="D143" i="7"/>
  <c r="D359" i="7"/>
  <c r="D263" i="7"/>
  <c r="D404" i="7"/>
  <c r="D87" i="7"/>
  <c r="D329" i="7"/>
  <c r="D375" i="7"/>
  <c r="D270" i="7"/>
  <c r="D74" i="7"/>
  <c r="D241" i="7"/>
  <c r="D381" i="7"/>
  <c r="D219" i="7"/>
  <c r="D307" i="7"/>
  <c r="D287" i="7"/>
  <c r="D317" i="7"/>
  <c r="D106" i="7"/>
  <c r="D490" i="7"/>
  <c r="D156" i="7"/>
  <c r="D35" i="7"/>
  <c r="D478" i="7"/>
  <c r="D169" i="7"/>
  <c r="D502" i="7"/>
  <c r="D193" i="7"/>
  <c r="D244" i="7"/>
  <c r="D164" i="7"/>
  <c r="D498" i="7"/>
  <c r="D110" i="7"/>
  <c r="D463" i="7"/>
  <c r="D400" i="7"/>
  <c r="D392" i="7"/>
  <c r="D232" i="7"/>
  <c r="D350" i="7"/>
  <c r="D292" i="7"/>
  <c r="D89" i="7"/>
  <c r="D289" i="7"/>
  <c r="D324" i="7"/>
  <c r="D142" i="7"/>
  <c r="D26" i="7"/>
  <c r="D112" i="7"/>
  <c r="D65" i="7"/>
  <c r="D487" i="7"/>
  <c r="D371" i="7"/>
  <c r="D172" i="7"/>
  <c r="D181" i="7"/>
  <c r="H194" i="7"/>
  <c r="G194" i="7"/>
  <c r="F194" i="7"/>
  <c r="E194" i="7"/>
  <c r="H118" i="7"/>
  <c r="F118" i="7"/>
  <c r="E118" i="7"/>
  <c r="G118" i="7"/>
  <c r="G86" i="7"/>
  <c r="H86" i="7"/>
  <c r="F86" i="7"/>
  <c r="E86" i="7"/>
  <c r="F134" i="7"/>
  <c r="H134" i="7"/>
  <c r="G134" i="7"/>
  <c r="E134" i="7"/>
  <c r="F191" i="7"/>
  <c r="H191" i="7"/>
  <c r="G191" i="7"/>
  <c r="E191" i="7"/>
  <c r="E237" i="7"/>
  <c r="H237" i="7"/>
  <c r="F237" i="7"/>
  <c r="F23" i="7"/>
  <c r="H23" i="7"/>
  <c r="G23" i="7"/>
  <c r="E23" i="7"/>
  <c r="F144" i="7"/>
  <c r="H144" i="7"/>
  <c r="G144" i="7"/>
  <c r="E144" i="7"/>
  <c r="F84" i="7"/>
  <c r="H84" i="7"/>
  <c r="G84" i="7"/>
  <c r="E84" i="7"/>
  <c r="H390" i="7"/>
  <c r="G390" i="7"/>
  <c r="F390" i="7"/>
  <c r="E390" i="7"/>
  <c r="E45" i="7"/>
  <c r="G45" i="7"/>
  <c r="G215" i="7"/>
  <c r="F215" i="7"/>
  <c r="E215" i="7"/>
  <c r="H215" i="7"/>
  <c r="F52" i="7"/>
  <c r="H52" i="7"/>
  <c r="G52" i="7"/>
  <c r="E52" i="7"/>
  <c r="H56" i="7"/>
  <c r="G56" i="7"/>
  <c r="F56" i="7"/>
  <c r="E56" i="7"/>
  <c r="H424" i="7"/>
  <c r="F424" i="7"/>
  <c r="E424" i="7"/>
  <c r="H99" i="7"/>
  <c r="G99" i="7"/>
  <c r="E99" i="7"/>
  <c r="G419" i="7"/>
  <c r="E419" i="7"/>
  <c r="H419" i="7"/>
  <c r="F419" i="7"/>
  <c r="H75" i="7"/>
  <c r="E75" i="7"/>
  <c r="G75" i="7"/>
  <c r="F75" i="7"/>
  <c r="F285" i="7"/>
  <c r="H285" i="7"/>
  <c r="E285" i="7"/>
  <c r="H70" i="7"/>
  <c r="G70" i="7"/>
  <c r="F70" i="7"/>
  <c r="E70" i="7"/>
  <c r="F370" i="7"/>
  <c r="E370" i="7"/>
  <c r="G370" i="7"/>
  <c r="H370" i="7"/>
  <c r="F39" i="7"/>
  <c r="G39" i="7"/>
  <c r="E39" i="7"/>
  <c r="H39" i="7"/>
  <c r="H224" i="7"/>
  <c r="G224" i="7"/>
  <c r="E224" i="7"/>
  <c r="F224" i="7"/>
  <c r="E345" i="7"/>
  <c r="H345" i="7"/>
  <c r="F345" i="7"/>
  <c r="H167" i="7"/>
  <c r="F167" i="7"/>
  <c r="G25" i="7"/>
  <c r="H25" i="7"/>
  <c r="E25" i="7"/>
  <c r="H105" i="7"/>
  <c r="G105" i="7"/>
  <c r="F105" i="7"/>
  <c r="E105" i="7"/>
  <c r="G417" i="7"/>
  <c r="E417" i="7"/>
  <c r="H417" i="7"/>
  <c r="F417" i="7"/>
  <c r="E48" i="7"/>
  <c r="H48" i="7"/>
  <c r="G48" i="7"/>
  <c r="H414" i="7"/>
  <c r="E414" i="7"/>
  <c r="H138" i="7"/>
  <c r="G138" i="7"/>
  <c r="F138" i="7"/>
  <c r="E138" i="7"/>
  <c r="F385" i="7"/>
  <c r="E385" i="7"/>
  <c r="G385" i="7"/>
  <c r="H385" i="7"/>
  <c r="G254" i="7"/>
  <c r="H254" i="7"/>
  <c r="F254" i="7"/>
  <c r="E254" i="7"/>
  <c r="H470" i="7"/>
  <c r="F470" i="7"/>
  <c r="G470" i="7"/>
  <c r="E470" i="7"/>
  <c r="H62" i="7"/>
  <c r="G62" i="7"/>
  <c r="F62" i="7"/>
  <c r="E62" i="7"/>
  <c r="G339" i="7"/>
  <c r="H339" i="7"/>
  <c r="F339" i="7"/>
  <c r="E339" i="7"/>
  <c r="H214" i="7"/>
  <c r="F214" i="7"/>
  <c r="G214" i="7"/>
  <c r="E214" i="7"/>
  <c r="H436" i="7"/>
  <c r="G436" i="7"/>
  <c r="E436" i="7"/>
  <c r="H128" i="7"/>
  <c r="G128" i="7"/>
  <c r="E128" i="7"/>
  <c r="F128" i="7"/>
  <c r="H353" i="7"/>
  <c r="G353" i="7"/>
  <c r="F353" i="7"/>
  <c r="E353" i="7"/>
  <c r="G98" i="7"/>
  <c r="F98" i="7"/>
  <c r="E98" i="7"/>
  <c r="H88" i="7"/>
  <c r="H318" i="7"/>
  <c r="G318" i="7"/>
  <c r="F318" i="7"/>
  <c r="E318" i="7"/>
  <c r="G402" i="7"/>
  <c r="H402" i="7"/>
  <c r="F402" i="7"/>
  <c r="E402" i="7"/>
  <c r="G249" i="7"/>
  <c r="E249" i="7"/>
  <c r="H249" i="7"/>
  <c r="F249" i="7"/>
  <c r="H256" i="7"/>
  <c r="E281" i="7"/>
  <c r="H281" i="7"/>
  <c r="F281" i="7"/>
  <c r="G281" i="7"/>
  <c r="J3" i="6"/>
  <c r="H407" i="7"/>
  <c r="F407" i="7"/>
  <c r="G407" i="7"/>
  <c r="E407" i="7"/>
  <c r="H274" i="7"/>
  <c r="G274" i="7"/>
  <c r="F274" i="7"/>
  <c r="E274" i="7"/>
  <c r="D102" i="7"/>
  <c r="D36" i="7"/>
  <c r="D55" i="7"/>
  <c r="D67" i="7"/>
  <c r="D308" i="7"/>
  <c r="D427" i="7"/>
  <c r="D348" i="7"/>
  <c r="D131" i="7"/>
  <c r="D330" i="7"/>
  <c r="D432" i="7"/>
  <c r="D469" i="7"/>
  <c r="D305" i="7"/>
  <c r="D428" i="7"/>
  <c r="D189" i="7"/>
  <c r="D265" i="7"/>
  <c r="D93" i="7"/>
  <c r="D457" i="7"/>
  <c r="D123" i="7"/>
  <c r="D312" i="7"/>
  <c r="D271" i="7"/>
  <c r="D92" i="7"/>
  <c r="D328" i="7"/>
  <c r="D33" i="7"/>
  <c r="E474" i="7" l="1"/>
  <c r="G391" i="7"/>
  <c r="G474" i="7"/>
  <c r="H415" i="7"/>
  <c r="F327" i="7"/>
  <c r="G403" i="7"/>
  <c r="H391" i="7"/>
  <c r="E342" i="7"/>
  <c r="H474" i="7"/>
  <c r="G256" i="7"/>
  <c r="H259" i="7"/>
  <c r="H45" i="7"/>
  <c r="H403" i="7"/>
  <c r="F391" i="7"/>
  <c r="F342" i="7"/>
  <c r="G327" i="7"/>
  <c r="D5" i="7"/>
  <c r="E5" i="7" s="1"/>
  <c r="H5" i="7" s="1"/>
  <c r="F141" i="7"/>
  <c r="E369" i="7"/>
  <c r="E360" i="7"/>
  <c r="F409" i="7"/>
  <c r="F408" i="7"/>
  <c r="G342" i="7"/>
  <c r="F256" i="7"/>
  <c r="E259" i="7"/>
  <c r="G290" i="7"/>
  <c r="G259" i="7"/>
  <c r="E167" i="7"/>
  <c r="E290" i="7"/>
  <c r="E141" i="7"/>
  <c r="F369" i="7"/>
  <c r="G31" i="7"/>
  <c r="F360" i="7"/>
  <c r="F111" i="7"/>
  <c r="H331" i="7"/>
  <c r="H290" i="7"/>
  <c r="F414" i="7"/>
  <c r="H372" i="7"/>
  <c r="F31" i="7"/>
  <c r="E331" i="7"/>
  <c r="G372" i="7"/>
  <c r="H31" i="7"/>
  <c r="H260" i="7"/>
  <c r="F213" i="7"/>
  <c r="F46" i="7"/>
  <c r="E372" i="7"/>
  <c r="G46" i="7"/>
  <c r="G79" i="7"/>
  <c r="E223" i="7"/>
  <c r="E79" i="7"/>
  <c r="F196" i="7"/>
  <c r="H103" i="7"/>
  <c r="G34" i="7"/>
  <c r="G223" i="7"/>
  <c r="G458" i="7"/>
  <c r="F223" i="7"/>
  <c r="H460" i="7"/>
  <c r="G286" i="7"/>
  <c r="E460" i="7"/>
  <c r="F103" i="7"/>
  <c r="F266" i="7"/>
  <c r="E368" i="7"/>
  <c r="H266" i="7"/>
  <c r="G408" i="7"/>
  <c r="H327" i="7"/>
  <c r="G460" i="7"/>
  <c r="G368" i="7"/>
  <c r="G253" i="7"/>
  <c r="F486" i="7"/>
  <c r="E452" i="7"/>
  <c r="G422" i="7"/>
  <c r="E27" i="7"/>
  <c r="E230" i="7"/>
  <c r="E196" i="7"/>
  <c r="G441" i="7"/>
  <c r="E314" i="7"/>
  <c r="E266" i="7"/>
  <c r="H368" i="7"/>
  <c r="F415" i="7"/>
  <c r="E253" i="7"/>
  <c r="H486" i="7"/>
  <c r="G452" i="7"/>
  <c r="E422" i="7"/>
  <c r="F27" i="7"/>
  <c r="F230" i="7"/>
  <c r="G196" i="7"/>
  <c r="F441" i="7"/>
  <c r="G314" i="7"/>
  <c r="E483" i="7"/>
  <c r="E286" i="7"/>
  <c r="H231" i="7"/>
  <c r="E159" i="7"/>
  <c r="G492" i="7"/>
  <c r="E177" i="7"/>
  <c r="E367" i="7"/>
  <c r="E486" i="7"/>
  <c r="H452" i="7"/>
  <c r="G27" i="7"/>
  <c r="H230" i="7"/>
  <c r="H441" i="7"/>
  <c r="F483" i="7"/>
  <c r="F286" i="7"/>
  <c r="G231" i="7"/>
  <c r="G159" i="7"/>
  <c r="E492" i="7"/>
  <c r="F177" i="7"/>
  <c r="H367" i="7"/>
  <c r="F276" i="7"/>
  <c r="E231" i="7"/>
  <c r="H159" i="7"/>
  <c r="H492" i="7"/>
  <c r="G177" i="7"/>
  <c r="F367" i="7"/>
  <c r="E276" i="7"/>
  <c r="G483" i="7"/>
  <c r="E88" i="7"/>
  <c r="H276" i="7"/>
  <c r="F234" i="7"/>
  <c r="E365" i="7"/>
  <c r="G227" i="7"/>
  <c r="E80" i="7"/>
  <c r="H440" i="7"/>
  <c r="F341" i="7"/>
  <c r="F257" i="7"/>
  <c r="F116" i="7"/>
  <c r="E493" i="7"/>
  <c r="F88" i="7"/>
  <c r="H234" i="7"/>
  <c r="F365" i="7"/>
  <c r="E227" i="7"/>
  <c r="G80" i="7"/>
  <c r="E440" i="7"/>
  <c r="G341" i="7"/>
  <c r="G257" i="7"/>
  <c r="H116" i="7"/>
  <c r="F493" i="7"/>
  <c r="E252" i="7"/>
  <c r="F175" i="7"/>
  <c r="F320" i="7"/>
  <c r="E323" i="7"/>
  <c r="G234" i="7"/>
  <c r="G365" i="7"/>
  <c r="F227" i="7"/>
  <c r="H80" i="7"/>
  <c r="G440" i="7"/>
  <c r="H341" i="7"/>
  <c r="H257" i="7"/>
  <c r="E116" i="7"/>
  <c r="G493" i="7"/>
  <c r="H252" i="7"/>
  <c r="G175" i="7"/>
  <c r="F323" i="7"/>
  <c r="E175" i="7"/>
  <c r="E403" i="7"/>
  <c r="G42" i="7"/>
  <c r="H369" i="7"/>
  <c r="G211" i="7"/>
  <c r="G415" i="7"/>
  <c r="F289" i="7"/>
  <c r="E289" i="7"/>
  <c r="H289" i="7"/>
  <c r="G289" i="7"/>
  <c r="F241" i="7"/>
  <c r="G241" i="7"/>
  <c r="E241" i="7"/>
  <c r="H241" i="7"/>
  <c r="H205" i="7"/>
  <c r="G205" i="7"/>
  <c r="F205" i="7"/>
  <c r="E205" i="7"/>
  <c r="F189" i="7"/>
  <c r="E189" i="7"/>
  <c r="G189" i="7"/>
  <c r="H189" i="7"/>
  <c r="E375" i="7"/>
  <c r="G375" i="7"/>
  <c r="F375" i="7"/>
  <c r="H375" i="7"/>
  <c r="H498" i="7"/>
  <c r="G498" i="7"/>
  <c r="F498" i="7"/>
  <c r="E498" i="7"/>
  <c r="G195" i="7"/>
  <c r="E195" i="7"/>
  <c r="H195" i="7"/>
  <c r="F195" i="7"/>
  <c r="H333" i="7"/>
  <c r="G333" i="7"/>
  <c r="F333" i="7"/>
  <c r="E333" i="7"/>
  <c r="H202" i="7"/>
  <c r="G202" i="7"/>
  <c r="F202" i="7"/>
  <c r="E202" i="7"/>
  <c r="H423" i="7"/>
  <c r="G423" i="7"/>
  <c r="F423" i="7"/>
  <c r="E423" i="7"/>
  <c r="E50" i="7"/>
  <c r="H50" i="7"/>
  <c r="G50" i="7"/>
  <c r="F50" i="7"/>
  <c r="F264" i="7"/>
  <c r="G264" i="7"/>
  <c r="H264" i="7"/>
  <c r="E264" i="7"/>
  <c r="H495" i="7"/>
  <c r="E495" i="7"/>
  <c r="F495" i="7"/>
  <c r="G495" i="7"/>
  <c r="F456" i="7"/>
  <c r="H456" i="7"/>
  <c r="G456" i="7"/>
  <c r="E456" i="7"/>
  <c r="H469" i="7"/>
  <c r="E469" i="7"/>
  <c r="G469" i="7"/>
  <c r="F469" i="7"/>
  <c r="F181" i="7"/>
  <c r="H181" i="7"/>
  <c r="G181" i="7"/>
  <c r="E181" i="7"/>
  <c r="E404" i="7"/>
  <c r="G404" i="7"/>
  <c r="F404" i="7"/>
  <c r="H404" i="7"/>
  <c r="H147" i="7"/>
  <c r="E147" i="7"/>
  <c r="F147" i="7"/>
  <c r="G147" i="7"/>
  <c r="G40" i="7"/>
  <c r="E40" i="7"/>
  <c r="H40" i="7"/>
  <c r="F40" i="7"/>
  <c r="H443" i="7"/>
  <c r="G443" i="7"/>
  <c r="F443" i="7"/>
  <c r="E443" i="7"/>
  <c r="F172" i="7"/>
  <c r="E172" i="7"/>
  <c r="G172" i="7"/>
  <c r="H172" i="7"/>
  <c r="G263" i="7"/>
  <c r="F263" i="7"/>
  <c r="E263" i="7"/>
  <c r="H263" i="7"/>
  <c r="G82" i="7"/>
  <c r="E82" i="7"/>
  <c r="F82" i="7"/>
  <c r="H82" i="7"/>
  <c r="H187" i="7"/>
  <c r="F187" i="7"/>
  <c r="G187" i="7"/>
  <c r="E187" i="7"/>
  <c r="G235" i="7"/>
  <c r="E235" i="7"/>
  <c r="H235" i="7"/>
  <c r="F235" i="7"/>
  <c r="E437" i="7"/>
  <c r="G437" i="7"/>
  <c r="F437" i="7"/>
  <c r="H437" i="7"/>
  <c r="H165" i="7"/>
  <c r="G165" i="7"/>
  <c r="F165" i="7"/>
  <c r="E165" i="7"/>
  <c r="H371" i="7"/>
  <c r="F371" i="7"/>
  <c r="G371" i="7"/>
  <c r="E371" i="7"/>
  <c r="H359" i="7"/>
  <c r="E359" i="7"/>
  <c r="G359" i="7"/>
  <c r="F359" i="7"/>
  <c r="F459" i="7"/>
  <c r="E459" i="7"/>
  <c r="H459" i="7"/>
  <c r="G459" i="7"/>
  <c r="H210" i="7"/>
  <c r="G210" i="7"/>
  <c r="F210" i="7"/>
  <c r="E210" i="7"/>
  <c r="G197" i="7"/>
  <c r="F197" i="7"/>
  <c r="E197" i="7"/>
  <c r="H197" i="7"/>
  <c r="H66" i="7"/>
  <c r="F66" i="7"/>
  <c r="G66" i="7"/>
  <c r="E66" i="7"/>
  <c r="F63" i="7"/>
  <c r="H63" i="7"/>
  <c r="E63" i="7"/>
  <c r="G63" i="7"/>
  <c r="F131" i="7"/>
  <c r="E131" i="7"/>
  <c r="H131" i="7"/>
  <c r="G131" i="7"/>
  <c r="F487" i="7"/>
  <c r="G487" i="7"/>
  <c r="E487" i="7"/>
  <c r="H487" i="7"/>
  <c r="H143" i="7"/>
  <c r="F143" i="7"/>
  <c r="E143" i="7"/>
  <c r="G143" i="7"/>
  <c r="H438" i="7"/>
  <c r="G438" i="7"/>
  <c r="F438" i="7"/>
  <c r="E438" i="7"/>
  <c r="H208" i="7"/>
  <c r="G208" i="7"/>
  <c r="F208" i="7"/>
  <c r="E208" i="7"/>
  <c r="F361" i="7"/>
  <c r="H361" i="7"/>
  <c r="G361" i="7"/>
  <c r="E361" i="7"/>
  <c r="F171" i="7"/>
  <c r="G171" i="7"/>
  <c r="E171" i="7"/>
  <c r="H171" i="7"/>
  <c r="F71" i="7"/>
  <c r="E71" i="7"/>
  <c r="H71" i="7"/>
  <c r="G71" i="7"/>
  <c r="H302" i="7"/>
  <c r="F302" i="7"/>
  <c r="G302" i="7"/>
  <c r="E302" i="7"/>
  <c r="H18" i="7"/>
  <c r="G18" i="7"/>
  <c r="F18" i="7"/>
  <c r="E18" i="7"/>
  <c r="G32" i="7"/>
  <c r="H32" i="7"/>
  <c r="E32" i="7"/>
  <c r="F32" i="7"/>
  <c r="H20" i="7"/>
  <c r="E20" i="7"/>
  <c r="G20" i="7"/>
  <c r="F20" i="7"/>
  <c r="E9" i="7"/>
  <c r="H9" i="7" s="1"/>
  <c r="F457" i="7"/>
  <c r="H457" i="7"/>
  <c r="G457" i="7"/>
  <c r="E457" i="7"/>
  <c r="H93" i="7"/>
  <c r="G93" i="7"/>
  <c r="F93" i="7"/>
  <c r="E93" i="7"/>
  <c r="E400" i="7"/>
  <c r="H400" i="7"/>
  <c r="G400" i="7"/>
  <c r="F400" i="7"/>
  <c r="H463" i="7"/>
  <c r="G463" i="7"/>
  <c r="F463" i="7"/>
  <c r="E463" i="7"/>
  <c r="E110" i="7"/>
  <c r="H110" i="7"/>
  <c r="G110" i="7"/>
  <c r="F110" i="7"/>
  <c r="H428" i="7"/>
  <c r="G428" i="7"/>
  <c r="F428" i="7"/>
  <c r="E428" i="7"/>
  <c r="F329" i="7"/>
  <c r="E329" i="7"/>
  <c r="G329" i="7"/>
  <c r="H329" i="7"/>
  <c r="H125" i="7"/>
  <c r="F125" i="7"/>
  <c r="G125" i="7"/>
  <c r="E125" i="7"/>
  <c r="F166" i="7"/>
  <c r="G166" i="7"/>
  <c r="E166" i="7"/>
  <c r="H166" i="7"/>
  <c r="F228" i="7"/>
  <c r="E228" i="7"/>
  <c r="G228" i="7"/>
  <c r="H228" i="7"/>
  <c r="E10" i="7"/>
  <c r="H10" i="7" s="1"/>
  <c r="F10" i="7"/>
  <c r="G10" i="7"/>
  <c r="G305" i="7"/>
  <c r="F305" i="7"/>
  <c r="H305" i="7"/>
  <c r="E305" i="7"/>
  <c r="F255" i="7"/>
  <c r="G255" i="7"/>
  <c r="E255" i="7"/>
  <c r="H255" i="7"/>
  <c r="F140" i="7"/>
  <c r="H140" i="7"/>
  <c r="G140" i="7"/>
  <c r="E140" i="7"/>
  <c r="F206" i="7"/>
  <c r="E206" i="7"/>
  <c r="H206" i="7"/>
  <c r="G206" i="7"/>
  <c r="G151" i="7"/>
  <c r="E151" i="7"/>
  <c r="H151" i="7"/>
  <c r="F151" i="7"/>
  <c r="G244" i="7"/>
  <c r="H244" i="7"/>
  <c r="E244" i="7"/>
  <c r="F244" i="7"/>
  <c r="H262" i="7"/>
  <c r="F262" i="7"/>
  <c r="G262" i="7"/>
  <c r="E262" i="7"/>
  <c r="G184" i="7"/>
  <c r="F184" i="7"/>
  <c r="E184" i="7"/>
  <c r="H184" i="7"/>
  <c r="F161" i="7"/>
  <c r="G161" i="7"/>
  <c r="E161" i="7"/>
  <c r="H161" i="7"/>
  <c r="E432" i="7"/>
  <c r="G432" i="7"/>
  <c r="H432" i="7"/>
  <c r="F432" i="7"/>
  <c r="H193" i="7"/>
  <c r="G193" i="7"/>
  <c r="F193" i="7"/>
  <c r="E193" i="7"/>
  <c r="H37" i="7"/>
  <c r="F37" i="7"/>
  <c r="G37" i="7"/>
  <c r="E37" i="7"/>
  <c r="F186" i="7"/>
  <c r="G186" i="7"/>
  <c r="E186" i="7"/>
  <c r="H186" i="7"/>
  <c r="E180" i="7"/>
  <c r="F180" i="7"/>
  <c r="H180" i="7"/>
  <c r="G180" i="7"/>
  <c r="H163" i="7"/>
  <c r="G163" i="7"/>
  <c r="F163" i="7"/>
  <c r="E163" i="7"/>
  <c r="G15" i="7"/>
  <c r="H15" i="7"/>
  <c r="F15" i="7"/>
  <c r="E15" i="7"/>
  <c r="F330" i="7"/>
  <c r="H330" i="7"/>
  <c r="E330" i="7"/>
  <c r="G330" i="7"/>
  <c r="F502" i="7"/>
  <c r="E502" i="7"/>
  <c r="G502" i="7"/>
  <c r="H502" i="7"/>
  <c r="F429" i="7"/>
  <c r="G429" i="7"/>
  <c r="H429" i="7"/>
  <c r="E429" i="7"/>
  <c r="H76" i="7"/>
  <c r="G76" i="7"/>
  <c r="F76" i="7"/>
  <c r="E76" i="7"/>
  <c r="H247" i="7"/>
  <c r="F247" i="7"/>
  <c r="G247" i="7"/>
  <c r="E247" i="7"/>
  <c r="H57" i="7"/>
  <c r="E57" i="7"/>
  <c r="G57" i="7"/>
  <c r="F57" i="7"/>
  <c r="G85" i="7"/>
  <c r="E85" i="7"/>
  <c r="F85" i="7"/>
  <c r="H85" i="7"/>
  <c r="G13" i="7"/>
  <c r="E169" i="7"/>
  <c r="G169" i="7"/>
  <c r="H169" i="7"/>
  <c r="F169" i="7"/>
  <c r="F275" i="7"/>
  <c r="E275" i="7"/>
  <c r="H275" i="7"/>
  <c r="G275" i="7"/>
  <c r="H348" i="7"/>
  <c r="G348" i="7"/>
  <c r="F348" i="7"/>
  <c r="E348" i="7"/>
  <c r="G65" i="7"/>
  <c r="H65" i="7"/>
  <c r="F65" i="7"/>
  <c r="E65" i="7"/>
  <c r="H478" i="7"/>
  <c r="G478" i="7"/>
  <c r="F478" i="7"/>
  <c r="E478" i="7"/>
  <c r="F17" i="7"/>
  <c r="H17" i="7"/>
  <c r="E17" i="7"/>
  <c r="G17" i="7"/>
  <c r="E362" i="7"/>
  <c r="H362" i="7"/>
  <c r="G362" i="7"/>
  <c r="F362" i="7"/>
  <c r="G465" i="7"/>
  <c r="H465" i="7"/>
  <c r="F465" i="7"/>
  <c r="E465" i="7"/>
  <c r="H453" i="7"/>
  <c r="G453" i="7"/>
  <c r="F453" i="7"/>
  <c r="E453" i="7"/>
  <c r="G347" i="7"/>
  <c r="F347" i="7"/>
  <c r="E347" i="7"/>
  <c r="H347" i="7"/>
  <c r="G335" i="7"/>
  <c r="H335" i="7"/>
  <c r="E335" i="7"/>
  <c r="F335" i="7"/>
  <c r="E344" i="7"/>
  <c r="H344" i="7"/>
  <c r="G344" i="7"/>
  <c r="F344" i="7"/>
  <c r="F200" i="7"/>
  <c r="E200" i="7"/>
  <c r="G200" i="7"/>
  <c r="H200" i="7"/>
  <c r="H366" i="7"/>
  <c r="F366" i="7"/>
  <c r="E366" i="7"/>
  <c r="G366" i="7"/>
  <c r="H126" i="7"/>
  <c r="G126" i="7"/>
  <c r="E126" i="7"/>
  <c r="F126" i="7"/>
  <c r="H386" i="7"/>
  <c r="F386" i="7"/>
  <c r="E386" i="7"/>
  <c r="G386" i="7"/>
  <c r="G9" i="7"/>
  <c r="E13" i="7"/>
  <c r="F154" i="7"/>
  <c r="H154" i="7"/>
  <c r="G154" i="7"/>
  <c r="E154" i="7"/>
  <c r="E112" i="7"/>
  <c r="F112" i="7"/>
  <c r="H112" i="7"/>
  <c r="G112" i="7"/>
  <c r="F35" i="7"/>
  <c r="E35" i="7"/>
  <c r="H35" i="7"/>
  <c r="G35" i="7"/>
  <c r="F14" i="7"/>
  <c r="G14" i="7"/>
  <c r="E14" i="7"/>
  <c r="H14" i="7"/>
  <c r="H51" i="7"/>
  <c r="E51" i="7"/>
  <c r="G51" i="7"/>
  <c r="F51" i="7"/>
  <c r="E455" i="7"/>
  <c r="H455" i="7"/>
  <c r="G455" i="7"/>
  <c r="F455" i="7"/>
  <c r="E170" i="7"/>
  <c r="H170" i="7"/>
  <c r="G170" i="7"/>
  <c r="F170" i="7"/>
  <c r="F24" i="7"/>
  <c r="H24" i="7"/>
  <c r="G24" i="7"/>
  <c r="E24" i="7"/>
  <c r="E153" i="7"/>
  <c r="H153" i="7"/>
  <c r="F153" i="7"/>
  <c r="G153" i="7"/>
  <c r="F201" i="7"/>
  <c r="E201" i="7"/>
  <c r="H201" i="7"/>
  <c r="G201" i="7"/>
  <c r="H476" i="7"/>
  <c r="E476" i="7"/>
  <c r="F476" i="7"/>
  <c r="G476" i="7"/>
  <c r="F54" i="7"/>
  <c r="H54" i="7"/>
  <c r="E54" i="7"/>
  <c r="G54" i="7"/>
  <c r="E11" i="7"/>
  <c r="H11" i="7" s="1"/>
  <c r="G11" i="7"/>
  <c r="F11" i="7"/>
  <c r="H96" i="7"/>
  <c r="G96" i="7"/>
  <c r="F96" i="7"/>
  <c r="E96" i="7"/>
  <c r="F9" i="7"/>
  <c r="F13" i="7"/>
  <c r="E12" i="7"/>
  <c r="H12" i="7" s="1"/>
  <c r="G12" i="7"/>
  <c r="F12" i="7"/>
  <c r="F301" i="7"/>
  <c r="G301" i="7"/>
  <c r="H301" i="7"/>
  <c r="E301" i="7"/>
  <c r="E190" i="7"/>
  <c r="H190" i="7"/>
  <c r="F190" i="7"/>
  <c r="G190" i="7"/>
  <c r="F94" i="7"/>
  <c r="G94" i="7"/>
  <c r="E94" i="7"/>
  <c r="H94" i="7"/>
  <c r="H343" i="7"/>
  <c r="G343" i="7"/>
  <c r="F343" i="7"/>
  <c r="E343" i="7"/>
  <c r="F100" i="7"/>
  <c r="E100" i="7"/>
  <c r="G100" i="7"/>
  <c r="H100" i="7"/>
  <c r="G316" i="7"/>
  <c r="F316" i="7"/>
  <c r="H316" i="7"/>
  <c r="E316" i="7"/>
  <c r="F73" i="7"/>
  <c r="H73" i="7"/>
  <c r="G73" i="7"/>
  <c r="E73" i="7"/>
  <c r="H328" i="7"/>
  <c r="G328" i="7"/>
  <c r="F328" i="7"/>
  <c r="E328" i="7"/>
  <c r="F265" i="7"/>
  <c r="G265" i="7"/>
  <c r="H265" i="7"/>
  <c r="E265" i="7"/>
  <c r="E427" i="7"/>
  <c r="G427" i="7"/>
  <c r="F427" i="7"/>
  <c r="H427" i="7"/>
  <c r="G156" i="7"/>
  <c r="F156" i="7"/>
  <c r="E156" i="7"/>
  <c r="H156" i="7"/>
  <c r="F119" i="7"/>
  <c r="H119" i="7"/>
  <c r="E119" i="7"/>
  <c r="G119" i="7"/>
  <c r="F29" i="7"/>
  <c r="H29" i="7"/>
  <c r="E29" i="7"/>
  <c r="G29" i="7"/>
  <c r="H67" i="7"/>
  <c r="G67" i="7"/>
  <c r="F67" i="7"/>
  <c r="E67" i="7"/>
  <c r="G142" i="7"/>
  <c r="F142" i="7"/>
  <c r="H142" i="7"/>
  <c r="E142" i="7"/>
  <c r="G490" i="7"/>
  <c r="E490" i="7"/>
  <c r="H490" i="7"/>
  <c r="F490" i="7"/>
  <c r="F296" i="7"/>
  <c r="G296" i="7"/>
  <c r="E296" i="7"/>
  <c r="H296" i="7"/>
  <c r="E133" i="7"/>
  <c r="G133" i="7"/>
  <c r="F133" i="7"/>
  <c r="H133" i="7"/>
  <c r="F482" i="7"/>
  <c r="E482" i="7"/>
  <c r="H482" i="7"/>
  <c r="G482" i="7"/>
  <c r="F420" i="7"/>
  <c r="G420" i="7"/>
  <c r="H420" i="7"/>
  <c r="E420" i="7"/>
  <c r="E173" i="7"/>
  <c r="G173" i="7"/>
  <c r="H173" i="7"/>
  <c r="F173" i="7"/>
  <c r="H473" i="7"/>
  <c r="G473" i="7"/>
  <c r="F473" i="7"/>
  <c r="E473" i="7"/>
  <c r="H447" i="7"/>
  <c r="G447" i="7"/>
  <c r="F447" i="7"/>
  <c r="E447" i="7"/>
  <c r="F258" i="7"/>
  <c r="H258" i="7"/>
  <c r="E258" i="7"/>
  <c r="G258" i="7"/>
  <c r="H416" i="7"/>
  <c r="F416" i="7"/>
  <c r="G416" i="7"/>
  <c r="E416" i="7"/>
  <c r="H449" i="7"/>
  <c r="F449" i="7"/>
  <c r="E449" i="7"/>
  <c r="G449" i="7"/>
  <c r="H468" i="7"/>
  <c r="G468" i="7"/>
  <c r="F468" i="7"/>
  <c r="E468" i="7"/>
  <c r="G36" i="7"/>
  <c r="F36" i="7"/>
  <c r="E36" i="7"/>
  <c r="H36" i="7"/>
  <c r="F74" i="7"/>
  <c r="H74" i="7"/>
  <c r="G74" i="7"/>
  <c r="E74" i="7"/>
  <c r="H308" i="7"/>
  <c r="G308" i="7"/>
  <c r="F308" i="7"/>
  <c r="E308" i="7"/>
  <c r="G26" i="7"/>
  <c r="H26" i="7"/>
  <c r="E26" i="7"/>
  <c r="F26" i="7"/>
  <c r="H297" i="7"/>
  <c r="G297" i="7"/>
  <c r="F297" i="7"/>
  <c r="E297" i="7"/>
  <c r="G33" i="7"/>
  <c r="F33" i="7"/>
  <c r="E33" i="7"/>
  <c r="H33" i="7"/>
  <c r="G55" i="7"/>
  <c r="H55" i="7"/>
  <c r="F55" i="7"/>
  <c r="E55" i="7"/>
  <c r="F324" i="7"/>
  <c r="E324" i="7"/>
  <c r="G324" i="7"/>
  <c r="H324" i="7"/>
  <c r="G106" i="7"/>
  <c r="E106" i="7"/>
  <c r="F106" i="7"/>
  <c r="H106" i="7"/>
  <c r="E60" i="7"/>
  <c r="H60" i="7"/>
  <c r="G60" i="7"/>
  <c r="F60" i="7"/>
  <c r="H388" i="7"/>
  <c r="G388" i="7"/>
  <c r="F388" i="7"/>
  <c r="E388" i="7"/>
  <c r="F124" i="7"/>
  <c r="H124" i="7"/>
  <c r="E124" i="7"/>
  <c r="G124" i="7"/>
  <c r="F319" i="7"/>
  <c r="G319" i="7"/>
  <c r="E319" i="7"/>
  <c r="H319" i="7"/>
  <c r="G304" i="7"/>
  <c r="H304" i="7"/>
  <c r="F304" i="7"/>
  <c r="E304" i="7"/>
  <c r="E399" i="7"/>
  <c r="H399" i="7"/>
  <c r="G399" i="7"/>
  <c r="F399" i="7"/>
  <c r="F207" i="7"/>
  <c r="E207" i="7"/>
  <c r="H207" i="7"/>
  <c r="G207" i="7"/>
  <c r="H356" i="7"/>
  <c r="G356" i="7"/>
  <c r="F356" i="7"/>
  <c r="E356" i="7"/>
  <c r="E336" i="7"/>
  <c r="H336" i="7"/>
  <c r="G336" i="7"/>
  <c r="F336" i="7"/>
  <c r="F149" i="7"/>
  <c r="H149" i="7"/>
  <c r="E149" i="7"/>
  <c r="G149" i="7"/>
  <c r="G461" i="7"/>
  <c r="H461" i="7"/>
  <c r="F461" i="7"/>
  <c r="E461" i="7"/>
  <c r="G269" i="7"/>
  <c r="H269" i="7"/>
  <c r="F269" i="7"/>
  <c r="E269" i="7"/>
  <c r="G326" i="7"/>
  <c r="E326" i="7"/>
  <c r="H326" i="7"/>
  <c r="F326" i="7"/>
  <c r="E334" i="7"/>
  <c r="H334" i="7"/>
  <c r="G334" i="7"/>
  <c r="F334" i="7"/>
  <c r="F102" i="7"/>
  <c r="H102" i="7"/>
  <c r="G102" i="7"/>
  <c r="E102" i="7"/>
  <c r="F89" i="7"/>
  <c r="E89" i="7"/>
  <c r="H89" i="7"/>
  <c r="G89" i="7"/>
  <c r="G287" i="7"/>
  <c r="F287" i="7"/>
  <c r="E287" i="7"/>
  <c r="H287" i="7"/>
  <c r="H90" i="7"/>
  <c r="G90" i="7"/>
  <c r="F90" i="7"/>
  <c r="E90" i="7"/>
  <c r="H261" i="7"/>
  <c r="G261" i="7"/>
  <c r="F261" i="7"/>
  <c r="E261" i="7"/>
  <c r="F199" i="7"/>
  <c r="H199" i="7"/>
  <c r="G199" i="7"/>
  <c r="E199" i="7"/>
  <c r="F139" i="7"/>
  <c r="E139" i="7"/>
  <c r="H139" i="7"/>
  <c r="G139" i="7"/>
  <c r="F267" i="7"/>
  <c r="H267" i="7"/>
  <c r="G267" i="7"/>
  <c r="E267" i="7"/>
  <c r="E279" i="7"/>
  <c r="F279" i="7"/>
  <c r="G279" i="7"/>
  <c r="H279" i="7"/>
  <c r="H433" i="7"/>
  <c r="G433" i="7"/>
  <c r="F433" i="7"/>
  <c r="E433" i="7"/>
  <c r="G185" i="7"/>
  <c r="H185" i="7"/>
  <c r="E185" i="7"/>
  <c r="F185" i="7"/>
  <c r="F114" i="7"/>
  <c r="G114" i="7"/>
  <c r="E114" i="7"/>
  <c r="H114" i="7"/>
  <c r="G322" i="7"/>
  <c r="F322" i="7"/>
  <c r="E322" i="7"/>
  <c r="H322" i="7"/>
  <c r="F306" i="7"/>
  <c r="H306" i="7"/>
  <c r="G306" i="7"/>
  <c r="E306" i="7"/>
  <c r="E444" i="7"/>
  <c r="F444" i="7"/>
  <c r="H444" i="7"/>
  <c r="G444" i="7"/>
  <c r="G212" i="7"/>
  <c r="F212" i="7"/>
  <c r="E212" i="7"/>
  <c r="H212" i="7"/>
  <c r="F292" i="7"/>
  <c r="E292" i="7"/>
  <c r="H292" i="7"/>
  <c r="G292" i="7"/>
  <c r="G307" i="7"/>
  <c r="F307" i="7"/>
  <c r="H307" i="7"/>
  <c r="E307" i="7"/>
  <c r="G5" i="7"/>
  <c r="F5" i="7"/>
  <c r="E127" i="7"/>
  <c r="H127" i="7"/>
  <c r="G127" i="7"/>
  <c r="F127" i="7"/>
  <c r="E377" i="7"/>
  <c r="H377" i="7"/>
  <c r="G377" i="7"/>
  <c r="F377" i="7"/>
  <c r="F477" i="7"/>
  <c r="G477" i="7"/>
  <c r="E477" i="7"/>
  <c r="H477" i="7"/>
  <c r="F183" i="7"/>
  <c r="G183" i="7"/>
  <c r="H183" i="7"/>
  <c r="E183" i="7"/>
  <c r="F59" i="7"/>
  <c r="H59" i="7"/>
  <c r="G59" i="7"/>
  <c r="E59" i="7"/>
  <c r="E120" i="7"/>
  <c r="G120" i="7"/>
  <c r="H120" i="7"/>
  <c r="F120" i="7"/>
  <c r="G446" i="7"/>
  <c r="H446" i="7"/>
  <c r="F446" i="7"/>
  <c r="E446" i="7"/>
  <c r="G115" i="7"/>
  <c r="E115" i="7"/>
  <c r="H115" i="7"/>
  <c r="F115" i="7"/>
  <c r="G450" i="7"/>
  <c r="H450" i="7"/>
  <c r="F450" i="7"/>
  <c r="E450" i="7"/>
  <c r="G250" i="7"/>
  <c r="E250" i="7"/>
  <c r="F250" i="7"/>
  <c r="H250" i="7"/>
  <c r="E268" i="7"/>
  <c r="H268" i="7"/>
  <c r="G268" i="7"/>
  <c r="F268" i="7"/>
  <c r="G501" i="7"/>
  <c r="H501" i="7"/>
  <c r="F501" i="7"/>
  <c r="E501" i="7"/>
  <c r="G130" i="7"/>
  <c r="H130" i="7"/>
  <c r="F130" i="7"/>
  <c r="E130" i="7"/>
  <c r="G92" i="7"/>
  <c r="F92" i="7"/>
  <c r="H92" i="7"/>
  <c r="E92" i="7"/>
  <c r="F350" i="7"/>
  <c r="E350" i="7"/>
  <c r="G350" i="7"/>
  <c r="H350" i="7"/>
  <c r="F497" i="7"/>
  <c r="H497" i="7"/>
  <c r="E497" i="7"/>
  <c r="G497" i="7"/>
  <c r="F64" i="7"/>
  <c r="H64" i="7"/>
  <c r="G64" i="7"/>
  <c r="E64" i="7"/>
  <c r="H246" i="7"/>
  <c r="E246" i="7"/>
  <c r="G246" i="7"/>
  <c r="F246" i="7"/>
  <c r="G113" i="7"/>
  <c r="F113" i="7"/>
  <c r="E113" i="7"/>
  <c r="H113" i="7"/>
  <c r="F216" i="7"/>
  <c r="G216" i="7"/>
  <c r="H216" i="7"/>
  <c r="E216" i="7"/>
  <c r="H364" i="7"/>
  <c r="E364" i="7"/>
  <c r="G364" i="7"/>
  <c r="F364" i="7"/>
  <c r="H363" i="7"/>
  <c r="G363" i="7"/>
  <c r="F363" i="7"/>
  <c r="E363" i="7"/>
  <c r="F472" i="7"/>
  <c r="E472" i="7"/>
  <c r="H472" i="7"/>
  <c r="G472" i="7"/>
  <c r="H503" i="7"/>
  <c r="G503" i="7"/>
  <c r="F503" i="7"/>
  <c r="E503" i="7"/>
  <c r="G225" i="7"/>
  <c r="E225" i="7"/>
  <c r="H225" i="7"/>
  <c r="F225" i="7"/>
  <c r="F160" i="7"/>
  <c r="E160" i="7"/>
  <c r="G160" i="7"/>
  <c r="H160" i="7"/>
  <c r="E317" i="7"/>
  <c r="F317" i="7"/>
  <c r="G317" i="7"/>
  <c r="H317" i="7"/>
  <c r="G394" i="7"/>
  <c r="H394" i="7"/>
  <c r="F394" i="7"/>
  <c r="E394" i="7"/>
  <c r="G376" i="7"/>
  <c r="H376" i="7"/>
  <c r="F376" i="7"/>
  <c r="E376" i="7"/>
  <c r="H271" i="7"/>
  <c r="F271" i="7"/>
  <c r="G271" i="7"/>
  <c r="E271" i="7"/>
  <c r="F312" i="7"/>
  <c r="H312" i="7"/>
  <c r="G312" i="7"/>
  <c r="E312" i="7"/>
  <c r="F219" i="7"/>
  <c r="E219" i="7"/>
  <c r="G219" i="7"/>
  <c r="H219" i="7"/>
  <c r="G123" i="7"/>
  <c r="F123" i="7"/>
  <c r="E123" i="7"/>
  <c r="H123" i="7"/>
  <c r="G232" i="7"/>
  <c r="F232" i="7"/>
  <c r="E232" i="7"/>
  <c r="H232" i="7"/>
  <c r="F381" i="7"/>
  <c r="G381" i="7"/>
  <c r="H381" i="7"/>
  <c r="E381" i="7"/>
  <c r="E384" i="7"/>
  <c r="H384" i="7"/>
  <c r="F384" i="7"/>
  <c r="G384" i="7"/>
  <c r="E499" i="7"/>
  <c r="H499" i="7"/>
  <c r="G499" i="7"/>
  <c r="F499" i="7"/>
  <c r="G396" i="7"/>
  <c r="F396" i="7"/>
  <c r="H396" i="7"/>
  <c r="E396" i="7"/>
  <c r="H136" i="7"/>
  <c r="G136" i="7"/>
  <c r="F136" i="7"/>
  <c r="E136" i="7"/>
  <c r="H277" i="7"/>
  <c r="G277" i="7"/>
  <c r="E277" i="7"/>
  <c r="F277" i="7"/>
  <c r="H30" i="7"/>
  <c r="G30" i="7"/>
  <c r="F30" i="7"/>
  <c r="E30" i="7"/>
  <c r="G346" i="7"/>
  <c r="H346" i="7"/>
  <c r="E346" i="7"/>
  <c r="F346" i="7"/>
  <c r="H397" i="7"/>
  <c r="E397" i="7"/>
  <c r="G397" i="7"/>
  <c r="F397" i="7"/>
  <c r="H41" i="7"/>
  <c r="G41" i="7"/>
  <c r="F41" i="7"/>
  <c r="E41" i="7"/>
  <c r="E81" i="7"/>
  <c r="F81" i="7"/>
  <c r="H81" i="7"/>
  <c r="G81" i="7"/>
  <c r="E434" i="7"/>
  <c r="G434" i="7"/>
  <c r="H434" i="7"/>
  <c r="F434" i="7"/>
  <c r="E188" i="7"/>
  <c r="H188" i="7"/>
  <c r="G188" i="7"/>
  <c r="F188" i="7"/>
  <c r="F109" i="7"/>
  <c r="E109" i="7"/>
  <c r="H109" i="7"/>
  <c r="G109" i="7"/>
  <c r="G310" i="7"/>
  <c r="F310" i="7"/>
  <c r="E310" i="7"/>
  <c r="H310" i="7"/>
  <c r="E332" i="7"/>
  <c r="F332" i="7"/>
  <c r="H332" i="7"/>
  <c r="G332" i="7"/>
  <c r="G152" i="7"/>
  <c r="F152" i="7"/>
  <c r="E152" i="7"/>
  <c r="H152" i="7"/>
  <c r="F226" i="7"/>
  <c r="H226" i="7"/>
  <c r="E226" i="7"/>
  <c r="G226" i="7"/>
  <c r="E382" i="7"/>
  <c r="H382" i="7"/>
  <c r="G382" i="7"/>
  <c r="F382" i="7"/>
  <c r="G491" i="7"/>
  <c r="F491" i="7"/>
  <c r="H491" i="7"/>
  <c r="E491" i="7"/>
  <c r="F248" i="7"/>
  <c r="E248" i="7"/>
  <c r="G248" i="7"/>
  <c r="H248" i="7"/>
  <c r="F209" i="7"/>
  <c r="G209" i="7"/>
  <c r="E209" i="7"/>
  <c r="H209" i="7"/>
  <c r="E6" i="7"/>
  <c r="H6" i="7" s="1"/>
  <c r="H95" i="7"/>
  <c r="G95" i="7"/>
  <c r="F95" i="7"/>
  <c r="E95" i="7"/>
  <c r="F431" i="7"/>
  <c r="H431" i="7"/>
  <c r="G431" i="7"/>
  <c r="E431" i="7"/>
  <c r="G454" i="7"/>
  <c r="E454" i="7"/>
  <c r="H454" i="7"/>
  <c r="F454" i="7"/>
  <c r="E7" i="7"/>
  <c r="H7" i="7" s="1"/>
  <c r="G7" i="7"/>
  <c r="F7" i="7"/>
  <c r="G494" i="7"/>
  <c r="F494" i="7"/>
  <c r="H494" i="7"/>
  <c r="E494" i="7"/>
  <c r="H22" i="7"/>
  <c r="G22" i="7"/>
  <c r="F22" i="7"/>
  <c r="E22" i="7"/>
  <c r="G321" i="7"/>
  <c r="F321" i="7"/>
  <c r="H321" i="7"/>
  <c r="E321" i="7"/>
  <c r="G340" i="7"/>
  <c r="H340" i="7"/>
  <c r="F340" i="7"/>
  <c r="E340" i="7"/>
  <c r="E132" i="7"/>
  <c r="H132" i="7"/>
  <c r="G132" i="7"/>
  <c r="F132" i="7"/>
  <c r="G6" i="7"/>
  <c r="F270" i="7"/>
  <c r="G270" i="7"/>
  <c r="E270" i="7"/>
  <c r="H270" i="7"/>
  <c r="H155" i="7"/>
  <c r="G155" i="7"/>
  <c r="E155" i="7"/>
  <c r="F155" i="7"/>
  <c r="G222" i="7"/>
  <c r="E222" i="7"/>
  <c r="H222" i="7"/>
  <c r="F222" i="7"/>
  <c r="H413" i="7"/>
  <c r="G413" i="7"/>
  <c r="F413" i="7"/>
  <c r="E413" i="7"/>
  <c r="H398" i="7"/>
  <c r="G398" i="7"/>
  <c r="F398" i="7"/>
  <c r="E398" i="7"/>
  <c r="E229" i="7"/>
  <c r="H229" i="7"/>
  <c r="G229" i="7"/>
  <c r="F229" i="7"/>
  <c r="H412" i="7"/>
  <c r="F412" i="7"/>
  <c r="E412" i="7"/>
  <c r="G412" i="7"/>
  <c r="F129" i="7"/>
  <c r="E129" i="7"/>
  <c r="H129" i="7"/>
  <c r="G129" i="7"/>
  <c r="H471" i="7"/>
  <c r="G471" i="7"/>
  <c r="F471" i="7"/>
  <c r="E471" i="7"/>
  <c r="E406" i="7"/>
  <c r="G406" i="7"/>
  <c r="H406" i="7"/>
  <c r="F406" i="7"/>
  <c r="F6" i="7"/>
  <c r="E392" i="7"/>
  <c r="G392" i="7"/>
  <c r="F392" i="7"/>
  <c r="H392" i="7"/>
  <c r="F439" i="7"/>
  <c r="E439" i="7"/>
  <c r="G439" i="7"/>
  <c r="H439" i="7"/>
  <c r="G489" i="7"/>
  <c r="H489" i="7"/>
  <c r="F489" i="7"/>
  <c r="E489" i="7"/>
  <c r="F435" i="7"/>
  <c r="E435" i="7"/>
  <c r="H435" i="7"/>
  <c r="G435" i="7"/>
  <c r="F299" i="7"/>
  <c r="G299" i="7"/>
  <c r="H299" i="7"/>
  <c r="E299" i="7"/>
  <c r="E349" i="7"/>
  <c r="H349" i="7"/>
  <c r="G349" i="7"/>
  <c r="F349" i="7"/>
  <c r="F8" i="7"/>
  <c r="G8" i="7"/>
  <c r="E8" i="7"/>
  <c r="H8" i="7" s="1"/>
  <c r="F442" i="7"/>
  <c r="E442" i="7"/>
  <c r="G442" i="7"/>
  <c r="H442" i="7"/>
  <c r="H122" i="7"/>
  <c r="F122" i="7"/>
  <c r="G122" i="7"/>
  <c r="E122" i="7"/>
  <c r="F354" i="7"/>
  <c r="E354" i="7"/>
  <c r="G354" i="7"/>
  <c r="H354" i="7"/>
  <c r="G164" i="7"/>
  <c r="H164" i="7"/>
  <c r="E164" i="7"/>
  <c r="F164" i="7"/>
  <c r="F150" i="7"/>
  <c r="E150" i="7"/>
  <c r="H150" i="7"/>
  <c r="G150" i="7"/>
  <c r="H146" i="7"/>
  <c r="E146" i="7"/>
  <c r="G146" i="7"/>
  <c r="F146" i="7"/>
  <c r="F104" i="7"/>
  <c r="E104" i="7"/>
  <c r="H104" i="7"/>
  <c r="G104" i="7"/>
  <c r="E4" i="7"/>
  <c r="H4" i="7" s="1"/>
  <c r="H298" i="7"/>
  <c r="G298" i="7"/>
  <c r="F298" i="7"/>
  <c r="E298" i="7"/>
  <c r="E242" i="7"/>
  <c r="F242" i="7"/>
  <c r="G242" i="7"/>
  <c r="H242" i="7"/>
  <c r="E87" i="7"/>
  <c r="H87" i="7"/>
  <c r="G87" i="7"/>
  <c r="F87" i="7"/>
  <c r="G182" i="7"/>
  <c r="F182" i="7"/>
  <c r="E182" i="7"/>
  <c r="H182" i="7"/>
  <c r="H53" i="7"/>
  <c r="E53" i="7"/>
  <c r="G53" i="7"/>
  <c r="F53" i="7"/>
  <c r="H309" i="7"/>
  <c r="E309" i="7"/>
  <c r="G309" i="7"/>
  <c r="F309" i="7"/>
  <c r="F233" i="7"/>
  <c r="H233" i="7"/>
  <c r="E233" i="7"/>
  <c r="G233" i="7"/>
  <c r="G4" i="7"/>
  <c r="K5" i="7" l="1"/>
  <c r="L5" i="7" s="1"/>
  <c r="M4" i="7"/>
  <c r="K6" i="7"/>
  <c r="L6" i="7" s="1"/>
  <c r="M6" i="7"/>
  <c r="K4" i="7"/>
  <c r="L4" i="7" s="1"/>
  <c r="M5" i="7"/>
</calcChain>
</file>

<file path=xl/sharedStrings.xml><?xml version="1.0" encoding="utf-8"?>
<sst xmlns="http://schemas.openxmlformats.org/spreadsheetml/2006/main" count="164" uniqueCount="107">
  <si>
    <t>ABC Analysis &amp; Stock Valuation, FIFO and Average (Excel)</t>
  </si>
  <si>
    <t>Toolkit by GroupChatOn · free template · https://toolkit.groupchaton.com</t>
  </si>
  <si>
    <t>Two questions every year end and every stock audit: what is our closing stock worth, and which items deserve the most control? Enter receipts with their cost and issues with their quantity; the workbook works out closing stock for each item, values it by FIFO (first in, first out) and by weighted average cost side by side, and ranks items by consumption value into A, B and C classes so you know where tight control pays off.</t>
  </si>
  <si>
    <t>Colours</t>
  </si>
  <si>
    <t>Yellow cells: type or pick here.</t>
  </si>
  <si>
    <t>Grey and white cells: calculate by themselves. Don't type over them.</t>
  </si>
  <si>
    <t>Steps</t>
  </si>
  <si>
    <t>On the Settings sheet type your currency code and the period the file covers, and check the A and B cut-off percentages.</t>
  </si>
  <si>
    <t>List your items on the Items sheet with a unique code.</t>
  </si>
  <si>
    <t>On the Receipts sheet enter opening stock first (one row per item dated the first day, reference "Opening") and then every purchase in date order with its quantity and unit cost.</t>
  </si>
  <si>
    <t>On the Issues sheet enter every issue or sale in quantity.</t>
  </si>
  <si>
    <t>Open the Valuation sheet for closing stock at FIFO and at weighted average cost. Use the method your accountant follows for your books.</t>
  </si>
  <si>
    <t>Open the ABC sheet. Class A items take most of the consumption value: count them more often, order them more carefully and negotiate their prices first.</t>
  </si>
  <si>
    <t>Tips</t>
  </si>
  <si>
    <t>•</t>
  </si>
  <si>
    <t>Keep the Receipts sheet sorted by date (Data › Sort, oldest first). FIFO assumes the rows below are the newer lots.</t>
  </si>
  <si>
    <t>Unit cost should be the landed cost: price plus freight and other costs to bring the goods in, less any tax you can claim back.</t>
  </si>
  <si>
    <t>Start a new file each year with the closing FIFO lots of the old file as the opening rows.</t>
  </si>
  <si>
    <t>An item with no issues in the period has zero consumption value and is listed as class C: check whether it is slow-moving or dead stock.</t>
  </si>
  <si>
    <t>Full guide, questions and answers, and more free templates:</t>
  </si>
  <si>
    <t>https://toolkit.groupchaton.com/purchase/pw-abc-valuation-excel/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</si>
  <si>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</si>
  <si>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</si>
  <si>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</si>
  <si>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Change the cut-offs to suit you. Common choices: 70/90, 80/95.</t>
  </si>
  <si>
    <t>Company name</t>
  </si>
  <si>
    <t>Apex Engineering Works</t>
  </si>
  <si>
    <t>Currency code</t>
  </si>
  <si>
    <t>INR</t>
  </si>
  <si>
    <t>Period from</t>
  </si>
  <si>
    <t>Period to</t>
  </si>
  <si>
    <t>Class A up to (cumulative share)</t>
  </si>
  <si>
    <t>Class B up to</t>
  </si>
  <si>
    <t>Items</t>
  </si>
  <si>
    <t>One row per item, with a unique code.</t>
  </si>
  <si>
    <t>Item code</t>
  </si>
  <si>
    <t>Item name</t>
  </si>
  <si>
    <t>Unit</t>
  </si>
  <si>
    <t>RM-001</t>
  </si>
  <si>
    <t>MS round bar 20 mm</t>
  </si>
  <si>
    <t>kg</t>
  </si>
  <si>
    <t>RM-002</t>
  </si>
  <si>
    <t>MS plate 10 mm</t>
  </si>
  <si>
    <t>BO-101</t>
  </si>
  <si>
    <t>Ball bearing 6205-2RS</t>
  </si>
  <si>
    <t>Nos</t>
  </si>
  <si>
    <t>BO-102</t>
  </si>
  <si>
    <t>Taper roller bearing 30206</t>
  </si>
  <si>
    <t>PK-201</t>
  </si>
  <si>
    <t>5-ply corrugated box 600x400x400</t>
  </si>
  <si>
    <t>SP-301</t>
  </si>
  <si>
    <t>Hex bolt M12x50 (box of 100)</t>
  </si>
  <si>
    <t>Box</t>
  </si>
  <si>
    <t>CN-401</t>
  </si>
  <si>
    <t>Cutting oil 20 L</t>
  </si>
  <si>
    <t>Can</t>
  </si>
  <si>
    <t>CN-402</t>
  </si>
  <si>
    <t>Welding electrode 3.15 mm (packet)</t>
  </si>
  <si>
    <t>Pkt</t>
  </si>
  <si>
    <t>SP-302</t>
  </si>
  <si>
    <t>Grinding wheel 180 mm</t>
  </si>
  <si>
    <t>PK-202</t>
  </si>
  <si>
    <t>Stretch film roll</t>
  </si>
  <si>
    <t>Roll</t>
  </si>
  <si>
    <t>Receipts (oldest first)</t>
  </si>
  <si>
    <t>Opening stock first, then purchases in date order. Unit cost = landed cost per unit.</t>
  </si>
  <si>
    <t>Date</t>
  </si>
  <si>
    <t>Quantity</t>
  </si>
  <si>
    <t>Reference</t>
  </si>
  <si>
    <t>FIFO qty left</t>
  </si>
  <si>
    <t>Opening</t>
  </si>
  <si>
    <t>GRN-0402</t>
  </si>
  <si>
    <t>GRN-0410</t>
  </si>
  <si>
    <t>GRN-0418</t>
  </si>
  <si>
    <t>GRN-0425</t>
  </si>
  <si>
    <t>GRN-0451</t>
  </si>
  <si>
    <t>GRN-0455</t>
  </si>
  <si>
    <t>GRN-0470</t>
  </si>
  <si>
    <t>GRN-0482</t>
  </si>
  <si>
    <t>GRN-0489</t>
  </si>
  <si>
    <t>GRN-0491</t>
  </si>
  <si>
    <t>GRN-0497</t>
  </si>
  <si>
    <t>GRN-0503</t>
  </si>
  <si>
    <t>Issues</t>
  </si>
  <si>
    <t>Every issue to production, a job, a department or a customer, in quantity.</t>
  </si>
  <si>
    <t>Issued to / reference</t>
  </si>
  <si>
    <t>Machine shop</t>
  </si>
  <si>
    <t>Fabrication</t>
  </si>
  <si>
    <t>Assembly</t>
  </si>
  <si>
    <t>Dispatch</t>
  </si>
  <si>
    <t>Maintenance</t>
  </si>
  <si>
    <t>Stock valuation: FIFO and weighted average</t>
  </si>
  <si>
    <t>Total</t>
  </si>
  <si>
    <t>Received qty</t>
  </si>
  <si>
    <t>Issued qty</t>
  </si>
  <si>
    <t>Closing qty</t>
  </si>
  <si>
    <t>ABC analysis by consumption value</t>
  </si>
  <si>
    <t>Share</t>
  </si>
  <si>
    <t>Cumulative before</t>
  </si>
  <si>
    <t>Cumulative after</t>
  </si>
  <si>
    <t>Rank</t>
  </si>
  <si>
    <t>Class</t>
  </si>
  <si>
    <t>% of items</t>
  </si>
  <si>
    <t>% of value</t>
  </si>
  <si>
    <t>A</t>
  </si>
  <si>
    <t>B</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</si>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</sst>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
    <numFmt numFmtId="166" formatCode="0.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9"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0" fontId="0" fillId="3" borderId="1" xfId="0" applyFill="1" applyBorder="1"/>
    <xf numFmtId="165" fontId="0" fillId="2" borderId="1" xfId="0" applyNumberFormat="1" applyFill="1" applyBorder="1" applyProtection="1">
      <protection locked="0"/>
    </xf>
    <xf numFmtId="4" fontId="0" fillId="2" borderId="1" xfId="0" applyNumberFormat="1" applyFill="1" applyBorder="1" applyProtection="1">
      <protection locked="0"/>
    </xf>
    <xf numFmtId="4" fontId="0" fillId="3" borderId="1" xfId="0" applyNumberFormat="1" applyFill="1" applyBorder="1"/>
    <xf numFmtId="165" fontId="0" fillId="3" borderId="1" xfId="0" applyNumberFormat="1" applyFill="1" applyBorder="1"/>
    <xf numFmtId="4" fontId="6" fillId="5" borderId="1" xfId="0" applyNumberFormat="1" applyFont="1" applyFill="1" applyBorder="1"/>
    <xf numFmtId="0" fontId="0" fillId="0" borderId="1" xfId="0" applyBorder="1"/>
    <xf numFmtId="166" fontId="0" fillId="3" borderId="1" xfId="0" applyNumberFormat="1" applyFill="1" applyBorder="1"/>
    <xf numFmtId="0" fontId="0" fillId="3" borderId="1" xfId="0"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9" fontId="0" fillId="3" borderId="1" xfId="0" applyNumberFormat="1" applyFill="1" applyBorder="1"/>
  </cellXfs>
  <cellStyles count="1">
    <cellStyle name="Normal" xfId="0" builtinId="0"/>
  </cellStyles>
  <dxfs count="4">
    <dxf>
      <fill>
        <patternFill patternType="solid">
          <fgColor rgb="FFE2E8F0"/>
        </patternFill>
      </fill>
    </dxf>
    <dxf>
      <fill>
        <patternFill patternType="solid">
          <fgColor rgb="FFFEF3C7"/>
        </patternFill>
      </fill>
    </dxf>
    <dxf>
      <fill>
        <patternFill patternType="solid">
          <fgColor rgb="FFBBF7D0"/>
        </patternFill>
      </fill>
    </dxf>
    <dxf>
      <font>
        <b/>
        <color rgb="FFB91C1C"/>
      </font>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Share of items vs share of value</a:t>
            </a:r>
          </a:p>
        </c:rich>
      </c:tx>
      <c:overlay val="1"/>
    </c:title>
    <c:autoTitleDeleted val="0"/>
    <c:plotArea>
      <c:layout/>
      <c:barChart>
        <c:barDir val="col"/>
        <c:grouping val="clustered"/>
        <c:varyColors val="1"/>
        <c:ser>
          <c:idx val="0"/>
          <c:order val="0"/>
          <c:tx>
            <c:strRef>
              <c:f>ABC!$L$3</c:f>
              <c:strCache>
                <c:ptCount val="1"/>
                <c:pt idx="0">
                  <c:v>% of items</c:v>
                </c:pt>
              </c:strCache>
            </c:strRef>
          </c:tx>
          <c:spPr>
            <a:solidFill>
              <a:srgbClr val="A5B4FC"/>
            </a:solidFill>
            <a:ln>
              <a:prstDash val="solid"/>
            </a:ln>
          </c:spPr>
          <c:invertIfNegative val="1"/>
          <c:cat>
            <c:strRef>
              <c:f>ABC!$J$4:$J$6</c:f>
              <c:strCache>
                <c:ptCount val="3"/>
                <c:pt idx="0">
                  <c:v>A</c:v>
                </c:pt>
                <c:pt idx="1">
                  <c:v>B</c:v>
                </c:pt>
                <c:pt idx="2">
                  <c:v>C</c:v>
                </c:pt>
              </c:strCache>
            </c:strRef>
          </c:cat>
          <c:val>
            <c:numRef>
              <c:f>ABC!$L$4:$L$6</c:f>
              <c:numCache>
                <c:formatCode>0%</c:formatCode>
                <c:ptCount val="3"/>
                <c:pt idx="0">
                  <c:v>0.4</c:v>
                </c:pt>
                <c:pt idx="1">
                  <c:v>0.2</c:v>
                </c:pt>
                <c:pt idx="2">
                  <c:v>0.4</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872C-4116-AC73-07F5C828FB1B}"/>
            </c:ext>
          </c:extLst>
        </c:ser>
        <c:ser>
          <c:idx val="1"/>
          <c:order val="1"/>
          <c:tx>
            <c:strRef>
              <c:f>ABC!$M$3</c:f>
              <c:strCache>
                <c:ptCount val="1"/>
                <c:pt idx="0">
                  <c:v>% of value</c:v>
                </c:pt>
              </c:strCache>
            </c:strRef>
          </c:tx>
          <c:spPr>
            <a:solidFill>
              <a:srgbClr val="4F46E5"/>
            </a:solidFill>
            <a:ln>
              <a:prstDash val="solid"/>
            </a:ln>
          </c:spPr>
          <c:invertIfNegative val="1"/>
          <c:cat>
            <c:strRef>
              <c:f>ABC!$J$4:$J$6</c:f>
              <c:strCache>
                <c:ptCount val="3"/>
                <c:pt idx="0">
                  <c:v>A</c:v>
                </c:pt>
                <c:pt idx="1">
                  <c:v>B</c:v>
                </c:pt>
                <c:pt idx="2">
                  <c:v>C</c:v>
                </c:pt>
              </c:strCache>
            </c:strRef>
          </c:cat>
          <c:val>
            <c:numRef>
              <c:f>ABC!$M$4:$M$6</c:f>
              <c:numCache>
                <c:formatCode>0%</c:formatCode>
                <c:ptCount val="3"/>
                <c:pt idx="0">
                  <c:v>0.86381606707984704</c:v>
                </c:pt>
                <c:pt idx="1">
                  <c:v>9.2215123022553122E-2</c:v>
                </c:pt>
                <c:pt idx="2">
                  <c:v>4.3968809897599763E-2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872C-4116-AC73-07F5C828FB1B}"/>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0</xdr:colOff>
      <xdr:row>8</xdr:row>
      <xdr:rowOff>0</xdr:rowOff>
    </xdr:from>
    <xdr:ext cx="4680000" cy="270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purchase/pw-abc-valuation-excel/"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18" customHeight="1" x14ac:dyDescent="0.3">
      <c r="A12" s="7">
        <v>2</v>
      </c>
      <c r="B12" s="3" t="s">
        <v>8</v>
      </c>
    </row>
    <row r="13" spans="1:2" ht="30" customHeight="1" x14ac:dyDescent="0.3">
      <c r="A13" s="7">
        <v>3</v>
      </c>
      <c r="B13" s="3" t="s">
        <v>9</v>
      </c>
    </row>
    <row r="14" spans="1:2" ht="18"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18"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8"/>
  <sheetViews>
    <sheetView showGridLines="0" workbookViewId="0"/>
  </sheetViews>
  <sheetFormatPr defaultRowHeight="14.4" x14ac:dyDescent="0.3"/>
  <cols>
    <col min="1" max="1" width="30" customWidth="1"/>
    <col min="2" max="2" width="26" customWidth="1"/>
  </cols>
  <sheetData>
    <row r="1" spans="1:2" ht="25.95" customHeight="1" x14ac:dyDescent="0.4">
      <c r="A1" s="1" t="s">
        <v>23</v>
      </c>
    </row>
    <row r="2" spans="1:2" x14ac:dyDescent="0.3">
      <c r="A2" s="2" t="s">
        <v>24</v>
      </c>
    </row>
    <row r="3" spans="1:2" x14ac:dyDescent="0.3">
      <c r="A3" s="12" t="s">
        <v>25</v>
      </c>
      <c r="B3" s="13" t="s">
        <v>26</v>
      </c>
    </row>
    <row r="4" spans="1:2" x14ac:dyDescent="0.3">
      <c r="A4" s="12" t="s">
        <v>27</v>
      </c>
      <c r="B4" s="13" t="s">
        <v>28</v>
      </c>
    </row>
    <row r="5" spans="1:2" x14ac:dyDescent="0.3">
      <c r="A5" s="12" t="s">
        <v>29</v>
      </c>
      <c r="B5" s="14">
        <v>46113</v>
      </c>
    </row>
    <row r="6" spans="1:2" x14ac:dyDescent="0.3">
      <c r="A6" s="12" t="s">
        <v>30</v>
      </c>
      <c r="B6" s="14">
        <f>EDATE(B5,12)-1</f>
        <v>46477</v>
      </c>
    </row>
    <row r="7" spans="1:2" x14ac:dyDescent="0.3">
      <c r="A7" s="12" t="s">
        <v>31</v>
      </c>
      <c r="B7" s="15">
        <v>0.8</v>
      </c>
    </row>
    <row r="8" spans="1:2" x14ac:dyDescent="0.3">
      <c r="A8" s="12" t="s">
        <v>32</v>
      </c>
      <c r="B8" s="15">
        <v>0.95</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503"/>
  <sheetViews>
    <sheetView showGridLines="0" workbookViewId="0">
      <pane ySplit="3" topLeftCell="A4" activePane="bottomLeft" state="frozen"/>
      <selection pane="bottomLeft"/>
    </sheetView>
  </sheetViews>
  <sheetFormatPr defaultRowHeight="14.4" x14ac:dyDescent="0.3"/>
  <cols>
    <col min="1" max="1" width="12" customWidth="1"/>
    <col min="2" max="2" width="34" customWidth="1"/>
    <col min="3" max="3" width="8" customWidth="1"/>
  </cols>
  <sheetData>
    <row r="1" spans="1:3" ht="25.95" customHeight="1" x14ac:dyDescent="0.4">
      <c r="A1" s="1" t="s">
        <v>33</v>
      </c>
    </row>
    <row r="2" spans="1:3" x14ac:dyDescent="0.3">
      <c r="A2" s="2" t="s">
        <v>34</v>
      </c>
    </row>
    <row r="3" spans="1:3" ht="31.95" customHeight="1" x14ac:dyDescent="0.3">
      <c r="A3" s="16" t="s">
        <v>35</v>
      </c>
      <c r="B3" s="16" t="s">
        <v>36</v>
      </c>
      <c r="C3" s="16" t="s">
        <v>37</v>
      </c>
    </row>
    <row r="4" spans="1:3" x14ac:dyDescent="0.3">
      <c r="A4" s="17" t="s">
        <v>38</v>
      </c>
      <c r="B4" s="17" t="s">
        <v>39</v>
      </c>
      <c r="C4" s="17" t="s">
        <v>40</v>
      </c>
    </row>
    <row r="5" spans="1:3" x14ac:dyDescent="0.3">
      <c r="A5" s="17" t="s">
        <v>41</v>
      </c>
      <c r="B5" s="17" t="s">
        <v>42</v>
      </c>
      <c r="C5" s="17" t="s">
        <v>40</v>
      </c>
    </row>
    <row r="6" spans="1:3" x14ac:dyDescent="0.3">
      <c r="A6" s="17" t="s">
        <v>43</v>
      </c>
      <c r="B6" s="17" t="s">
        <v>44</v>
      </c>
      <c r="C6" s="17" t="s">
        <v>45</v>
      </c>
    </row>
    <row r="7" spans="1:3" x14ac:dyDescent="0.3">
      <c r="A7" s="17" t="s">
        <v>46</v>
      </c>
      <c r="B7" s="17" t="s">
        <v>47</v>
      </c>
      <c r="C7" s="17" t="s">
        <v>45</v>
      </c>
    </row>
    <row r="8" spans="1:3" x14ac:dyDescent="0.3">
      <c r="A8" s="17" t="s">
        <v>48</v>
      </c>
      <c r="B8" s="17" t="s">
        <v>49</v>
      </c>
      <c r="C8" s="17" t="s">
        <v>45</v>
      </c>
    </row>
    <row r="9" spans="1:3" x14ac:dyDescent="0.3">
      <c r="A9" s="17" t="s">
        <v>50</v>
      </c>
      <c r="B9" s="17" t="s">
        <v>51</v>
      </c>
      <c r="C9" s="17" t="s">
        <v>52</v>
      </c>
    </row>
    <row r="10" spans="1:3" x14ac:dyDescent="0.3">
      <c r="A10" s="17" t="s">
        <v>53</v>
      </c>
      <c r="B10" s="17" t="s">
        <v>54</v>
      </c>
      <c r="C10" s="17" t="s">
        <v>55</v>
      </c>
    </row>
    <row r="11" spans="1:3" x14ac:dyDescent="0.3">
      <c r="A11" s="17" t="s">
        <v>56</v>
      </c>
      <c r="B11" s="17" t="s">
        <v>57</v>
      </c>
      <c r="C11" s="17" t="s">
        <v>58</v>
      </c>
    </row>
    <row r="12" spans="1:3" x14ac:dyDescent="0.3">
      <c r="A12" s="17" t="s">
        <v>59</v>
      </c>
      <c r="B12" s="17" t="s">
        <v>60</v>
      </c>
      <c r="C12" s="17" t="s">
        <v>45</v>
      </c>
    </row>
    <row r="13" spans="1:3" x14ac:dyDescent="0.3">
      <c r="A13" s="17" t="s">
        <v>61</v>
      </c>
      <c r="B13" s="17" t="s">
        <v>62</v>
      </c>
      <c r="C13" s="17" t="s">
        <v>63</v>
      </c>
    </row>
    <row r="14" spans="1:3" x14ac:dyDescent="0.3">
      <c r="A14" s="17"/>
      <c r="B14" s="17"/>
      <c r="C14" s="17"/>
    </row>
    <row r="15" spans="1:3" x14ac:dyDescent="0.3">
      <c r="A15" s="17"/>
      <c r="B15" s="17"/>
      <c r="C15" s="17"/>
    </row>
    <row r="16" spans="1:3" x14ac:dyDescent="0.3">
      <c r="A16" s="17"/>
      <c r="B16" s="17"/>
      <c r="C16" s="17"/>
    </row>
    <row r="17" spans="1:3" x14ac:dyDescent="0.3">
      <c r="A17" s="17"/>
      <c r="B17" s="17"/>
      <c r="C17" s="17"/>
    </row>
    <row r="18" spans="1:3" x14ac:dyDescent="0.3">
      <c r="A18" s="17"/>
      <c r="B18" s="17"/>
      <c r="C18" s="17"/>
    </row>
    <row r="19" spans="1:3" x14ac:dyDescent="0.3">
      <c r="A19" s="17"/>
      <c r="B19" s="17"/>
      <c r="C19" s="17"/>
    </row>
    <row r="20" spans="1:3" x14ac:dyDescent="0.3">
      <c r="A20" s="17"/>
      <c r="B20" s="17"/>
      <c r="C20" s="17"/>
    </row>
    <row r="21" spans="1:3" x14ac:dyDescent="0.3">
      <c r="A21" s="17"/>
      <c r="B21" s="17"/>
      <c r="C21" s="17"/>
    </row>
    <row r="22" spans="1:3" x14ac:dyDescent="0.3">
      <c r="A22" s="17"/>
      <c r="B22" s="17"/>
      <c r="C22" s="17"/>
    </row>
    <row r="23" spans="1:3" x14ac:dyDescent="0.3">
      <c r="A23" s="17"/>
      <c r="B23" s="17"/>
      <c r="C23" s="17"/>
    </row>
    <row r="24" spans="1:3" x14ac:dyDescent="0.3">
      <c r="A24" s="17"/>
      <c r="B24" s="17"/>
      <c r="C24" s="17"/>
    </row>
    <row r="25" spans="1:3" x14ac:dyDescent="0.3">
      <c r="A25" s="17"/>
      <c r="B25" s="17"/>
      <c r="C25" s="17"/>
    </row>
    <row r="26" spans="1:3" x14ac:dyDescent="0.3">
      <c r="A26" s="17"/>
      <c r="B26" s="17"/>
      <c r="C26" s="17"/>
    </row>
    <row r="27" spans="1:3" x14ac:dyDescent="0.3">
      <c r="A27" s="17"/>
      <c r="B27" s="17"/>
      <c r="C27" s="17"/>
    </row>
    <row r="28" spans="1:3" x14ac:dyDescent="0.3">
      <c r="A28" s="17"/>
      <c r="B28" s="17"/>
      <c r="C28" s="17"/>
    </row>
    <row r="29" spans="1:3" x14ac:dyDescent="0.3">
      <c r="A29" s="17"/>
      <c r="B29" s="17"/>
      <c r="C29" s="17"/>
    </row>
    <row r="30" spans="1:3" x14ac:dyDescent="0.3">
      <c r="A30" s="17"/>
      <c r="B30" s="17"/>
      <c r="C30" s="17"/>
    </row>
    <row r="31" spans="1:3" x14ac:dyDescent="0.3">
      <c r="A31" s="17"/>
      <c r="B31" s="17"/>
      <c r="C31" s="17"/>
    </row>
    <row r="32" spans="1:3" x14ac:dyDescent="0.3">
      <c r="A32" s="17"/>
      <c r="B32" s="17"/>
      <c r="C32" s="17"/>
    </row>
    <row r="33" spans="1:3" x14ac:dyDescent="0.3">
      <c r="A33" s="17"/>
      <c r="B33" s="17"/>
      <c r="C33" s="17"/>
    </row>
    <row r="34" spans="1:3" x14ac:dyDescent="0.3">
      <c r="A34" s="17"/>
      <c r="B34" s="17"/>
      <c r="C34" s="17"/>
    </row>
    <row r="35" spans="1:3" x14ac:dyDescent="0.3">
      <c r="A35" s="17"/>
      <c r="B35" s="17"/>
      <c r="C35" s="17"/>
    </row>
    <row r="36" spans="1:3" x14ac:dyDescent="0.3">
      <c r="A36" s="17"/>
      <c r="B36" s="17"/>
      <c r="C36" s="17"/>
    </row>
    <row r="37" spans="1:3" x14ac:dyDescent="0.3">
      <c r="A37" s="17"/>
      <c r="B37" s="17"/>
      <c r="C37" s="17"/>
    </row>
    <row r="38" spans="1:3" x14ac:dyDescent="0.3">
      <c r="A38" s="17"/>
      <c r="B38" s="17"/>
      <c r="C38" s="17"/>
    </row>
    <row r="39" spans="1:3" x14ac:dyDescent="0.3">
      <c r="A39" s="17"/>
      <c r="B39" s="17"/>
      <c r="C39" s="17"/>
    </row>
    <row r="40" spans="1:3" x14ac:dyDescent="0.3">
      <c r="A40" s="17"/>
      <c r="B40" s="17"/>
      <c r="C40" s="17"/>
    </row>
    <row r="41" spans="1:3" x14ac:dyDescent="0.3">
      <c r="A41" s="17"/>
      <c r="B41" s="17"/>
      <c r="C41" s="17"/>
    </row>
    <row r="42" spans="1:3" x14ac:dyDescent="0.3">
      <c r="A42" s="17"/>
      <c r="B42" s="17"/>
      <c r="C42" s="17"/>
    </row>
    <row r="43" spans="1:3" x14ac:dyDescent="0.3">
      <c r="A43" s="17"/>
      <c r="B43" s="17"/>
      <c r="C43" s="17"/>
    </row>
    <row r="44" spans="1:3" x14ac:dyDescent="0.3">
      <c r="A44" s="17"/>
      <c r="B44" s="17"/>
      <c r="C44" s="17"/>
    </row>
    <row r="45" spans="1:3" x14ac:dyDescent="0.3">
      <c r="A45" s="17"/>
      <c r="B45" s="17"/>
      <c r="C45" s="17"/>
    </row>
    <row r="46" spans="1:3" x14ac:dyDescent="0.3">
      <c r="A46" s="17"/>
      <c r="B46" s="17"/>
      <c r="C46" s="17"/>
    </row>
    <row r="47" spans="1:3" x14ac:dyDescent="0.3">
      <c r="A47" s="17"/>
      <c r="B47" s="17"/>
      <c r="C47" s="17"/>
    </row>
    <row r="48" spans="1:3" x14ac:dyDescent="0.3">
      <c r="A48" s="17"/>
      <c r="B48" s="17"/>
      <c r="C48" s="17"/>
    </row>
    <row r="49" spans="1:3" x14ac:dyDescent="0.3">
      <c r="A49" s="17"/>
      <c r="B49" s="17"/>
      <c r="C49" s="17"/>
    </row>
    <row r="50" spans="1:3" x14ac:dyDescent="0.3">
      <c r="A50" s="17"/>
      <c r="B50" s="17"/>
      <c r="C50" s="17"/>
    </row>
    <row r="51" spans="1:3" x14ac:dyDescent="0.3">
      <c r="A51" s="17"/>
      <c r="B51" s="17"/>
      <c r="C51" s="17"/>
    </row>
    <row r="52" spans="1:3" x14ac:dyDescent="0.3">
      <c r="A52" s="17"/>
      <c r="B52" s="17"/>
      <c r="C52" s="17"/>
    </row>
    <row r="53" spans="1:3" x14ac:dyDescent="0.3">
      <c r="A53" s="17"/>
      <c r="B53" s="17"/>
      <c r="C53" s="17"/>
    </row>
    <row r="54" spans="1:3" x14ac:dyDescent="0.3">
      <c r="A54" s="17"/>
      <c r="B54" s="17"/>
      <c r="C54" s="17"/>
    </row>
    <row r="55" spans="1:3" x14ac:dyDescent="0.3">
      <c r="A55" s="17"/>
      <c r="B55" s="17"/>
      <c r="C55" s="17"/>
    </row>
    <row r="56" spans="1:3" x14ac:dyDescent="0.3">
      <c r="A56" s="17"/>
      <c r="B56" s="17"/>
      <c r="C56" s="17"/>
    </row>
    <row r="57" spans="1:3" x14ac:dyDescent="0.3">
      <c r="A57" s="17"/>
      <c r="B57" s="17"/>
      <c r="C57" s="17"/>
    </row>
    <row r="58" spans="1:3" x14ac:dyDescent="0.3">
      <c r="A58" s="17"/>
      <c r="B58" s="17"/>
      <c r="C58" s="17"/>
    </row>
    <row r="59" spans="1:3" x14ac:dyDescent="0.3">
      <c r="A59" s="17"/>
      <c r="B59" s="17"/>
      <c r="C59" s="17"/>
    </row>
    <row r="60" spans="1:3" x14ac:dyDescent="0.3">
      <c r="A60" s="17"/>
      <c r="B60" s="17"/>
      <c r="C60" s="17"/>
    </row>
    <row r="61" spans="1:3" x14ac:dyDescent="0.3">
      <c r="A61" s="17"/>
      <c r="B61" s="17"/>
      <c r="C61" s="17"/>
    </row>
    <row r="62" spans="1:3" x14ac:dyDescent="0.3">
      <c r="A62" s="17"/>
      <c r="B62" s="17"/>
      <c r="C62" s="17"/>
    </row>
    <row r="63" spans="1:3" x14ac:dyDescent="0.3">
      <c r="A63" s="17"/>
      <c r="B63" s="17"/>
      <c r="C63" s="17"/>
    </row>
    <row r="64" spans="1:3" x14ac:dyDescent="0.3">
      <c r="A64" s="17"/>
      <c r="B64" s="17"/>
      <c r="C64" s="17"/>
    </row>
    <row r="65" spans="1:3" x14ac:dyDescent="0.3">
      <c r="A65" s="17"/>
      <c r="B65" s="17"/>
      <c r="C65" s="17"/>
    </row>
    <row r="66" spans="1:3" x14ac:dyDescent="0.3">
      <c r="A66" s="17"/>
      <c r="B66" s="17"/>
      <c r="C66" s="17"/>
    </row>
    <row r="67" spans="1:3" x14ac:dyDescent="0.3">
      <c r="A67" s="17"/>
      <c r="B67" s="17"/>
      <c r="C67" s="17"/>
    </row>
    <row r="68" spans="1:3" x14ac:dyDescent="0.3">
      <c r="A68" s="17"/>
      <c r="B68" s="17"/>
      <c r="C68" s="17"/>
    </row>
    <row r="69" spans="1:3" x14ac:dyDescent="0.3">
      <c r="A69" s="17"/>
      <c r="B69" s="17"/>
      <c r="C69" s="17"/>
    </row>
    <row r="70" spans="1:3" x14ac:dyDescent="0.3">
      <c r="A70" s="17"/>
      <c r="B70" s="17"/>
      <c r="C70" s="17"/>
    </row>
    <row r="71" spans="1:3" x14ac:dyDescent="0.3">
      <c r="A71" s="17"/>
      <c r="B71" s="17"/>
      <c r="C71" s="17"/>
    </row>
    <row r="72" spans="1:3" x14ac:dyDescent="0.3">
      <c r="A72" s="17"/>
      <c r="B72" s="17"/>
      <c r="C72" s="17"/>
    </row>
    <row r="73" spans="1:3" x14ac:dyDescent="0.3">
      <c r="A73" s="17"/>
      <c r="B73" s="17"/>
      <c r="C73" s="17"/>
    </row>
    <row r="74" spans="1:3" x14ac:dyDescent="0.3">
      <c r="A74" s="17"/>
      <c r="B74" s="17"/>
      <c r="C74" s="17"/>
    </row>
    <row r="75" spans="1:3" x14ac:dyDescent="0.3">
      <c r="A75" s="17"/>
      <c r="B75" s="17"/>
      <c r="C75" s="17"/>
    </row>
    <row r="76" spans="1:3" x14ac:dyDescent="0.3">
      <c r="A76" s="17"/>
      <c r="B76" s="17"/>
      <c r="C76" s="17"/>
    </row>
    <row r="77" spans="1:3" x14ac:dyDescent="0.3">
      <c r="A77" s="17"/>
      <c r="B77" s="17"/>
      <c r="C77" s="17"/>
    </row>
    <row r="78" spans="1:3" x14ac:dyDescent="0.3">
      <c r="A78" s="17"/>
      <c r="B78" s="17"/>
      <c r="C78" s="17"/>
    </row>
    <row r="79" spans="1:3" x14ac:dyDescent="0.3">
      <c r="A79" s="17"/>
      <c r="B79" s="17"/>
      <c r="C79" s="17"/>
    </row>
    <row r="80" spans="1:3" x14ac:dyDescent="0.3">
      <c r="A80" s="17"/>
      <c r="B80" s="17"/>
      <c r="C80" s="17"/>
    </row>
    <row r="81" spans="1:3" x14ac:dyDescent="0.3">
      <c r="A81" s="17"/>
      <c r="B81" s="17"/>
      <c r="C81" s="17"/>
    </row>
    <row r="82" spans="1:3" x14ac:dyDescent="0.3">
      <c r="A82" s="17"/>
      <c r="B82" s="17"/>
      <c r="C82" s="17"/>
    </row>
    <row r="83" spans="1:3" x14ac:dyDescent="0.3">
      <c r="A83" s="17"/>
      <c r="B83" s="17"/>
      <c r="C83" s="17"/>
    </row>
    <row r="84" spans="1:3" x14ac:dyDescent="0.3">
      <c r="A84" s="17"/>
      <c r="B84" s="17"/>
      <c r="C84" s="17"/>
    </row>
    <row r="85" spans="1:3" x14ac:dyDescent="0.3">
      <c r="A85" s="17"/>
      <c r="B85" s="17"/>
      <c r="C85" s="17"/>
    </row>
    <row r="86" spans="1:3" x14ac:dyDescent="0.3">
      <c r="A86" s="17"/>
      <c r="B86" s="17"/>
      <c r="C86" s="17"/>
    </row>
    <row r="87" spans="1:3" x14ac:dyDescent="0.3">
      <c r="A87" s="17"/>
      <c r="B87" s="17"/>
      <c r="C87" s="17"/>
    </row>
    <row r="88" spans="1:3" x14ac:dyDescent="0.3">
      <c r="A88" s="17"/>
      <c r="B88" s="17"/>
      <c r="C88" s="17"/>
    </row>
    <row r="89" spans="1:3" x14ac:dyDescent="0.3">
      <c r="A89" s="17"/>
      <c r="B89" s="17"/>
      <c r="C89" s="17"/>
    </row>
    <row r="90" spans="1:3" x14ac:dyDescent="0.3">
      <c r="A90" s="17"/>
      <c r="B90" s="17"/>
      <c r="C90" s="17"/>
    </row>
    <row r="91" spans="1:3" x14ac:dyDescent="0.3">
      <c r="A91" s="17"/>
      <c r="B91" s="17"/>
      <c r="C91" s="17"/>
    </row>
    <row r="92" spans="1:3" x14ac:dyDescent="0.3">
      <c r="A92" s="17"/>
      <c r="B92" s="17"/>
      <c r="C92" s="17"/>
    </row>
    <row r="93" spans="1:3" x14ac:dyDescent="0.3">
      <c r="A93" s="17"/>
      <c r="B93" s="17"/>
      <c r="C93" s="17"/>
    </row>
    <row r="94" spans="1:3" x14ac:dyDescent="0.3">
      <c r="A94" s="17"/>
      <c r="B94" s="17"/>
      <c r="C94" s="17"/>
    </row>
    <row r="95" spans="1:3" x14ac:dyDescent="0.3">
      <c r="A95" s="17"/>
      <c r="B95" s="17"/>
      <c r="C95" s="17"/>
    </row>
    <row r="96" spans="1:3" x14ac:dyDescent="0.3">
      <c r="A96" s="17"/>
      <c r="B96" s="17"/>
      <c r="C96" s="17"/>
    </row>
    <row r="97" spans="1:3" x14ac:dyDescent="0.3">
      <c r="A97" s="17"/>
      <c r="B97" s="17"/>
      <c r="C97" s="17"/>
    </row>
    <row r="98" spans="1:3" x14ac:dyDescent="0.3">
      <c r="A98" s="17"/>
      <c r="B98" s="17"/>
      <c r="C98" s="17"/>
    </row>
    <row r="99" spans="1:3" x14ac:dyDescent="0.3">
      <c r="A99" s="17"/>
      <c r="B99" s="17"/>
      <c r="C99" s="17"/>
    </row>
    <row r="100" spans="1:3" x14ac:dyDescent="0.3">
      <c r="A100" s="17"/>
      <c r="B100" s="17"/>
      <c r="C100" s="17"/>
    </row>
    <row r="101" spans="1:3" x14ac:dyDescent="0.3">
      <c r="A101" s="17"/>
      <c r="B101" s="17"/>
      <c r="C101" s="17"/>
    </row>
    <row r="102" spans="1:3" x14ac:dyDescent="0.3">
      <c r="A102" s="17"/>
      <c r="B102" s="17"/>
      <c r="C102" s="17"/>
    </row>
    <row r="103" spans="1:3" x14ac:dyDescent="0.3">
      <c r="A103" s="17"/>
      <c r="B103" s="17"/>
      <c r="C103" s="17"/>
    </row>
    <row r="104" spans="1:3" x14ac:dyDescent="0.3">
      <c r="A104" s="17"/>
      <c r="B104" s="17"/>
      <c r="C104" s="17"/>
    </row>
    <row r="105" spans="1:3" x14ac:dyDescent="0.3">
      <c r="A105" s="17"/>
      <c r="B105" s="17"/>
      <c r="C105" s="17"/>
    </row>
    <row r="106" spans="1:3" x14ac:dyDescent="0.3">
      <c r="A106" s="17"/>
      <c r="B106" s="17"/>
      <c r="C106" s="17"/>
    </row>
    <row r="107" spans="1:3" x14ac:dyDescent="0.3">
      <c r="A107" s="17"/>
      <c r="B107" s="17"/>
      <c r="C107" s="17"/>
    </row>
    <row r="108" spans="1:3" x14ac:dyDescent="0.3">
      <c r="A108" s="17"/>
      <c r="B108" s="17"/>
      <c r="C108" s="17"/>
    </row>
    <row r="109" spans="1:3" x14ac:dyDescent="0.3">
      <c r="A109" s="17"/>
      <c r="B109" s="17"/>
      <c r="C109" s="17"/>
    </row>
    <row r="110" spans="1:3" x14ac:dyDescent="0.3">
      <c r="A110" s="17"/>
      <c r="B110" s="17"/>
      <c r="C110" s="17"/>
    </row>
    <row r="111" spans="1:3" x14ac:dyDescent="0.3">
      <c r="A111" s="17"/>
      <c r="B111" s="17"/>
      <c r="C111" s="17"/>
    </row>
    <row r="112" spans="1:3" x14ac:dyDescent="0.3">
      <c r="A112" s="17"/>
      <c r="B112" s="17"/>
      <c r="C112" s="17"/>
    </row>
    <row r="113" spans="1:3" x14ac:dyDescent="0.3">
      <c r="A113" s="17"/>
      <c r="B113" s="17"/>
      <c r="C113" s="17"/>
    </row>
    <row r="114" spans="1:3" x14ac:dyDescent="0.3">
      <c r="A114" s="17"/>
      <c r="B114" s="17"/>
      <c r="C114" s="17"/>
    </row>
    <row r="115" spans="1:3" x14ac:dyDescent="0.3">
      <c r="A115" s="17"/>
      <c r="B115" s="17"/>
      <c r="C115" s="17"/>
    </row>
    <row r="116" spans="1:3" x14ac:dyDescent="0.3">
      <c r="A116" s="17"/>
      <c r="B116" s="17"/>
      <c r="C116" s="17"/>
    </row>
    <row r="117" spans="1:3" x14ac:dyDescent="0.3">
      <c r="A117" s="17"/>
      <c r="B117" s="17"/>
      <c r="C117" s="17"/>
    </row>
    <row r="118" spans="1:3" x14ac:dyDescent="0.3">
      <c r="A118" s="17"/>
      <c r="B118" s="17"/>
      <c r="C118" s="17"/>
    </row>
    <row r="119" spans="1:3" x14ac:dyDescent="0.3">
      <c r="A119" s="17"/>
      <c r="B119" s="17"/>
      <c r="C119" s="17"/>
    </row>
    <row r="120" spans="1:3" x14ac:dyDescent="0.3">
      <c r="A120" s="17"/>
      <c r="B120" s="17"/>
      <c r="C120" s="17"/>
    </row>
    <row r="121" spans="1:3" x14ac:dyDescent="0.3">
      <c r="A121" s="17"/>
      <c r="B121" s="17"/>
      <c r="C121" s="17"/>
    </row>
    <row r="122" spans="1:3" x14ac:dyDescent="0.3">
      <c r="A122" s="17"/>
      <c r="B122" s="17"/>
      <c r="C122" s="17"/>
    </row>
    <row r="123" spans="1:3" x14ac:dyDescent="0.3">
      <c r="A123" s="17"/>
      <c r="B123" s="17"/>
      <c r="C123" s="17"/>
    </row>
    <row r="124" spans="1:3" x14ac:dyDescent="0.3">
      <c r="A124" s="17"/>
      <c r="B124" s="17"/>
      <c r="C124" s="17"/>
    </row>
    <row r="125" spans="1:3" x14ac:dyDescent="0.3">
      <c r="A125" s="17"/>
      <c r="B125" s="17"/>
      <c r="C125" s="17"/>
    </row>
    <row r="126" spans="1:3" x14ac:dyDescent="0.3">
      <c r="A126" s="17"/>
      <c r="B126" s="17"/>
      <c r="C126" s="17"/>
    </row>
    <row r="127" spans="1:3" x14ac:dyDescent="0.3">
      <c r="A127" s="17"/>
      <c r="B127" s="17"/>
      <c r="C127" s="17"/>
    </row>
    <row r="128" spans="1:3" x14ac:dyDescent="0.3">
      <c r="A128" s="17"/>
      <c r="B128" s="17"/>
      <c r="C128" s="17"/>
    </row>
    <row r="129" spans="1:3" x14ac:dyDescent="0.3">
      <c r="A129" s="17"/>
      <c r="B129" s="17"/>
      <c r="C129" s="17"/>
    </row>
    <row r="130" spans="1:3" x14ac:dyDescent="0.3">
      <c r="A130" s="17"/>
      <c r="B130" s="17"/>
      <c r="C130" s="17"/>
    </row>
    <row r="131" spans="1:3" x14ac:dyDescent="0.3">
      <c r="A131" s="17"/>
      <c r="B131" s="17"/>
      <c r="C131" s="17"/>
    </row>
    <row r="132" spans="1:3" x14ac:dyDescent="0.3">
      <c r="A132" s="17"/>
      <c r="B132" s="17"/>
      <c r="C132" s="17"/>
    </row>
    <row r="133" spans="1:3" x14ac:dyDescent="0.3">
      <c r="A133" s="17"/>
      <c r="B133" s="17"/>
      <c r="C133" s="17"/>
    </row>
    <row r="134" spans="1:3" x14ac:dyDescent="0.3">
      <c r="A134" s="17"/>
      <c r="B134" s="17"/>
      <c r="C134" s="17"/>
    </row>
    <row r="135" spans="1:3" x14ac:dyDescent="0.3">
      <c r="A135" s="17"/>
      <c r="B135" s="17"/>
      <c r="C135" s="17"/>
    </row>
    <row r="136" spans="1:3" x14ac:dyDescent="0.3">
      <c r="A136" s="17"/>
      <c r="B136" s="17"/>
      <c r="C136" s="17"/>
    </row>
    <row r="137" spans="1:3" x14ac:dyDescent="0.3">
      <c r="A137" s="17"/>
      <c r="B137" s="17"/>
      <c r="C137" s="17"/>
    </row>
    <row r="138" spans="1:3" x14ac:dyDescent="0.3">
      <c r="A138" s="17"/>
      <c r="B138" s="17"/>
      <c r="C138" s="17"/>
    </row>
    <row r="139" spans="1:3" x14ac:dyDescent="0.3">
      <c r="A139" s="17"/>
      <c r="B139" s="17"/>
      <c r="C139" s="17"/>
    </row>
    <row r="140" spans="1:3" x14ac:dyDescent="0.3">
      <c r="A140" s="17"/>
      <c r="B140" s="17"/>
      <c r="C140" s="17"/>
    </row>
    <row r="141" spans="1:3" x14ac:dyDescent="0.3">
      <c r="A141" s="17"/>
      <c r="B141" s="17"/>
      <c r="C141" s="17"/>
    </row>
    <row r="142" spans="1:3" x14ac:dyDescent="0.3">
      <c r="A142" s="17"/>
      <c r="B142" s="17"/>
      <c r="C142" s="17"/>
    </row>
    <row r="143" spans="1:3" x14ac:dyDescent="0.3">
      <c r="A143" s="17"/>
      <c r="B143" s="17"/>
      <c r="C143" s="17"/>
    </row>
    <row r="144" spans="1:3" x14ac:dyDescent="0.3">
      <c r="A144" s="17"/>
      <c r="B144" s="17"/>
      <c r="C144" s="17"/>
    </row>
    <row r="145" spans="1:3" x14ac:dyDescent="0.3">
      <c r="A145" s="17"/>
      <c r="B145" s="17"/>
      <c r="C145" s="17"/>
    </row>
    <row r="146" spans="1:3" x14ac:dyDescent="0.3">
      <c r="A146" s="17"/>
      <c r="B146" s="17"/>
      <c r="C146" s="17"/>
    </row>
    <row r="147" spans="1:3" x14ac:dyDescent="0.3">
      <c r="A147" s="17"/>
      <c r="B147" s="17"/>
      <c r="C147" s="17"/>
    </row>
    <row r="148" spans="1:3" x14ac:dyDescent="0.3">
      <c r="A148" s="17"/>
      <c r="B148" s="17"/>
      <c r="C148" s="17"/>
    </row>
    <row r="149" spans="1:3" x14ac:dyDescent="0.3">
      <c r="A149" s="17"/>
      <c r="B149" s="17"/>
      <c r="C149" s="17"/>
    </row>
    <row r="150" spans="1:3" x14ac:dyDescent="0.3">
      <c r="A150" s="17"/>
      <c r="B150" s="17"/>
      <c r="C150" s="17"/>
    </row>
    <row r="151" spans="1:3" x14ac:dyDescent="0.3">
      <c r="A151" s="17"/>
      <c r="B151" s="17"/>
      <c r="C151" s="17"/>
    </row>
    <row r="152" spans="1:3" x14ac:dyDescent="0.3">
      <c r="A152" s="17"/>
      <c r="B152" s="17"/>
      <c r="C152" s="17"/>
    </row>
    <row r="153" spans="1:3" x14ac:dyDescent="0.3">
      <c r="A153" s="17"/>
      <c r="B153" s="17"/>
      <c r="C153" s="17"/>
    </row>
    <row r="154" spans="1:3" x14ac:dyDescent="0.3">
      <c r="A154" s="17"/>
      <c r="B154" s="17"/>
      <c r="C154" s="17"/>
    </row>
    <row r="155" spans="1:3" x14ac:dyDescent="0.3">
      <c r="A155" s="17"/>
      <c r="B155" s="17"/>
      <c r="C155" s="17"/>
    </row>
    <row r="156" spans="1:3" x14ac:dyDescent="0.3">
      <c r="A156" s="17"/>
      <c r="B156" s="17"/>
      <c r="C156" s="17"/>
    </row>
    <row r="157" spans="1:3" x14ac:dyDescent="0.3">
      <c r="A157" s="17"/>
      <c r="B157" s="17"/>
      <c r="C157" s="17"/>
    </row>
    <row r="158" spans="1:3" x14ac:dyDescent="0.3">
      <c r="A158" s="17"/>
      <c r="B158" s="17"/>
      <c r="C158" s="17"/>
    </row>
    <row r="159" spans="1:3" x14ac:dyDescent="0.3">
      <c r="A159" s="17"/>
      <c r="B159" s="17"/>
      <c r="C159" s="17"/>
    </row>
    <row r="160" spans="1:3" x14ac:dyDescent="0.3">
      <c r="A160" s="17"/>
      <c r="B160" s="17"/>
      <c r="C160" s="17"/>
    </row>
    <row r="161" spans="1:3" x14ac:dyDescent="0.3">
      <c r="A161" s="17"/>
      <c r="B161" s="17"/>
      <c r="C161" s="17"/>
    </row>
    <row r="162" spans="1:3" x14ac:dyDescent="0.3">
      <c r="A162" s="17"/>
      <c r="B162" s="17"/>
      <c r="C162" s="17"/>
    </row>
    <row r="163" spans="1:3" x14ac:dyDescent="0.3">
      <c r="A163" s="17"/>
      <c r="B163" s="17"/>
      <c r="C163" s="17"/>
    </row>
    <row r="164" spans="1:3" x14ac:dyDescent="0.3">
      <c r="A164" s="17"/>
      <c r="B164" s="17"/>
      <c r="C164" s="17"/>
    </row>
    <row r="165" spans="1:3" x14ac:dyDescent="0.3">
      <c r="A165" s="17"/>
      <c r="B165" s="17"/>
      <c r="C165" s="17"/>
    </row>
    <row r="166" spans="1:3" x14ac:dyDescent="0.3">
      <c r="A166" s="17"/>
      <c r="B166" s="17"/>
      <c r="C166" s="17"/>
    </row>
    <row r="167" spans="1:3" x14ac:dyDescent="0.3">
      <c r="A167" s="17"/>
      <c r="B167" s="17"/>
      <c r="C167" s="17"/>
    </row>
    <row r="168" spans="1:3" x14ac:dyDescent="0.3">
      <c r="A168" s="17"/>
      <c r="B168" s="17"/>
      <c r="C168" s="17"/>
    </row>
    <row r="169" spans="1:3" x14ac:dyDescent="0.3">
      <c r="A169" s="17"/>
      <c r="B169" s="17"/>
      <c r="C169" s="17"/>
    </row>
    <row r="170" spans="1:3" x14ac:dyDescent="0.3">
      <c r="A170" s="17"/>
      <c r="B170" s="17"/>
      <c r="C170" s="17"/>
    </row>
    <row r="171" spans="1:3" x14ac:dyDescent="0.3">
      <c r="A171" s="17"/>
      <c r="B171" s="17"/>
      <c r="C171" s="17"/>
    </row>
    <row r="172" spans="1:3" x14ac:dyDescent="0.3">
      <c r="A172" s="17"/>
      <c r="B172" s="17"/>
      <c r="C172" s="17"/>
    </row>
    <row r="173" spans="1:3" x14ac:dyDescent="0.3">
      <c r="A173" s="17"/>
      <c r="B173" s="17"/>
      <c r="C173" s="17"/>
    </row>
    <row r="174" spans="1:3" x14ac:dyDescent="0.3">
      <c r="A174" s="17"/>
      <c r="B174" s="17"/>
      <c r="C174" s="17"/>
    </row>
    <row r="175" spans="1:3" x14ac:dyDescent="0.3">
      <c r="A175" s="17"/>
      <c r="B175" s="17"/>
      <c r="C175" s="17"/>
    </row>
    <row r="176" spans="1:3" x14ac:dyDescent="0.3">
      <c r="A176" s="17"/>
      <c r="B176" s="17"/>
      <c r="C176" s="17"/>
    </row>
    <row r="177" spans="1:3" x14ac:dyDescent="0.3">
      <c r="A177" s="17"/>
      <c r="B177" s="17"/>
      <c r="C177" s="17"/>
    </row>
    <row r="178" spans="1:3" x14ac:dyDescent="0.3">
      <c r="A178" s="17"/>
      <c r="B178" s="17"/>
      <c r="C178" s="17"/>
    </row>
    <row r="179" spans="1:3" x14ac:dyDescent="0.3">
      <c r="A179" s="17"/>
      <c r="B179" s="17"/>
      <c r="C179" s="17"/>
    </row>
    <row r="180" spans="1:3" x14ac:dyDescent="0.3">
      <c r="A180" s="17"/>
      <c r="B180" s="17"/>
      <c r="C180" s="17"/>
    </row>
    <row r="181" spans="1:3" x14ac:dyDescent="0.3">
      <c r="A181" s="17"/>
      <c r="B181" s="17"/>
      <c r="C181" s="17"/>
    </row>
    <row r="182" spans="1:3" x14ac:dyDescent="0.3">
      <c r="A182" s="17"/>
      <c r="B182" s="17"/>
      <c r="C182" s="17"/>
    </row>
    <row r="183" spans="1:3" x14ac:dyDescent="0.3">
      <c r="A183" s="17"/>
      <c r="B183" s="17"/>
      <c r="C183" s="17"/>
    </row>
    <row r="184" spans="1:3" x14ac:dyDescent="0.3">
      <c r="A184" s="17"/>
      <c r="B184" s="17"/>
      <c r="C184" s="17"/>
    </row>
    <row r="185" spans="1:3" x14ac:dyDescent="0.3">
      <c r="A185" s="17"/>
      <c r="B185" s="17"/>
      <c r="C185" s="17"/>
    </row>
    <row r="186" spans="1:3" x14ac:dyDescent="0.3">
      <c r="A186" s="17"/>
      <c r="B186" s="17"/>
      <c r="C186" s="17"/>
    </row>
    <row r="187" spans="1:3" x14ac:dyDescent="0.3">
      <c r="A187" s="17"/>
      <c r="B187" s="17"/>
      <c r="C187" s="17"/>
    </row>
    <row r="188" spans="1:3" x14ac:dyDescent="0.3">
      <c r="A188" s="17"/>
      <c r="B188" s="17"/>
      <c r="C188" s="17"/>
    </row>
    <row r="189" spans="1:3" x14ac:dyDescent="0.3">
      <c r="A189" s="17"/>
      <c r="B189" s="17"/>
      <c r="C189" s="17"/>
    </row>
    <row r="190" spans="1:3" x14ac:dyDescent="0.3">
      <c r="A190" s="17"/>
      <c r="B190" s="17"/>
      <c r="C190" s="17"/>
    </row>
    <row r="191" spans="1:3" x14ac:dyDescent="0.3">
      <c r="A191" s="17"/>
      <c r="B191" s="17"/>
      <c r="C191" s="17"/>
    </row>
    <row r="192" spans="1:3" x14ac:dyDescent="0.3">
      <c r="A192" s="17"/>
      <c r="B192" s="17"/>
      <c r="C192" s="17"/>
    </row>
    <row r="193" spans="1:3" x14ac:dyDescent="0.3">
      <c r="A193" s="17"/>
      <c r="B193" s="17"/>
      <c r="C193" s="17"/>
    </row>
    <row r="194" spans="1:3" x14ac:dyDescent="0.3">
      <c r="A194" s="17"/>
      <c r="B194" s="17"/>
      <c r="C194" s="17"/>
    </row>
    <row r="195" spans="1:3" x14ac:dyDescent="0.3">
      <c r="A195" s="17"/>
      <c r="B195" s="17"/>
      <c r="C195" s="17"/>
    </row>
    <row r="196" spans="1:3" x14ac:dyDescent="0.3">
      <c r="A196" s="17"/>
      <c r="B196" s="17"/>
      <c r="C196" s="17"/>
    </row>
    <row r="197" spans="1:3" x14ac:dyDescent="0.3">
      <c r="A197" s="17"/>
      <c r="B197" s="17"/>
      <c r="C197" s="17"/>
    </row>
    <row r="198" spans="1:3" x14ac:dyDescent="0.3">
      <c r="A198" s="17"/>
      <c r="B198" s="17"/>
      <c r="C198" s="17"/>
    </row>
    <row r="199" spans="1:3" x14ac:dyDescent="0.3">
      <c r="A199" s="17"/>
      <c r="B199" s="17"/>
      <c r="C199" s="17"/>
    </row>
    <row r="200" spans="1:3" x14ac:dyDescent="0.3">
      <c r="A200" s="17"/>
      <c r="B200" s="17"/>
      <c r="C200" s="17"/>
    </row>
    <row r="201" spans="1:3" x14ac:dyDescent="0.3">
      <c r="A201" s="17"/>
      <c r="B201" s="17"/>
      <c r="C201" s="17"/>
    </row>
    <row r="202" spans="1:3" x14ac:dyDescent="0.3">
      <c r="A202" s="17"/>
      <c r="B202" s="17"/>
      <c r="C202" s="17"/>
    </row>
    <row r="203" spans="1:3" x14ac:dyDescent="0.3">
      <c r="A203" s="17"/>
      <c r="B203" s="17"/>
      <c r="C203" s="17"/>
    </row>
    <row r="204" spans="1:3" x14ac:dyDescent="0.3">
      <c r="A204" s="17"/>
      <c r="B204" s="17"/>
      <c r="C204" s="17"/>
    </row>
    <row r="205" spans="1:3" x14ac:dyDescent="0.3">
      <c r="A205" s="17"/>
      <c r="B205" s="17"/>
      <c r="C205" s="17"/>
    </row>
    <row r="206" spans="1:3" x14ac:dyDescent="0.3">
      <c r="A206" s="17"/>
      <c r="B206" s="17"/>
      <c r="C206" s="17"/>
    </row>
    <row r="207" spans="1:3" x14ac:dyDescent="0.3">
      <c r="A207" s="17"/>
      <c r="B207" s="17"/>
      <c r="C207" s="17"/>
    </row>
    <row r="208" spans="1:3" x14ac:dyDescent="0.3">
      <c r="A208" s="17"/>
      <c r="B208" s="17"/>
      <c r="C208" s="17"/>
    </row>
    <row r="209" spans="1:3" x14ac:dyDescent="0.3">
      <c r="A209" s="17"/>
      <c r="B209" s="17"/>
      <c r="C209" s="17"/>
    </row>
    <row r="210" spans="1:3" x14ac:dyDescent="0.3">
      <c r="A210" s="17"/>
      <c r="B210" s="17"/>
      <c r="C210" s="17"/>
    </row>
    <row r="211" spans="1:3" x14ac:dyDescent="0.3">
      <c r="A211" s="17"/>
      <c r="B211" s="17"/>
      <c r="C211" s="17"/>
    </row>
    <row r="212" spans="1:3" x14ac:dyDescent="0.3">
      <c r="A212" s="17"/>
      <c r="B212" s="17"/>
      <c r="C212" s="17"/>
    </row>
    <row r="213" spans="1:3" x14ac:dyDescent="0.3">
      <c r="A213" s="17"/>
      <c r="B213" s="17"/>
      <c r="C213" s="17"/>
    </row>
    <row r="214" spans="1:3" x14ac:dyDescent="0.3">
      <c r="A214" s="17"/>
      <c r="B214" s="17"/>
      <c r="C214" s="17"/>
    </row>
    <row r="215" spans="1:3" x14ac:dyDescent="0.3">
      <c r="A215" s="17"/>
      <c r="B215" s="17"/>
      <c r="C215" s="17"/>
    </row>
    <row r="216" spans="1:3" x14ac:dyDescent="0.3">
      <c r="A216" s="17"/>
      <c r="B216" s="17"/>
      <c r="C216" s="17"/>
    </row>
    <row r="217" spans="1:3" x14ac:dyDescent="0.3">
      <c r="A217" s="17"/>
      <c r="B217" s="17"/>
      <c r="C217" s="17"/>
    </row>
    <row r="218" spans="1:3" x14ac:dyDescent="0.3">
      <c r="A218" s="17"/>
      <c r="B218" s="17"/>
      <c r="C218" s="17"/>
    </row>
    <row r="219" spans="1:3" x14ac:dyDescent="0.3">
      <c r="A219" s="17"/>
      <c r="B219" s="17"/>
      <c r="C219" s="17"/>
    </row>
    <row r="220" spans="1:3" x14ac:dyDescent="0.3">
      <c r="A220" s="17"/>
      <c r="B220" s="17"/>
      <c r="C220" s="17"/>
    </row>
    <row r="221" spans="1:3" x14ac:dyDescent="0.3">
      <c r="A221" s="17"/>
      <c r="B221" s="17"/>
      <c r="C221" s="17"/>
    </row>
    <row r="222" spans="1:3" x14ac:dyDescent="0.3">
      <c r="A222" s="17"/>
      <c r="B222" s="17"/>
      <c r="C222" s="17"/>
    </row>
    <row r="223" spans="1:3" x14ac:dyDescent="0.3">
      <c r="A223" s="17"/>
      <c r="B223" s="17"/>
      <c r="C223" s="17"/>
    </row>
    <row r="224" spans="1:3" x14ac:dyDescent="0.3">
      <c r="A224" s="17"/>
      <c r="B224" s="17"/>
      <c r="C224" s="17"/>
    </row>
    <row r="225" spans="1:3" x14ac:dyDescent="0.3">
      <c r="A225" s="17"/>
      <c r="B225" s="17"/>
      <c r="C225" s="17"/>
    </row>
    <row r="226" spans="1:3" x14ac:dyDescent="0.3">
      <c r="A226" s="17"/>
      <c r="B226" s="17"/>
      <c r="C226" s="17"/>
    </row>
    <row r="227" spans="1:3" x14ac:dyDescent="0.3">
      <c r="A227" s="17"/>
      <c r="B227" s="17"/>
      <c r="C227" s="17"/>
    </row>
    <row r="228" spans="1:3" x14ac:dyDescent="0.3">
      <c r="A228" s="17"/>
      <c r="B228" s="17"/>
      <c r="C228" s="17"/>
    </row>
    <row r="229" spans="1:3" x14ac:dyDescent="0.3">
      <c r="A229" s="17"/>
      <c r="B229" s="17"/>
      <c r="C229" s="17"/>
    </row>
    <row r="230" spans="1:3" x14ac:dyDescent="0.3">
      <c r="A230" s="17"/>
      <c r="B230" s="17"/>
      <c r="C230" s="17"/>
    </row>
    <row r="231" spans="1:3" x14ac:dyDescent="0.3">
      <c r="A231" s="17"/>
      <c r="B231" s="17"/>
      <c r="C231" s="17"/>
    </row>
    <row r="232" spans="1:3" x14ac:dyDescent="0.3">
      <c r="A232" s="17"/>
      <c r="B232" s="17"/>
      <c r="C232" s="17"/>
    </row>
    <row r="233" spans="1:3" x14ac:dyDescent="0.3">
      <c r="A233" s="17"/>
      <c r="B233" s="17"/>
      <c r="C233" s="17"/>
    </row>
    <row r="234" spans="1:3" x14ac:dyDescent="0.3">
      <c r="A234" s="17"/>
      <c r="B234" s="17"/>
      <c r="C234" s="17"/>
    </row>
    <row r="235" spans="1:3" x14ac:dyDescent="0.3">
      <c r="A235" s="17"/>
      <c r="B235" s="17"/>
      <c r="C235" s="17"/>
    </row>
    <row r="236" spans="1:3" x14ac:dyDescent="0.3">
      <c r="A236" s="17"/>
      <c r="B236" s="17"/>
      <c r="C236" s="17"/>
    </row>
    <row r="237" spans="1:3" x14ac:dyDescent="0.3">
      <c r="A237" s="17"/>
      <c r="B237" s="17"/>
      <c r="C237" s="17"/>
    </row>
    <row r="238" spans="1:3" x14ac:dyDescent="0.3">
      <c r="A238" s="17"/>
      <c r="B238" s="17"/>
      <c r="C238" s="17"/>
    </row>
    <row r="239" spans="1:3" x14ac:dyDescent="0.3">
      <c r="A239" s="17"/>
      <c r="B239" s="17"/>
      <c r="C239" s="17"/>
    </row>
    <row r="240" spans="1:3" x14ac:dyDescent="0.3">
      <c r="A240" s="17"/>
      <c r="B240" s="17"/>
      <c r="C240" s="17"/>
    </row>
    <row r="241" spans="1:3" x14ac:dyDescent="0.3">
      <c r="A241" s="17"/>
      <c r="B241" s="17"/>
      <c r="C241" s="17"/>
    </row>
    <row r="242" spans="1:3" x14ac:dyDescent="0.3">
      <c r="A242" s="17"/>
      <c r="B242" s="17"/>
      <c r="C242" s="17"/>
    </row>
    <row r="243" spans="1:3" x14ac:dyDescent="0.3">
      <c r="A243" s="17"/>
      <c r="B243" s="17"/>
      <c r="C243" s="17"/>
    </row>
    <row r="244" spans="1:3" x14ac:dyDescent="0.3">
      <c r="A244" s="17"/>
      <c r="B244" s="17"/>
      <c r="C244" s="17"/>
    </row>
    <row r="245" spans="1:3" x14ac:dyDescent="0.3">
      <c r="A245" s="17"/>
      <c r="B245" s="17"/>
      <c r="C245" s="17"/>
    </row>
    <row r="246" spans="1:3" x14ac:dyDescent="0.3">
      <c r="A246" s="17"/>
      <c r="B246" s="17"/>
      <c r="C246" s="17"/>
    </row>
    <row r="247" spans="1:3" x14ac:dyDescent="0.3">
      <c r="A247" s="17"/>
      <c r="B247" s="17"/>
      <c r="C247" s="17"/>
    </row>
    <row r="248" spans="1:3" x14ac:dyDescent="0.3">
      <c r="A248" s="17"/>
      <c r="B248" s="17"/>
      <c r="C248" s="17"/>
    </row>
    <row r="249" spans="1:3" x14ac:dyDescent="0.3">
      <c r="A249" s="17"/>
      <c r="B249" s="17"/>
      <c r="C249" s="17"/>
    </row>
    <row r="250" spans="1:3" x14ac:dyDescent="0.3">
      <c r="A250" s="17"/>
      <c r="B250" s="17"/>
      <c r="C250" s="17"/>
    </row>
    <row r="251" spans="1:3" x14ac:dyDescent="0.3">
      <c r="A251" s="17"/>
      <c r="B251" s="17"/>
      <c r="C251" s="17"/>
    </row>
    <row r="252" spans="1:3" x14ac:dyDescent="0.3">
      <c r="A252" s="17"/>
      <c r="B252" s="17"/>
      <c r="C252" s="17"/>
    </row>
    <row r="253" spans="1:3" x14ac:dyDescent="0.3">
      <c r="A253" s="17"/>
      <c r="B253" s="17"/>
      <c r="C253" s="17"/>
    </row>
    <row r="254" spans="1:3" x14ac:dyDescent="0.3">
      <c r="A254" s="17"/>
      <c r="B254" s="17"/>
      <c r="C254" s="17"/>
    </row>
    <row r="255" spans="1:3" x14ac:dyDescent="0.3">
      <c r="A255" s="17"/>
      <c r="B255" s="17"/>
      <c r="C255" s="17"/>
    </row>
    <row r="256" spans="1:3" x14ac:dyDescent="0.3">
      <c r="A256" s="17"/>
      <c r="B256" s="17"/>
      <c r="C256" s="17"/>
    </row>
    <row r="257" spans="1:3" x14ac:dyDescent="0.3">
      <c r="A257" s="17"/>
      <c r="B257" s="17"/>
      <c r="C257" s="17"/>
    </row>
    <row r="258" spans="1:3" x14ac:dyDescent="0.3">
      <c r="A258" s="17"/>
      <c r="B258" s="17"/>
      <c r="C258" s="17"/>
    </row>
    <row r="259" spans="1:3" x14ac:dyDescent="0.3">
      <c r="A259" s="17"/>
      <c r="B259" s="17"/>
      <c r="C259" s="17"/>
    </row>
    <row r="260" spans="1:3" x14ac:dyDescent="0.3">
      <c r="A260" s="17"/>
      <c r="B260" s="17"/>
      <c r="C260" s="17"/>
    </row>
    <row r="261" spans="1:3" x14ac:dyDescent="0.3">
      <c r="A261" s="17"/>
      <c r="B261" s="17"/>
      <c r="C261" s="17"/>
    </row>
    <row r="262" spans="1:3" x14ac:dyDescent="0.3">
      <c r="A262" s="17"/>
      <c r="B262" s="17"/>
      <c r="C262" s="17"/>
    </row>
    <row r="263" spans="1:3" x14ac:dyDescent="0.3">
      <c r="A263" s="17"/>
      <c r="B263" s="17"/>
      <c r="C263" s="17"/>
    </row>
    <row r="264" spans="1:3" x14ac:dyDescent="0.3">
      <c r="A264" s="17"/>
      <c r="B264" s="17"/>
      <c r="C264" s="17"/>
    </row>
    <row r="265" spans="1:3" x14ac:dyDescent="0.3">
      <c r="A265" s="17"/>
      <c r="B265" s="17"/>
      <c r="C265" s="17"/>
    </row>
    <row r="266" spans="1:3" x14ac:dyDescent="0.3">
      <c r="A266" s="17"/>
      <c r="B266" s="17"/>
      <c r="C266" s="17"/>
    </row>
    <row r="267" spans="1:3" x14ac:dyDescent="0.3">
      <c r="A267" s="17"/>
      <c r="B267" s="17"/>
      <c r="C267" s="17"/>
    </row>
    <row r="268" spans="1:3" x14ac:dyDescent="0.3">
      <c r="A268" s="17"/>
      <c r="B268" s="17"/>
      <c r="C268" s="17"/>
    </row>
    <row r="269" spans="1:3" x14ac:dyDescent="0.3">
      <c r="A269" s="17"/>
      <c r="B269" s="17"/>
      <c r="C269" s="17"/>
    </row>
    <row r="270" spans="1:3" x14ac:dyDescent="0.3">
      <c r="A270" s="17"/>
      <c r="B270" s="17"/>
      <c r="C270" s="17"/>
    </row>
    <row r="271" spans="1:3" x14ac:dyDescent="0.3">
      <c r="A271" s="17"/>
      <c r="B271" s="17"/>
      <c r="C271" s="17"/>
    </row>
    <row r="272" spans="1:3" x14ac:dyDescent="0.3">
      <c r="A272" s="17"/>
      <c r="B272" s="17"/>
      <c r="C272" s="17"/>
    </row>
    <row r="273" spans="1:3" x14ac:dyDescent="0.3">
      <c r="A273" s="17"/>
      <c r="B273" s="17"/>
      <c r="C273" s="17"/>
    </row>
    <row r="274" spans="1:3" x14ac:dyDescent="0.3">
      <c r="A274" s="17"/>
      <c r="B274" s="17"/>
      <c r="C274" s="17"/>
    </row>
    <row r="275" spans="1:3" x14ac:dyDescent="0.3">
      <c r="A275" s="17"/>
      <c r="B275" s="17"/>
      <c r="C275" s="17"/>
    </row>
    <row r="276" spans="1:3" x14ac:dyDescent="0.3">
      <c r="A276" s="17"/>
      <c r="B276" s="17"/>
      <c r="C276" s="17"/>
    </row>
    <row r="277" spans="1:3" x14ac:dyDescent="0.3">
      <c r="A277" s="17"/>
      <c r="B277" s="17"/>
      <c r="C277" s="17"/>
    </row>
    <row r="278" spans="1:3" x14ac:dyDescent="0.3">
      <c r="A278" s="17"/>
      <c r="B278" s="17"/>
      <c r="C278" s="17"/>
    </row>
    <row r="279" spans="1:3" x14ac:dyDescent="0.3">
      <c r="A279" s="17"/>
      <c r="B279" s="17"/>
      <c r="C279" s="17"/>
    </row>
    <row r="280" spans="1:3" x14ac:dyDescent="0.3">
      <c r="A280" s="17"/>
      <c r="B280" s="17"/>
      <c r="C280" s="17"/>
    </row>
    <row r="281" spans="1:3" x14ac:dyDescent="0.3">
      <c r="A281" s="17"/>
      <c r="B281" s="17"/>
      <c r="C281" s="17"/>
    </row>
    <row r="282" spans="1:3" x14ac:dyDescent="0.3">
      <c r="A282" s="17"/>
      <c r="B282" s="17"/>
      <c r="C282" s="17"/>
    </row>
    <row r="283" spans="1:3" x14ac:dyDescent="0.3">
      <c r="A283" s="17"/>
      <c r="B283" s="17"/>
      <c r="C283" s="17"/>
    </row>
    <row r="284" spans="1:3" x14ac:dyDescent="0.3">
      <c r="A284" s="17"/>
      <c r="B284" s="17"/>
      <c r="C284" s="17"/>
    </row>
    <row r="285" spans="1:3" x14ac:dyDescent="0.3">
      <c r="A285" s="17"/>
      <c r="B285" s="17"/>
      <c r="C285" s="17"/>
    </row>
    <row r="286" spans="1:3" x14ac:dyDescent="0.3">
      <c r="A286" s="17"/>
      <c r="B286" s="17"/>
      <c r="C286" s="17"/>
    </row>
    <row r="287" spans="1:3" x14ac:dyDescent="0.3">
      <c r="A287" s="17"/>
      <c r="B287" s="17"/>
      <c r="C287" s="17"/>
    </row>
    <row r="288" spans="1:3" x14ac:dyDescent="0.3">
      <c r="A288" s="17"/>
      <c r="B288" s="17"/>
      <c r="C288" s="17"/>
    </row>
    <row r="289" spans="1:3" x14ac:dyDescent="0.3">
      <c r="A289" s="17"/>
      <c r="B289" s="17"/>
      <c r="C289" s="17"/>
    </row>
    <row r="290" spans="1:3" x14ac:dyDescent="0.3">
      <c r="A290" s="17"/>
      <c r="B290" s="17"/>
      <c r="C290" s="17"/>
    </row>
    <row r="291" spans="1:3" x14ac:dyDescent="0.3">
      <c r="A291" s="17"/>
      <c r="B291" s="17"/>
      <c r="C291" s="17"/>
    </row>
    <row r="292" spans="1:3" x14ac:dyDescent="0.3">
      <c r="A292" s="17"/>
      <c r="B292" s="17"/>
      <c r="C292" s="17"/>
    </row>
    <row r="293" spans="1:3" x14ac:dyDescent="0.3">
      <c r="A293" s="17"/>
      <c r="B293" s="17"/>
      <c r="C293" s="17"/>
    </row>
    <row r="294" spans="1:3" x14ac:dyDescent="0.3">
      <c r="A294" s="17"/>
      <c r="B294" s="17"/>
      <c r="C294" s="17"/>
    </row>
    <row r="295" spans="1:3" x14ac:dyDescent="0.3">
      <c r="A295" s="17"/>
      <c r="B295" s="17"/>
      <c r="C295" s="17"/>
    </row>
    <row r="296" spans="1:3" x14ac:dyDescent="0.3">
      <c r="A296" s="17"/>
      <c r="B296" s="17"/>
      <c r="C296" s="17"/>
    </row>
    <row r="297" spans="1:3" x14ac:dyDescent="0.3">
      <c r="A297" s="17"/>
      <c r="B297" s="17"/>
      <c r="C297" s="17"/>
    </row>
    <row r="298" spans="1:3" x14ac:dyDescent="0.3">
      <c r="A298" s="17"/>
      <c r="B298" s="17"/>
      <c r="C298" s="17"/>
    </row>
    <row r="299" spans="1:3" x14ac:dyDescent="0.3">
      <c r="A299" s="17"/>
      <c r="B299" s="17"/>
      <c r="C299" s="17"/>
    </row>
    <row r="300" spans="1:3" x14ac:dyDescent="0.3">
      <c r="A300" s="17"/>
      <c r="B300" s="17"/>
      <c r="C300" s="17"/>
    </row>
    <row r="301" spans="1:3" x14ac:dyDescent="0.3">
      <c r="A301" s="17"/>
      <c r="B301" s="17"/>
      <c r="C301" s="17"/>
    </row>
    <row r="302" spans="1:3" x14ac:dyDescent="0.3">
      <c r="A302" s="17"/>
      <c r="B302" s="17"/>
      <c r="C302" s="17"/>
    </row>
    <row r="303" spans="1:3" x14ac:dyDescent="0.3">
      <c r="A303" s="17"/>
      <c r="B303" s="17"/>
      <c r="C303" s="17"/>
    </row>
    <row r="304" spans="1:3" x14ac:dyDescent="0.3">
      <c r="A304" s="17"/>
      <c r="B304" s="17"/>
      <c r="C304" s="17"/>
    </row>
    <row r="305" spans="1:3" x14ac:dyDescent="0.3">
      <c r="A305" s="17"/>
      <c r="B305" s="17"/>
      <c r="C305" s="17"/>
    </row>
    <row r="306" spans="1:3" x14ac:dyDescent="0.3">
      <c r="A306" s="17"/>
      <c r="B306" s="17"/>
      <c r="C306" s="17"/>
    </row>
    <row r="307" spans="1:3" x14ac:dyDescent="0.3">
      <c r="A307" s="17"/>
      <c r="B307" s="17"/>
      <c r="C307" s="17"/>
    </row>
    <row r="308" spans="1:3" x14ac:dyDescent="0.3">
      <c r="A308" s="17"/>
      <c r="B308" s="17"/>
      <c r="C308" s="17"/>
    </row>
    <row r="309" spans="1:3" x14ac:dyDescent="0.3">
      <c r="A309" s="17"/>
      <c r="B309" s="17"/>
      <c r="C309" s="17"/>
    </row>
    <row r="310" spans="1:3" x14ac:dyDescent="0.3">
      <c r="A310" s="17"/>
      <c r="B310" s="17"/>
      <c r="C310" s="17"/>
    </row>
    <row r="311" spans="1:3" x14ac:dyDescent="0.3">
      <c r="A311" s="17"/>
      <c r="B311" s="17"/>
      <c r="C311" s="17"/>
    </row>
    <row r="312" spans="1:3" x14ac:dyDescent="0.3">
      <c r="A312" s="17"/>
      <c r="B312" s="17"/>
      <c r="C312" s="17"/>
    </row>
    <row r="313" spans="1:3" x14ac:dyDescent="0.3">
      <c r="A313" s="17"/>
      <c r="B313" s="17"/>
      <c r="C313" s="17"/>
    </row>
    <row r="314" spans="1:3" x14ac:dyDescent="0.3">
      <c r="A314" s="17"/>
      <c r="B314" s="17"/>
      <c r="C314" s="17"/>
    </row>
    <row r="315" spans="1:3" x14ac:dyDescent="0.3">
      <c r="A315" s="17"/>
      <c r="B315" s="17"/>
      <c r="C315" s="17"/>
    </row>
    <row r="316" spans="1:3" x14ac:dyDescent="0.3">
      <c r="A316" s="17"/>
      <c r="B316" s="17"/>
      <c r="C316" s="17"/>
    </row>
    <row r="317" spans="1:3" x14ac:dyDescent="0.3">
      <c r="A317" s="17"/>
      <c r="B317" s="17"/>
      <c r="C317" s="17"/>
    </row>
    <row r="318" spans="1:3" x14ac:dyDescent="0.3">
      <c r="A318" s="17"/>
      <c r="B318" s="17"/>
      <c r="C318" s="17"/>
    </row>
    <row r="319" spans="1:3" x14ac:dyDescent="0.3">
      <c r="A319" s="17"/>
      <c r="B319" s="17"/>
      <c r="C319" s="17"/>
    </row>
    <row r="320" spans="1:3" x14ac:dyDescent="0.3">
      <c r="A320" s="17"/>
      <c r="B320" s="17"/>
      <c r="C320" s="17"/>
    </row>
    <row r="321" spans="1:3" x14ac:dyDescent="0.3">
      <c r="A321" s="17"/>
      <c r="B321" s="17"/>
      <c r="C321" s="17"/>
    </row>
    <row r="322" spans="1:3" x14ac:dyDescent="0.3">
      <c r="A322" s="17"/>
      <c r="B322" s="17"/>
      <c r="C322" s="17"/>
    </row>
    <row r="323" spans="1:3" x14ac:dyDescent="0.3">
      <c r="A323" s="17"/>
      <c r="B323" s="17"/>
      <c r="C323" s="17"/>
    </row>
    <row r="324" spans="1:3" x14ac:dyDescent="0.3">
      <c r="A324" s="17"/>
      <c r="B324" s="17"/>
      <c r="C324" s="17"/>
    </row>
    <row r="325" spans="1:3" x14ac:dyDescent="0.3">
      <c r="A325" s="17"/>
      <c r="B325" s="17"/>
      <c r="C325" s="17"/>
    </row>
    <row r="326" spans="1:3" x14ac:dyDescent="0.3">
      <c r="A326" s="17"/>
      <c r="B326" s="17"/>
      <c r="C326" s="17"/>
    </row>
    <row r="327" spans="1:3" x14ac:dyDescent="0.3">
      <c r="A327" s="17"/>
      <c r="B327" s="17"/>
      <c r="C327" s="17"/>
    </row>
    <row r="328" spans="1:3" x14ac:dyDescent="0.3">
      <c r="A328" s="17"/>
      <c r="B328" s="17"/>
      <c r="C328" s="17"/>
    </row>
    <row r="329" spans="1:3" x14ac:dyDescent="0.3">
      <c r="A329" s="17"/>
      <c r="B329" s="17"/>
      <c r="C329" s="17"/>
    </row>
    <row r="330" spans="1:3" x14ac:dyDescent="0.3">
      <c r="A330" s="17"/>
      <c r="B330" s="17"/>
      <c r="C330" s="17"/>
    </row>
    <row r="331" spans="1:3" x14ac:dyDescent="0.3">
      <c r="A331" s="17"/>
      <c r="B331" s="17"/>
      <c r="C331" s="17"/>
    </row>
    <row r="332" spans="1:3" x14ac:dyDescent="0.3">
      <c r="A332" s="17"/>
      <c r="B332" s="17"/>
      <c r="C332" s="17"/>
    </row>
    <row r="333" spans="1:3" x14ac:dyDescent="0.3">
      <c r="A333" s="17"/>
      <c r="B333" s="17"/>
      <c r="C333" s="17"/>
    </row>
    <row r="334" spans="1:3" x14ac:dyDescent="0.3">
      <c r="A334" s="17"/>
      <c r="B334" s="17"/>
      <c r="C334" s="17"/>
    </row>
    <row r="335" spans="1:3" x14ac:dyDescent="0.3">
      <c r="A335" s="17"/>
      <c r="B335" s="17"/>
      <c r="C335" s="17"/>
    </row>
    <row r="336" spans="1:3" x14ac:dyDescent="0.3">
      <c r="A336" s="17"/>
      <c r="B336" s="17"/>
      <c r="C336" s="17"/>
    </row>
    <row r="337" spans="1:3" x14ac:dyDescent="0.3">
      <c r="A337" s="17"/>
      <c r="B337" s="17"/>
      <c r="C337" s="17"/>
    </row>
    <row r="338" spans="1:3" x14ac:dyDescent="0.3">
      <c r="A338" s="17"/>
      <c r="B338" s="17"/>
      <c r="C338" s="17"/>
    </row>
    <row r="339" spans="1:3" x14ac:dyDescent="0.3">
      <c r="A339" s="17"/>
      <c r="B339" s="17"/>
      <c r="C339" s="17"/>
    </row>
    <row r="340" spans="1:3" x14ac:dyDescent="0.3">
      <c r="A340" s="17"/>
      <c r="B340" s="17"/>
      <c r="C340" s="17"/>
    </row>
    <row r="341" spans="1:3" x14ac:dyDescent="0.3">
      <c r="A341" s="17"/>
      <c r="B341" s="17"/>
      <c r="C341" s="17"/>
    </row>
    <row r="342" spans="1:3" x14ac:dyDescent="0.3">
      <c r="A342" s="17"/>
      <c r="B342" s="17"/>
      <c r="C342" s="17"/>
    </row>
    <row r="343" spans="1:3" x14ac:dyDescent="0.3">
      <c r="A343" s="17"/>
      <c r="B343" s="17"/>
      <c r="C343" s="17"/>
    </row>
    <row r="344" spans="1:3" x14ac:dyDescent="0.3">
      <c r="A344" s="17"/>
      <c r="B344" s="17"/>
      <c r="C344" s="17"/>
    </row>
    <row r="345" spans="1:3" x14ac:dyDescent="0.3">
      <c r="A345" s="17"/>
      <c r="B345" s="17"/>
      <c r="C345" s="17"/>
    </row>
    <row r="346" spans="1:3" x14ac:dyDescent="0.3">
      <c r="A346" s="17"/>
      <c r="B346" s="17"/>
      <c r="C346" s="17"/>
    </row>
    <row r="347" spans="1:3" x14ac:dyDescent="0.3">
      <c r="A347" s="17"/>
      <c r="B347" s="17"/>
      <c r="C347" s="17"/>
    </row>
    <row r="348" spans="1:3" x14ac:dyDescent="0.3">
      <c r="A348" s="17"/>
      <c r="B348" s="17"/>
      <c r="C348" s="17"/>
    </row>
    <row r="349" spans="1:3" x14ac:dyDescent="0.3">
      <c r="A349" s="17"/>
      <c r="B349" s="17"/>
      <c r="C349" s="17"/>
    </row>
    <row r="350" spans="1:3" x14ac:dyDescent="0.3">
      <c r="A350" s="17"/>
      <c r="B350" s="17"/>
      <c r="C350" s="17"/>
    </row>
    <row r="351" spans="1:3" x14ac:dyDescent="0.3">
      <c r="A351" s="17"/>
      <c r="B351" s="17"/>
      <c r="C351" s="17"/>
    </row>
    <row r="352" spans="1:3" x14ac:dyDescent="0.3">
      <c r="A352" s="17"/>
      <c r="B352" s="17"/>
      <c r="C352" s="17"/>
    </row>
    <row r="353" spans="1:3" x14ac:dyDescent="0.3">
      <c r="A353" s="17"/>
      <c r="B353" s="17"/>
      <c r="C353" s="17"/>
    </row>
    <row r="354" spans="1:3" x14ac:dyDescent="0.3">
      <c r="A354" s="17"/>
      <c r="B354" s="17"/>
      <c r="C354" s="17"/>
    </row>
    <row r="355" spans="1:3" x14ac:dyDescent="0.3">
      <c r="A355" s="17"/>
      <c r="B355" s="17"/>
      <c r="C355" s="17"/>
    </row>
    <row r="356" spans="1:3" x14ac:dyDescent="0.3">
      <c r="A356" s="17"/>
      <c r="B356" s="17"/>
      <c r="C356" s="17"/>
    </row>
    <row r="357" spans="1:3" x14ac:dyDescent="0.3">
      <c r="A357" s="17"/>
      <c r="B357" s="17"/>
      <c r="C357" s="17"/>
    </row>
    <row r="358" spans="1:3" x14ac:dyDescent="0.3">
      <c r="A358" s="17"/>
      <c r="B358" s="17"/>
      <c r="C358" s="17"/>
    </row>
    <row r="359" spans="1:3" x14ac:dyDescent="0.3">
      <c r="A359" s="17"/>
      <c r="B359" s="17"/>
      <c r="C359" s="17"/>
    </row>
    <row r="360" spans="1:3" x14ac:dyDescent="0.3">
      <c r="A360" s="17"/>
      <c r="B360" s="17"/>
      <c r="C360" s="17"/>
    </row>
    <row r="361" spans="1:3" x14ac:dyDescent="0.3">
      <c r="A361" s="17"/>
      <c r="B361" s="17"/>
      <c r="C361" s="17"/>
    </row>
    <row r="362" spans="1:3" x14ac:dyDescent="0.3">
      <c r="A362" s="17"/>
      <c r="B362" s="17"/>
      <c r="C362" s="17"/>
    </row>
    <row r="363" spans="1:3" x14ac:dyDescent="0.3">
      <c r="A363" s="17"/>
      <c r="B363" s="17"/>
      <c r="C363" s="17"/>
    </row>
    <row r="364" spans="1:3" x14ac:dyDescent="0.3">
      <c r="A364" s="17"/>
      <c r="B364" s="17"/>
      <c r="C364" s="17"/>
    </row>
    <row r="365" spans="1:3" x14ac:dyDescent="0.3">
      <c r="A365" s="17"/>
      <c r="B365" s="17"/>
      <c r="C365" s="17"/>
    </row>
    <row r="366" spans="1:3" x14ac:dyDescent="0.3">
      <c r="A366" s="17"/>
      <c r="B366" s="17"/>
      <c r="C366" s="17"/>
    </row>
    <row r="367" spans="1:3" x14ac:dyDescent="0.3">
      <c r="A367" s="17"/>
      <c r="B367" s="17"/>
      <c r="C367" s="17"/>
    </row>
    <row r="368" spans="1:3" x14ac:dyDescent="0.3">
      <c r="A368" s="17"/>
      <c r="B368" s="17"/>
      <c r="C368" s="17"/>
    </row>
    <row r="369" spans="1:3" x14ac:dyDescent="0.3">
      <c r="A369" s="17"/>
      <c r="B369" s="17"/>
      <c r="C369" s="17"/>
    </row>
    <row r="370" spans="1:3" x14ac:dyDescent="0.3">
      <c r="A370" s="17"/>
      <c r="B370" s="17"/>
      <c r="C370" s="17"/>
    </row>
    <row r="371" spans="1:3" x14ac:dyDescent="0.3">
      <c r="A371" s="17"/>
      <c r="B371" s="17"/>
      <c r="C371" s="17"/>
    </row>
    <row r="372" spans="1:3" x14ac:dyDescent="0.3">
      <c r="A372" s="17"/>
      <c r="B372" s="17"/>
      <c r="C372" s="17"/>
    </row>
    <row r="373" spans="1:3" x14ac:dyDescent="0.3">
      <c r="A373" s="17"/>
      <c r="B373" s="17"/>
      <c r="C373" s="17"/>
    </row>
    <row r="374" spans="1:3" x14ac:dyDescent="0.3">
      <c r="A374" s="17"/>
      <c r="B374" s="17"/>
      <c r="C374" s="17"/>
    </row>
    <row r="375" spans="1:3" x14ac:dyDescent="0.3">
      <c r="A375" s="17"/>
      <c r="B375" s="17"/>
      <c r="C375" s="17"/>
    </row>
    <row r="376" spans="1:3" x14ac:dyDescent="0.3">
      <c r="A376" s="17"/>
      <c r="B376" s="17"/>
      <c r="C376" s="17"/>
    </row>
    <row r="377" spans="1:3" x14ac:dyDescent="0.3">
      <c r="A377" s="17"/>
      <c r="B377" s="17"/>
      <c r="C377" s="17"/>
    </row>
    <row r="378" spans="1:3" x14ac:dyDescent="0.3">
      <c r="A378" s="17"/>
      <c r="B378" s="17"/>
      <c r="C378" s="17"/>
    </row>
    <row r="379" spans="1:3" x14ac:dyDescent="0.3">
      <c r="A379" s="17"/>
      <c r="B379" s="17"/>
      <c r="C379" s="17"/>
    </row>
    <row r="380" spans="1:3" x14ac:dyDescent="0.3">
      <c r="A380" s="17"/>
      <c r="B380" s="17"/>
      <c r="C380" s="17"/>
    </row>
    <row r="381" spans="1:3" x14ac:dyDescent="0.3">
      <c r="A381" s="17"/>
      <c r="B381" s="17"/>
      <c r="C381" s="17"/>
    </row>
    <row r="382" spans="1:3" x14ac:dyDescent="0.3">
      <c r="A382" s="17"/>
      <c r="B382" s="17"/>
      <c r="C382" s="17"/>
    </row>
    <row r="383" spans="1:3" x14ac:dyDescent="0.3">
      <c r="A383" s="17"/>
      <c r="B383" s="17"/>
      <c r="C383" s="17"/>
    </row>
    <row r="384" spans="1:3" x14ac:dyDescent="0.3">
      <c r="A384" s="17"/>
      <c r="B384" s="17"/>
      <c r="C384" s="17"/>
    </row>
    <row r="385" spans="1:3" x14ac:dyDescent="0.3">
      <c r="A385" s="17"/>
      <c r="B385" s="17"/>
      <c r="C385" s="17"/>
    </row>
    <row r="386" spans="1:3" x14ac:dyDescent="0.3">
      <c r="A386" s="17"/>
      <c r="B386" s="17"/>
      <c r="C386" s="17"/>
    </row>
    <row r="387" spans="1:3" x14ac:dyDescent="0.3">
      <c r="A387" s="17"/>
      <c r="B387" s="17"/>
      <c r="C387" s="17"/>
    </row>
    <row r="388" spans="1:3" x14ac:dyDescent="0.3">
      <c r="A388" s="17"/>
      <c r="B388" s="17"/>
      <c r="C388" s="17"/>
    </row>
    <row r="389" spans="1:3" x14ac:dyDescent="0.3">
      <c r="A389" s="17"/>
      <c r="B389" s="17"/>
      <c r="C389" s="17"/>
    </row>
    <row r="390" spans="1:3" x14ac:dyDescent="0.3">
      <c r="A390" s="17"/>
      <c r="B390" s="17"/>
      <c r="C390" s="17"/>
    </row>
    <row r="391" spans="1:3" x14ac:dyDescent="0.3">
      <c r="A391" s="17"/>
      <c r="B391" s="17"/>
      <c r="C391" s="17"/>
    </row>
    <row r="392" spans="1:3" x14ac:dyDescent="0.3">
      <c r="A392" s="17"/>
      <c r="B392" s="17"/>
      <c r="C392" s="17"/>
    </row>
    <row r="393" spans="1:3" x14ac:dyDescent="0.3">
      <c r="A393" s="17"/>
      <c r="B393" s="17"/>
      <c r="C393" s="17"/>
    </row>
    <row r="394" spans="1:3" x14ac:dyDescent="0.3">
      <c r="A394" s="17"/>
      <c r="B394" s="17"/>
      <c r="C394" s="17"/>
    </row>
    <row r="395" spans="1:3" x14ac:dyDescent="0.3">
      <c r="A395" s="17"/>
      <c r="B395" s="17"/>
      <c r="C395" s="17"/>
    </row>
    <row r="396" spans="1:3" x14ac:dyDescent="0.3">
      <c r="A396" s="17"/>
      <c r="B396" s="17"/>
      <c r="C396" s="17"/>
    </row>
    <row r="397" spans="1:3" x14ac:dyDescent="0.3">
      <c r="A397" s="17"/>
      <c r="B397" s="17"/>
      <c r="C397" s="17"/>
    </row>
    <row r="398" spans="1:3" x14ac:dyDescent="0.3">
      <c r="A398" s="17"/>
      <c r="B398" s="17"/>
      <c r="C398" s="17"/>
    </row>
    <row r="399" spans="1:3" x14ac:dyDescent="0.3">
      <c r="A399" s="17"/>
      <c r="B399" s="17"/>
      <c r="C399" s="17"/>
    </row>
    <row r="400" spans="1:3" x14ac:dyDescent="0.3">
      <c r="A400" s="17"/>
      <c r="B400" s="17"/>
      <c r="C400" s="17"/>
    </row>
    <row r="401" spans="1:3" x14ac:dyDescent="0.3">
      <c r="A401" s="17"/>
      <c r="B401" s="17"/>
      <c r="C401" s="17"/>
    </row>
    <row r="402" spans="1:3" x14ac:dyDescent="0.3">
      <c r="A402" s="17"/>
      <c r="B402" s="17"/>
      <c r="C402" s="17"/>
    </row>
    <row r="403" spans="1:3" x14ac:dyDescent="0.3">
      <c r="A403" s="17"/>
      <c r="B403" s="17"/>
      <c r="C403" s="17"/>
    </row>
    <row r="404" spans="1:3" x14ac:dyDescent="0.3">
      <c r="A404" s="17"/>
      <c r="B404" s="17"/>
      <c r="C404" s="17"/>
    </row>
    <row r="405" spans="1:3" x14ac:dyDescent="0.3">
      <c r="A405" s="17"/>
      <c r="B405" s="17"/>
      <c r="C405" s="17"/>
    </row>
    <row r="406" spans="1:3" x14ac:dyDescent="0.3">
      <c r="A406" s="17"/>
      <c r="B406" s="17"/>
      <c r="C406" s="17"/>
    </row>
    <row r="407" spans="1:3" x14ac:dyDescent="0.3">
      <c r="A407" s="17"/>
      <c r="B407" s="17"/>
      <c r="C407" s="17"/>
    </row>
    <row r="408" spans="1:3" x14ac:dyDescent="0.3">
      <c r="A408" s="17"/>
      <c r="B408" s="17"/>
      <c r="C408" s="17"/>
    </row>
    <row r="409" spans="1:3" x14ac:dyDescent="0.3">
      <c r="A409" s="17"/>
      <c r="B409" s="17"/>
      <c r="C409" s="17"/>
    </row>
    <row r="410" spans="1:3" x14ac:dyDescent="0.3">
      <c r="A410" s="17"/>
      <c r="B410" s="17"/>
      <c r="C410" s="17"/>
    </row>
    <row r="411" spans="1:3" x14ac:dyDescent="0.3">
      <c r="A411" s="17"/>
      <c r="B411" s="17"/>
      <c r="C411" s="17"/>
    </row>
    <row r="412" spans="1:3" x14ac:dyDescent="0.3">
      <c r="A412" s="17"/>
      <c r="B412" s="17"/>
      <c r="C412" s="17"/>
    </row>
    <row r="413" spans="1:3" x14ac:dyDescent="0.3">
      <c r="A413" s="17"/>
      <c r="B413" s="17"/>
      <c r="C413" s="17"/>
    </row>
    <row r="414" spans="1:3" x14ac:dyDescent="0.3">
      <c r="A414" s="17"/>
      <c r="B414" s="17"/>
      <c r="C414" s="17"/>
    </row>
    <row r="415" spans="1:3" x14ac:dyDescent="0.3">
      <c r="A415" s="17"/>
      <c r="B415" s="17"/>
      <c r="C415" s="17"/>
    </row>
    <row r="416" spans="1:3" x14ac:dyDescent="0.3">
      <c r="A416" s="17"/>
      <c r="B416" s="17"/>
      <c r="C416" s="17"/>
    </row>
    <row r="417" spans="1:3" x14ac:dyDescent="0.3">
      <c r="A417" s="17"/>
      <c r="B417" s="17"/>
      <c r="C417" s="17"/>
    </row>
    <row r="418" spans="1:3" x14ac:dyDescent="0.3">
      <c r="A418" s="17"/>
      <c r="B418" s="17"/>
      <c r="C418" s="17"/>
    </row>
    <row r="419" spans="1:3" x14ac:dyDescent="0.3">
      <c r="A419" s="17"/>
      <c r="B419" s="17"/>
      <c r="C419" s="17"/>
    </row>
    <row r="420" spans="1:3" x14ac:dyDescent="0.3">
      <c r="A420" s="17"/>
      <c r="B420" s="17"/>
      <c r="C420" s="17"/>
    </row>
    <row r="421" spans="1:3" x14ac:dyDescent="0.3">
      <c r="A421" s="17"/>
      <c r="B421" s="17"/>
      <c r="C421" s="17"/>
    </row>
    <row r="422" spans="1:3" x14ac:dyDescent="0.3">
      <c r="A422" s="17"/>
      <c r="B422" s="17"/>
      <c r="C422" s="17"/>
    </row>
    <row r="423" spans="1:3" x14ac:dyDescent="0.3">
      <c r="A423" s="17"/>
      <c r="B423" s="17"/>
      <c r="C423" s="17"/>
    </row>
    <row r="424" spans="1:3" x14ac:dyDescent="0.3">
      <c r="A424" s="17"/>
      <c r="B424" s="17"/>
      <c r="C424" s="17"/>
    </row>
    <row r="425" spans="1:3" x14ac:dyDescent="0.3">
      <c r="A425" s="17"/>
      <c r="B425" s="17"/>
      <c r="C425" s="17"/>
    </row>
    <row r="426" spans="1:3" x14ac:dyDescent="0.3">
      <c r="A426" s="17"/>
      <c r="B426" s="17"/>
      <c r="C426" s="17"/>
    </row>
    <row r="427" spans="1:3" x14ac:dyDescent="0.3">
      <c r="A427" s="17"/>
      <c r="B427" s="17"/>
      <c r="C427" s="17"/>
    </row>
    <row r="428" spans="1:3" x14ac:dyDescent="0.3">
      <c r="A428" s="17"/>
      <c r="B428" s="17"/>
      <c r="C428" s="17"/>
    </row>
    <row r="429" spans="1:3" x14ac:dyDescent="0.3">
      <c r="A429" s="17"/>
      <c r="B429" s="17"/>
      <c r="C429" s="17"/>
    </row>
    <row r="430" spans="1:3" x14ac:dyDescent="0.3">
      <c r="A430" s="17"/>
      <c r="B430" s="17"/>
      <c r="C430" s="17"/>
    </row>
    <row r="431" spans="1:3" x14ac:dyDescent="0.3">
      <c r="A431" s="17"/>
      <c r="B431" s="17"/>
      <c r="C431" s="17"/>
    </row>
    <row r="432" spans="1:3" x14ac:dyDescent="0.3">
      <c r="A432" s="17"/>
      <c r="B432" s="17"/>
      <c r="C432" s="17"/>
    </row>
    <row r="433" spans="1:3" x14ac:dyDescent="0.3">
      <c r="A433" s="17"/>
      <c r="B433" s="17"/>
      <c r="C433" s="17"/>
    </row>
    <row r="434" spans="1:3" x14ac:dyDescent="0.3">
      <c r="A434" s="17"/>
      <c r="B434" s="17"/>
      <c r="C434" s="17"/>
    </row>
    <row r="435" spans="1:3" x14ac:dyDescent="0.3">
      <c r="A435" s="17"/>
      <c r="B435" s="17"/>
      <c r="C435" s="17"/>
    </row>
    <row r="436" spans="1:3" x14ac:dyDescent="0.3">
      <c r="A436" s="17"/>
      <c r="B436" s="17"/>
      <c r="C436" s="17"/>
    </row>
    <row r="437" spans="1:3" x14ac:dyDescent="0.3">
      <c r="A437" s="17"/>
      <c r="B437" s="17"/>
      <c r="C437" s="17"/>
    </row>
    <row r="438" spans="1:3" x14ac:dyDescent="0.3">
      <c r="A438" s="17"/>
      <c r="B438" s="17"/>
      <c r="C438" s="17"/>
    </row>
    <row r="439" spans="1:3" x14ac:dyDescent="0.3">
      <c r="A439" s="17"/>
      <c r="B439" s="17"/>
      <c r="C439" s="17"/>
    </row>
    <row r="440" spans="1:3" x14ac:dyDescent="0.3">
      <c r="A440" s="17"/>
      <c r="B440" s="17"/>
      <c r="C440" s="17"/>
    </row>
    <row r="441" spans="1:3" x14ac:dyDescent="0.3">
      <c r="A441" s="17"/>
      <c r="B441" s="17"/>
      <c r="C441" s="17"/>
    </row>
    <row r="442" spans="1:3" x14ac:dyDescent="0.3">
      <c r="A442" s="17"/>
      <c r="B442" s="17"/>
      <c r="C442" s="17"/>
    </row>
    <row r="443" spans="1:3" x14ac:dyDescent="0.3">
      <c r="A443" s="17"/>
      <c r="B443" s="17"/>
      <c r="C443" s="17"/>
    </row>
    <row r="444" spans="1:3" x14ac:dyDescent="0.3">
      <c r="A444" s="17"/>
      <c r="B444" s="17"/>
      <c r="C444" s="17"/>
    </row>
    <row r="445" spans="1:3" x14ac:dyDescent="0.3">
      <c r="A445" s="17"/>
      <c r="B445" s="17"/>
      <c r="C445" s="17"/>
    </row>
    <row r="446" spans="1:3" x14ac:dyDescent="0.3">
      <c r="A446" s="17"/>
      <c r="B446" s="17"/>
      <c r="C446" s="17"/>
    </row>
    <row r="447" spans="1:3" x14ac:dyDescent="0.3">
      <c r="A447" s="17"/>
      <c r="B447" s="17"/>
      <c r="C447" s="17"/>
    </row>
    <row r="448" spans="1:3" x14ac:dyDescent="0.3">
      <c r="A448" s="17"/>
      <c r="B448" s="17"/>
      <c r="C448" s="17"/>
    </row>
    <row r="449" spans="1:3" x14ac:dyDescent="0.3">
      <c r="A449" s="17"/>
      <c r="B449" s="17"/>
      <c r="C449" s="17"/>
    </row>
    <row r="450" spans="1:3" x14ac:dyDescent="0.3">
      <c r="A450" s="17"/>
      <c r="B450" s="17"/>
      <c r="C450" s="17"/>
    </row>
    <row r="451" spans="1:3" x14ac:dyDescent="0.3">
      <c r="A451" s="17"/>
      <c r="B451" s="17"/>
      <c r="C451" s="17"/>
    </row>
    <row r="452" spans="1:3" x14ac:dyDescent="0.3">
      <c r="A452" s="17"/>
      <c r="B452" s="17"/>
      <c r="C452" s="17"/>
    </row>
    <row r="453" spans="1:3" x14ac:dyDescent="0.3">
      <c r="A453" s="17"/>
      <c r="B453" s="17"/>
      <c r="C453" s="17"/>
    </row>
    <row r="454" spans="1:3" x14ac:dyDescent="0.3">
      <c r="A454" s="17"/>
      <c r="B454" s="17"/>
      <c r="C454" s="17"/>
    </row>
    <row r="455" spans="1:3" x14ac:dyDescent="0.3">
      <c r="A455" s="17"/>
      <c r="B455" s="17"/>
      <c r="C455" s="17"/>
    </row>
    <row r="456" spans="1:3" x14ac:dyDescent="0.3">
      <c r="A456" s="17"/>
      <c r="B456" s="17"/>
      <c r="C456" s="17"/>
    </row>
    <row r="457" spans="1:3" x14ac:dyDescent="0.3">
      <c r="A457" s="17"/>
      <c r="B457" s="17"/>
      <c r="C457" s="17"/>
    </row>
    <row r="458" spans="1:3" x14ac:dyDescent="0.3">
      <c r="A458" s="17"/>
      <c r="B458" s="17"/>
      <c r="C458" s="17"/>
    </row>
    <row r="459" spans="1:3" x14ac:dyDescent="0.3">
      <c r="A459" s="17"/>
      <c r="B459" s="17"/>
      <c r="C459" s="17"/>
    </row>
    <row r="460" spans="1:3" x14ac:dyDescent="0.3">
      <c r="A460" s="17"/>
      <c r="B460" s="17"/>
      <c r="C460" s="17"/>
    </row>
    <row r="461" spans="1:3" x14ac:dyDescent="0.3">
      <c r="A461" s="17"/>
      <c r="B461" s="17"/>
      <c r="C461" s="17"/>
    </row>
    <row r="462" spans="1:3" x14ac:dyDescent="0.3">
      <c r="A462" s="17"/>
      <c r="B462" s="17"/>
      <c r="C462" s="17"/>
    </row>
    <row r="463" spans="1:3" x14ac:dyDescent="0.3">
      <c r="A463" s="17"/>
      <c r="B463" s="17"/>
      <c r="C463" s="17"/>
    </row>
    <row r="464" spans="1:3" x14ac:dyDescent="0.3">
      <c r="A464" s="17"/>
      <c r="B464" s="17"/>
      <c r="C464" s="17"/>
    </row>
    <row r="465" spans="1:3" x14ac:dyDescent="0.3">
      <c r="A465" s="17"/>
      <c r="B465" s="17"/>
      <c r="C465" s="17"/>
    </row>
    <row r="466" spans="1:3" x14ac:dyDescent="0.3">
      <c r="A466" s="17"/>
      <c r="B466" s="17"/>
      <c r="C466" s="17"/>
    </row>
    <row r="467" spans="1:3" x14ac:dyDescent="0.3">
      <c r="A467" s="17"/>
      <c r="B467" s="17"/>
      <c r="C467" s="17"/>
    </row>
    <row r="468" spans="1:3" x14ac:dyDescent="0.3">
      <c r="A468" s="17"/>
      <c r="B468" s="17"/>
      <c r="C468" s="17"/>
    </row>
    <row r="469" spans="1:3" x14ac:dyDescent="0.3">
      <c r="A469" s="17"/>
      <c r="B469" s="17"/>
      <c r="C469" s="17"/>
    </row>
    <row r="470" spans="1:3" x14ac:dyDescent="0.3">
      <c r="A470" s="17"/>
      <c r="B470" s="17"/>
      <c r="C470" s="17"/>
    </row>
    <row r="471" spans="1:3" x14ac:dyDescent="0.3">
      <c r="A471" s="17"/>
      <c r="B471" s="17"/>
      <c r="C471" s="17"/>
    </row>
    <row r="472" spans="1:3" x14ac:dyDescent="0.3">
      <c r="A472" s="17"/>
      <c r="B472" s="17"/>
      <c r="C472" s="17"/>
    </row>
    <row r="473" spans="1:3" x14ac:dyDescent="0.3">
      <c r="A473" s="17"/>
      <c r="B473" s="17"/>
      <c r="C473" s="17"/>
    </row>
    <row r="474" spans="1:3" x14ac:dyDescent="0.3">
      <c r="A474" s="17"/>
      <c r="B474" s="17"/>
      <c r="C474" s="17"/>
    </row>
    <row r="475" spans="1:3" x14ac:dyDescent="0.3">
      <c r="A475" s="17"/>
      <c r="B475" s="17"/>
      <c r="C475" s="17"/>
    </row>
    <row r="476" spans="1:3" x14ac:dyDescent="0.3">
      <c r="A476" s="17"/>
      <c r="B476" s="17"/>
      <c r="C476" s="17"/>
    </row>
    <row r="477" spans="1:3" x14ac:dyDescent="0.3">
      <c r="A477" s="17"/>
      <c r="B477" s="17"/>
      <c r="C477" s="17"/>
    </row>
    <row r="478" spans="1:3" x14ac:dyDescent="0.3">
      <c r="A478" s="17"/>
      <c r="B478" s="17"/>
      <c r="C478" s="17"/>
    </row>
    <row r="479" spans="1:3" x14ac:dyDescent="0.3">
      <c r="A479" s="17"/>
      <c r="B479" s="17"/>
      <c r="C479" s="17"/>
    </row>
    <row r="480" spans="1:3" x14ac:dyDescent="0.3">
      <c r="A480" s="17"/>
      <c r="B480" s="17"/>
      <c r="C480" s="17"/>
    </row>
    <row r="481" spans="1:3" x14ac:dyDescent="0.3">
      <c r="A481" s="17"/>
      <c r="B481" s="17"/>
      <c r="C481" s="17"/>
    </row>
    <row r="482" spans="1:3" x14ac:dyDescent="0.3">
      <c r="A482" s="17"/>
      <c r="B482" s="17"/>
      <c r="C482" s="17"/>
    </row>
    <row r="483" spans="1:3" x14ac:dyDescent="0.3">
      <c r="A483" s="17"/>
      <c r="B483" s="17"/>
      <c r="C483" s="17"/>
    </row>
    <row r="484" spans="1:3" x14ac:dyDescent="0.3">
      <c r="A484" s="17"/>
      <c r="B484" s="17"/>
      <c r="C484" s="17"/>
    </row>
    <row r="485" spans="1:3" x14ac:dyDescent="0.3">
      <c r="A485" s="17"/>
      <c r="B485" s="17"/>
      <c r="C485" s="17"/>
    </row>
    <row r="486" spans="1:3" x14ac:dyDescent="0.3">
      <c r="A486" s="17"/>
      <c r="B486" s="17"/>
      <c r="C486" s="17"/>
    </row>
    <row r="487" spans="1:3" x14ac:dyDescent="0.3">
      <c r="A487" s="17"/>
      <c r="B487" s="17"/>
      <c r="C487" s="17"/>
    </row>
    <row r="488" spans="1:3" x14ac:dyDescent="0.3">
      <c r="A488" s="17"/>
      <c r="B488" s="17"/>
      <c r="C488" s="17"/>
    </row>
    <row r="489" spans="1:3" x14ac:dyDescent="0.3">
      <c r="A489" s="17"/>
      <c r="B489" s="17"/>
      <c r="C489" s="17"/>
    </row>
    <row r="490" spans="1:3" x14ac:dyDescent="0.3">
      <c r="A490" s="17"/>
      <c r="B490" s="17"/>
      <c r="C490" s="17"/>
    </row>
    <row r="491" spans="1:3" x14ac:dyDescent="0.3">
      <c r="A491" s="17"/>
      <c r="B491" s="17"/>
      <c r="C491" s="17"/>
    </row>
    <row r="492" spans="1:3" x14ac:dyDescent="0.3">
      <c r="A492" s="17"/>
      <c r="B492" s="17"/>
      <c r="C492" s="17"/>
    </row>
    <row r="493" spans="1:3" x14ac:dyDescent="0.3">
      <c r="A493" s="17"/>
      <c r="B493" s="17"/>
      <c r="C493" s="17"/>
    </row>
    <row r="494" spans="1:3" x14ac:dyDescent="0.3">
      <c r="A494" s="17"/>
      <c r="B494" s="17"/>
      <c r="C494" s="17"/>
    </row>
    <row r="495" spans="1:3" x14ac:dyDescent="0.3">
      <c r="A495" s="17"/>
      <c r="B495" s="17"/>
      <c r="C495" s="17"/>
    </row>
    <row r="496" spans="1:3" x14ac:dyDescent="0.3">
      <c r="A496" s="17"/>
      <c r="B496" s="17"/>
      <c r="C496" s="17"/>
    </row>
    <row r="497" spans="1:3" x14ac:dyDescent="0.3">
      <c r="A497" s="17"/>
      <c r="B497" s="17"/>
      <c r="C497" s="17"/>
    </row>
    <row r="498" spans="1:3" x14ac:dyDescent="0.3">
      <c r="A498" s="17"/>
      <c r="B498" s="17"/>
      <c r="C498" s="17"/>
    </row>
    <row r="499" spans="1:3" x14ac:dyDescent="0.3">
      <c r="A499" s="17"/>
      <c r="B499" s="17"/>
      <c r="C499" s="17"/>
    </row>
    <row r="500" spans="1:3" x14ac:dyDescent="0.3">
      <c r="A500" s="17"/>
      <c r="B500" s="17"/>
      <c r="C500" s="17"/>
    </row>
    <row r="501" spans="1:3" x14ac:dyDescent="0.3">
      <c r="A501" s="17"/>
      <c r="B501" s="17"/>
      <c r="C501" s="17"/>
    </row>
    <row r="502" spans="1:3" x14ac:dyDescent="0.3">
      <c r="A502" s="17"/>
      <c r="B502" s="17"/>
      <c r="C502" s="17"/>
    </row>
    <row r="503" spans="1:3" x14ac:dyDescent="0.3">
      <c r="A503" s="17"/>
      <c r="B503" s="17"/>
      <c r="C503" s="17"/>
    </row>
  </sheetData>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I1003"/>
  <sheetViews>
    <sheetView showGridLines="0" workbookViewId="0">
      <pane ySplit="3" topLeftCell="A4" activePane="bottomLeft" state="frozen"/>
      <selection pane="bottomLeft"/>
    </sheetView>
  </sheetViews>
  <sheetFormatPr defaultRowHeight="14.4" x14ac:dyDescent="0.3"/>
  <cols>
    <col min="1" max="2" width="12" customWidth="1"/>
    <col min="3" max="3" width="28" customWidth="1"/>
    <col min="4" max="4" width="10" customWidth="1"/>
    <col min="5" max="5" width="12" customWidth="1"/>
    <col min="6" max="6" width="14" customWidth="1"/>
    <col min="7" max="7" width="18" customWidth="1"/>
    <col min="8" max="8" width="12" customWidth="1"/>
    <col min="9" max="9" width="14" customWidth="1"/>
  </cols>
  <sheetData>
    <row r="1" spans="1:9" ht="25.95" customHeight="1" x14ac:dyDescent="0.4">
      <c r="A1" s="1" t="s">
        <v>64</v>
      </c>
    </row>
    <row r="2" spans="1:9" x14ac:dyDescent="0.3">
      <c r="A2" s="2" t="s">
        <v>65</v>
      </c>
    </row>
    <row r="3" spans="1:9" ht="31.95" customHeight="1" x14ac:dyDescent="0.3">
      <c r="A3" s="16" t="s">
        <v>66</v>
      </c>
      <c r="B3" s="16" t="s">
        <v>35</v>
      </c>
      <c r="C3" s="16" t="s">
        <v>36</v>
      </c>
      <c r="D3" s="16" t="s">
        <v>67</v>
      </c>
      <c r="E3" s="16" t="str">
        <f>"Unit cost ("&amp;Settings!$B$4&amp;")"</f>
        <v>Unit cost (INR)</v>
      </c>
      <c r="F3" s="16" t="str">
        <f>"Value ("&amp;Settings!$B$4&amp;")"</f>
        <v>Value (INR)</v>
      </c>
      <c r="G3" s="16" t="s">
        <v>68</v>
      </c>
      <c r="H3" s="16" t="s">
        <v>69</v>
      </c>
      <c r="I3" s="16" t="str">
        <f>"FIFO value left ("&amp;Settings!$B$4&amp;")"</f>
        <v>FIFO value left (INR)</v>
      </c>
    </row>
    <row r="4" spans="1:9" x14ac:dyDescent="0.3">
      <c r="A4" s="18">
        <v>46113</v>
      </c>
      <c r="B4" s="17" t="s">
        <v>38</v>
      </c>
      <c r="C4" s="19" t="str">
        <f>IF($B4="","",IFERROR(INDEX(Items!$B:$B,MATCH($B4,Items!$A:$A,0)),"Unknown code"))</f>
        <v>MS round bar 20 mm</v>
      </c>
      <c r="D4" s="20">
        <v>1200</v>
      </c>
      <c r="E4" s="21">
        <v>64</v>
      </c>
      <c r="F4" s="22">
        <f t="shared" ref="F4:F67" si="0">IF(OR($D4="",$E4=""),"",ROUND($D4*$E4,2))</f>
        <v>76800</v>
      </c>
      <c r="G4" s="17" t="s">
        <v>70</v>
      </c>
      <c r="H4" s="23">
        <f>IF($B4="","",MAX(0,MIN(N($D4),SUMIF($B$4:$B$1003,$B4,$D$4:$D$1003)-SUMIF(Issues!$B$4:$B$2003,$B4,Issues!$D$4:$D$2003)-SUMIF($B5:$B$1004,$B4,$D5:$D$1004))))</f>
        <v>0</v>
      </c>
      <c r="I4" s="22">
        <f t="shared" ref="I4:I67" si="1">IF(OR($H4="",$E4=""),"",ROUND($H4*$E4,2))</f>
        <v>0</v>
      </c>
    </row>
    <row r="5" spans="1:9" x14ac:dyDescent="0.3">
      <c r="A5" s="18">
        <v>46113</v>
      </c>
      <c r="B5" s="17" t="s">
        <v>43</v>
      </c>
      <c r="C5" s="19" t="str">
        <f>IF($B5="","",IFERROR(INDEX(Items!$B:$B,MATCH($B5,Items!$A:$A,0)),"Unknown code"))</f>
        <v>Ball bearing 6205-2RS</v>
      </c>
      <c r="D5" s="20">
        <v>300</v>
      </c>
      <c r="E5" s="21">
        <v>138</v>
      </c>
      <c r="F5" s="22">
        <f t="shared" si="0"/>
        <v>41400</v>
      </c>
      <c r="G5" s="17" t="s">
        <v>70</v>
      </c>
      <c r="H5" s="23">
        <f>IF($B5="","",MAX(0,MIN(N($D5),SUMIF($B$4:$B$1003,$B5,$D$4:$D$1003)-SUMIF(Issues!$B$4:$B$2003,$B5,Issues!$D$4:$D$2003)-SUMIF($B6:$B$1004,$B5,$D6:$D$1004))))</f>
        <v>0</v>
      </c>
      <c r="I5" s="22">
        <f t="shared" si="1"/>
        <v>0</v>
      </c>
    </row>
    <row r="6" spans="1:9" x14ac:dyDescent="0.3">
      <c r="A6" s="18">
        <v>46113</v>
      </c>
      <c r="B6" s="17" t="s">
        <v>48</v>
      </c>
      <c r="C6" s="19" t="str">
        <f>IF($B6="","",IFERROR(INDEX(Items!$B:$B,MATCH($B6,Items!$A:$A,0)),"Unknown code"))</f>
        <v>5-ply corrugated box 600x400x400</v>
      </c>
      <c r="D6" s="20">
        <v>500</v>
      </c>
      <c r="E6" s="21">
        <v>44</v>
      </c>
      <c r="F6" s="22">
        <f t="shared" si="0"/>
        <v>22000</v>
      </c>
      <c r="G6" s="17" t="s">
        <v>70</v>
      </c>
      <c r="H6" s="23">
        <f>IF($B6="","",MAX(0,MIN(N($D6),SUMIF($B$4:$B$1003,$B6,$D$4:$D$1003)-SUMIF(Issues!$B$4:$B$2003,$B6,Issues!$D$4:$D$2003)-SUMIF($B7:$B$1004,$B6,$D7:$D$1004))))</f>
        <v>0</v>
      </c>
      <c r="I6" s="22">
        <f t="shared" si="1"/>
        <v>0</v>
      </c>
    </row>
    <row r="7" spans="1:9" x14ac:dyDescent="0.3">
      <c r="A7" s="18">
        <v>46113</v>
      </c>
      <c r="B7" s="17" t="s">
        <v>53</v>
      </c>
      <c r="C7" s="19" t="str">
        <f>IF($B7="","",IFERROR(INDEX(Items!$B:$B,MATCH($B7,Items!$A:$A,0)),"Unknown code"))</f>
        <v>Cutting oil 20 L</v>
      </c>
      <c r="D7" s="20">
        <v>6</v>
      </c>
      <c r="E7" s="21">
        <v>2300</v>
      </c>
      <c r="F7" s="22">
        <f t="shared" si="0"/>
        <v>13800</v>
      </c>
      <c r="G7" s="17" t="s">
        <v>70</v>
      </c>
      <c r="H7" s="23">
        <f>IF($B7="","",MAX(0,MIN(N($D7),SUMIF($B$4:$B$1003,$B7,$D$4:$D$1003)-SUMIF(Issues!$B$4:$B$2003,$B7,Issues!$D$4:$D$2003)-SUMIF($B8:$B$1004,$B7,$D8:$D$1004))))</f>
        <v>0</v>
      </c>
      <c r="I7" s="22">
        <f t="shared" si="1"/>
        <v>0</v>
      </c>
    </row>
    <row r="8" spans="1:9" x14ac:dyDescent="0.3">
      <c r="A8" s="18">
        <v>46125</v>
      </c>
      <c r="B8" s="17" t="s">
        <v>38</v>
      </c>
      <c r="C8" s="19" t="str">
        <f>IF($B8="","",IFERROR(INDEX(Items!$B:$B,MATCH($B8,Items!$A:$A,0)),"Unknown code"))</f>
        <v>MS round bar 20 mm</v>
      </c>
      <c r="D8" s="20">
        <v>3000</v>
      </c>
      <c r="E8" s="21">
        <v>66</v>
      </c>
      <c r="F8" s="22">
        <f t="shared" si="0"/>
        <v>198000</v>
      </c>
      <c r="G8" s="17" t="s">
        <v>71</v>
      </c>
      <c r="H8" s="23">
        <f>IF($B8="","",MAX(0,MIN(N($D8),SUMIF($B$4:$B$1003,$B8,$D$4:$D$1003)-SUMIF(Issues!$B$4:$B$2003,$B8,Issues!$D$4:$D$2003)-SUMIF($B9:$B$1004,$B8,$D9:$D$1004))))</f>
        <v>0</v>
      </c>
      <c r="I8" s="22">
        <f t="shared" si="1"/>
        <v>0</v>
      </c>
    </row>
    <row r="9" spans="1:9" x14ac:dyDescent="0.3">
      <c r="A9" s="18">
        <v>46133</v>
      </c>
      <c r="B9" s="17" t="s">
        <v>41</v>
      </c>
      <c r="C9" s="19" t="str">
        <f>IF($B9="","",IFERROR(INDEX(Items!$B:$B,MATCH($B9,Items!$A:$A,0)),"Unknown code"))</f>
        <v>MS plate 10 mm</v>
      </c>
      <c r="D9" s="20">
        <v>2000</v>
      </c>
      <c r="E9" s="21">
        <v>70</v>
      </c>
      <c r="F9" s="22">
        <f t="shared" si="0"/>
        <v>140000</v>
      </c>
      <c r="G9" s="17" t="s">
        <v>72</v>
      </c>
      <c r="H9" s="23">
        <f>IF($B9="","",MAX(0,MIN(N($D9),SUMIF($B$4:$B$1003,$B9,$D$4:$D$1003)-SUMIF(Issues!$B$4:$B$2003,$B9,Issues!$D$4:$D$2003)-SUMIF($B10:$B$1004,$B9,$D10:$D$1004))))</f>
        <v>0</v>
      </c>
      <c r="I9" s="22">
        <f t="shared" si="1"/>
        <v>0</v>
      </c>
    </row>
    <row r="10" spans="1:9" x14ac:dyDescent="0.3">
      <c r="A10" s="18">
        <v>46144</v>
      </c>
      <c r="B10" s="17" t="s">
        <v>46</v>
      </c>
      <c r="C10" s="19" t="str">
        <f>IF($B10="","",IFERROR(INDEX(Items!$B:$B,MATCH($B10,Items!$A:$A,0)),"Unknown code"))</f>
        <v>Taper roller bearing 30206</v>
      </c>
      <c r="D10" s="20">
        <v>200</v>
      </c>
      <c r="E10" s="21">
        <v>395</v>
      </c>
      <c r="F10" s="22">
        <f t="shared" si="0"/>
        <v>79000</v>
      </c>
      <c r="G10" s="17" t="s">
        <v>73</v>
      </c>
      <c r="H10" s="23">
        <f>IF($B10="","",MAX(0,MIN(N($D10),SUMIF($B$4:$B$1003,$B10,$D$4:$D$1003)-SUMIF(Issues!$B$4:$B$2003,$B10,Issues!$D$4:$D$2003)-SUMIF($B11:$B$1004,$B10,$D11:$D$1004))))</f>
        <v>80</v>
      </c>
      <c r="I10" s="22">
        <f t="shared" si="1"/>
        <v>31600</v>
      </c>
    </row>
    <row r="11" spans="1:9" x14ac:dyDescent="0.3">
      <c r="A11" s="18">
        <v>46158</v>
      </c>
      <c r="B11" s="17" t="s">
        <v>50</v>
      </c>
      <c r="C11" s="19" t="str">
        <f>IF($B11="","",IFERROR(INDEX(Items!$B:$B,MATCH($B11,Items!$A:$A,0)),"Unknown code"))</f>
        <v>Hex bolt M12x50 (box of 100)</v>
      </c>
      <c r="D11" s="20">
        <v>30</v>
      </c>
      <c r="E11" s="21">
        <v>600</v>
      </c>
      <c r="F11" s="22">
        <f t="shared" si="0"/>
        <v>18000</v>
      </c>
      <c r="G11" s="17" t="s">
        <v>74</v>
      </c>
      <c r="H11" s="23">
        <f>IF($B11="","",MAX(0,MIN(N($D11),SUMIF($B$4:$B$1003,$B11,$D$4:$D$1003)-SUMIF(Issues!$B$4:$B$2003,$B11,Issues!$D$4:$D$2003)-SUMIF($B12:$B$1004,$B11,$D12:$D$1004))))</f>
        <v>12</v>
      </c>
      <c r="I11" s="22">
        <f t="shared" si="1"/>
        <v>7200</v>
      </c>
    </row>
    <row r="12" spans="1:9" x14ac:dyDescent="0.3">
      <c r="A12" s="18">
        <v>46173</v>
      </c>
      <c r="B12" s="17" t="s">
        <v>38</v>
      </c>
      <c r="C12" s="19" t="str">
        <f>IF($B12="","",IFERROR(INDEX(Items!$B:$B,MATCH($B12,Items!$A:$A,0)),"Unknown code"))</f>
        <v>MS round bar 20 mm</v>
      </c>
      <c r="D12" s="20">
        <v>2500</v>
      </c>
      <c r="E12" s="21">
        <v>68</v>
      </c>
      <c r="F12" s="22">
        <f t="shared" si="0"/>
        <v>170000</v>
      </c>
      <c r="G12" s="17" t="s">
        <v>75</v>
      </c>
      <c r="H12" s="23">
        <f>IF($B12="","",MAX(0,MIN(N($D12),SUMIF($B$4:$B$1003,$B12,$D$4:$D$1003)-SUMIF(Issues!$B$4:$B$2003,$B12,Issues!$D$4:$D$2003)-SUMIF($B13:$B$1004,$B12,$D13:$D$1004))))</f>
        <v>2000</v>
      </c>
      <c r="I12" s="22">
        <f t="shared" si="1"/>
        <v>136000</v>
      </c>
    </row>
    <row r="13" spans="1:9" x14ac:dyDescent="0.3">
      <c r="A13" s="18">
        <v>46177</v>
      </c>
      <c r="B13" s="17" t="s">
        <v>56</v>
      </c>
      <c r="C13" s="19" t="str">
        <f>IF($B13="","",IFERROR(INDEX(Items!$B:$B,MATCH($B13,Items!$A:$A,0)),"Unknown code"))</f>
        <v>Welding electrode 3.15 mm (packet)</v>
      </c>
      <c r="D13" s="20">
        <v>120</v>
      </c>
      <c r="E13" s="21">
        <v>240</v>
      </c>
      <c r="F13" s="22">
        <f t="shared" si="0"/>
        <v>28800</v>
      </c>
      <c r="G13" s="17" t="s">
        <v>76</v>
      </c>
      <c r="H13" s="23">
        <f>IF($B13="","",MAX(0,MIN(N($D13),SUMIF($B$4:$B$1003,$B13,$D$4:$D$1003)-SUMIF(Issues!$B$4:$B$2003,$B13,Issues!$D$4:$D$2003)-SUMIF($B14:$B$1004,$B13,$D14:$D$1004))))</f>
        <v>50</v>
      </c>
      <c r="I13" s="22">
        <f t="shared" si="1"/>
        <v>12000</v>
      </c>
    </row>
    <row r="14" spans="1:9" x14ac:dyDescent="0.3">
      <c r="A14" s="18">
        <v>46183</v>
      </c>
      <c r="B14" s="17" t="s">
        <v>43</v>
      </c>
      <c r="C14" s="19" t="str">
        <f>IF($B14="","",IFERROR(INDEX(Items!$B:$B,MATCH($B14,Items!$A:$A,0)),"Unknown code"))</f>
        <v>Ball bearing 6205-2RS</v>
      </c>
      <c r="D14" s="20">
        <v>400</v>
      </c>
      <c r="E14" s="21">
        <v>145</v>
      </c>
      <c r="F14" s="22">
        <f t="shared" si="0"/>
        <v>58000</v>
      </c>
      <c r="G14" s="17" t="s">
        <v>77</v>
      </c>
      <c r="H14" s="23">
        <f>IF($B14="","",MAX(0,MIN(N($D14),SUMIF($B$4:$B$1003,$B14,$D$4:$D$1003)-SUMIF(Issues!$B$4:$B$2003,$B14,Issues!$D$4:$D$2003)-SUMIF($B15:$B$1004,$B14,$D15:$D$1004))))</f>
        <v>120</v>
      </c>
      <c r="I14" s="22">
        <f t="shared" si="1"/>
        <v>17400</v>
      </c>
    </row>
    <row r="15" spans="1:9" x14ac:dyDescent="0.3">
      <c r="A15" s="18">
        <v>46187</v>
      </c>
      <c r="B15" s="17" t="s">
        <v>48</v>
      </c>
      <c r="C15" s="19" t="str">
        <f>IF($B15="","",IFERROR(INDEX(Items!$B:$B,MATCH($B15,Items!$A:$A,0)),"Unknown code"))</f>
        <v>5-ply corrugated box 600x400x400</v>
      </c>
      <c r="D15" s="20">
        <v>1000</v>
      </c>
      <c r="E15" s="21">
        <v>46</v>
      </c>
      <c r="F15" s="22">
        <f t="shared" si="0"/>
        <v>46000</v>
      </c>
      <c r="G15" s="17" t="s">
        <v>78</v>
      </c>
      <c r="H15" s="23">
        <f>IF($B15="","",MAX(0,MIN(N($D15),SUMIF($B$4:$B$1003,$B15,$D$4:$D$1003)-SUMIF(Issues!$B$4:$B$2003,$B15,Issues!$D$4:$D$2003)-SUMIF($B16:$B$1004,$B15,$D16:$D$1004))))</f>
        <v>600</v>
      </c>
      <c r="I15" s="22">
        <f t="shared" si="1"/>
        <v>27600</v>
      </c>
    </row>
    <row r="16" spans="1:9" x14ac:dyDescent="0.3">
      <c r="A16" s="18">
        <v>46193</v>
      </c>
      <c r="B16" s="17" t="s">
        <v>59</v>
      </c>
      <c r="C16" s="19" t="str">
        <f>IF($B16="","",IFERROR(INDEX(Items!$B:$B,MATCH($B16,Items!$A:$A,0)),"Unknown code"))</f>
        <v>Grinding wheel 180 mm</v>
      </c>
      <c r="D16" s="20">
        <v>50</v>
      </c>
      <c r="E16" s="21">
        <v>95</v>
      </c>
      <c r="F16" s="22">
        <f t="shared" si="0"/>
        <v>4750</v>
      </c>
      <c r="G16" s="17" t="s">
        <v>79</v>
      </c>
      <c r="H16" s="23">
        <f>IF($B16="","",MAX(0,MIN(N($D16),SUMIF($B$4:$B$1003,$B16,$D$4:$D$1003)-SUMIF(Issues!$B$4:$B$2003,$B16,Issues!$D$4:$D$2003)-SUMIF($B17:$B$1004,$B16,$D17:$D$1004))))</f>
        <v>28</v>
      </c>
      <c r="I16" s="22">
        <f t="shared" si="1"/>
        <v>2660</v>
      </c>
    </row>
    <row r="17" spans="1:9" x14ac:dyDescent="0.3">
      <c r="A17" s="18">
        <v>46198</v>
      </c>
      <c r="B17" s="17" t="s">
        <v>61</v>
      </c>
      <c r="C17" s="19" t="str">
        <f>IF($B17="","",IFERROR(INDEX(Items!$B:$B,MATCH($B17,Items!$A:$A,0)),"Unknown code"))</f>
        <v>Stretch film roll</v>
      </c>
      <c r="D17" s="20">
        <v>40</v>
      </c>
      <c r="E17" s="21">
        <v>310</v>
      </c>
      <c r="F17" s="22">
        <f t="shared" si="0"/>
        <v>12400</v>
      </c>
      <c r="G17" s="17" t="s">
        <v>80</v>
      </c>
      <c r="H17" s="23">
        <f>IF($B17="","",MAX(0,MIN(N($D17),SUMIF($B$4:$B$1003,$B17,$D$4:$D$1003)-SUMIF(Issues!$B$4:$B$2003,$B17,Issues!$D$4:$D$2003)-SUMIF($B18:$B$1004,$B17,$D18:$D$1004))))</f>
        <v>40</v>
      </c>
      <c r="I17" s="22">
        <f t="shared" si="1"/>
        <v>12400</v>
      </c>
    </row>
    <row r="18" spans="1:9" x14ac:dyDescent="0.3">
      <c r="A18" s="18">
        <v>46203</v>
      </c>
      <c r="B18" s="17" t="s">
        <v>41</v>
      </c>
      <c r="C18" s="19" t="str">
        <f>IF($B18="","",IFERROR(INDEX(Items!$B:$B,MATCH($B18,Items!$A:$A,0)),"Unknown code"))</f>
        <v>MS plate 10 mm</v>
      </c>
      <c r="D18" s="20">
        <v>1200</v>
      </c>
      <c r="E18" s="21">
        <v>72</v>
      </c>
      <c r="F18" s="22">
        <f t="shared" si="0"/>
        <v>86400</v>
      </c>
      <c r="G18" s="17" t="s">
        <v>81</v>
      </c>
      <c r="H18" s="23">
        <f>IF($B18="","",MAX(0,MIN(N($D18),SUMIF($B$4:$B$1003,$B18,$D$4:$D$1003)-SUMIF(Issues!$B$4:$B$2003,$B18,Issues!$D$4:$D$2003)-SUMIF($B19:$B$1004,$B18,$D19:$D$1004))))</f>
        <v>1200</v>
      </c>
      <c r="I18" s="22">
        <f t="shared" si="1"/>
        <v>86400</v>
      </c>
    </row>
    <row r="19" spans="1:9" x14ac:dyDescent="0.3">
      <c r="A19" s="18">
        <v>46209</v>
      </c>
      <c r="B19" s="17" t="s">
        <v>53</v>
      </c>
      <c r="C19" s="19" t="str">
        <f>IF($B19="","",IFERROR(INDEX(Items!$B:$B,MATCH($B19,Items!$A:$A,0)),"Unknown code"))</f>
        <v>Cutting oil 20 L</v>
      </c>
      <c r="D19" s="20">
        <v>8</v>
      </c>
      <c r="E19" s="21">
        <v>2450</v>
      </c>
      <c r="F19" s="22">
        <f t="shared" si="0"/>
        <v>19600</v>
      </c>
      <c r="G19" s="17" t="s">
        <v>82</v>
      </c>
      <c r="H19" s="23">
        <f>IF($B19="","",MAX(0,MIN(N($D19),SUMIF($B$4:$B$1003,$B19,$D$4:$D$1003)-SUMIF(Issues!$B$4:$B$2003,$B19,Issues!$D$4:$D$2003)-SUMIF($B20:$B$1004,$B19,$D20:$D$1004))))</f>
        <v>5</v>
      </c>
      <c r="I19" s="22">
        <f t="shared" si="1"/>
        <v>12250</v>
      </c>
    </row>
    <row r="20" spans="1:9" x14ac:dyDescent="0.3">
      <c r="A20" s="18"/>
      <c r="B20" s="17"/>
      <c r="C20" s="19" t="str">
        <f>IF($B20="","",IFERROR(INDEX(Items!$B:$B,MATCH($B20,Items!$A:$A,0)),"Unknown code"))</f>
        <v/>
      </c>
      <c r="D20" s="20"/>
      <c r="E20" s="21"/>
      <c r="F20" s="22" t="str">
        <f t="shared" si="0"/>
        <v/>
      </c>
      <c r="G20" s="17"/>
      <c r="H20" s="23" t="str">
        <f>IF($B20="","",MAX(0,MIN(N($D20),SUMIF($B$4:$B$1003,$B20,$D$4:$D$1003)-SUMIF(Issues!$B$4:$B$2003,$B20,Issues!$D$4:$D$2003)-SUMIF($B21:$B$1004,$B20,$D21:$D$1004))))</f>
        <v/>
      </c>
      <c r="I20" s="22" t="str">
        <f t="shared" si="1"/>
        <v/>
      </c>
    </row>
    <row r="21" spans="1:9" x14ac:dyDescent="0.3">
      <c r="A21" s="18"/>
      <c r="B21" s="17"/>
      <c r="C21" s="19" t="str">
        <f>IF($B21="","",IFERROR(INDEX(Items!$B:$B,MATCH($B21,Items!$A:$A,0)),"Unknown code"))</f>
        <v/>
      </c>
      <c r="D21" s="20"/>
      <c r="E21" s="21"/>
      <c r="F21" s="22" t="str">
        <f t="shared" si="0"/>
        <v/>
      </c>
      <c r="G21" s="17"/>
      <c r="H21" s="23" t="str">
        <f>IF($B21="","",MAX(0,MIN(N($D21),SUMIF($B$4:$B$1003,$B21,$D$4:$D$1003)-SUMIF(Issues!$B$4:$B$2003,$B21,Issues!$D$4:$D$2003)-SUMIF($B22:$B$1004,$B21,$D22:$D$1004))))</f>
        <v/>
      </c>
      <c r="I21" s="22" t="str">
        <f t="shared" si="1"/>
        <v/>
      </c>
    </row>
    <row r="22" spans="1:9" x14ac:dyDescent="0.3">
      <c r="A22" s="18"/>
      <c r="B22" s="17"/>
      <c r="C22" s="19" t="str">
        <f>IF($B22="","",IFERROR(INDEX(Items!$B:$B,MATCH($B22,Items!$A:$A,0)),"Unknown code"))</f>
        <v/>
      </c>
      <c r="D22" s="20"/>
      <c r="E22" s="21"/>
      <c r="F22" s="22" t="str">
        <f t="shared" si="0"/>
        <v/>
      </c>
      <c r="G22" s="17"/>
      <c r="H22" s="23" t="str">
        <f>IF($B22="","",MAX(0,MIN(N($D22),SUMIF($B$4:$B$1003,$B22,$D$4:$D$1003)-SUMIF(Issues!$B$4:$B$2003,$B22,Issues!$D$4:$D$2003)-SUMIF($B23:$B$1004,$B22,$D23:$D$1004))))</f>
        <v/>
      </c>
      <c r="I22" s="22" t="str">
        <f t="shared" si="1"/>
        <v/>
      </c>
    </row>
    <row r="23" spans="1:9" x14ac:dyDescent="0.3">
      <c r="A23" s="18"/>
      <c r="B23" s="17"/>
      <c r="C23" s="19" t="str">
        <f>IF($B23="","",IFERROR(INDEX(Items!$B:$B,MATCH($B23,Items!$A:$A,0)),"Unknown code"))</f>
        <v/>
      </c>
      <c r="D23" s="20"/>
      <c r="E23" s="21"/>
      <c r="F23" s="22" t="str">
        <f t="shared" si="0"/>
        <v/>
      </c>
      <c r="G23" s="17"/>
      <c r="H23" s="23" t="str">
        <f>IF($B23="","",MAX(0,MIN(N($D23),SUMIF($B$4:$B$1003,$B23,$D$4:$D$1003)-SUMIF(Issues!$B$4:$B$2003,$B23,Issues!$D$4:$D$2003)-SUMIF($B24:$B$1004,$B23,$D24:$D$1004))))</f>
        <v/>
      </c>
      <c r="I23" s="22" t="str">
        <f t="shared" si="1"/>
        <v/>
      </c>
    </row>
    <row r="24" spans="1:9" x14ac:dyDescent="0.3">
      <c r="A24" s="18"/>
      <c r="B24" s="17"/>
      <c r="C24" s="19" t="str">
        <f>IF($B24="","",IFERROR(INDEX(Items!$B:$B,MATCH($B24,Items!$A:$A,0)),"Unknown code"))</f>
        <v/>
      </c>
      <c r="D24" s="20"/>
      <c r="E24" s="21"/>
      <c r="F24" s="22" t="str">
        <f t="shared" si="0"/>
        <v/>
      </c>
      <c r="G24" s="17"/>
      <c r="H24" s="23" t="str">
        <f>IF($B24="","",MAX(0,MIN(N($D24),SUMIF($B$4:$B$1003,$B24,$D$4:$D$1003)-SUMIF(Issues!$B$4:$B$2003,$B24,Issues!$D$4:$D$2003)-SUMIF($B25:$B$1004,$B24,$D25:$D$1004))))</f>
        <v/>
      </c>
      <c r="I24" s="22" t="str">
        <f t="shared" si="1"/>
        <v/>
      </c>
    </row>
    <row r="25" spans="1:9" x14ac:dyDescent="0.3">
      <c r="A25" s="18"/>
      <c r="B25" s="17"/>
      <c r="C25" s="19" t="str">
        <f>IF($B25="","",IFERROR(INDEX(Items!$B:$B,MATCH($B25,Items!$A:$A,0)),"Unknown code"))</f>
        <v/>
      </c>
      <c r="D25" s="20"/>
      <c r="E25" s="21"/>
      <c r="F25" s="22" t="str">
        <f t="shared" si="0"/>
        <v/>
      </c>
      <c r="G25" s="17"/>
      <c r="H25" s="23" t="str">
        <f>IF($B25="","",MAX(0,MIN(N($D25),SUMIF($B$4:$B$1003,$B25,$D$4:$D$1003)-SUMIF(Issues!$B$4:$B$2003,$B25,Issues!$D$4:$D$2003)-SUMIF($B26:$B$1004,$B25,$D26:$D$1004))))</f>
        <v/>
      </c>
      <c r="I25" s="22" t="str">
        <f t="shared" si="1"/>
        <v/>
      </c>
    </row>
    <row r="26" spans="1:9" x14ac:dyDescent="0.3">
      <c r="A26" s="18"/>
      <c r="B26" s="17"/>
      <c r="C26" s="19" t="str">
        <f>IF($B26="","",IFERROR(INDEX(Items!$B:$B,MATCH($B26,Items!$A:$A,0)),"Unknown code"))</f>
        <v/>
      </c>
      <c r="D26" s="20"/>
      <c r="E26" s="21"/>
      <c r="F26" s="22" t="str">
        <f t="shared" si="0"/>
        <v/>
      </c>
      <c r="G26" s="17"/>
      <c r="H26" s="23" t="str">
        <f>IF($B26="","",MAX(0,MIN(N($D26),SUMIF($B$4:$B$1003,$B26,$D$4:$D$1003)-SUMIF(Issues!$B$4:$B$2003,$B26,Issues!$D$4:$D$2003)-SUMIF($B27:$B$1004,$B26,$D27:$D$1004))))</f>
        <v/>
      </c>
      <c r="I26" s="22" t="str">
        <f t="shared" si="1"/>
        <v/>
      </c>
    </row>
    <row r="27" spans="1:9" x14ac:dyDescent="0.3">
      <c r="A27" s="18"/>
      <c r="B27" s="17"/>
      <c r="C27" s="19" t="str">
        <f>IF($B27="","",IFERROR(INDEX(Items!$B:$B,MATCH($B27,Items!$A:$A,0)),"Unknown code"))</f>
        <v/>
      </c>
      <c r="D27" s="20"/>
      <c r="E27" s="21"/>
      <c r="F27" s="22" t="str">
        <f t="shared" si="0"/>
        <v/>
      </c>
      <c r="G27" s="17"/>
      <c r="H27" s="23" t="str">
        <f>IF($B27="","",MAX(0,MIN(N($D27),SUMIF($B$4:$B$1003,$B27,$D$4:$D$1003)-SUMIF(Issues!$B$4:$B$2003,$B27,Issues!$D$4:$D$2003)-SUMIF($B28:$B$1004,$B27,$D28:$D$1004))))</f>
        <v/>
      </c>
      <c r="I27" s="22" t="str">
        <f t="shared" si="1"/>
        <v/>
      </c>
    </row>
    <row r="28" spans="1:9" x14ac:dyDescent="0.3">
      <c r="A28" s="18"/>
      <c r="B28" s="17"/>
      <c r="C28" s="19" t="str">
        <f>IF($B28="","",IFERROR(INDEX(Items!$B:$B,MATCH($B28,Items!$A:$A,0)),"Unknown code"))</f>
        <v/>
      </c>
      <c r="D28" s="20"/>
      <c r="E28" s="21"/>
      <c r="F28" s="22" t="str">
        <f t="shared" si="0"/>
        <v/>
      </c>
      <c r="G28" s="17"/>
      <c r="H28" s="23" t="str">
        <f>IF($B28="","",MAX(0,MIN(N($D28),SUMIF($B$4:$B$1003,$B28,$D$4:$D$1003)-SUMIF(Issues!$B$4:$B$2003,$B28,Issues!$D$4:$D$2003)-SUMIF($B29:$B$1004,$B28,$D29:$D$1004))))</f>
        <v/>
      </c>
      <c r="I28" s="22" t="str">
        <f t="shared" si="1"/>
        <v/>
      </c>
    </row>
    <row r="29" spans="1:9" x14ac:dyDescent="0.3">
      <c r="A29" s="18"/>
      <c r="B29" s="17"/>
      <c r="C29" s="19" t="str">
        <f>IF($B29="","",IFERROR(INDEX(Items!$B:$B,MATCH($B29,Items!$A:$A,0)),"Unknown code"))</f>
        <v/>
      </c>
      <c r="D29" s="20"/>
      <c r="E29" s="21"/>
      <c r="F29" s="22" t="str">
        <f t="shared" si="0"/>
        <v/>
      </c>
      <c r="G29" s="17"/>
      <c r="H29" s="23" t="str">
        <f>IF($B29="","",MAX(0,MIN(N($D29),SUMIF($B$4:$B$1003,$B29,$D$4:$D$1003)-SUMIF(Issues!$B$4:$B$2003,$B29,Issues!$D$4:$D$2003)-SUMIF($B30:$B$1004,$B29,$D30:$D$1004))))</f>
        <v/>
      </c>
      <c r="I29" s="22" t="str">
        <f t="shared" si="1"/>
        <v/>
      </c>
    </row>
    <row r="30" spans="1:9" x14ac:dyDescent="0.3">
      <c r="A30" s="18"/>
      <c r="B30" s="17"/>
      <c r="C30" s="19" t="str">
        <f>IF($B30="","",IFERROR(INDEX(Items!$B:$B,MATCH($B30,Items!$A:$A,0)),"Unknown code"))</f>
        <v/>
      </c>
      <c r="D30" s="20"/>
      <c r="E30" s="21"/>
      <c r="F30" s="22" t="str">
        <f t="shared" si="0"/>
        <v/>
      </c>
      <c r="G30" s="17"/>
      <c r="H30" s="23" t="str">
        <f>IF($B30="","",MAX(0,MIN(N($D30),SUMIF($B$4:$B$1003,$B30,$D$4:$D$1003)-SUMIF(Issues!$B$4:$B$2003,$B30,Issues!$D$4:$D$2003)-SUMIF($B31:$B$1004,$B30,$D31:$D$1004))))</f>
        <v/>
      </c>
      <c r="I30" s="22" t="str">
        <f t="shared" si="1"/>
        <v/>
      </c>
    </row>
    <row r="31" spans="1:9" x14ac:dyDescent="0.3">
      <c r="A31" s="18"/>
      <c r="B31" s="17"/>
      <c r="C31" s="19" t="str">
        <f>IF($B31="","",IFERROR(INDEX(Items!$B:$B,MATCH($B31,Items!$A:$A,0)),"Unknown code"))</f>
        <v/>
      </c>
      <c r="D31" s="20"/>
      <c r="E31" s="21"/>
      <c r="F31" s="22" t="str">
        <f t="shared" si="0"/>
        <v/>
      </c>
      <c r="G31" s="17"/>
      <c r="H31" s="23" t="str">
        <f>IF($B31="","",MAX(0,MIN(N($D31),SUMIF($B$4:$B$1003,$B31,$D$4:$D$1003)-SUMIF(Issues!$B$4:$B$2003,$B31,Issues!$D$4:$D$2003)-SUMIF($B32:$B$1004,$B31,$D32:$D$1004))))</f>
        <v/>
      </c>
      <c r="I31" s="22" t="str">
        <f t="shared" si="1"/>
        <v/>
      </c>
    </row>
    <row r="32" spans="1:9" x14ac:dyDescent="0.3">
      <c r="A32" s="18"/>
      <c r="B32" s="17"/>
      <c r="C32" s="19" t="str">
        <f>IF($B32="","",IFERROR(INDEX(Items!$B:$B,MATCH($B32,Items!$A:$A,0)),"Unknown code"))</f>
        <v/>
      </c>
      <c r="D32" s="20"/>
      <c r="E32" s="21"/>
      <c r="F32" s="22" t="str">
        <f t="shared" si="0"/>
        <v/>
      </c>
      <c r="G32" s="17"/>
      <c r="H32" s="23" t="str">
        <f>IF($B32="","",MAX(0,MIN(N($D32),SUMIF($B$4:$B$1003,$B32,$D$4:$D$1003)-SUMIF(Issues!$B$4:$B$2003,$B32,Issues!$D$4:$D$2003)-SUMIF($B33:$B$1004,$B32,$D33:$D$1004))))</f>
        <v/>
      </c>
      <c r="I32" s="22" t="str">
        <f t="shared" si="1"/>
        <v/>
      </c>
    </row>
    <row r="33" spans="1:9" x14ac:dyDescent="0.3">
      <c r="A33" s="18"/>
      <c r="B33" s="17"/>
      <c r="C33" s="19" t="str">
        <f>IF($B33="","",IFERROR(INDEX(Items!$B:$B,MATCH($B33,Items!$A:$A,0)),"Unknown code"))</f>
        <v/>
      </c>
      <c r="D33" s="20"/>
      <c r="E33" s="21"/>
      <c r="F33" s="22" t="str">
        <f t="shared" si="0"/>
        <v/>
      </c>
      <c r="G33" s="17"/>
      <c r="H33" s="23" t="str">
        <f>IF($B33="","",MAX(0,MIN(N($D33),SUMIF($B$4:$B$1003,$B33,$D$4:$D$1003)-SUMIF(Issues!$B$4:$B$2003,$B33,Issues!$D$4:$D$2003)-SUMIF($B34:$B$1004,$B33,$D34:$D$1004))))</f>
        <v/>
      </c>
      <c r="I33" s="22" t="str">
        <f t="shared" si="1"/>
        <v/>
      </c>
    </row>
    <row r="34" spans="1:9" x14ac:dyDescent="0.3">
      <c r="A34" s="18"/>
      <c r="B34" s="17"/>
      <c r="C34" s="19" t="str">
        <f>IF($B34="","",IFERROR(INDEX(Items!$B:$B,MATCH($B34,Items!$A:$A,0)),"Unknown code"))</f>
        <v/>
      </c>
      <c r="D34" s="20"/>
      <c r="E34" s="21"/>
      <c r="F34" s="22" t="str">
        <f t="shared" si="0"/>
        <v/>
      </c>
      <c r="G34" s="17"/>
      <c r="H34" s="23" t="str">
        <f>IF($B34="","",MAX(0,MIN(N($D34),SUMIF($B$4:$B$1003,$B34,$D$4:$D$1003)-SUMIF(Issues!$B$4:$B$2003,$B34,Issues!$D$4:$D$2003)-SUMIF($B35:$B$1004,$B34,$D35:$D$1004))))</f>
        <v/>
      </c>
      <c r="I34" s="22" t="str">
        <f t="shared" si="1"/>
        <v/>
      </c>
    </row>
    <row r="35" spans="1:9" x14ac:dyDescent="0.3">
      <c r="A35" s="18"/>
      <c r="B35" s="17"/>
      <c r="C35" s="19" t="str">
        <f>IF($B35="","",IFERROR(INDEX(Items!$B:$B,MATCH($B35,Items!$A:$A,0)),"Unknown code"))</f>
        <v/>
      </c>
      <c r="D35" s="20"/>
      <c r="E35" s="21"/>
      <c r="F35" s="22" t="str">
        <f t="shared" si="0"/>
        <v/>
      </c>
      <c r="G35" s="17"/>
      <c r="H35" s="23" t="str">
        <f>IF($B35="","",MAX(0,MIN(N($D35),SUMIF($B$4:$B$1003,$B35,$D$4:$D$1003)-SUMIF(Issues!$B$4:$B$2003,$B35,Issues!$D$4:$D$2003)-SUMIF($B36:$B$1004,$B35,$D36:$D$1004))))</f>
        <v/>
      </c>
      <c r="I35" s="22" t="str">
        <f t="shared" si="1"/>
        <v/>
      </c>
    </row>
    <row r="36" spans="1:9" x14ac:dyDescent="0.3">
      <c r="A36" s="18"/>
      <c r="B36" s="17"/>
      <c r="C36" s="19" t="str">
        <f>IF($B36="","",IFERROR(INDEX(Items!$B:$B,MATCH($B36,Items!$A:$A,0)),"Unknown code"))</f>
        <v/>
      </c>
      <c r="D36" s="20"/>
      <c r="E36" s="21"/>
      <c r="F36" s="22" t="str">
        <f t="shared" si="0"/>
        <v/>
      </c>
      <c r="G36" s="17"/>
      <c r="H36" s="23" t="str">
        <f>IF($B36="","",MAX(0,MIN(N($D36),SUMIF($B$4:$B$1003,$B36,$D$4:$D$1003)-SUMIF(Issues!$B$4:$B$2003,$B36,Issues!$D$4:$D$2003)-SUMIF($B37:$B$1004,$B36,$D37:$D$1004))))</f>
        <v/>
      </c>
      <c r="I36" s="22" t="str">
        <f t="shared" si="1"/>
        <v/>
      </c>
    </row>
    <row r="37" spans="1:9" x14ac:dyDescent="0.3">
      <c r="A37" s="18"/>
      <c r="B37" s="17"/>
      <c r="C37" s="19" t="str">
        <f>IF($B37="","",IFERROR(INDEX(Items!$B:$B,MATCH($B37,Items!$A:$A,0)),"Unknown code"))</f>
        <v/>
      </c>
      <c r="D37" s="20"/>
      <c r="E37" s="21"/>
      <c r="F37" s="22" t="str">
        <f t="shared" si="0"/>
        <v/>
      </c>
      <c r="G37" s="17"/>
      <c r="H37" s="23" t="str">
        <f>IF($B37="","",MAX(0,MIN(N($D37),SUMIF($B$4:$B$1003,$B37,$D$4:$D$1003)-SUMIF(Issues!$B$4:$B$2003,$B37,Issues!$D$4:$D$2003)-SUMIF($B38:$B$1004,$B37,$D38:$D$1004))))</f>
        <v/>
      </c>
      <c r="I37" s="22" t="str">
        <f t="shared" si="1"/>
        <v/>
      </c>
    </row>
    <row r="38" spans="1:9" x14ac:dyDescent="0.3">
      <c r="A38" s="18"/>
      <c r="B38" s="17"/>
      <c r="C38" s="19" t="str">
        <f>IF($B38="","",IFERROR(INDEX(Items!$B:$B,MATCH($B38,Items!$A:$A,0)),"Unknown code"))</f>
        <v/>
      </c>
      <c r="D38" s="20"/>
      <c r="E38" s="21"/>
      <c r="F38" s="22" t="str">
        <f t="shared" si="0"/>
        <v/>
      </c>
      <c r="G38" s="17"/>
      <c r="H38" s="23" t="str">
        <f>IF($B38="","",MAX(0,MIN(N($D38),SUMIF($B$4:$B$1003,$B38,$D$4:$D$1003)-SUMIF(Issues!$B$4:$B$2003,$B38,Issues!$D$4:$D$2003)-SUMIF($B39:$B$1004,$B38,$D39:$D$1004))))</f>
        <v/>
      </c>
      <c r="I38" s="22" t="str">
        <f t="shared" si="1"/>
        <v/>
      </c>
    </row>
    <row r="39" spans="1:9" x14ac:dyDescent="0.3">
      <c r="A39" s="18"/>
      <c r="B39" s="17"/>
      <c r="C39" s="19" t="str">
        <f>IF($B39="","",IFERROR(INDEX(Items!$B:$B,MATCH($B39,Items!$A:$A,0)),"Unknown code"))</f>
        <v/>
      </c>
      <c r="D39" s="20"/>
      <c r="E39" s="21"/>
      <c r="F39" s="22" t="str">
        <f t="shared" si="0"/>
        <v/>
      </c>
      <c r="G39" s="17"/>
      <c r="H39" s="23" t="str">
        <f>IF($B39="","",MAX(0,MIN(N($D39),SUMIF($B$4:$B$1003,$B39,$D$4:$D$1003)-SUMIF(Issues!$B$4:$B$2003,$B39,Issues!$D$4:$D$2003)-SUMIF($B40:$B$1004,$B39,$D40:$D$1004))))</f>
        <v/>
      </c>
      <c r="I39" s="22" t="str">
        <f t="shared" si="1"/>
        <v/>
      </c>
    </row>
    <row r="40" spans="1:9" x14ac:dyDescent="0.3">
      <c r="A40" s="18"/>
      <c r="B40" s="17"/>
      <c r="C40" s="19" t="str">
        <f>IF($B40="","",IFERROR(INDEX(Items!$B:$B,MATCH($B40,Items!$A:$A,0)),"Unknown code"))</f>
        <v/>
      </c>
      <c r="D40" s="20"/>
      <c r="E40" s="21"/>
      <c r="F40" s="22" t="str">
        <f t="shared" si="0"/>
        <v/>
      </c>
      <c r="G40" s="17"/>
      <c r="H40" s="23" t="str">
        <f>IF($B40="","",MAX(0,MIN(N($D40),SUMIF($B$4:$B$1003,$B40,$D$4:$D$1003)-SUMIF(Issues!$B$4:$B$2003,$B40,Issues!$D$4:$D$2003)-SUMIF($B41:$B$1004,$B40,$D41:$D$1004))))</f>
        <v/>
      </c>
      <c r="I40" s="22" t="str">
        <f t="shared" si="1"/>
        <v/>
      </c>
    </row>
    <row r="41" spans="1:9" x14ac:dyDescent="0.3">
      <c r="A41" s="18"/>
      <c r="B41" s="17"/>
      <c r="C41" s="19" t="str">
        <f>IF($B41="","",IFERROR(INDEX(Items!$B:$B,MATCH($B41,Items!$A:$A,0)),"Unknown code"))</f>
        <v/>
      </c>
      <c r="D41" s="20"/>
      <c r="E41" s="21"/>
      <c r="F41" s="22" t="str">
        <f t="shared" si="0"/>
        <v/>
      </c>
      <c r="G41" s="17"/>
      <c r="H41" s="23" t="str">
        <f>IF($B41="","",MAX(0,MIN(N($D41),SUMIF($B$4:$B$1003,$B41,$D$4:$D$1003)-SUMIF(Issues!$B$4:$B$2003,$B41,Issues!$D$4:$D$2003)-SUMIF($B42:$B$1004,$B41,$D42:$D$1004))))</f>
        <v/>
      </c>
      <c r="I41" s="22" t="str">
        <f t="shared" si="1"/>
        <v/>
      </c>
    </row>
    <row r="42" spans="1:9" x14ac:dyDescent="0.3">
      <c r="A42" s="18"/>
      <c r="B42" s="17"/>
      <c r="C42" s="19" t="str">
        <f>IF($B42="","",IFERROR(INDEX(Items!$B:$B,MATCH($B42,Items!$A:$A,0)),"Unknown code"))</f>
        <v/>
      </c>
      <c r="D42" s="20"/>
      <c r="E42" s="21"/>
      <c r="F42" s="22" t="str">
        <f t="shared" si="0"/>
        <v/>
      </c>
      <c r="G42" s="17"/>
      <c r="H42" s="23" t="str">
        <f>IF($B42="","",MAX(0,MIN(N($D42),SUMIF($B$4:$B$1003,$B42,$D$4:$D$1003)-SUMIF(Issues!$B$4:$B$2003,$B42,Issues!$D$4:$D$2003)-SUMIF($B43:$B$1004,$B42,$D43:$D$1004))))</f>
        <v/>
      </c>
      <c r="I42" s="22" t="str">
        <f t="shared" si="1"/>
        <v/>
      </c>
    </row>
    <row r="43" spans="1:9" x14ac:dyDescent="0.3">
      <c r="A43" s="18"/>
      <c r="B43" s="17"/>
      <c r="C43" s="19" t="str">
        <f>IF($B43="","",IFERROR(INDEX(Items!$B:$B,MATCH($B43,Items!$A:$A,0)),"Unknown code"))</f>
        <v/>
      </c>
      <c r="D43" s="20"/>
      <c r="E43" s="21"/>
      <c r="F43" s="22" t="str">
        <f t="shared" si="0"/>
        <v/>
      </c>
      <c r="G43" s="17"/>
      <c r="H43" s="23" t="str">
        <f>IF($B43="","",MAX(0,MIN(N($D43),SUMIF($B$4:$B$1003,$B43,$D$4:$D$1003)-SUMIF(Issues!$B$4:$B$2003,$B43,Issues!$D$4:$D$2003)-SUMIF($B44:$B$1004,$B43,$D44:$D$1004))))</f>
        <v/>
      </c>
      <c r="I43" s="22" t="str">
        <f t="shared" si="1"/>
        <v/>
      </c>
    </row>
    <row r="44" spans="1:9" x14ac:dyDescent="0.3">
      <c r="A44" s="18"/>
      <c r="B44" s="17"/>
      <c r="C44" s="19" t="str">
        <f>IF($B44="","",IFERROR(INDEX(Items!$B:$B,MATCH($B44,Items!$A:$A,0)),"Unknown code"))</f>
        <v/>
      </c>
      <c r="D44" s="20"/>
      <c r="E44" s="21"/>
      <c r="F44" s="22" t="str">
        <f t="shared" si="0"/>
        <v/>
      </c>
      <c r="G44" s="17"/>
      <c r="H44" s="23" t="str">
        <f>IF($B44="","",MAX(0,MIN(N($D44),SUMIF($B$4:$B$1003,$B44,$D$4:$D$1003)-SUMIF(Issues!$B$4:$B$2003,$B44,Issues!$D$4:$D$2003)-SUMIF($B45:$B$1004,$B44,$D45:$D$1004))))</f>
        <v/>
      </c>
      <c r="I44" s="22" t="str">
        <f t="shared" si="1"/>
        <v/>
      </c>
    </row>
    <row r="45" spans="1:9" x14ac:dyDescent="0.3">
      <c r="A45" s="18"/>
      <c r="B45" s="17"/>
      <c r="C45" s="19" t="str">
        <f>IF($B45="","",IFERROR(INDEX(Items!$B:$B,MATCH($B45,Items!$A:$A,0)),"Unknown code"))</f>
        <v/>
      </c>
      <c r="D45" s="20"/>
      <c r="E45" s="21"/>
      <c r="F45" s="22" t="str">
        <f t="shared" si="0"/>
        <v/>
      </c>
      <c r="G45" s="17"/>
      <c r="H45" s="23" t="str">
        <f>IF($B45="","",MAX(0,MIN(N($D45),SUMIF($B$4:$B$1003,$B45,$D$4:$D$1003)-SUMIF(Issues!$B$4:$B$2003,$B45,Issues!$D$4:$D$2003)-SUMIF($B46:$B$1004,$B45,$D46:$D$1004))))</f>
        <v/>
      </c>
      <c r="I45" s="22" t="str">
        <f t="shared" si="1"/>
        <v/>
      </c>
    </row>
    <row r="46" spans="1:9" x14ac:dyDescent="0.3">
      <c r="A46" s="18"/>
      <c r="B46" s="17"/>
      <c r="C46" s="19" t="str">
        <f>IF($B46="","",IFERROR(INDEX(Items!$B:$B,MATCH($B46,Items!$A:$A,0)),"Unknown code"))</f>
        <v/>
      </c>
      <c r="D46" s="20"/>
      <c r="E46" s="21"/>
      <c r="F46" s="22" t="str">
        <f t="shared" si="0"/>
        <v/>
      </c>
      <c r="G46" s="17"/>
      <c r="H46" s="23" t="str">
        <f>IF($B46="","",MAX(0,MIN(N($D46),SUMIF($B$4:$B$1003,$B46,$D$4:$D$1003)-SUMIF(Issues!$B$4:$B$2003,$B46,Issues!$D$4:$D$2003)-SUMIF($B47:$B$1004,$B46,$D47:$D$1004))))</f>
        <v/>
      </c>
      <c r="I46" s="22" t="str">
        <f t="shared" si="1"/>
        <v/>
      </c>
    </row>
    <row r="47" spans="1:9" x14ac:dyDescent="0.3">
      <c r="A47" s="18"/>
      <c r="B47" s="17"/>
      <c r="C47" s="19" t="str">
        <f>IF($B47="","",IFERROR(INDEX(Items!$B:$B,MATCH($B47,Items!$A:$A,0)),"Unknown code"))</f>
        <v/>
      </c>
      <c r="D47" s="20"/>
      <c r="E47" s="21"/>
      <c r="F47" s="22" t="str">
        <f t="shared" si="0"/>
        <v/>
      </c>
      <c r="G47" s="17"/>
      <c r="H47" s="23" t="str">
        <f>IF($B47="","",MAX(0,MIN(N($D47),SUMIF($B$4:$B$1003,$B47,$D$4:$D$1003)-SUMIF(Issues!$B$4:$B$2003,$B47,Issues!$D$4:$D$2003)-SUMIF($B48:$B$1004,$B47,$D48:$D$1004))))</f>
        <v/>
      </c>
      <c r="I47" s="22" t="str">
        <f t="shared" si="1"/>
        <v/>
      </c>
    </row>
    <row r="48" spans="1:9" x14ac:dyDescent="0.3">
      <c r="A48" s="18"/>
      <c r="B48" s="17"/>
      <c r="C48" s="19" t="str">
        <f>IF($B48="","",IFERROR(INDEX(Items!$B:$B,MATCH($B48,Items!$A:$A,0)),"Unknown code"))</f>
        <v/>
      </c>
      <c r="D48" s="20"/>
      <c r="E48" s="21"/>
      <c r="F48" s="22" t="str">
        <f t="shared" si="0"/>
        <v/>
      </c>
      <c r="G48" s="17"/>
      <c r="H48" s="23" t="str">
        <f>IF($B48="","",MAX(0,MIN(N($D48),SUMIF($B$4:$B$1003,$B48,$D$4:$D$1003)-SUMIF(Issues!$B$4:$B$2003,$B48,Issues!$D$4:$D$2003)-SUMIF($B49:$B$1004,$B48,$D49:$D$1004))))</f>
        <v/>
      </c>
      <c r="I48" s="22" t="str">
        <f t="shared" si="1"/>
        <v/>
      </c>
    </row>
    <row r="49" spans="1:9" x14ac:dyDescent="0.3">
      <c r="A49" s="18"/>
      <c r="B49" s="17"/>
      <c r="C49" s="19" t="str">
        <f>IF($B49="","",IFERROR(INDEX(Items!$B:$B,MATCH($B49,Items!$A:$A,0)),"Unknown code"))</f>
        <v/>
      </c>
      <c r="D49" s="20"/>
      <c r="E49" s="21"/>
      <c r="F49" s="22" t="str">
        <f t="shared" si="0"/>
        <v/>
      </c>
      <c r="G49" s="17"/>
      <c r="H49" s="23" t="str">
        <f>IF($B49="","",MAX(0,MIN(N($D49),SUMIF($B$4:$B$1003,$B49,$D$4:$D$1003)-SUMIF(Issues!$B$4:$B$2003,$B49,Issues!$D$4:$D$2003)-SUMIF($B50:$B$1004,$B49,$D50:$D$1004))))</f>
        <v/>
      </c>
      <c r="I49" s="22" t="str">
        <f t="shared" si="1"/>
        <v/>
      </c>
    </row>
    <row r="50" spans="1:9" x14ac:dyDescent="0.3">
      <c r="A50" s="18"/>
      <c r="B50" s="17"/>
      <c r="C50" s="19" t="str">
        <f>IF($B50="","",IFERROR(INDEX(Items!$B:$B,MATCH($B50,Items!$A:$A,0)),"Unknown code"))</f>
        <v/>
      </c>
      <c r="D50" s="20"/>
      <c r="E50" s="21"/>
      <c r="F50" s="22" t="str">
        <f t="shared" si="0"/>
        <v/>
      </c>
      <c r="G50" s="17"/>
      <c r="H50" s="23" t="str">
        <f>IF($B50="","",MAX(0,MIN(N($D50),SUMIF($B$4:$B$1003,$B50,$D$4:$D$1003)-SUMIF(Issues!$B$4:$B$2003,$B50,Issues!$D$4:$D$2003)-SUMIF($B51:$B$1004,$B50,$D51:$D$1004))))</f>
        <v/>
      </c>
      <c r="I50" s="22" t="str">
        <f t="shared" si="1"/>
        <v/>
      </c>
    </row>
    <row r="51" spans="1:9" x14ac:dyDescent="0.3">
      <c r="A51" s="18"/>
      <c r="B51" s="17"/>
      <c r="C51" s="19" t="str">
        <f>IF($B51="","",IFERROR(INDEX(Items!$B:$B,MATCH($B51,Items!$A:$A,0)),"Unknown code"))</f>
        <v/>
      </c>
      <c r="D51" s="20"/>
      <c r="E51" s="21"/>
      <c r="F51" s="22" t="str">
        <f t="shared" si="0"/>
        <v/>
      </c>
      <c r="G51" s="17"/>
      <c r="H51" s="23" t="str">
        <f>IF($B51="","",MAX(0,MIN(N($D51),SUMIF($B$4:$B$1003,$B51,$D$4:$D$1003)-SUMIF(Issues!$B$4:$B$2003,$B51,Issues!$D$4:$D$2003)-SUMIF($B52:$B$1004,$B51,$D52:$D$1004))))</f>
        <v/>
      </c>
      <c r="I51" s="22" t="str">
        <f t="shared" si="1"/>
        <v/>
      </c>
    </row>
    <row r="52" spans="1:9" x14ac:dyDescent="0.3">
      <c r="A52" s="18"/>
      <c r="B52" s="17"/>
      <c r="C52" s="19" t="str">
        <f>IF($B52="","",IFERROR(INDEX(Items!$B:$B,MATCH($B52,Items!$A:$A,0)),"Unknown code"))</f>
        <v/>
      </c>
      <c r="D52" s="20"/>
      <c r="E52" s="21"/>
      <c r="F52" s="22" t="str">
        <f t="shared" si="0"/>
        <v/>
      </c>
      <c r="G52" s="17"/>
      <c r="H52" s="23" t="str">
        <f>IF($B52="","",MAX(0,MIN(N($D52),SUMIF($B$4:$B$1003,$B52,$D$4:$D$1003)-SUMIF(Issues!$B$4:$B$2003,$B52,Issues!$D$4:$D$2003)-SUMIF($B53:$B$1004,$B52,$D53:$D$1004))))</f>
        <v/>
      </c>
      <c r="I52" s="22" t="str">
        <f t="shared" si="1"/>
        <v/>
      </c>
    </row>
    <row r="53" spans="1:9" x14ac:dyDescent="0.3">
      <c r="A53" s="18"/>
      <c r="B53" s="17"/>
      <c r="C53" s="19" t="str">
        <f>IF($B53="","",IFERROR(INDEX(Items!$B:$B,MATCH($B53,Items!$A:$A,0)),"Unknown code"))</f>
        <v/>
      </c>
      <c r="D53" s="20"/>
      <c r="E53" s="21"/>
      <c r="F53" s="22" t="str">
        <f t="shared" si="0"/>
        <v/>
      </c>
      <c r="G53" s="17"/>
      <c r="H53" s="23" t="str">
        <f>IF($B53="","",MAX(0,MIN(N($D53),SUMIF($B$4:$B$1003,$B53,$D$4:$D$1003)-SUMIF(Issues!$B$4:$B$2003,$B53,Issues!$D$4:$D$2003)-SUMIF($B54:$B$1004,$B53,$D54:$D$1004))))</f>
        <v/>
      </c>
      <c r="I53" s="22" t="str">
        <f t="shared" si="1"/>
        <v/>
      </c>
    </row>
    <row r="54" spans="1:9" x14ac:dyDescent="0.3">
      <c r="A54" s="18"/>
      <c r="B54" s="17"/>
      <c r="C54" s="19" t="str">
        <f>IF($B54="","",IFERROR(INDEX(Items!$B:$B,MATCH($B54,Items!$A:$A,0)),"Unknown code"))</f>
        <v/>
      </c>
      <c r="D54" s="20"/>
      <c r="E54" s="21"/>
      <c r="F54" s="22" t="str">
        <f t="shared" si="0"/>
        <v/>
      </c>
      <c r="G54" s="17"/>
      <c r="H54" s="23" t="str">
        <f>IF($B54="","",MAX(0,MIN(N($D54),SUMIF($B$4:$B$1003,$B54,$D$4:$D$1003)-SUMIF(Issues!$B$4:$B$2003,$B54,Issues!$D$4:$D$2003)-SUMIF($B55:$B$1004,$B54,$D55:$D$1004))))</f>
        <v/>
      </c>
      <c r="I54" s="22" t="str">
        <f t="shared" si="1"/>
        <v/>
      </c>
    </row>
    <row r="55" spans="1:9" x14ac:dyDescent="0.3">
      <c r="A55" s="18"/>
      <c r="B55" s="17"/>
      <c r="C55" s="19" t="str">
        <f>IF($B55="","",IFERROR(INDEX(Items!$B:$B,MATCH($B55,Items!$A:$A,0)),"Unknown code"))</f>
        <v/>
      </c>
      <c r="D55" s="20"/>
      <c r="E55" s="21"/>
      <c r="F55" s="22" t="str">
        <f t="shared" si="0"/>
        <v/>
      </c>
      <c r="G55" s="17"/>
      <c r="H55" s="23" t="str">
        <f>IF($B55="","",MAX(0,MIN(N($D55),SUMIF($B$4:$B$1003,$B55,$D$4:$D$1003)-SUMIF(Issues!$B$4:$B$2003,$B55,Issues!$D$4:$D$2003)-SUMIF($B56:$B$1004,$B55,$D56:$D$1004))))</f>
        <v/>
      </c>
      <c r="I55" s="22" t="str">
        <f t="shared" si="1"/>
        <v/>
      </c>
    </row>
    <row r="56" spans="1:9" x14ac:dyDescent="0.3">
      <c r="A56" s="18"/>
      <c r="B56" s="17"/>
      <c r="C56" s="19" t="str">
        <f>IF($B56="","",IFERROR(INDEX(Items!$B:$B,MATCH($B56,Items!$A:$A,0)),"Unknown code"))</f>
        <v/>
      </c>
      <c r="D56" s="20"/>
      <c r="E56" s="21"/>
      <c r="F56" s="22" t="str">
        <f t="shared" si="0"/>
        <v/>
      </c>
      <c r="G56" s="17"/>
      <c r="H56" s="23" t="str">
        <f>IF($B56="","",MAX(0,MIN(N($D56),SUMIF($B$4:$B$1003,$B56,$D$4:$D$1003)-SUMIF(Issues!$B$4:$B$2003,$B56,Issues!$D$4:$D$2003)-SUMIF($B57:$B$1004,$B56,$D57:$D$1004))))</f>
        <v/>
      </c>
      <c r="I56" s="22" t="str">
        <f t="shared" si="1"/>
        <v/>
      </c>
    </row>
    <row r="57" spans="1:9" x14ac:dyDescent="0.3">
      <c r="A57" s="18"/>
      <c r="B57" s="17"/>
      <c r="C57" s="19" t="str">
        <f>IF($B57="","",IFERROR(INDEX(Items!$B:$B,MATCH($B57,Items!$A:$A,0)),"Unknown code"))</f>
        <v/>
      </c>
      <c r="D57" s="20"/>
      <c r="E57" s="21"/>
      <c r="F57" s="22" t="str">
        <f t="shared" si="0"/>
        <v/>
      </c>
      <c r="G57" s="17"/>
      <c r="H57" s="23" t="str">
        <f>IF($B57="","",MAX(0,MIN(N($D57),SUMIF($B$4:$B$1003,$B57,$D$4:$D$1003)-SUMIF(Issues!$B$4:$B$2003,$B57,Issues!$D$4:$D$2003)-SUMIF($B58:$B$1004,$B57,$D58:$D$1004))))</f>
        <v/>
      </c>
      <c r="I57" s="22" t="str">
        <f t="shared" si="1"/>
        <v/>
      </c>
    </row>
    <row r="58" spans="1:9" x14ac:dyDescent="0.3">
      <c r="A58" s="18"/>
      <c r="B58" s="17"/>
      <c r="C58" s="19" t="str">
        <f>IF($B58="","",IFERROR(INDEX(Items!$B:$B,MATCH($B58,Items!$A:$A,0)),"Unknown code"))</f>
        <v/>
      </c>
      <c r="D58" s="20"/>
      <c r="E58" s="21"/>
      <c r="F58" s="22" t="str">
        <f t="shared" si="0"/>
        <v/>
      </c>
      <c r="G58" s="17"/>
      <c r="H58" s="23" t="str">
        <f>IF($B58="","",MAX(0,MIN(N($D58),SUMIF($B$4:$B$1003,$B58,$D$4:$D$1003)-SUMIF(Issues!$B$4:$B$2003,$B58,Issues!$D$4:$D$2003)-SUMIF($B59:$B$1004,$B58,$D59:$D$1004))))</f>
        <v/>
      </c>
      <c r="I58" s="22" t="str">
        <f t="shared" si="1"/>
        <v/>
      </c>
    </row>
    <row r="59" spans="1:9" x14ac:dyDescent="0.3">
      <c r="A59" s="18"/>
      <c r="B59" s="17"/>
      <c r="C59" s="19" t="str">
        <f>IF($B59="","",IFERROR(INDEX(Items!$B:$B,MATCH($B59,Items!$A:$A,0)),"Unknown code"))</f>
        <v/>
      </c>
      <c r="D59" s="20"/>
      <c r="E59" s="21"/>
      <c r="F59" s="22" t="str">
        <f t="shared" si="0"/>
        <v/>
      </c>
      <c r="G59" s="17"/>
      <c r="H59" s="23" t="str">
        <f>IF($B59="","",MAX(0,MIN(N($D59),SUMIF($B$4:$B$1003,$B59,$D$4:$D$1003)-SUMIF(Issues!$B$4:$B$2003,$B59,Issues!$D$4:$D$2003)-SUMIF($B60:$B$1004,$B59,$D60:$D$1004))))</f>
        <v/>
      </c>
      <c r="I59" s="22" t="str">
        <f t="shared" si="1"/>
        <v/>
      </c>
    </row>
    <row r="60" spans="1:9" x14ac:dyDescent="0.3">
      <c r="A60" s="18"/>
      <c r="B60" s="17"/>
      <c r="C60" s="19" t="str">
        <f>IF($B60="","",IFERROR(INDEX(Items!$B:$B,MATCH($B60,Items!$A:$A,0)),"Unknown code"))</f>
        <v/>
      </c>
      <c r="D60" s="20"/>
      <c r="E60" s="21"/>
      <c r="F60" s="22" t="str">
        <f t="shared" si="0"/>
        <v/>
      </c>
      <c r="G60" s="17"/>
      <c r="H60" s="23" t="str">
        <f>IF($B60="","",MAX(0,MIN(N($D60),SUMIF($B$4:$B$1003,$B60,$D$4:$D$1003)-SUMIF(Issues!$B$4:$B$2003,$B60,Issues!$D$4:$D$2003)-SUMIF($B61:$B$1004,$B60,$D61:$D$1004))))</f>
        <v/>
      </c>
      <c r="I60" s="22" t="str">
        <f t="shared" si="1"/>
        <v/>
      </c>
    </row>
    <row r="61" spans="1:9" x14ac:dyDescent="0.3">
      <c r="A61" s="18"/>
      <c r="B61" s="17"/>
      <c r="C61" s="19" t="str">
        <f>IF($B61="","",IFERROR(INDEX(Items!$B:$B,MATCH($B61,Items!$A:$A,0)),"Unknown code"))</f>
        <v/>
      </c>
      <c r="D61" s="20"/>
      <c r="E61" s="21"/>
      <c r="F61" s="22" t="str">
        <f t="shared" si="0"/>
        <v/>
      </c>
      <c r="G61" s="17"/>
      <c r="H61" s="23" t="str">
        <f>IF($B61="","",MAX(0,MIN(N($D61),SUMIF($B$4:$B$1003,$B61,$D$4:$D$1003)-SUMIF(Issues!$B$4:$B$2003,$B61,Issues!$D$4:$D$2003)-SUMIF($B62:$B$1004,$B61,$D62:$D$1004))))</f>
        <v/>
      </c>
      <c r="I61" s="22" t="str">
        <f t="shared" si="1"/>
        <v/>
      </c>
    </row>
    <row r="62" spans="1:9" x14ac:dyDescent="0.3">
      <c r="A62" s="18"/>
      <c r="B62" s="17"/>
      <c r="C62" s="19" t="str">
        <f>IF($B62="","",IFERROR(INDEX(Items!$B:$B,MATCH($B62,Items!$A:$A,0)),"Unknown code"))</f>
        <v/>
      </c>
      <c r="D62" s="20"/>
      <c r="E62" s="21"/>
      <c r="F62" s="22" t="str">
        <f t="shared" si="0"/>
        <v/>
      </c>
      <c r="G62" s="17"/>
      <c r="H62" s="23" t="str">
        <f>IF($B62="","",MAX(0,MIN(N($D62),SUMIF($B$4:$B$1003,$B62,$D$4:$D$1003)-SUMIF(Issues!$B$4:$B$2003,$B62,Issues!$D$4:$D$2003)-SUMIF($B63:$B$1004,$B62,$D63:$D$1004))))</f>
        <v/>
      </c>
      <c r="I62" s="22" t="str">
        <f t="shared" si="1"/>
        <v/>
      </c>
    </row>
    <row r="63" spans="1:9" x14ac:dyDescent="0.3">
      <c r="A63" s="18"/>
      <c r="B63" s="17"/>
      <c r="C63" s="19" t="str">
        <f>IF($B63="","",IFERROR(INDEX(Items!$B:$B,MATCH($B63,Items!$A:$A,0)),"Unknown code"))</f>
        <v/>
      </c>
      <c r="D63" s="20"/>
      <c r="E63" s="21"/>
      <c r="F63" s="22" t="str">
        <f t="shared" si="0"/>
        <v/>
      </c>
      <c r="G63" s="17"/>
      <c r="H63" s="23" t="str">
        <f>IF($B63="","",MAX(0,MIN(N($D63),SUMIF($B$4:$B$1003,$B63,$D$4:$D$1003)-SUMIF(Issues!$B$4:$B$2003,$B63,Issues!$D$4:$D$2003)-SUMIF($B64:$B$1004,$B63,$D64:$D$1004))))</f>
        <v/>
      </c>
      <c r="I63" s="22" t="str">
        <f t="shared" si="1"/>
        <v/>
      </c>
    </row>
    <row r="64" spans="1:9" x14ac:dyDescent="0.3">
      <c r="A64" s="18"/>
      <c r="B64" s="17"/>
      <c r="C64" s="19" t="str">
        <f>IF($B64="","",IFERROR(INDEX(Items!$B:$B,MATCH($B64,Items!$A:$A,0)),"Unknown code"))</f>
        <v/>
      </c>
      <c r="D64" s="20"/>
      <c r="E64" s="21"/>
      <c r="F64" s="22" t="str">
        <f t="shared" si="0"/>
        <v/>
      </c>
      <c r="G64" s="17"/>
      <c r="H64" s="23" t="str">
        <f>IF($B64="","",MAX(0,MIN(N($D64),SUMIF($B$4:$B$1003,$B64,$D$4:$D$1003)-SUMIF(Issues!$B$4:$B$2003,$B64,Issues!$D$4:$D$2003)-SUMIF($B65:$B$1004,$B64,$D65:$D$1004))))</f>
        <v/>
      </c>
      <c r="I64" s="22" t="str">
        <f t="shared" si="1"/>
        <v/>
      </c>
    </row>
    <row r="65" spans="1:9" x14ac:dyDescent="0.3">
      <c r="A65" s="18"/>
      <c r="B65" s="17"/>
      <c r="C65" s="19" t="str">
        <f>IF($B65="","",IFERROR(INDEX(Items!$B:$B,MATCH($B65,Items!$A:$A,0)),"Unknown code"))</f>
        <v/>
      </c>
      <c r="D65" s="20"/>
      <c r="E65" s="21"/>
      <c r="F65" s="22" t="str">
        <f t="shared" si="0"/>
        <v/>
      </c>
      <c r="G65" s="17"/>
      <c r="H65" s="23" t="str">
        <f>IF($B65="","",MAX(0,MIN(N($D65),SUMIF($B$4:$B$1003,$B65,$D$4:$D$1003)-SUMIF(Issues!$B$4:$B$2003,$B65,Issues!$D$4:$D$2003)-SUMIF($B66:$B$1004,$B65,$D66:$D$1004))))</f>
        <v/>
      </c>
      <c r="I65" s="22" t="str">
        <f t="shared" si="1"/>
        <v/>
      </c>
    </row>
    <row r="66" spans="1:9" x14ac:dyDescent="0.3">
      <c r="A66" s="18"/>
      <c r="B66" s="17"/>
      <c r="C66" s="19" t="str">
        <f>IF($B66="","",IFERROR(INDEX(Items!$B:$B,MATCH($B66,Items!$A:$A,0)),"Unknown code"))</f>
        <v/>
      </c>
      <c r="D66" s="20"/>
      <c r="E66" s="21"/>
      <c r="F66" s="22" t="str">
        <f t="shared" si="0"/>
        <v/>
      </c>
      <c r="G66" s="17"/>
      <c r="H66" s="23" t="str">
        <f>IF($B66="","",MAX(0,MIN(N($D66),SUMIF($B$4:$B$1003,$B66,$D$4:$D$1003)-SUMIF(Issues!$B$4:$B$2003,$B66,Issues!$D$4:$D$2003)-SUMIF($B67:$B$1004,$B66,$D67:$D$1004))))</f>
        <v/>
      </c>
      <c r="I66" s="22" t="str">
        <f t="shared" si="1"/>
        <v/>
      </c>
    </row>
    <row r="67" spans="1:9" x14ac:dyDescent="0.3">
      <c r="A67" s="18"/>
      <c r="B67" s="17"/>
      <c r="C67" s="19" t="str">
        <f>IF($B67="","",IFERROR(INDEX(Items!$B:$B,MATCH($B67,Items!$A:$A,0)),"Unknown code"))</f>
        <v/>
      </c>
      <c r="D67" s="20"/>
      <c r="E67" s="21"/>
      <c r="F67" s="22" t="str">
        <f t="shared" si="0"/>
        <v/>
      </c>
      <c r="G67" s="17"/>
      <c r="H67" s="23" t="str">
        <f>IF($B67="","",MAX(0,MIN(N($D67),SUMIF($B$4:$B$1003,$B67,$D$4:$D$1003)-SUMIF(Issues!$B$4:$B$2003,$B67,Issues!$D$4:$D$2003)-SUMIF($B68:$B$1004,$B67,$D68:$D$1004))))</f>
        <v/>
      </c>
      <c r="I67" s="22" t="str">
        <f t="shared" si="1"/>
        <v/>
      </c>
    </row>
    <row r="68" spans="1:9" x14ac:dyDescent="0.3">
      <c r="A68" s="18"/>
      <c r="B68" s="17"/>
      <c r="C68" s="19" t="str">
        <f>IF($B68="","",IFERROR(INDEX(Items!$B:$B,MATCH($B68,Items!$A:$A,0)),"Unknown code"))</f>
        <v/>
      </c>
      <c r="D68" s="20"/>
      <c r="E68" s="21"/>
      <c r="F68" s="22" t="str">
        <f t="shared" ref="F68:F131" si="2">IF(OR($D68="",$E68=""),"",ROUND($D68*$E68,2))</f>
        <v/>
      </c>
      <c r="G68" s="17"/>
      <c r="H68" s="23" t="str">
        <f>IF($B68="","",MAX(0,MIN(N($D68),SUMIF($B$4:$B$1003,$B68,$D$4:$D$1003)-SUMIF(Issues!$B$4:$B$2003,$B68,Issues!$D$4:$D$2003)-SUMIF($B69:$B$1004,$B68,$D69:$D$1004))))</f>
        <v/>
      </c>
      <c r="I68" s="22" t="str">
        <f t="shared" ref="I68:I131" si="3">IF(OR($H68="",$E68=""),"",ROUND($H68*$E68,2))</f>
        <v/>
      </c>
    </row>
    <row r="69" spans="1:9" x14ac:dyDescent="0.3">
      <c r="A69" s="18"/>
      <c r="B69" s="17"/>
      <c r="C69" s="19" t="str">
        <f>IF($B69="","",IFERROR(INDEX(Items!$B:$B,MATCH($B69,Items!$A:$A,0)),"Unknown code"))</f>
        <v/>
      </c>
      <c r="D69" s="20"/>
      <c r="E69" s="21"/>
      <c r="F69" s="22" t="str">
        <f t="shared" si="2"/>
        <v/>
      </c>
      <c r="G69" s="17"/>
      <c r="H69" s="23" t="str">
        <f>IF($B69="","",MAX(0,MIN(N($D69),SUMIF($B$4:$B$1003,$B69,$D$4:$D$1003)-SUMIF(Issues!$B$4:$B$2003,$B69,Issues!$D$4:$D$2003)-SUMIF($B70:$B$1004,$B69,$D70:$D$1004))))</f>
        <v/>
      </c>
      <c r="I69" s="22" t="str">
        <f t="shared" si="3"/>
        <v/>
      </c>
    </row>
    <row r="70" spans="1:9" x14ac:dyDescent="0.3">
      <c r="A70" s="18"/>
      <c r="B70" s="17"/>
      <c r="C70" s="19" t="str">
        <f>IF($B70="","",IFERROR(INDEX(Items!$B:$B,MATCH($B70,Items!$A:$A,0)),"Unknown code"))</f>
        <v/>
      </c>
      <c r="D70" s="20"/>
      <c r="E70" s="21"/>
      <c r="F70" s="22" t="str">
        <f t="shared" si="2"/>
        <v/>
      </c>
      <c r="G70" s="17"/>
      <c r="H70" s="23" t="str">
        <f>IF($B70="","",MAX(0,MIN(N($D70),SUMIF($B$4:$B$1003,$B70,$D$4:$D$1003)-SUMIF(Issues!$B$4:$B$2003,$B70,Issues!$D$4:$D$2003)-SUMIF($B71:$B$1004,$B70,$D71:$D$1004))))</f>
        <v/>
      </c>
      <c r="I70" s="22" t="str">
        <f t="shared" si="3"/>
        <v/>
      </c>
    </row>
    <row r="71" spans="1:9" x14ac:dyDescent="0.3">
      <c r="A71" s="18"/>
      <c r="B71" s="17"/>
      <c r="C71" s="19" t="str">
        <f>IF($B71="","",IFERROR(INDEX(Items!$B:$B,MATCH($B71,Items!$A:$A,0)),"Unknown code"))</f>
        <v/>
      </c>
      <c r="D71" s="20"/>
      <c r="E71" s="21"/>
      <c r="F71" s="22" t="str">
        <f t="shared" si="2"/>
        <v/>
      </c>
      <c r="G71" s="17"/>
      <c r="H71" s="23" t="str">
        <f>IF($B71="","",MAX(0,MIN(N($D71),SUMIF($B$4:$B$1003,$B71,$D$4:$D$1003)-SUMIF(Issues!$B$4:$B$2003,$B71,Issues!$D$4:$D$2003)-SUMIF($B72:$B$1004,$B71,$D72:$D$1004))))</f>
        <v/>
      </c>
      <c r="I71" s="22" t="str">
        <f t="shared" si="3"/>
        <v/>
      </c>
    </row>
    <row r="72" spans="1:9" x14ac:dyDescent="0.3">
      <c r="A72" s="18"/>
      <c r="B72" s="17"/>
      <c r="C72" s="19" t="str">
        <f>IF($B72="","",IFERROR(INDEX(Items!$B:$B,MATCH($B72,Items!$A:$A,0)),"Unknown code"))</f>
        <v/>
      </c>
      <c r="D72" s="20"/>
      <c r="E72" s="21"/>
      <c r="F72" s="22" t="str">
        <f t="shared" si="2"/>
        <v/>
      </c>
      <c r="G72" s="17"/>
      <c r="H72" s="23" t="str">
        <f>IF($B72="","",MAX(0,MIN(N($D72),SUMIF($B$4:$B$1003,$B72,$D$4:$D$1003)-SUMIF(Issues!$B$4:$B$2003,$B72,Issues!$D$4:$D$2003)-SUMIF($B73:$B$1004,$B72,$D73:$D$1004))))</f>
        <v/>
      </c>
      <c r="I72" s="22" t="str">
        <f t="shared" si="3"/>
        <v/>
      </c>
    </row>
    <row r="73" spans="1:9" x14ac:dyDescent="0.3">
      <c r="A73" s="18"/>
      <c r="B73" s="17"/>
      <c r="C73" s="19" t="str">
        <f>IF($B73="","",IFERROR(INDEX(Items!$B:$B,MATCH($B73,Items!$A:$A,0)),"Unknown code"))</f>
        <v/>
      </c>
      <c r="D73" s="20"/>
      <c r="E73" s="21"/>
      <c r="F73" s="22" t="str">
        <f t="shared" si="2"/>
        <v/>
      </c>
      <c r="G73" s="17"/>
      <c r="H73" s="23" t="str">
        <f>IF($B73="","",MAX(0,MIN(N($D73),SUMIF($B$4:$B$1003,$B73,$D$4:$D$1003)-SUMIF(Issues!$B$4:$B$2003,$B73,Issues!$D$4:$D$2003)-SUMIF($B74:$B$1004,$B73,$D74:$D$1004))))</f>
        <v/>
      </c>
      <c r="I73" s="22" t="str">
        <f t="shared" si="3"/>
        <v/>
      </c>
    </row>
    <row r="74" spans="1:9" x14ac:dyDescent="0.3">
      <c r="A74" s="18"/>
      <c r="B74" s="17"/>
      <c r="C74" s="19" t="str">
        <f>IF($B74="","",IFERROR(INDEX(Items!$B:$B,MATCH($B74,Items!$A:$A,0)),"Unknown code"))</f>
        <v/>
      </c>
      <c r="D74" s="20"/>
      <c r="E74" s="21"/>
      <c r="F74" s="22" t="str">
        <f t="shared" si="2"/>
        <v/>
      </c>
      <c r="G74" s="17"/>
      <c r="H74" s="23" t="str">
        <f>IF($B74="","",MAX(0,MIN(N($D74),SUMIF($B$4:$B$1003,$B74,$D$4:$D$1003)-SUMIF(Issues!$B$4:$B$2003,$B74,Issues!$D$4:$D$2003)-SUMIF($B75:$B$1004,$B74,$D75:$D$1004))))</f>
        <v/>
      </c>
      <c r="I74" s="22" t="str">
        <f t="shared" si="3"/>
        <v/>
      </c>
    </row>
    <row r="75" spans="1:9" x14ac:dyDescent="0.3">
      <c r="A75" s="18"/>
      <c r="B75" s="17"/>
      <c r="C75" s="19" t="str">
        <f>IF($B75="","",IFERROR(INDEX(Items!$B:$B,MATCH($B75,Items!$A:$A,0)),"Unknown code"))</f>
        <v/>
      </c>
      <c r="D75" s="20"/>
      <c r="E75" s="21"/>
      <c r="F75" s="22" t="str">
        <f t="shared" si="2"/>
        <v/>
      </c>
      <c r="G75" s="17"/>
      <c r="H75" s="23" t="str">
        <f>IF($B75="","",MAX(0,MIN(N($D75),SUMIF($B$4:$B$1003,$B75,$D$4:$D$1003)-SUMIF(Issues!$B$4:$B$2003,$B75,Issues!$D$4:$D$2003)-SUMIF($B76:$B$1004,$B75,$D76:$D$1004))))</f>
        <v/>
      </c>
      <c r="I75" s="22" t="str">
        <f t="shared" si="3"/>
        <v/>
      </c>
    </row>
    <row r="76" spans="1:9" x14ac:dyDescent="0.3">
      <c r="A76" s="18"/>
      <c r="B76" s="17"/>
      <c r="C76" s="19" t="str">
        <f>IF($B76="","",IFERROR(INDEX(Items!$B:$B,MATCH($B76,Items!$A:$A,0)),"Unknown code"))</f>
        <v/>
      </c>
      <c r="D76" s="20"/>
      <c r="E76" s="21"/>
      <c r="F76" s="22" t="str">
        <f t="shared" si="2"/>
        <v/>
      </c>
      <c r="G76" s="17"/>
      <c r="H76" s="23" t="str">
        <f>IF($B76="","",MAX(0,MIN(N($D76),SUMIF($B$4:$B$1003,$B76,$D$4:$D$1003)-SUMIF(Issues!$B$4:$B$2003,$B76,Issues!$D$4:$D$2003)-SUMIF($B77:$B$1004,$B76,$D77:$D$1004))))</f>
        <v/>
      </c>
      <c r="I76" s="22" t="str">
        <f t="shared" si="3"/>
        <v/>
      </c>
    </row>
    <row r="77" spans="1:9" x14ac:dyDescent="0.3">
      <c r="A77" s="18"/>
      <c r="B77" s="17"/>
      <c r="C77" s="19" t="str">
        <f>IF($B77="","",IFERROR(INDEX(Items!$B:$B,MATCH($B77,Items!$A:$A,0)),"Unknown code"))</f>
        <v/>
      </c>
      <c r="D77" s="20"/>
      <c r="E77" s="21"/>
      <c r="F77" s="22" t="str">
        <f t="shared" si="2"/>
        <v/>
      </c>
      <c r="G77" s="17"/>
      <c r="H77" s="23" t="str">
        <f>IF($B77="","",MAX(0,MIN(N($D77),SUMIF($B$4:$B$1003,$B77,$D$4:$D$1003)-SUMIF(Issues!$B$4:$B$2003,$B77,Issues!$D$4:$D$2003)-SUMIF($B78:$B$1004,$B77,$D78:$D$1004))))</f>
        <v/>
      </c>
      <c r="I77" s="22" t="str">
        <f t="shared" si="3"/>
        <v/>
      </c>
    </row>
    <row r="78" spans="1:9" x14ac:dyDescent="0.3">
      <c r="A78" s="18"/>
      <c r="B78" s="17"/>
      <c r="C78" s="19" t="str">
        <f>IF($B78="","",IFERROR(INDEX(Items!$B:$B,MATCH($B78,Items!$A:$A,0)),"Unknown code"))</f>
        <v/>
      </c>
      <c r="D78" s="20"/>
      <c r="E78" s="21"/>
      <c r="F78" s="22" t="str">
        <f t="shared" si="2"/>
        <v/>
      </c>
      <c r="G78" s="17"/>
      <c r="H78" s="23" t="str">
        <f>IF($B78="","",MAX(0,MIN(N($D78),SUMIF($B$4:$B$1003,$B78,$D$4:$D$1003)-SUMIF(Issues!$B$4:$B$2003,$B78,Issues!$D$4:$D$2003)-SUMIF($B79:$B$1004,$B78,$D79:$D$1004))))</f>
        <v/>
      </c>
      <c r="I78" s="22" t="str">
        <f t="shared" si="3"/>
        <v/>
      </c>
    </row>
    <row r="79" spans="1:9" x14ac:dyDescent="0.3">
      <c r="A79" s="18"/>
      <c r="B79" s="17"/>
      <c r="C79" s="19" t="str">
        <f>IF($B79="","",IFERROR(INDEX(Items!$B:$B,MATCH($B79,Items!$A:$A,0)),"Unknown code"))</f>
        <v/>
      </c>
      <c r="D79" s="20"/>
      <c r="E79" s="21"/>
      <c r="F79" s="22" t="str">
        <f t="shared" si="2"/>
        <v/>
      </c>
      <c r="G79" s="17"/>
      <c r="H79" s="23" t="str">
        <f>IF($B79="","",MAX(0,MIN(N($D79),SUMIF($B$4:$B$1003,$B79,$D$4:$D$1003)-SUMIF(Issues!$B$4:$B$2003,$B79,Issues!$D$4:$D$2003)-SUMIF($B80:$B$1004,$B79,$D80:$D$1004))))</f>
        <v/>
      </c>
      <c r="I79" s="22" t="str">
        <f t="shared" si="3"/>
        <v/>
      </c>
    </row>
    <row r="80" spans="1:9" x14ac:dyDescent="0.3">
      <c r="A80" s="18"/>
      <c r="B80" s="17"/>
      <c r="C80" s="19" t="str">
        <f>IF($B80="","",IFERROR(INDEX(Items!$B:$B,MATCH($B80,Items!$A:$A,0)),"Unknown code"))</f>
        <v/>
      </c>
      <c r="D80" s="20"/>
      <c r="E80" s="21"/>
      <c r="F80" s="22" t="str">
        <f t="shared" si="2"/>
        <v/>
      </c>
      <c r="G80" s="17"/>
      <c r="H80" s="23" t="str">
        <f>IF($B80="","",MAX(0,MIN(N($D80),SUMIF($B$4:$B$1003,$B80,$D$4:$D$1003)-SUMIF(Issues!$B$4:$B$2003,$B80,Issues!$D$4:$D$2003)-SUMIF($B81:$B$1004,$B80,$D81:$D$1004))))</f>
        <v/>
      </c>
      <c r="I80" s="22" t="str">
        <f t="shared" si="3"/>
        <v/>
      </c>
    </row>
    <row r="81" spans="1:9" x14ac:dyDescent="0.3">
      <c r="A81" s="18"/>
      <c r="B81" s="17"/>
      <c r="C81" s="19" t="str">
        <f>IF($B81="","",IFERROR(INDEX(Items!$B:$B,MATCH($B81,Items!$A:$A,0)),"Unknown code"))</f>
        <v/>
      </c>
      <c r="D81" s="20"/>
      <c r="E81" s="21"/>
      <c r="F81" s="22" t="str">
        <f t="shared" si="2"/>
        <v/>
      </c>
      <c r="G81" s="17"/>
      <c r="H81" s="23" t="str">
        <f>IF($B81="","",MAX(0,MIN(N($D81),SUMIF($B$4:$B$1003,$B81,$D$4:$D$1003)-SUMIF(Issues!$B$4:$B$2003,$B81,Issues!$D$4:$D$2003)-SUMIF($B82:$B$1004,$B81,$D82:$D$1004))))</f>
        <v/>
      </c>
      <c r="I81" s="22" t="str">
        <f t="shared" si="3"/>
        <v/>
      </c>
    </row>
    <row r="82" spans="1:9" x14ac:dyDescent="0.3">
      <c r="A82" s="18"/>
      <c r="B82" s="17"/>
      <c r="C82" s="19" t="str">
        <f>IF($B82="","",IFERROR(INDEX(Items!$B:$B,MATCH($B82,Items!$A:$A,0)),"Unknown code"))</f>
        <v/>
      </c>
      <c r="D82" s="20"/>
      <c r="E82" s="21"/>
      <c r="F82" s="22" t="str">
        <f t="shared" si="2"/>
        <v/>
      </c>
      <c r="G82" s="17"/>
      <c r="H82" s="23" t="str">
        <f>IF($B82="","",MAX(0,MIN(N($D82),SUMIF($B$4:$B$1003,$B82,$D$4:$D$1003)-SUMIF(Issues!$B$4:$B$2003,$B82,Issues!$D$4:$D$2003)-SUMIF($B83:$B$1004,$B82,$D83:$D$1004))))</f>
        <v/>
      </c>
      <c r="I82" s="22" t="str">
        <f t="shared" si="3"/>
        <v/>
      </c>
    </row>
    <row r="83" spans="1:9" x14ac:dyDescent="0.3">
      <c r="A83" s="18"/>
      <c r="B83" s="17"/>
      <c r="C83" s="19" t="str">
        <f>IF($B83="","",IFERROR(INDEX(Items!$B:$B,MATCH($B83,Items!$A:$A,0)),"Unknown code"))</f>
        <v/>
      </c>
      <c r="D83" s="20"/>
      <c r="E83" s="21"/>
      <c r="F83" s="22" t="str">
        <f t="shared" si="2"/>
        <v/>
      </c>
      <c r="G83" s="17"/>
      <c r="H83" s="23" t="str">
        <f>IF($B83="","",MAX(0,MIN(N($D83),SUMIF($B$4:$B$1003,$B83,$D$4:$D$1003)-SUMIF(Issues!$B$4:$B$2003,$B83,Issues!$D$4:$D$2003)-SUMIF($B84:$B$1004,$B83,$D84:$D$1004))))</f>
        <v/>
      </c>
      <c r="I83" s="22" t="str">
        <f t="shared" si="3"/>
        <v/>
      </c>
    </row>
    <row r="84" spans="1:9" x14ac:dyDescent="0.3">
      <c r="A84" s="18"/>
      <c r="B84" s="17"/>
      <c r="C84" s="19" t="str">
        <f>IF($B84="","",IFERROR(INDEX(Items!$B:$B,MATCH($B84,Items!$A:$A,0)),"Unknown code"))</f>
        <v/>
      </c>
      <c r="D84" s="20"/>
      <c r="E84" s="21"/>
      <c r="F84" s="22" t="str">
        <f t="shared" si="2"/>
        <v/>
      </c>
      <c r="G84" s="17"/>
      <c r="H84" s="23" t="str">
        <f>IF($B84="","",MAX(0,MIN(N($D84),SUMIF($B$4:$B$1003,$B84,$D$4:$D$1003)-SUMIF(Issues!$B$4:$B$2003,$B84,Issues!$D$4:$D$2003)-SUMIF($B85:$B$1004,$B84,$D85:$D$1004))))</f>
        <v/>
      </c>
      <c r="I84" s="22" t="str">
        <f t="shared" si="3"/>
        <v/>
      </c>
    </row>
    <row r="85" spans="1:9" x14ac:dyDescent="0.3">
      <c r="A85" s="18"/>
      <c r="B85" s="17"/>
      <c r="C85" s="19" t="str">
        <f>IF($B85="","",IFERROR(INDEX(Items!$B:$B,MATCH($B85,Items!$A:$A,0)),"Unknown code"))</f>
        <v/>
      </c>
      <c r="D85" s="20"/>
      <c r="E85" s="21"/>
      <c r="F85" s="22" t="str">
        <f t="shared" si="2"/>
        <v/>
      </c>
      <c r="G85" s="17"/>
      <c r="H85" s="23" t="str">
        <f>IF($B85="","",MAX(0,MIN(N($D85),SUMIF($B$4:$B$1003,$B85,$D$4:$D$1003)-SUMIF(Issues!$B$4:$B$2003,$B85,Issues!$D$4:$D$2003)-SUMIF($B86:$B$1004,$B85,$D86:$D$1004))))</f>
        <v/>
      </c>
      <c r="I85" s="22" t="str">
        <f t="shared" si="3"/>
        <v/>
      </c>
    </row>
    <row r="86" spans="1:9" x14ac:dyDescent="0.3">
      <c r="A86" s="18"/>
      <c r="B86" s="17"/>
      <c r="C86" s="19" t="str">
        <f>IF($B86="","",IFERROR(INDEX(Items!$B:$B,MATCH($B86,Items!$A:$A,0)),"Unknown code"))</f>
        <v/>
      </c>
      <c r="D86" s="20"/>
      <c r="E86" s="21"/>
      <c r="F86" s="22" t="str">
        <f t="shared" si="2"/>
        <v/>
      </c>
      <c r="G86" s="17"/>
      <c r="H86" s="23" t="str">
        <f>IF($B86="","",MAX(0,MIN(N($D86),SUMIF($B$4:$B$1003,$B86,$D$4:$D$1003)-SUMIF(Issues!$B$4:$B$2003,$B86,Issues!$D$4:$D$2003)-SUMIF($B87:$B$1004,$B86,$D87:$D$1004))))</f>
        <v/>
      </c>
      <c r="I86" s="22" t="str">
        <f t="shared" si="3"/>
        <v/>
      </c>
    </row>
    <row r="87" spans="1:9" x14ac:dyDescent="0.3">
      <c r="A87" s="18"/>
      <c r="B87" s="17"/>
      <c r="C87" s="19" t="str">
        <f>IF($B87="","",IFERROR(INDEX(Items!$B:$B,MATCH($B87,Items!$A:$A,0)),"Unknown code"))</f>
        <v/>
      </c>
      <c r="D87" s="20"/>
      <c r="E87" s="21"/>
      <c r="F87" s="22" t="str">
        <f t="shared" si="2"/>
        <v/>
      </c>
      <c r="G87" s="17"/>
      <c r="H87" s="23" t="str">
        <f>IF($B87="","",MAX(0,MIN(N($D87),SUMIF($B$4:$B$1003,$B87,$D$4:$D$1003)-SUMIF(Issues!$B$4:$B$2003,$B87,Issues!$D$4:$D$2003)-SUMIF($B88:$B$1004,$B87,$D88:$D$1004))))</f>
        <v/>
      </c>
      <c r="I87" s="22" t="str">
        <f t="shared" si="3"/>
        <v/>
      </c>
    </row>
    <row r="88" spans="1:9" x14ac:dyDescent="0.3">
      <c r="A88" s="18"/>
      <c r="B88" s="17"/>
      <c r="C88" s="19" t="str">
        <f>IF($B88="","",IFERROR(INDEX(Items!$B:$B,MATCH($B88,Items!$A:$A,0)),"Unknown code"))</f>
        <v/>
      </c>
      <c r="D88" s="20"/>
      <c r="E88" s="21"/>
      <c r="F88" s="22" t="str">
        <f t="shared" si="2"/>
        <v/>
      </c>
      <c r="G88" s="17"/>
      <c r="H88" s="23" t="str">
        <f>IF($B88="","",MAX(0,MIN(N($D88),SUMIF($B$4:$B$1003,$B88,$D$4:$D$1003)-SUMIF(Issues!$B$4:$B$2003,$B88,Issues!$D$4:$D$2003)-SUMIF($B89:$B$1004,$B88,$D89:$D$1004))))</f>
        <v/>
      </c>
      <c r="I88" s="22" t="str">
        <f t="shared" si="3"/>
        <v/>
      </c>
    </row>
    <row r="89" spans="1:9" x14ac:dyDescent="0.3">
      <c r="A89" s="18"/>
      <c r="B89" s="17"/>
      <c r="C89" s="19" t="str">
        <f>IF($B89="","",IFERROR(INDEX(Items!$B:$B,MATCH($B89,Items!$A:$A,0)),"Unknown code"))</f>
        <v/>
      </c>
      <c r="D89" s="20"/>
      <c r="E89" s="21"/>
      <c r="F89" s="22" t="str">
        <f t="shared" si="2"/>
        <v/>
      </c>
      <c r="G89" s="17"/>
      <c r="H89" s="23" t="str">
        <f>IF($B89="","",MAX(0,MIN(N($D89),SUMIF($B$4:$B$1003,$B89,$D$4:$D$1003)-SUMIF(Issues!$B$4:$B$2003,$B89,Issues!$D$4:$D$2003)-SUMIF($B90:$B$1004,$B89,$D90:$D$1004))))</f>
        <v/>
      </c>
      <c r="I89" s="22" t="str">
        <f t="shared" si="3"/>
        <v/>
      </c>
    </row>
    <row r="90" spans="1:9" x14ac:dyDescent="0.3">
      <c r="A90" s="18"/>
      <c r="B90" s="17"/>
      <c r="C90" s="19" t="str">
        <f>IF($B90="","",IFERROR(INDEX(Items!$B:$B,MATCH($B90,Items!$A:$A,0)),"Unknown code"))</f>
        <v/>
      </c>
      <c r="D90" s="20"/>
      <c r="E90" s="21"/>
      <c r="F90" s="22" t="str">
        <f t="shared" si="2"/>
        <v/>
      </c>
      <c r="G90" s="17"/>
      <c r="H90" s="23" t="str">
        <f>IF($B90="","",MAX(0,MIN(N($D90),SUMIF($B$4:$B$1003,$B90,$D$4:$D$1003)-SUMIF(Issues!$B$4:$B$2003,$B90,Issues!$D$4:$D$2003)-SUMIF($B91:$B$1004,$B90,$D91:$D$1004))))</f>
        <v/>
      </c>
      <c r="I90" s="22" t="str">
        <f t="shared" si="3"/>
        <v/>
      </c>
    </row>
    <row r="91" spans="1:9" x14ac:dyDescent="0.3">
      <c r="A91" s="18"/>
      <c r="B91" s="17"/>
      <c r="C91" s="19" t="str">
        <f>IF($B91="","",IFERROR(INDEX(Items!$B:$B,MATCH($B91,Items!$A:$A,0)),"Unknown code"))</f>
        <v/>
      </c>
      <c r="D91" s="20"/>
      <c r="E91" s="21"/>
      <c r="F91" s="22" t="str">
        <f t="shared" si="2"/>
        <v/>
      </c>
      <c r="G91" s="17"/>
      <c r="H91" s="23" t="str">
        <f>IF($B91="","",MAX(0,MIN(N($D91),SUMIF($B$4:$B$1003,$B91,$D$4:$D$1003)-SUMIF(Issues!$B$4:$B$2003,$B91,Issues!$D$4:$D$2003)-SUMIF($B92:$B$1004,$B91,$D92:$D$1004))))</f>
        <v/>
      </c>
      <c r="I91" s="22" t="str">
        <f t="shared" si="3"/>
        <v/>
      </c>
    </row>
    <row r="92" spans="1:9" x14ac:dyDescent="0.3">
      <c r="A92" s="18"/>
      <c r="B92" s="17"/>
      <c r="C92" s="19" t="str">
        <f>IF($B92="","",IFERROR(INDEX(Items!$B:$B,MATCH($B92,Items!$A:$A,0)),"Unknown code"))</f>
        <v/>
      </c>
      <c r="D92" s="20"/>
      <c r="E92" s="21"/>
      <c r="F92" s="22" t="str">
        <f t="shared" si="2"/>
        <v/>
      </c>
      <c r="G92" s="17"/>
      <c r="H92" s="23" t="str">
        <f>IF($B92="","",MAX(0,MIN(N($D92),SUMIF($B$4:$B$1003,$B92,$D$4:$D$1003)-SUMIF(Issues!$B$4:$B$2003,$B92,Issues!$D$4:$D$2003)-SUMIF($B93:$B$1004,$B92,$D93:$D$1004))))</f>
        <v/>
      </c>
      <c r="I92" s="22" t="str">
        <f t="shared" si="3"/>
        <v/>
      </c>
    </row>
    <row r="93" spans="1:9" x14ac:dyDescent="0.3">
      <c r="A93" s="18"/>
      <c r="B93" s="17"/>
      <c r="C93" s="19" t="str">
        <f>IF($B93="","",IFERROR(INDEX(Items!$B:$B,MATCH($B93,Items!$A:$A,0)),"Unknown code"))</f>
        <v/>
      </c>
      <c r="D93" s="20"/>
      <c r="E93" s="21"/>
      <c r="F93" s="22" t="str">
        <f t="shared" si="2"/>
        <v/>
      </c>
      <c r="G93" s="17"/>
      <c r="H93" s="23" t="str">
        <f>IF($B93="","",MAX(0,MIN(N($D93),SUMIF($B$4:$B$1003,$B93,$D$4:$D$1003)-SUMIF(Issues!$B$4:$B$2003,$B93,Issues!$D$4:$D$2003)-SUMIF($B94:$B$1004,$B93,$D94:$D$1004))))</f>
        <v/>
      </c>
      <c r="I93" s="22" t="str">
        <f t="shared" si="3"/>
        <v/>
      </c>
    </row>
    <row r="94" spans="1:9" x14ac:dyDescent="0.3">
      <c r="A94" s="18"/>
      <c r="B94" s="17"/>
      <c r="C94" s="19" t="str">
        <f>IF($B94="","",IFERROR(INDEX(Items!$B:$B,MATCH($B94,Items!$A:$A,0)),"Unknown code"))</f>
        <v/>
      </c>
      <c r="D94" s="20"/>
      <c r="E94" s="21"/>
      <c r="F94" s="22" t="str">
        <f t="shared" si="2"/>
        <v/>
      </c>
      <c r="G94" s="17"/>
      <c r="H94" s="23" t="str">
        <f>IF($B94="","",MAX(0,MIN(N($D94),SUMIF($B$4:$B$1003,$B94,$D$4:$D$1003)-SUMIF(Issues!$B$4:$B$2003,$B94,Issues!$D$4:$D$2003)-SUMIF($B95:$B$1004,$B94,$D95:$D$1004))))</f>
        <v/>
      </c>
      <c r="I94" s="22" t="str">
        <f t="shared" si="3"/>
        <v/>
      </c>
    </row>
    <row r="95" spans="1:9" x14ac:dyDescent="0.3">
      <c r="A95" s="18"/>
      <c r="B95" s="17"/>
      <c r="C95" s="19" t="str">
        <f>IF($B95="","",IFERROR(INDEX(Items!$B:$B,MATCH($B95,Items!$A:$A,0)),"Unknown code"))</f>
        <v/>
      </c>
      <c r="D95" s="20"/>
      <c r="E95" s="21"/>
      <c r="F95" s="22" t="str">
        <f t="shared" si="2"/>
        <v/>
      </c>
      <c r="G95" s="17"/>
      <c r="H95" s="23" t="str">
        <f>IF($B95="","",MAX(0,MIN(N($D95),SUMIF($B$4:$B$1003,$B95,$D$4:$D$1003)-SUMIF(Issues!$B$4:$B$2003,$B95,Issues!$D$4:$D$2003)-SUMIF($B96:$B$1004,$B95,$D96:$D$1004))))</f>
        <v/>
      </c>
      <c r="I95" s="22" t="str">
        <f t="shared" si="3"/>
        <v/>
      </c>
    </row>
    <row r="96" spans="1:9" x14ac:dyDescent="0.3">
      <c r="A96" s="18"/>
      <c r="B96" s="17"/>
      <c r="C96" s="19" t="str">
        <f>IF($B96="","",IFERROR(INDEX(Items!$B:$B,MATCH($B96,Items!$A:$A,0)),"Unknown code"))</f>
        <v/>
      </c>
      <c r="D96" s="20"/>
      <c r="E96" s="21"/>
      <c r="F96" s="22" t="str">
        <f t="shared" si="2"/>
        <v/>
      </c>
      <c r="G96" s="17"/>
      <c r="H96" s="23" t="str">
        <f>IF($B96="","",MAX(0,MIN(N($D96),SUMIF($B$4:$B$1003,$B96,$D$4:$D$1003)-SUMIF(Issues!$B$4:$B$2003,$B96,Issues!$D$4:$D$2003)-SUMIF($B97:$B$1004,$B96,$D97:$D$1004))))</f>
        <v/>
      </c>
      <c r="I96" s="22" t="str">
        <f t="shared" si="3"/>
        <v/>
      </c>
    </row>
    <row r="97" spans="1:9" x14ac:dyDescent="0.3">
      <c r="A97" s="18"/>
      <c r="B97" s="17"/>
      <c r="C97" s="19" t="str">
        <f>IF($B97="","",IFERROR(INDEX(Items!$B:$B,MATCH($B97,Items!$A:$A,0)),"Unknown code"))</f>
        <v/>
      </c>
      <c r="D97" s="20"/>
      <c r="E97" s="21"/>
      <c r="F97" s="22" t="str">
        <f t="shared" si="2"/>
        <v/>
      </c>
      <c r="G97" s="17"/>
      <c r="H97" s="23" t="str">
        <f>IF($B97="","",MAX(0,MIN(N($D97),SUMIF($B$4:$B$1003,$B97,$D$4:$D$1003)-SUMIF(Issues!$B$4:$B$2003,$B97,Issues!$D$4:$D$2003)-SUMIF($B98:$B$1004,$B97,$D98:$D$1004))))</f>
        <v/>
      </c>
      <c r="I97" s="22" t="str">
        <f t="shared" si="3"/>
        <v/>
      </c>
    </row>
    <row r="98" spans="1:9" x14ac:dyDescent="0.3">
      <c r="A98" s="18"/>
      <c r="B98" s="17"/>
      <c r="C98" s="19" t="str">
        <f>IF($B98="","",IFERROR(INDEX(Items!$B:$B,MATCH($B98,Items!$A:$A,0)),"Unknown code"))</f>
        <v/>
      </c>
      <c r="D98" s="20"/>
      <c r="E98" s="21"/>
      <c r="F98" s="22" t="str">
        <f t="shared" si="2"/>
        <v/>
      </c>
      <c r="G98" s="17"/>
      <c r="H98" s="23" t="str">
        <f>IF($B98="","",MAX(0,MIN(N($D98),SUMIF($B$4:$B$1003,$B98,$D$4:$D$1003)-SUMIF(Issues!$B$4:$B$2003,$B98,Issues!$D$4:$D$2003)-SUMIF($B99:$B$1004,$B98,$D99:$D$1004))))</f>
        <v/>
      </c>
      <c r="I98" s="22" t="str">
        <f t="shared" si="3"/>
        <v/>
      </c>
    </row>
    <row r="99" spans="1:9" x14ac:dyDescent="0.3">
      <c r="A99" s="18"/>
      <c r="B99" s="17"/>
      <c r="C99" s="19" t="str">
        <f>IF($B99="","",IFERROR(INDEX(Items!$B:$B,MATCH($B99,Items!$A:$A,0)),"Unknown code"))</f>
        <v/>
      </c>
      <c r="D99" s="20"/>
      <c r="E99" s="21"/>
      <c r="F99" s="22" t="str">
        <f t="shared" si="2"/>
        <v/>
      </c>
      <c r="G99" s="17"/>
      <c r="H99" s="23" t="str">
        <f>IF($B99="","",MAX(0,MIN(N($D99),SUMIF($B$4:$B$1003,$B99,$D$4:$D$1003)-SUMIF(Issues!$B$4:$B$2003,$B99,Issues!$D$4:$D$2003)-SUMIF($B100:$B$1004,$B99,$D100:$D$1004))))</f>
        <v/>
      </c>
      <c r="I99" s="22" t="str">
        <f t="shared" si="3"/>
        <v/>
      </c>
    </row>
    <row r="100" spans="1:9" x14ac:dyDescent="0.3">
      <c r="A100" s="18"/>
      <c r="B100" s="17"/>
      <c r="C100" s="19" t="str">
        <f>IF($B100="","",IFERROR(INDEX(Items!$B:$B,MATCH($B100,Items!$A:$A,0)),"Unknown code"))</f>
        <v/>
      </c>
      <c r="D100" s="20"/>
      <c r="E100" s="21"/>
      <c r="F100" s="22" t="str">
        <f t="shared" si="2"/>
        <v/>
      </c>
      <c r="G100" s="17"/>
      <c r="H100" s="23" t="str">
        <f>IF($B100="","",MAX(0,MIN(N($D100),SUMIF($B$4:$B$1003,$B100,$D$4:$D$1003)-SUMIF(Issues!$B$4:$B$2003,$B100,Issues!$D$4:$D$2003)-SUMIF($B101:$B$1004,$B100,$D101:$D$1004))))</f>
        <v/>
      </c>
      <c r="I100" s="22" t="str">
        <f t="shared" si="3"/>
        <v/>
      </c>
    </row>
    <row r="101" spans="1:9" x14ac:dyDescent="0.3">
      <c r="A101" s="18"/>
      <c r="B101" s="17"/>
      <c r="C101" s="19" t="str">
        <f>IF($B101="","",IFERROR(INDEX(Items!$B:$B,MATCH($B101,Items!$A:$A,0)),"Unknown code"))</f>
        <v/>
      </c>
      <c r="D101" s="20"/>
      <c r="E101" s="21"/>
      <c r="F101" s="22" t="str">
        <f t="shared" si="2"/>
        <v/>
      </c>
      <c r="G101" s="17"/>
      <c r="H101" s="23" t="str">
        <f>IF($B101="","",MAX(0,MIN(N($D101),SUMIF($B$4:$B$1003,$B101,$D$4:$D$1003)-SUMIF(Issues!$B$4:$B$2003,$B101,Issues!$D$4:$D$2003)-SUMIF($B102:$B$1004,$B101,$D102:$D$1004))))</f>
        <v/>
      </c>
      <c r="I101" s="22" t="str">
        <f t="shared" si="3"/>
        <v/>
      </c>
    </row>
    <row r="102" spans="1:9" x14ac:dyDescent="0.3">
      <c r="A102" s="18"/>
      <c r="B102" s="17"/>
      <c r="C102" s="19" t="str">
        <f>IF($B102="","",IFERROR(INDEX(Items!$B:$B,MATCH($B102,Items!$A:$A,0)),"Unknown code"))</f>
        <v/>
      </c>
      <c r="D102" s="20"/>
      <c r="E102" s="21"/>
      <c r="F102" s="22" t="str">
        <f t="shared" si="2"/>
        <v/>
      </c>
      <c r="G102" s="17"/>
      <c r="H102" s="23" t="str">
        <f>IF($B102="","",MAX(0,MIN(N($D102),SUMIF($B$4:$B$1003,$B102,$D$4:$D$1003)-SUMIF(Issues!$B$4:$B$2003,$B102,Issues!$D$4:$D$2003)-SUMIF($B103:$B$1004,$B102,$D103:$D$1004))))</f>
        <v/>
      </c>
      <c r="I102" s="22" t="str">
        <f t="shared" si="3"/>
        <v/>
      </c>
    </row>
    <row r="103" spans="1:9" x14ac:dyDescent="0.3">
      <c r="A103" s="18"/>
      <c r="B103" s="17"/>
      <c r="C103" s="19" t="str">
        <f>IF($B103="","",IFERROR(INDEX(Items!$B:$B,MATCH($B103,Items!$A:$A,0)),"Unknown code"))</f>
        <v/>
      </c>
      <c r="D103" s="20"/>
      <c r="E103" s="21"/>
      <c r="F103" s="22" t="str">
        <f t="shared" si="2"/>
        <v/>
      </c>
      <c r="G103" s="17"/>
      <c r="H103" s="23" t="str">
        <f>IF($B103="","",MAX(0,MIN(N($D103),SUMIF($B$4:$B$1003,$B103,$D$4:$D$1003)-SUMIF(Issues!$B$4:$B$2003,$B103,Issues!$D$4:$D$2003)-SUMIF($B104:$B$1004,$B103,$D104:$D$1004))))</f>
        <v/>
      </c>
      <c r="I103" s="22" t="str">
        <f t="shared" si="3"/>
        <v/>
      </c>
    </row>
    <row r="104" spans="1:9" x14ac:dyDescent="0.3">
      <c r="A104" s="18"/>
      <c r="B104" s="17"/>
      <c r="C104" s="19" t="str">
        <f>IF($B104="","",IFERROR(INDEX(Items!$B:$B,MATCH($B104,Items!$A:$A,0)),"Unknown code"))</f>
        <v/>
      </c>
      <c r="D104" s="20"/>
      <c r="E104" s="21"/>
      <c r="F104" s="22" t="str">
        <f t="shared" si="2"/>
        <v/>
      </c>
      <c r="G104" s="17"/>
      <c r="H104" s="23" t="str">
        <f>IF($B104="","",MAX(0,MIN(N($D104),SUMIF($B$4:$B$1003,$B104,$D$4:$D$1003)-SUMIF(Issues!$B$4:$B$2003,$B104,Issues!$D$4:$D$2003)-SUMIF($B105:$B$1004,$B104,$D105:$D$1004))))</f>
        <v/>
      </c>
      <c r="I104" s="22" t="str">
        <f t="shared" si="3"/>
        <v/>
      </c>
    </row>
    <row r="105" spans="1:9" x14ac:dyDescent="0.3">
      <c r="A105" s="18"/>
      <c r="B105" s="17"/>
      <c r="C105" s="19" t="str">
        <f>IF($B105="","",IFERROR(INDEX(Items!$B:$B,MATCH($B105,Items!$A:$A,0)),"Unknown code"))</f>
        <v/>
      </c>
      <c r="D105" s="20"/>
      <c r="E105" s="21"/>
      <c r="F105" s="22" t="str">
        <f t="shared" si="2"/>
        <v/>
      </c>
      <c r="G105" s="17"/>
      <c r="H105" s="23" t="str">
        <f>IF($B105="","",MAX(0,MIN(N($D105),SUMIF($B$4:$B$1003,$B105,$D$4:$D$1003)-SUMIF(Issues!$B$4:$B$2003,$B105,Issues!$D$4:$D$2003)-SUMIF($B106:$B$1004,$B105,$D106:$D$1004))))</f>
        <v/>
      </c>
      <c r="I105" s="22" t="str">
        <f t="shared" si="3"/>
        <v/>
      </c>
    </row>
    <row r="106" spans="1:9" x14ac:dyDescent="0.3">
      <c r="A106" s="18"/>
      <c r="B106" s="17"/>
      <c r="C106" s="19" t="str">
        <f>IF($B106="","",IFERROR(INDEX(Items!$B:$B,MATCH($B106,Items!$A:$A,0)),"Unknown code"))</f>
        <v/>
      </c>
      <c r="D106" s="20"/>
      <c r="E106" s="21"/>
      <c r="F106" s="22" t="str">
        <f t="shared" si="2"/>
        <v/>
      </c>
      <c r="G106" s="17"/>
      <c r="H106" s="23" t="str">
        <f>IF($B106="","",MAX(0,MIN(N($D106),SUMIF($B$4:$B$1003,$B106,$D$4:$D$1003)-SUMIF(Issues!$B$4:$B$2003,$B106,Issues!$D$4:$D$2003)-SUMIF($B107:$B$1004,$B106,$D107:$D$1004))))</f>
        <v/>
      </c>
      <c r="I106" s="22" t="str">
        <f t="shared" si="3"/>
        <v/>
      </c>
    </row>
    <row r="107" spans="1:9" x14ac:dyDescent="0.3">
      <c r="A107" s="18"/>
      <c r="B107" s="17"/>
      <c r="C107" s="19" t="str">
        <f>IF($B107="","",IFERROR(INDEX(Items!$B:$B,MATCH($B107,Items!$A:$A,0)),"Unknown code"))</f>
        <v/>
      </c>
      <c r="D107" s="20"/>
      <c r="E107" s="21"/>
      <c r="F107" s="22" t="str">
        <f t="shared" si="2"/>
        <v/>
      </c>
      <c r="G107" s="17"/>
      <c r="H107" s="23" t="str">
        <f>IF($B107="","",MAX(0,MIN(N($D107),SUMIF($B$4:$B$1003,$B107,$D$4:$D$1003)-SUMIF(Issues!$B$4:$B$2003,$B107,Issues!$D$4:$D$2003)-SUMIF($B108:$B$1004,$B107,$D108:$D$1004))))</f>
        <v/>
      </c>
      <c r="I107" s="22" t="str">
        <f t="shared" si="3"/>
        <v/>
      </c>
    </row>
    <row r="108" spans="1:9" x14ac:dyDescent="0.3">
      <c r="A108" s="18"/>
      <c r="B108" s="17"/>
      <c r="C108" s="19" t="str">
        <f>IF($B108="","",IFERROR(INDEX(Items!$B:$B,MATCH($B108,Items!$A:$A,0)),"Unknown code"))</f>
        <v/>
      </c>
      <c r="D108" s="20"/>
      <c r="E108" s="21"/>
      <c r="F108" s="22" t="str">
        <f t="shared" si="2"/>
        <v/>
      </c>
      <c r="G108" s="17"/>
      <c r="H108" s="23" t="str">
        <f>IF($B108="","",MAX(0,MIN(N($D108),SUMIF($B$4:$B$1003,$B108,$D$4:$D$1003)-SUMIF(Issues!$B$4:$B$2003,$B108,Issues!$D$4:$D$2003)-SUMIF($B109:$B$1004,$B108,$D109:$D$1004))))</f>
        <v/>
      </c>
      <c r="I108" s="22" t="str">
        <f t="shared" si="3"/>
        <v/>
      </c>
    </row>
    <row r="109" spans="1:9" x14ac:dyDescent="0.3">
      <c r="A109" s="18"/>
      <c r="B109" s="17"/>
      <c r="C109" s="19" t="str">
        <f>IF($B109="","",IFERROR(INDEX(Items!$B:$B,MATCH($B109,Items!$A:$A,0)),"Unknown code"))</f>
        <v/>
      </c>
      <c r="D109" s="20"/>
      <c r="E109" s="21"/>
      <c r="F109" s="22" t="str">
        <f t="shared" si="2"/>
        <v/>
      </c>
      <c r="G109" s="17"/>
      <c r="H109" s="23" t="str">
        <f>IF($B109="","",MAX(0,MIN(N($D109),SUMIF($B$4:$B$1003,$B109,$D$4:$D$1003)-SUMIF(Issues!$B$4:$B$2003,$B109,Issues!$D$4:$D$2003)-SUMIF($B110:$B$1004,$B109,$D110:$D$1004))))</f>
        <v/>
      </c>
      <c r="I109" s="22" t="str">
        <f t="shared" si="3"/>
        <v/>
      </c>
    </row>
    <row r="110" spans="1:9" x14ac:dyDescent="0.3">
      <c r="A110" s="18"/>
      <c r="B110" s="17"/>
      <c r="C110" s="19" t="str">
        <f>IF($B110="","",IFERROR(INDEX(Items!$B:$B,MATCH($B110,Items!$A:$A,0)),"Unknown code"))</f>
        <v/>
      </c>
      <c r="D110" s="20"/>
      <c r="E110" s="21"/>
      <c r="F110" s="22" t="str">
        <f t="shared" si="2"/>
        <v/>
      </c>
      <c r="G110" s="17"/>
      <c r="H110" s="23" t="str">
        <f>IF($B110="","",MAX(0,MIN(N($D110),SUMIF($B$4:$B$1003,$B110,$D$4:$D$1003)-SUMIF(Issues!$B$4:$B$2003,$B110,Issues!$D$4:$D$2003)-SUMIF($B111:$B$1004,$B110,$D111:$D$1004))))</f>
        <v/>
      </c>
      <c r="I110" s="22" t="str">
        <f t="shared" si="3"/>
        <v/>
      </c>
    </row>
    <row r="111" spans="1:9" x14ac:dyDescent="0.3">
      <c r="A111" s="18"/>
      <c r="B111" s="17"/>
      <c r="C111" s="19" t="str">
        <f>IF($B111="","",IFERROR(INDEX(Items!$B:$B,MATCH($B111,Items!$A:$A,0)),"Unknown code"))</f>
        <v/>
      </c>
      <c r="D111" s="20"/>
      <c r="E111" s="21"/>
      <c r="F111" s="22" t="str">
        <f t="shared" si="2"/>
        <v/>
      </c>
      <c r="G111" s="17"/>
      <c r="H111" s="23" t="str">
        <f>IF($B111="","",MAX(0,MIN(N($D111),SUMIF($B$4:$B$1003,$B111,$D$4:$D$1003)-SUMIF(Issues!$B$4:$B$2003,$B111,Issues!$D$4:$D$2003)-SUMIF($B112:$B$1004,$B111,$D112:$D$1004))))</f>
        <v/>
      </c>
      <c r="I111" s="22" t="str">
        <f t="shared" si="3"/>
        <v/>
      </c>
    </row>
    <row r="112" spans="1:9" x14ac:dyDescent="0.3">
      <c r="A112" s="18"/>
      <c r="B112" s="17"/>
      <c r="C112" s="19" t="str">
        <f>IF($B112="","",IFERROR(INDEX(Items!$B:$B,MATCH($B112,Items!$A:$A,0)),"Unknown code"))</f>
        <v/>
      </c>
      <c r="D112" s="20"/>
      <c r="E112" s="21"/>
      <c r="F112" s="22" t="str">
        <f t="shared" si="2"/>
        <v/>
      </c>
      <c r="G112" s="17"/>
      <c r="H112" s="23" t="str">
        <f>IF($B112="","",MAX(0,MIN(N($D112),SUMIF($B$4:$B$1003,$B112,$D$4:$D$1003)-SUMIF(Issues!$B$4:$B$2003,$B112,Issues!$D$4:$D$2003)-SUMIF($B113:$B$1004,$B112,$D113:$D$1004))))</f>
        <v/>
      </c>
      <c r="I112" s="22" t="str">
        <f t="shared" si="3"/>
        <v/>
      </c>
    </row>
    <row r="113" spans="1:9" x14ac:dyDescent="0.3">
      <c r="A113" s="18"/>
      <c r="B113" s="17"/>
      <c r="C113" s="19" t="str">
        <f>IF($B113="","",IFERROR(INDEX(Items!$B:$B,MATCH($B113,Items!$A:$A,0)),"Unknown code"))</f>
        <v/>
      </c>
      <c r="D113" s="20"/>
      <c r="E113" s="21"/>
      <c r="F113" s="22" t="str">
        <f t="shared" si="2"/>
        <v/>
      </c>
      <c r="G113" s="17"/>
      <c r="H113" s="23" t="str">
        <f>IF($B113="","",MAX(0,MIN(N($D113),SUMIF($B$4:$B$1003,$B113,$D$4:$D$1003)-SUMIF(Issues!$B$4:$B$2003,$B113,Issues!$D$4:$D$2003)-SUMIF($B114:$B$1004,$B113,$D114:$D$1004))))</f>
        <v/>
      </c>
      <c r="I113" s="22" t="str">
        <f t="shared" si="3"/>
        <v/>
      </c>
    </row>
    <row r="114" spans="1:9" x14ac:dyDescent="0.3">
      <c r="A114" s="18"/>
      <c r="B114" s="17"/>
      <c r="C114" s="19" t="str">
        <f>IF($B114="","",IFERROR(INDEX(Items!$B:$B,MATCH($B114,Items!$A:$A,0)),"Unknown code"))</f>
        <v/>
      </c>
      <c r="D114" s="20"/>
      <c r="E114" s="21"/>
      <c r="F114" s="22" t="str">
        <f t="shared" si="2"/>
        <v/>
      </c>
      <c r="G114" s="17"/>
      <c r="H114" s="23" t="str">
        <f>IF($B114="","",MAX(0,MIN(N($D114),SUMIF($B$4:$B$1003,$B114,$D$4:$D$1003)-SUMIF(Issues!$B$4:$B$2003,$B114,Issues!$D$4:$D$2003)-SUMIF($B115:$B$1004,$B114,$D115:$D$1004))))</f>
        <v/>
      </c>
      <c r="I114" s="22" t="str">
        <f t="shared" si="3"/>
        <v/>
      </c>
    </row>
    <row r="115" spans="1:9" x14ac:dyDescent="0.3">
      <c r="A115" s="18"/>
      <c r="B115" s="17"/>
      <c r="C115" s="19" t="str">
        <f>IF($B115="","",IFERROR(INDEX(Items!$B:$B,MATCH($B115,Items!$A:$A,0)),"Unknown code"))</f>
        <v/>
      </c>
      <c r="D115" s="20"/>
      <c r="E115" s="21"/>
      <c r="F115" s="22" t="str">
        <f t="shared" si="2"/>
        <v/>
      </c>
      <c r="G115" s="17"/>
      <c r="H115" s="23" t="str">
        <f>IF($B115="","",MAX(0,MIN(N($D115),SUMIF($B$4:$B$1003,$B115,$D$4:$D$1003)-SUMIF(Issues!$B$4:$B$2003,$B115,Issues!$D$4:$D$2003)-SUMIF($B116:$B$1004,$B115,$D116:$D$1004))))</f>
        <v/>
      </c>
      <c r="I115" s="22" t="str">
        <f t="shared" si="3"/>
        <v/>
      </c>
    </row>
    <row r="116" spans="1:9" x14ac:dyDescent="0.3">
      <c r="A116" s="18"/>
      <c r="B116" s="17"/>
      <c r="C116" s="19" t="str">
        <f>IF($B116="","",IFERROR(INDEX(Items!$B:$B,MATCH($B116,Items!$A:$A,0)),"Unknown code"))</f>
        <v/>
      </c>
      <c r="D116" s="20"/>
      <c r="E116" s="21"/>
      <c r="F116" s="22" t="str">
        <f t="shared" si="2"/>
        <v/>
      </c>
      <c r="G116" s="17"/>
      <c r="H116" s="23" t="str">
        <f>IF($B116="","",MAX(0,MIN(N($D116),SUMIF($B$4:$B$1003,$B116,$D$4:$D$1003)-SUMIF(Issues!$B$4:$B$2003,$B116,Issues!$D$4:$D$2003)-SUMIF($B117:$B$1004,$B116,$D117:$D$1004))))</f>
        <v/>
      </c>
      <c r="I116" s="22" t="str">
        <f t="shared" si="3"/>
        <v/>
      </c>
    </row>
    <row r="117" spans="1:9" x14ac:dyDescent="0.3">
      <c r="A117" s="18"/>
      <c r="B117" s="17"/>
      <c r="C117" s="19" t="str">
        <f>IF($B117="","",IFERROR(INDEX(Items!$B:$B,MATCH($B117,Items!$A:$A,0)),"Unknown code"))</f>
        <v/>
      </c>
      <c r="D117" s="20"/>
      <c r="E117" s="21"/>
      <c r="F117" s="22" t="str">
        <f t="shared" si="2"/>
        <v/>
      </c>
      <c r="G117" s="17"/>
      <c r="H117" s="23" t="str">
        <f>IF($B117="","",MAX(0,MIN(N($D117),SUMIF($B$4:$B$1003,$B117,$D$4:$D$1003)-SUMIF(Issues!$B$4:$B$2003,$B117,Issues!$D$4:$D$2003)-SUMIF($B118:$B$1004,$B117,$D118:$D$1004))))</f>
        <v/>
      </c>
      <c r="I117" s="22" t="str">
        <f t="shared" si="3"/>
        <v/>
      </c>
    </row>
    <row r="118" spans="1:9" x14ac:dyDescent="0.3">
      <c r="A118" s="18"/>
      <c r="B118" s="17"/>
      <c r="C118" s="19" t="str">
        <f>IF($B118="","",IFERROR(INDEX(Items!$B:$B,MATCH($B118,Items!$A:$A,0)),"Unknown code"))</f>
        <v/>
      </c>
      <c r="D118" s="20"/>
      <c r="E118" s="21"/>
      <c r="F118" s="22" t="str">
        <f t="shared" si="2"/>
        <v/>
      </c>
      <c r="G118" s="17"/>
      <c r="H118" s="23" t="str">
        <f>IF($B118="","",MAX(0,MIN(N($D118),SUMIF($B$4:$B$1003,$B118,$D$4:$D$1003)-SUMIF(Issues!$B$4:$B$2003,$B118,Issues!$D$4:$D$2003)-SUMIF($B119:$B$1004,$B118,$D119:$D$1004))))</f>
        <v/>
      </c>
      <c r="I118" s="22" t="str">
        <f t="shared" si="3"/>
        <v/>
      </c>
    </row>
    <row r="119" spans="1:9" x14ac:dyDescent="0.3">
      <c r="A119" s="18"/>
      <c r="B119" s="17"/>
      <c r="C119" s="19" t="str">
        <f>IF($B119="","",IFERROR(INDEX(Items!$B:$B,MATCH($B119,Items!$A:$A,0)),"Unknown code"))</f>
        <v/>
      </c>
      <c r="D119" s="20"/>
      <c r="E119" s="21"/>
      <c r="F119" s="22" t="str">
        <f t="shared" si="2"/>
        <v/>
      </c>
      <c r="G119" s="17"/>
      <c r="H119" s="23" t="str">
        <f>IF($B119="","",MAX(0,MIN(N($D119),SUMIF($B$4:$B$1003,$B119,$D$4:$D$1003)-SUMIF(Issues!$B$4:$B$2003,$B119,Issues!$D$4:$D$2003)-SUMIF($B120:$B$1004,$B119,$D120:$D$1004))))</f>
        <v/>
      </c>
      <c r="I119" s="22" t="str">
        <f t="shared" si="3"/>
        <v/>
      </c>
    </row>
    <row r="120" spans="1:9" x14ac:dyDescent="0.3">
      <c r="A120" s="18"/>
      <c r="B120" s="17"/>
      <c r="C120" s="19" t="str">
        <f>IF($B120="","",IFERROR(INDEX(Items!$B:$B,MATCH($B120,Items!$A:$A,0)),"Unknown code"))</f>
        <v/>
      </c>
      <c r="D120" s="20"/>
      <c r="E120" s="21"/>
      <c r="F120" s="22" t="str">
        <f t="shared" si="2"/>
        <v/>
      </c>
      <c r="G120" s="17"/>
      <c r="H120" s="23" t="str">
        <f>IF($B120="","",MAX(0,MIN(N($D120),SUMIF($B$4:$B$1003,$B120,$D$4:$D$1003)-SUMIF(Issues!$B$4:$B$2003,$B120,Issues!$D$4:$D$2003)-SUMIF($B121:$B$1004,$B120,$D121:$D$1004))))</f>
        <v/>
      </c>
      <c r="I120" s="22" t="str">
        <f t="shared" si="3"/>
        <v/>
      </c>
    </row>
    <row r="121" spans="1:9" x14ac:dyDescent="0.3">
      <c r="A121" s="18"/>
      <c r="B121" s="17"/>
      <c r="C121" s="19" t="str">
        <f>IF($B121="","",IFERROR(INDEX(Items!$B:$B,MATCH($B121,Items!$A:$A,0)),"Unknown code"))</f>
        <v/>
      </c>
      <c r="D121" s="20"/>
      <c r="E121" s="21"/>
      <c r="F121" s="22" t="str">
        <f t="shared" si="2"/>
        <v/>
      </c>
      <c r="G121" s="17"/>
      <c r="H121" s="23" t="str">
        <f>IF($B121="","",MAX(0,MIN(N($D121),SUMIF($B$4:$B$1003,$B121,$D$4:$D$1003)-SUMIF(Issues!$B$4:$B$2003,$B121,Issues!$D$4:$D$2003)-SUMIF($B122:$B$1004,$B121,$D122:$D$1004))))</f>
        <v/>
      </c>
      <c r="I121" s="22" t="str">
        <f t="shared" si="3"/>
        <v/>
      </c>
    </row>
    <row r="122" spans="1:9" x14ac:dyDescent="0.3">
      <c r="A122" s="18"/>
      <c r="B122" s="17"/>
      <c r="C122" s="19" t="str">
        <f>IF($B122="","",IFERROR(INDEX(Items!$B:$B,MATCH($B122,Items!$A:$A,0)),"Unknown code"))</f>
        <v/>
      </c>
      <c r="D122" s="20"/>
      <c r="E122" s="21"/>
      <c r="F122" s="22" t="str">
        <f t="shared" si="2"/>
        <v/>
      </c>
      <c r="G122" s="17"/>
      <c r="H122" s="23" t="str">
        <f>IF($B122="","",MAX(0,MIN(N($D122),SUMIF($B$4:$B$1003,$B122,$D$4:$D$1003)-SUMIF(Issues!$B$4:$B$2003,$B122,Issues!$D$4:$D$2003)-SUMIF($B123:$B$1004,$B122,$D123:$D$1004))))</f>
        <v/>
      </c>
      <c r="I122" s="22" t="str">
        <f t="shared" si="3"/>
        <v/>
      </c>
    </row>
    <row r="123" spans="1:9" x14ac:dyDescent="0.3">
      <c r="A123" s="18"/>
      <c r="B123" s="17"/>
      <c r="C123" s="19" t="str">
        <f>IF($B123="","",IFERROR(INDEX(Items!$B:$B,MATCH($B123,Items!$A:$A,0)),"Unknown code"))</f>
        <v/>
      </c>
      <c r="D123" s="20"/>
      <c r="E123" s="21"/>
      <c r="F123" s="22" t="str">
        <f t="shared" si="2"/>
        <v/>
      </c>
      <c r="G123" s="17"/>
      <c r="H123" s="23" t="str">
        <f>IF($B123="","",MAX(0,MIN(N($D123),SUMIF($B$4:$B$1003,$B123,$D$4:$D$1003)-SUMIF(Issues!$B$4:$B$2003,$B123,Issues!$D$4:$D$2003)-SUMIF($B124:$B$1004,$B123,$D124:$D$1004))))</f>
        <v/>
      </c>
      <c r="I123" s="22" t="str">
        <f t="shared" si="3"/>
        <v/>
      </c>
    </row>
    <row r="124" spans="1:9" x14ac:dyDescent="0.3">
      <c r="A124" s="18"/>
      <c r="B124" s="17"/>
      <c r="C124" s="19" t="str">
        <f>IF($B124="","",IFERROR(INDEX(Items!$B:$B,MATCH($B124,Items!$A:$A,0)),"Unknown code"))</f>
        <v/>
      </c>
      <c r="D124" s="20"/>
      <c r="E124" s="21"/>
      <c r="F124" s="22" t="str">
        <f t="shared" si="2"/>
        <v/>
      </c>
      <c r="G124" s="17"/>
      <c r="H124" s="23" t="str">
        <f>IF($B124="","",MAX(0,MIN(N($D124),SUMIF($B$4:$B$1003,$B124,$D$4:$D$1003)-SUMIF(Issues!$B$4:$B$2003,$B124,Issues!$D$4:$D$2003)-SUMIF($B125:$B$1004,$B124,$D125:$D$1004))))</f>
        <v/>
      </c>
      <c r="I124" s="22" t="str">
        <f t="shared" si="3"/>
        <v/>
      </c>
    </row>
    <row r="125" spans="1:9" x14ac:dyDescent="0.3">
      <c r="A125" s="18"/>
      <c r="B125" s="17"/>
      <c r="C125" s="19" t="str">
        <f>IF($B125="","",IFERROR(INDEX(Items!$B:$B,MATCH($B125,Items!$A:$A,0)),"Unknown code"))</f>
        <v/>
      </c>
      <c r="D125" s="20"/>
      <c r="E125" s="21"/>
      <c r="F125" s="22" t="str">
        <f t="shared" si="2"/>
        <v/>
      </c>
      <c r="G125" s="17"/>
      <c r="H125" s="23" t="str">
        <f>IF($B125="","",MAX(0,MIN(N($D125),SUMIF($B$4:$B$1003,$B125,$D$4:$D$1003)-SUMIF(Issues!$B$4:$B$2003,$B125,Issues!$D$4:$D$2003)-SUMIF($B126:$B$1004,$B125,$D126:$D$1004))))</f>
        <v/>
      </c>
      <c r="I125" s="22" t="str">
        <f t="shared" si="3"/>
        <v/>
      </c>
    </row>
    <row r="126" spans="1:9" x14ac:dyDescent="0.3">
      <c r="A126" s="18"/>
      <c r="B126" s="17"/>
      <c r="C126" s="19" t="str">
        <f>IF($B126="","",IFERROR(INDEX(Items!$B:$B,MATCH($B126,Items!$A:$A,0)),"Unknown code"))</f>
        <v/>
      </c>
      <c r="D126" s="20"/>
      <c r="E126" s="21"/>
      <c r="F126" s="22" t="str">
        <f t="shared" si="2"/>
        <v/>
      </c>
      <c r="G126" s="17"/>
      <c r="H126" s="23" t="str">
        <f>IF($B126="","",MAX(0,MIN(N($D126),SUMIF($B$4:$B$1003,$B126,$D$4:$D$1003)-SUMIF(Issues!$B$4:$B$2003,$B126,Issues!$D$4:$D$2003)-SUMIF($B127:$B$1004,$B126,$D127:$D$1004))))</f>
        <v/>
      </c>
      <c r="I126" s="22" t="str">
        <f t="shared" si="3"/>
        <v/>
      </c>
    </row>
    <row r="127" spans="1:9" x14ac:dyDescent="0.3">
      <c r="A127" s="18"/>
      <c r="B127" s="17"/>
      <c r="C127" s="19" t="str">
        <f>IF($B127="","",IFERROR(INDEX(Items!$B:$B,MATCH($B127,Items!$A:$A,0)),"Unknown code"))</f>
        <v/>
      </c>
      <c r="D127" s="20"/>
      <c r="E127" s="21"/>
      <c r="F127" s="22" t="str">
        <f t="shared" si="2"/>
        <v/>
      </c>
      <c r="G127" s="17"/>
      <c r="H127" s="23" t="str">
        <f>IF($B127="","",MAX(0,MIN(N($D127),SUMIF($B$4:$B$1003,$B127,$D$4:$D$1003)-SUMIF(Issues!$B$4:$B$2003,$B127,Issues!$D$4:$D$2003)-SUMIF($B128:$B$1004,$B127,$D128:$D$1004))))</f>
        <v/>
      </c>
      <c r="I127" s="22" t="str">
        <f t="shared" si="3"/>
        <v/>
      </c>
    </row>
    <row r="128" spans="1:9" x14ac:dyDescent="0.3">
      <c r="A128" s="18"/>
      <c r="B128" s="17"/>
      <c r="C128" s="19" t="str">
        <f>IF($B128="","",IFERROR(INDEX(Items!$B:$B,MATCH($B128,Items!$A:$A,0)),"Unknown code"))</f>
        <v/>
      </c>
      <c r="D128" s="20"/>
      <c r="E128" s="21"/>
      <c r="F128" s="22" t="str">
        <f t="shared" si="2"/>
        <v/>
      </c>
      <c r="G128" s="17"/>
      <c r="H128" s="23" t="str">
        <f>IF($B128="","",MAX(0,MIN(N($D128),SUMIF($B$4:$B$1003,$B128,$D$4:$D$1003)-SUMIF(Issues!$B$4:$B$2003,$B128,Issues!$D$4:$D$2003)-SUMIF($B129:$B$1004,$B128,$D129:$D$1004))))</f>
        <v/>
      </c>
      <c r="I128" s="22" t="str">
        <f t="shared" si="3"/>
        <v/>
      </c>
    </row>
    <row r="129" spans="1:9" x14ac:dyDescent="0.3">
      <c r="A129" s="18"/>
      <c r="B129" s="17"/>
      <c r="C129" s="19" t="str">
        <f>IF($B129="","",IFERROR(INDEX(Items!$B:$B,MATCH($B129,Items!$A:$A,0)),"Unknown code"))</f>
        <v/>
      </c>
      <c r="D129" s="20"/>
      <c r="E129" s="21"/>
      <c r="F129" s="22" t="str">
        <f t="shared" si="2"/>
        <v/>
      </c>
      <c r="G129" s="17"/>
      <c r="H129" s="23" t="str">
        <f>IF($B129="","",MAX(0,MIN(N($D129),SUMIF($B$4:$B$1003,$B129,$D$4:$D$1003)-SUMIF(Issues!$B$4:$B$2003,$B129,Issues!$D$4:$D$2003)-SUMIF($B130:$B$1004,$B129,$D130:$D$1004))))</f>
        <v/>
      </c>
      <c r="I129" s="22" t="str">
        <f t="shared" si="3"/>
        <v/>
      </c>
    </row>
    <row r="130" spans="1:9" x14ac:dyDescent="0.3">
      <c r="A130" s="18"/>
      <c r="B130" s="17"/>
      <c r="C130" s="19" t="str">
        <f>IF($B130="","",IFERROR(INDEX(Items!$B:$B,MATCH($B130,Items!$A:$A,0)),"Unknown code"))</f>
        <v/>
      </c>
      <c r="D130" s="20"/>
      <c r="E130" s="21"/>
      <c r="F130" s="22" t="str">
        <f t="shared" si="2"/>
        <v/>
      </c>
      <c r="G130" s="17"/>
      <c r="H130" s="23" t="str">
        <f>IF($B130="","",MAX(0,MIN(N($D130),SUMIF($B$4:$B$1003,$B130,$D$4:$D$1003)-SUMIF(Issues!$B$4:$B$2003,$B130,Issues!$D$4:$D$2003)-SUMIF($B131:$B$1004,$B130,$D131:$D$1004))))</f>
        <v/>
      </c>
      <c r="I130" s="22" t="str">
        <f t="shared" si="3"/>
        <v/>
      </c>
    </row>
    <row r="131" spans="1:9" x14ac:dyDescent="0.3">
      <c r="A131" s="18"/>
      <c r="B131" s="17"/>
      <c r="C131" s="19" t="str">
        <f>IF($B131="","",IFERROR(INDEX(Items!$B:$B,MATCH($B131,Items!$A:$A,0)),"Unknown code"))</f>
        <v/>
      </c>
      <c r="D131" s="20"/>
      <c r="E131" s="21"/>
      <c r="F131" s="22" t="str">
        <f t="shared" si="2"/>
        <v/>
      </c>
      <c r="G131" s="17"/>
      <c r="H131" s="23" t="str">
        <f>IF($B131="","",MAX(0,MIN(N($D131),SUMIF($B$4:$B$1003,$B131,$D$4:$D$1003)-SUMIF(Issues!$B$4:$B$2003,$B131,Issues!$D$4:$D$2003)-SUMIF($B132:$B$1004,$B131,$D132:$D$1004))))</f>
        <v/>
      </c>
      <c r="I131" s="22" t="str">
        <f t="shared" si="3"/>
        <v/>
      </c>
    </row>
    <row r="132" spans="1:9" x14ac:dyDescent="0.3">
      <c r="A132" s="18"/>
      <c r="B132" s="17"/>
      <c r="C132" s="19" t="str">
        <f>IF($B132="","",IFERROR(INDEX(Items!$B:$B,MATCH($B132,Items!$A:$A,0)),"Unknown code"))</f>
        <v/>
      </c>
      <c r="D132" s="20"/>
      <c r="E132" s="21"/>
      <c r="F132" s="22" t="str">
        <f t="shared" ref="F132:F195" si="4">IF(OR($D132="",$E132=""),"",ROUND($D132*$E132,2))</f>
        <v/>
      </c>
      <c r="G132" s="17"/>
      <c r="H132" s="23" t="str">
        <f>IF($B132="","",MAX(0,MIN(N($D132),SUMIF($B$4:$B$1003,$B132,$D$4:$D$1003)-SUMIF(Issues!$B$4:$B$2003,$B132,Issues!$D$4:$D$2003)-SUMIF($B133:$B$1004,$B132,$D133:$D$1004))))</f>
        <v/>
      </c>
      <c r="I132" s="22" t="str">
        <f t="shared" ref="I132:I195" si="5">IF(OR($H132="",$E132=""),"",ROUND($H132*$E132,2))</f>
        <v/>
      </c>
    </row>
    <row r="133" spans="1:9" x14ac:dyDescent="0.3">
      <c r="A133" s="18"/>
      <c r="B133" s="17"/>
      <c r="C133" s="19" t="str">
        <f>IF($B133="","",IFERROR(INDEX(Items!$B:$B,MATCH($B133,Items!$A:$A,0)),"Unknown code"))</f>
        <v/>
      </c>
      <c r="D133" s="20"/>
      <c r="E133" s="21"/>
      <c r="F133" s="22" t="str">
        <f t="shared" si="4"/>
        <v/>
      </c>
      <c r="G133" s="17"/>
      <c r="H133" s="23" t="str">
        <f>IF($B133="","",MAX(0,MIN(N($D133),SUMIF($B$4:$B$1003,$B133,$D$4:$D$1003)-SUMIF(Issues!$B$4:$B$2003,$B133,Issues!$D$4:$D$2003)-SUMIF($B134:$B$1004,$B133,$D134:$D$1004))))</f>
        <v/>
      </c>
      <c r="I133" s="22" t="str">
        <f t="shared" si="5"/>
        <v/>
      </c>
    </row>
    <row r="134" spans="1:9" x14ac:dyDescent="0.3">
      <c r="A134" s="18"/>
      <c r="B134" s="17"/>
      <c r="C134" s="19" t="str">
        <f>IF($B134="","",IFERROR(INDEX(Items!$B:$B,MATCH($B134,Items!$A:$A,0)),"Unknown code"))</f>
        <v/>
      </c>
      <c r="D134" s="20"/>
      <c r="E134" s="21"/>
      <c r="F134" s="22" t="str">
        <f t="shared" si="4"/>
        <v/>
      </c>
      <c r="G134" s="17"/>
      <c r="H134" s="23" t="str">
        <f>IF($B134="","",MAX(0,MIN(N($D134),SUMIF($B$4:$B$1003,$B134,$D$4:$D$1003)-SUMIF(Issues!$B$4:$B$2003,$B134,Issues!$D$4:$D$2003)-SUMIF($B135:$B$1004,$B134,$D135:$D$1004))))</f>
        <v/>
      </c>
      <c r="I134" s="22" t="str">
        <f t="shared" si="5"/>
        <v/>
      </c>
    </row>
    <row r="135" spans="1:9" x14ac:dyDescent="0.3">
      <c r="A135" s="18"/>
      <c r="B135" s="17"/>
      <c r="C135" s="19" t="str">
        <f>IF($B135="","",IFERROR(INDEX(Items!$B:$B,MATCH($B135,Items!$A:$A,0)),"Unknown code"))</f>
        <v/>
      </c>
      <c r="D135" s="20"/>
      <c r="E135" s="21"/>
      <c r="F135" s="22" t="str">
        <f t="shared" si="4"/>
        <v/>
      </c>
      <c r="G135" s="17"/>
      <c r="H135" s="23" t="str">
        <f>IF($B135="","",MAX(0,MIN(N($D135),SUMIF($B$4:$B$1003,$B135,$D$4:$D$1003)-SUMIF(Issues!$B$4:$B$2003,$B135,Issues!$D$4:$D$2003)-SUMIF($B136:$B$1004,$B135,$D136:$D$1004))))</f>
        <v/>
      </c>
      <c r="I135" s="22" t="str">
        <f t="shared" si="5"/>
        <v/>
      </c>
    </row>
    <row r="136" spans="1:9" x14ac:dyDescent="0.3">
      <c r="A136" s="18"/>
      <c r="B136" s="17"/>
      <c r="C136" s="19" t="str">
        <f>IF($B136="","",IFERROR(INDEX(Items!$B:$B,MATCH($B136,Items!$A:$A,0)),"Unknown code"))</f>
        <v/>
      </c>
      <c r="D136" s="20"/>
      <c r="E136" s="21"/>
      <c r="F136" s="22" t="str">
        <f t="shared" si="4"/>
        <v/>
      </c>
      <c r="G136" s="17"/>
      <c r="H136" s="23" t="str">
        <f>IF($B136="","",MAX(0,MIN(N($D136),SUMIF($B$4:$B$1003,$B136,$D$4:$D$1003)-SUMIF(Issues!$B$4:$B$2003,$B136,Issues!$D$4:$D$2003)-SUMIF($B137:$B$1004,$B136,$D137:$D$1004))))</f>
        <v/>
      </c>
      <c r="I136" s="22" t="str">
        <f t="shared" si="5"/>
        <v/>
      </c>
    </row>
    <row r="137" spans="1:9" x14ac:dyDescent="0.3">
      <c r="A137" s="18"/>
      <c r="B137" s="17"/>
      <c r="C137" s="19" t="str">
        <f>IF($B137="","",IFERROR(INDEX(Items!$B:$B,MATCH($B137,Items!$A:$A,0)),"Unknown code"))</f>
        <v/>
      </c>
      <c r="D137" s="20"/>
      <c r="E137" s="21"/>
      <c r="F137" s="22" t="str">
        <f t="shared" si="4"/>
        <v/>
      </c>
      <c r="G137" s="17"/>
      <c r="H137" s="23" t="str">
        <f>IF($B137="","",MAX(0,MIN(N($D137),SUMIF($B$4:$B$1003,$B137,$D$4:$D$1003)-SUMIF(Issues!$B$4:$B$2003,$B137,Issues!$D$4:$D$2003)-SUMIF($B138:$B$1004,$B137,$D138:$D$1004))))</f>
        <v/>
      </c>
      <c r="I137" s="22" t="str">
        <f t="shared" si="5"/>
        <v/>
      </c>
    </row>
    <row r="138" spans="1:9" x14ac:dyDescent="0.3">
      <c r="A138" s="18"/>
      <c r="B138" s="17"/>
      <c r="C138" s="19" t="str">
        <f>IF($B138="","",IFERROR(INDEX(Items!$B:$B,MATCH($B138,Items!$A:$A,0)),"Unknown code"))</f>
        <v/>
      </c>
      <c r="D138" s="20"/>
      <c r="E138" s="21"/>
      <c r="F138" s="22" t="str">
        <f t="shared" si="4"/>
        <v/>
      </c>
      <c r="G138" s="17"/>
      <c r="H138" s="23" t="str">
        <f>IF($B138="","",MAX(0,MIN(N($D138),SUMIF($B$4:$B$1003,$B138,$D$4:$D$1003)-SUMIF(Issues!$B$4:$B$2003,$B138,Issues!$D$4:$D$2003)-SUMIF($B139:$B$1004,$B138,$D139:$D$1004))))</f>
        <v/>
      </c>
      <c r="I138" s="22" t="str">
        <f t="shared" si="5"/>
        <v/>
      </c>
    </row>
    <row r="139" spans="1:9" x14ac:dyDescent="0.3">
      <c r="A139" s="18"/>
      <c r="B139" s="17"/>
      <c r="C139" s="19" t="str">
        <f>IF($B139="","",IFERROR(INDEX(Items!$B:$B,MATCH($B139,Items!$A:$A,0)),"Unknown code"))</f>
        <v/>
      </c>
      <c r="D139" s="20"/>
      <c r="E139" s="21"/>
      <c r="F139" s="22" t="str">
        <f t="shared" si="4"/>
        <v/>
      </c>
      <c r="G139" s="17"/>
      <c r="H139" s="23" t="str">
        <f>IF($B139="","",MAX(0,MIN(N($D139),SUMIF($B$4:$B$1003,$B139,$D$4:$D$1003)-SUMIF(Issues!$B$4:$B$2003,$B139,Issues!$D$4:$D$2003)-SUMIF($B140:$B$1004,$B139,$D140:$D$1004))))</f>
        <v/>
      </c>
      <c r="I139" s="22" t="str">
        <f t="shared" si="5"/>
        <v/>
      </c>
    </row>
    <row r="140" spans="1:9" x14ac:dyDescent="0.3">
      <c r="A140" s="18"/>
      <c r="B140" s="17"/>
      <c r="C140" s="19" t="str">
        <f>IF($B140="","",IFERROR(INDEX(Items!$B:$B,MATCH($B140,Items!$A:$A,0)),"Unknown code"))</f>
        <v/>
      </c>
      <c r="D140" s="20"/>
      <c r="E140" s="21"/>
      <c r="F140" s="22" t="str">
        <f t="shared" si="4"/>
        <v/>
      </c>
      <c r="G140" s="17"/>
      <c r="H140" s="23" t="str">
        <f>IF($B140="","",MAX(0,MIN(N($D140),SUMIF($B$4:$B$1003,$B140,$D$4:$D$1003)-SUMIF(Issues!$B$4:$B$2003,$B140,Issues!$D$4:$D$2003)-SUMIF($B141:$B$1004,$B140,$D141:$D$1004))))</f>
        <v/>
      </c>
      <c r="I140" s="22" t="str">
        <f t="shared" si="5"/>
        <v/>
      </c>
    </row>
    <row r="141" spans="1:9" x14ac:dyDescent="0.3">
      <c r="A141" s="18"/>
      <c r="B141" s="17"/>
      <c r="C141" s="19" t="str">
        <f>IF($B141="","",IFERROR(INDEX(Items!$B:$B,MATCH($B141,Items!$A:$A,0)),"Unknown code"))</f>
        <v/>
      </c>
      <c r="D141" s="20"/>
      <c r="E141" s="21"/>
      <c r="F141" s="22" t="str">
        <f t="shared" si="4"/>
        <v/>
      </c>
      <c r="G141" s="17"/>
      <c r="H141" s="23" t="str">
        <f>IF($B141="","",MAX(0,MIN(N($D141),SUMIF($B$4:$B$1003,$B141,$D$4:$D$1003)-SUMIF(Issues!$B$4:$B$2003,$B141,Issues!$D$4:$D$2003)-SUMIF($B142:$B$1004,$B141,$D142:$D$1004))))</f>
        <v/>
      </c>
      <c r="I141" s="22" t="str">
        <f t="shared" si="5"/>
        <v/>
      </c>
    </row>
    <row r="142" spans="1:9" x14ac:dyDescent="0.3">
      <c r="A142" s="18"/>
      <c r="B142" s="17"/>
      <c r="C142" s="19" t="str">
        <f>IF($B142="","",IFERROR(INDEX(Items!$B:$B,MATCH($B142,Items!$A:$A,0)),"Unknown code"))</f>
        <v/>
      </c>
      <c r="D142" s="20"/>
      <c r="E142" s="21"/>
      <c r="F142" s="22" t="str">
        <f t="shared" si="4"/>
        <v/>
      </c>
      <c r="G142" s="17"/>
      <c r="H142" s="23" t="str">
        <f>IF($B142="","",MAX(0,MIN(N($D142),SUMIF($B$4:$B$1003,$B142,$D$4:$D$1003)-SUMIF(Issues!$B$4:$B$2003,$B142,Issues!$D$4:$D$2003)-SUMIF($B143:$B$1004,$B142,$D143:$D$1004))))</f>
        <v/>
      </c>
      <c r="I142" s="22" t="str">
        <f t="shared" si="5"/>
        <v/>
      </c>
    </row>
    <row r="143" spans="1:9" x14ac:dyDescent="0.3">
      <c r="A143" s="18"/>
      <c r="B143" s="17"/>
      <c r="C143" s="19" t="str">
        <f>IF($B143="","",IFERROR(INDEX(Items!$B:$B,MATCH($B143,Items!$A:$A,0)),"Unknown code"))</f>
        <v/>
      </c>
      <c r="D143" s="20"/>
      <c r="E143" s="21"/>
      <c r="F143" s="22" t="str">
        <f t="shared" si="4"/>
        <v/>
      </c>
      <c r="G143" s="17"/>
      <c r="H143" s="23" t="str">
        <f>IF($B143="","",MAX(0,MIN(N($D143),SUMIF($B$4:$B$1003,$B143,$D$4:$D$1003)-SUMIF(Issues!$B$4:$B$2003,$B143,Issues!$D$4:$D$2003)-SUMIF($B144:$B$1004,$B143,$D144:$D$1004))))</f>
        <v/>
      </c>
      <c r="I143" s="22" t="str">
        <f t="shared" si="5"/>
        <v/>
      </c>
    </row>
    <row r="144" spans="1:9" x14ac:dyDescent="0.3">
      <c r="A144" s="18"/>
      <c r="B144" s="17"/>
      <c r="C144" s="19" t="str">
        <f>IF($B144="","",IFERROR(INDEX(Items!$B:$B,MATCH($B144,Items!$A:$A,0)),"Unknown code"))</f>
        <v/>
      </c>
      <c r="D144" s="20"/>
      <c r="E144" s="21"/>
      <c r="F144" s="22" t="str">
        <f t="shared" si="4"/>
        <v/>
      </c>
      <c r="G144" s="17"/>
      <c r="H144" s="23" t="str">
        <f>IF($B144="","",MAX(0,MIN(N($D144),SUMIF($B$4:$B$1003,$B144,$D$4:$D$1003)-SUMIF(Issues!$B$4:$B$2003,$B144,Issues!$D$4:$D$2003)-SUMIF($B145:$B$1004,$B144,$D145:$D$1004))))</f>
        <v/>
      </c>
      <c r="I144" s="22" t="str">
        <f t="shared" si="5"/>
        <v/>
      </c>
    </row>
    <row r="145" spans="1:9" x14ac:dyDescent="0.3">
      <c r="A145" s="18"/>
      <c r="B145" s="17"/>
      <c r="C145" s="19" t="str">
        <f>IF($B145="","",IFERROR(INDEX(Items!$B:$B,MATCH($B145,Items!$A:$A,0)),"Unknown code"))</f>
        <v/>
      </c>
      <c r="D145" s="20"/>
      <c r="E145" s="21"/>
      <c r="F145" s="22" t="str">
        <f t="shared" si="4"/>
        <v/>
      </c>
      <c r="G145" s="17"/>
      <c r="H145" s="23" t="str">
        <f>IF($B145="","",MAX(0,MIN(N($D145),SUMIF($B$4:$B$1003,$B145,$D$4:$D$1003)-SUMIF(Issues!$B$4:$B$2003,$B145,Issues!$D$4:$D$2003)-SUMIF($B146:$B$1004,$B145,$D146:$D$1004))))</f>
        <v/>
      </c>
      <c r="I145" s="22" t="str">
        <f t="shared" si="5"/>
        <v/>
      </c>
    </row>
    <row r="146" spans="1:9" x14ac:dyDescent="0.3">
      <c r="A146" s="18"/>
      <c r="B146" s="17"/>
      <c r="C146" s="19" t="str">
        <f>IF($B146="","",IFERROR(INDEX(Items!$B:$B,MATCH($B146,Items!$A:$A,0)),"Unknown code"))</f>
        <v/>
      </c>
      <c r="D146" s="20"/>
      <c r="E146" s="21"/>
      <c r="F146" s="22" t="str">
        <f t="shared" si="4"/>
        <v/>
      </c>
      <c r="G146" s="17"/>
      <c r="H146" s="23" t="str">
        <f>IF($B146="","",MAX(0,MIN(N($D146),SUMIF($B$4:$B$1003,$B146,$D$4:$D$1003)-SUMIF(Issues!$B$4:$B$2003,$B146,Issues!$D$4:$D$2003)-SUMIF($B147:$B$1004,$B146,$D147:$D$1004))))</f>
        <v/>
      </c>
      <c r="I146" s="22" t="str">
        <f t="shared" si="5"/>
        <v/>
      </c>
    </row>
    <row r="147" spans="1:9" x14ac:dyDescent="0.3">
      <c r="A147" s="18"/>
      <c r="B147" s="17"/>
      <c r="C147" s="19" t="str">
        <f>IF($B147="","",IFERROR(INDEX(Items!$B:$B,MATCH($B147,Items!$A:$A,0)),"Unknown code"))</f>
        <v/>
      </c>
      <c r="D147" s="20"/>
      <c r="E147" s="21"/>
      <c r="F147" s="22" t="str">
        <f t="shared" si="4"/>
        <v/>
      </c>
      <c r="G147" s="17"/>
      <c r="H147" s="23" t="str">
        <f>IF($B147="","",MAX(0,MIN(N($D147),SUMIF($B$4:$B$1003,$B147,$D$4:$D$1003)-SUMIF(Issues!$B$4:$B$2003,$B147,Issues!$D$4:$D$2003)-SUMIF($B148:$B$1004,$B147,$D148:$D$1004))))</f>
        <v/>
      </c>
      <c r="I147" s="22" t="str">
        <f t="shared" si="5"/>
        <v/>
      </c>
    </row>
    <row r="148" spans="1:9" x14ac:dyDescent="0.3">
      <c r="A148" s="18"/>
      <c r="B148" s="17"/>
      <c r="C148" s="19" t="str">
        <f>IF($B148="","",IFERROR(INDEX(Items!$B:$B,MATCH($B148,Items!$A:$A,0)),"Unknown code"))</f>
        <v/>
      </c>
      <c r="D148" s="20"/>
      <c r="E148" s="21"/>
      <c r="F148" s="22" t="str">
        <f t="shared" si="4"/>
        <v/>
      </c>
      <c r="G148" s="17"/>
      <c r="H148" s="23" t="str">
        <f>IF($B148="","",MAX(0,MIN(N($D148),SUMIF($B$4:$B$1003,$B148,$D$4:$D$1003)-SUMIF(Issues!$B$4:$B$2003,$B148,Issues!$D$4:$D$2003)-SUMIF($B149:$B$1004,$B148,$D149:$D$1004))))</f>
        <v/>
      </c>
      <c r="I148" s="22" t="str">
        <f t="shared" si="5"/>
        <v/>
      </c>
    </row>
    <row r="149" spans="1:9" x14ac:dyDescent="0.3">
      <c r="A149" s="18"/>
      <c r="B149" s="17"/>
      <c r="C149" s="19" t="str">
        <f>IF($B149="","",IFERROR(INDEX(Items!$B:$B,MATCH($B149,Items!$A:$A,0)),"Unknown code"))</f>
        <v/>
      </c>
      <c r="D149" s="20"/>
      <c r="E149" s="21"/>
      <c r="F149" s="22" t="str">
        <f t="shared" si="4"/>
        <v/>
      </c>
      <c r="G149" s="17"/>
      <c r="H149" s="23" t="str">
        <f>IF($B149="","",MAX(0,MIN(N($D149),SUMIF($B$4:$B$1003,$B149,$D$4:$D$1003)-SUMIF(Issues!$B$4:$B$2003,$B149,Issues!$D$4:$D$2003)-SUMIF($B150:$B$1004,$B149,$D150:$D$1004))))</f>
        <v/>
      </c>
      <c r="I149" s="22" t="str">
        <f t="shared" si="5"/>
        <v/>
      </c>
    </row>
    <row r="150" spans="1:9" x14ac:dyDescent="0.3">
      <c r="A150" s="18"/>
      <c r="B150" s="17"/>
      <c r="C150" s="19" t="str">
        <f>IF($B150="","",IFERROR(INDEX(Items!$B:$B,MATCH($B150,Items!$A:$A,0)),"Unknown code"))</f>
        <v/>
      </c>
      <c r="D150" s="20"/>
      <c r="E150" s="21"/>
      <c r="F150" s="22" t="str">
        <f t="shared" si="4"/>
        <v/>
      </c>
      <c r="G150" s="17"/>
      <c r="H150" s="23" t="str">
        <f>IF($B150="","",MAX(0,MIN(N($D150),SUMIF($B$4:$B$1003,$B150,$D$4:$D$1003)-SUMIF(Issues!$B$4:$B$2003,$B150,Issues!$D$4:$D$2003)-SUMIF($B151:$B$1004,$B150,$D151:$D$1004))))</f>
        <v/>
      </c>
      <c r="I150" s="22" t="str">
        <f t="shared" si="5"/>
        <v/>
      </c>
    </row>
    <row r="151" spans="1:9" x14ac:dyDescent="0.3">
      <c r="A151" s="18"/>
      <c r="B151" s="17"/>
      <c r="C151" s="19" t="str">
        <f>IF($B151="","",IFERROR(INDEX(Items!$B:$B,MATCH($B151,Items!$A:$A,0)),"Unknown code"))</f>
        <v/>
      </c>
      <c r="D151" s="20"/>
      <c r="E151" s="21"/>
      <c r="F151" s="22" t="str">
        <f t="shared" si="4"/>
        <v/>
      </c>
      <c r="G151" s="17"/>
      <c r="H151" s="23" t="str">
        <f>IF($B151="","",MAX(0,MIN(N($D151),SUMIF($B$4:$B$1003,$B151,$D$4:$D$1003)-SUMIF(Issues!$B$4:$B$2003,$B151,Issues!$D$4:$D$2003)-SUMIF($B152:$B$1004,$B151,$D152:$D$1004))))</f>
        <v/>
      </c>
      <c r="I151" s="22" t="str">
        <f t="shared" si="5"/>
        <v/>
      </c>
    </row>
    <row r="152" spans="1:9" x14ac:dyDescent="0.3">
      <c r="A152" s="18"/>
      <c r="B152" s="17"/>
      <c r="C152" s="19" t="str">
        <f>IF($B152="","",IFERROR(INDEX(Items!$B:$B,MATCH($B152,Items!$A:$A,0)),"Unknown code"))</f>
        <v/>
      </c>
      <c r="D152" s="20"/>
      <c r="E152" s="21"/>
      <c r="F152" s="22" t="str">
        <f t="shared" si="4"/>
        <v/>
      </c>
      <c r="G152" s="17"/>
      <c r="H152" s="23" t="str">
        <f>IF($B152="","",MAX(0,MIN(N($D152),SUMIF($B$4:$B$1003,$B152,$D$4:$D$1003)-SUMIF(Issues!$B$4:$B$2003,$B152,Issues!$D$4:$D$2003)-SUMIF($B153:$B$1004,$B152,$D153:$D$1004))))</f>
        <v/>
      </c>
      <c r="I152" s="22" t="str">
        <f t="shared" si="5"/>
        <v/>
      </c>
    </row>
    <row r="153" spans="1:9" x14ac:dyDescent="0.3">
      <c r="A153" s="18"/>
      <c r="B153" s="17"/>
      <c r="C153" s="19" t="str">
        <f>IF($B153="","",IFERROR(INDEX(Items!$B:$B,MATCH($B153,Items!$A:$A,0)),"Unknown code"))</f>
        <v/>
      </c>
      <c r="D153" s="20"/>
      <c r="E153" s="21"/>
      <c r="F153" s="22" t="str">
        <f t="shared" si="4"/>
        <v/>
      </c>
      <c r="G153" s="17"/>
      <c r="H153" s="23" t="str">
        <f>IF($B153="","",MAX(0,MIN(N($D153),SUMIF($B$4:$B$1003,$B153,$D$4:$D$1003)-SUMIF(Issues!$B$4:$B$2003,$B153,Issues!$D$4:$D$2003)-SUMIF($B154:$B$1004,$B153,$D154:$D$1004))))</f>
        <v/>
      </c>
      <c r="I153" s="22" t="str">
        <f t="shared" si="5"/>
        <v/>
      </c>
    </row>
    <row r="154" spans="1:9" x14ac:dyDescent="0.3">
      <c r="A154" s="18"/>
      <c r="B154" s="17"/>
      <c r="C154" s="19" t="str">
        <f>IF($B154="","",IFERROR(INDEX(Items!$B:$B,MATCH($B154,Items!$A:$A,0)),"Unknown code"))</f>
        <v/>
      </c>
      <c r="D154" s="20"/>
      <c r="E154" s="21"/>
      <c r="F154" s="22" t="str">
        <f t="shared" si="4"/>
        <v/>
      </c>
      <c r="G154" s="17"/>
      <c r="H154" s="23" t="str">
        <f>IF($B154="","",MAX(0,MIN(N($D154),SUMIF($B$4:$B$1003,$B154,$D$4:$D$1003)-SUMIF(Issues!$B$4:$B$2003,$B154,Issues!$D$4:$D$2003)-SUMIF($B155:$B$1004,$B154,$D155:$D$1004))))</f>
        <v/>
      </c>
      <c r="I154" s="22" t="str">
        <f t="shared" si="5"/>
        <v/>
      </c>
    </row>
    <row r="155" spans="1:9" x14ac:dyDescent="0.3">
      <c r="A155" s="18"/>
      <c r="B155" s="17"/>
      <c r="C155" s="19" t="str">
        <f>IF($B155="","",IFERROR(INDEX(Items!$B:$B,MATCH($B155,Items!$A:$A,0)),"Unknown code"))</f>
        <v/>
      </c>
      <c r="D155" s="20"/>
      <c r="E155" s="21"/>
      <c r="F155" s="22" t="str">
        <f t="shared" si="4"/>
        <v/>
      </c>
      <c r="G155" s="17"/>
      <c r="H155" s="23" t="str">
        <f>IF($B155="","",MAX(0,MIN(N($D155),SUMIF($B$4:$B$1003,$B155,$D$4:$D$1003)-SUMIF(Issues!$B$4:$B$2003,$B155,Issues!$D$4:$D$2003)-SUMIF($B156:$B$1004,$B155,$D156:$D$1004))))</f>
        <v/>
      </c>
      <c r="I155" s="22" t="str">
        <f t="shared" si="5"/>
        <v/>
      </c>
    </row>
    <row r="156" spans="1:9" x14ac:dyDescent="0.3">
      <c r="A156" s="18"/>
      <c r="B156" s="17"/>
      <c r="C156" s="19" t="str">
        <f>IF($B156="","",IFERROR(INDEX(Items!$B:$B,MATCH($B156,Items!$A:$A,0)),"Unknown code"))</f>
        <v/>
      </c>
      <c r="D156" s="20"/>
      <c r="E156" s="21"/>
      <c r="F156" s="22" t="str">
        <f t="shared" si="4"/>
        <v/>
      </c>
      <c r="G156" s="17"/>
      <c r="H156" s="23" t="str">
        <f>IF($B156="","",MAX(0,MIN(N($D156),SUMIF($B$4:$B$1003,$B156,$D$4:$D$1003)-SUMIF(Issues!$B$4:$B$2003,$B156,Issues!$D$4:$D$2003)-SUMIF($B157:$B$1004,$B156,$D157:$D$1004))))</f>
        <v/>
      </c>
      <c r="I156" s="22" t="str">
        <f t="shared" si="5"/>
        <v/>
      </c>
    </row>
    <row r="157" spans="1:9" x14ac:dyDescent="0.3">
      <c r="A157" s="18"/>
      <c r="B157" s="17"/>
      <c r="C157" s="19" t="str">
        <f>IF($B157="","",IFERROR(INDEX(Items!$B:$B,MATCH($B157,Items!$A:$A,0)),"Unknown code"))</f>
        <v/>
      </c>
      <c r="D157" s="20"/>
      <c r="E157" s="21"/>
      <c r="F157" s="22" t="str">
        <f t="shared" si="4"/>
        <v/>
      </c>
      <c r="G157" s="17"/>
      <c r="H157" s="23" t="str">
        <f>IF($B157="","",MAX(0,MIN(N($D157),SUMIF($B$4:$B$1003,$B157,$D$4:$D$1003)-SUMIF(Issues!$B$4:$B$2003,$B157,Issues!$D$4:$D$2003)-SUMIF($B158:$B$1004,$B157,$D158:$D$1004))))</f>
        <v/>
      </c>
      <c r="I157" s="22" t="str">
        <f t="shared" si="5"/>
        <v/>
      </c>
    </row>
    <row r="158" spans="1:9" x14ac:dyDescent="0.3">
      <c r="A158" s="18"/>
      <c r="B158" s="17"/>
      <c r="C158" s="19" t="str">
        <f>IF($B158="","",IFERROR(INDEX(Items!$B:$B,MATCH($B158,Items!$A:$A,0)),"Unknown code"))</f>
        <v/>
      </c>
      <c r="D158" s="20"/>
      <c r="E158" s="21"/>
      <c r="F158" s="22" t="str">
        <f t="shared" si="4"/>
        <v/>
      </c>
      <c r="G158" s="17"/>
      <c r="H158" s="23" t="str">
        <f>IF($B158="","",MAX(0,MIN(N($D158),SUMIF($B$4:$B$1003,$B158,$D$4:$D$1003)-SUMIF(Issues!$B$4:$B$2003,$B158,Issues!$D$4:$D$2003)-SUMIF($B159:$B$1004,$B158,$D159:$D$1004))))</f>
        <v/>
      </c>
      <c r="I158" s="22" t="str">
        <f t="shared" si="5"/>
        <v/>
      </c>
    </row>
    <row r="159" spans="1:9" x14ac:dyDescent="0.3">
      <c r="A159" s="18"/>
      <c r="B159" s="17"/>
      <c r="C159" s="19" t="str">
        <f>IF($B159="","",IFERROR(INDEX(Items!$B:$B,MATCH($B159,Items!$A:$A,0)),"Unknown code"))</f>
        <v/>
      </c>
      <c r="D159" s="20"/>
      <c r="E159" s="21"/>
      <c r="F159" s="22" t="str">
        <f t="shared" si="4"/>
        <v/>
      </c>
      <c r="G159" s="17"/>
      <c r="H159" s="23" t="str">
        <f>IF($B159="","",MAX(0,MIN(N($D159),SUMIF($B$4:$B$1003,$B159,$D$4:$D$1003)-SUMIF(Issues!$B$4:$B$2003,$B159,Issues!$D$4:$D$2003)-SUMIF($B160:$B$1004,$B159,$D160:$D$1004))))</f>
        <v/>
      </c>
      <c r="I159" s="22" t="str">
        <f t="shared" si="5"/>
        <v/>
      </c>
    </row>
    <row r="160" spans="1:9" x14ac:dyDescent="0.3">
      <c r="A160" s="18"/>
      <c r="B160" s="17"/>
      <c r="C160" s="19" t="str">
        <f>IF($B160="","",IFERROR(INDEX(Items!$B:$B,MATCH($B160,Items!$A:$A,0)),"Unknown code"))</f>
        <v/>
      </c>
      <c r="D160" s="20"/>
      <c r="E160" s="21"/>
      <c r="F160" s="22" t="str">
        <f t="shared" si="4"/>
        <v/>
      </c>
      <c r="G160" s="17"/>
      <c r="H160" s="23" t="str">
        <f>IF($B160="","",MAX(0,MIN(N($D160),SUMIF($B$4:$B$1003,$B160,$D$4:$D$1003)-SUMIF(Issues!$B$4:$B$2003,$B160,Issues!$D$4:$D$2003)-SUMIF($B161:$B$1004,$B160,$D161:$D$1004))))</f>
        <v/>
      </c>
      <c r="I160" s="22" t="str">
        <f t="shared" si="5"/>
        <v/>
      </c>
    </row>
    <row r="161" spans="1:9" x14ac:dyDescent="0.3">
      <c r="A161" s="18"/>
      <c r="B161" s="17"/>
      <c r="C161" s="19" t="str">
        <f>IF($B161="","",IFERROR(INDEX(Items!$B:$B,MATCH($B161,Items!$A:$A,0)),"Unknown code"))</f>
        <v/>
      </c>
      <c r="D161" s="20"/>
      <c r="E161" s="21"/>
      <c r="F161" s="22" t="str">
        <f t="shared" si="4"/>
        <v/>
      </c>
      <c r="G161" s="17"/>
      <c r="H161" s="23" t="str">
        <f>IF($B161="","",MAX(0,MIN(N($D161),SUMIF($B$4:$B$1003,$B161,$D$4:$D$1003)-SUMIF(Issues!$B$4:$B$2003,$B161,Issues!$D$4:$D$2003)-SUMIF($B162:$B$1004,$B161,$D162:$D$1004))))</f>
        <v/>
      </c>
      <c r="I161" s="22" t="str">
        <f t="shared" si="5"/>
        <v/>
      </c>
    </row>
    <row r="162" spans="1:9" x14ac:dyDescent="0.3">
      <c r="A162" s="18"/>
      <c r="B162" s="17"/>
      <c r="C162" s="19" t="str">
        <f>IF($B162="","",IFERROR(INDEX(Items!$B:$B,MATCH($B162,Items!$A:$A,0)),"Unknown code"))</f>
        <v/>
      </c>
      <c r="D162" s="20"/>
      <c r="E162" s="21"/>
      <c r="F162" s="22" t="str">
        <f t="shared" si="4"/>
        <v/>
      </c>
      <c r="G162" s="17"/>
      <c r="H162" s="23" t="str">
        <f>IF($B162="","",MAX(0,MIN(N($D162),SUMIF($B$4:$B$1003,$B162,$D$4:$D$1003)-SUMIF(Issues!$B$4:$B$2003,$B162,Issues!$D$4:$D$2003)-SUMIF($B163:$B$1004,$B162,$D163:$D$1004))))</f>
        <v/>
      </c>
      <c r="I162" s="22" t="str">
        <f t="shared" si="5"/>
        <v/>
      </c>
    </row>
    <row r="163" spans="1:9" x14ac:dyDescent="0.3">
      <c r="A163" s="18"/>
      <c r="B163" s="17"/>
      <c r="C163" s="19" t="str">
        <f>IF($B163="","",IFERROR(INDEX(Items!$B:$B,MATCH($B163,Items!$A:$A,0)),"Unknown code"))</f>
        <v/>
      </c>
      <c r="D163" s="20"/>
      <c r="E163" s="21"/>
      <c r="F163" s="22" t="str">
        <f t="shared" si="4"/>
        <v/>
      </c>
      <c r="G163" s="17"/>
      <c r="H163" s="23" t="str">
        <f>IF($B163="","",MAX(0,MIN(N($D163),SUMIF($B$4:$B$1003,$B163,$D$4:$D$1003)-SUMIF(Issues!$B$4:$B$2003,$B163,Issues!$D$4:$D$2003)-SUMIF($B164:$B$1004,$B163,$D164:$D$1004))))</f>
        <v/>
      </c>
      <c r="I163" s="22" t="str">
        <f t="shared" si="5"/>
        <v/>
      </c>
    </row>
    <row r="164" spans="1:9" x14ac:dyDescent="0.3">
      <c r="A164" s="18"/>
      <c r="B164" s="17"/>
      <c r="C164" s="19" t="str">
        <f>IF($B164="","",IFERROR(INDEX(Items!$B:$B,MATCH($B164,Items!$A:$A,0)),"Unknown code"))</f>
        <v/>
      </c>
      <c r="D164" s="20"/>
      <c r="E164" s="21"/>
      <c r="F164" s="22" t="str">
        <f t="shared" si="4"/>
        <v/>
      </c>
      <c r="G164" s="17"/>
      <c r="H164" s="23" t="str">
        <f>IF($B164="","",MAX(0,MIN(N($D164),SUMIF($B$4:$B$1003,$B164,$D$4:$D$1003)-SUMIF(Issues!$B$4:$B$2003,$B164,Issues!$D$4:$D$2003)-SUMIF($B165:$B$1004,$B164,$D165:$D$1004))))</f>
        <v/>
      </c>
      <c r="I164" s="22" t="str">
        <f t="shared" si="5"/>
        <v/>
      </c>
    </row>
    <row r="165" spans="1:9" x14ac:dyDescent="0.3">
      <c r="A165" s="18"/>
      <c r="B165" s="17"/>
      <c r="C165" s="19" t="str">
        <f>IF($B165="","",IFERROR(INDEX(Items!$B:$B,MATCH($B165,Items!$A:$A,0)),"Unknown code"))</f>
        <v/>
      </c>
      <c r="D165" s="20"/>
      <c r="E165" s="21"/>
      <c r="F165" s="22" t="str">
        <f t="shared" si="4"/>
        <v/>
      </c>
      <c r="G165" s="17"/>
      <c r="H165" s="23" t="str">
        <f>IF($B165="","",MAX(0,MIN(N($D165),SUMIF($B$4:$B$1003,$B165,$D$4:$D$1003)-SUMIF(Issues!$B$4:$B$2003,$B165,Issues!$D$4:$D$2003)-SUMIF($B166:$B$1004,$B165,$D166:$D$1004))))</f>
        <v/>
      </c>
      <c r="I165" s="22" t="str">
        <f t="shared" si="5"/>
        <v/>
      </c>
    </row>
    <row r="166" spans="1:9" x14ac:dyDescent="0.3">
      <c r="A166" s="18"/>
      <c r="B166" s="17"/>
      <c r="C166" s="19" t="str">
        <f>IF($B166="","",IFERROR(INDEX(Items!$B:$B,MATCH($B166,Items!$A:$A,0)),"Unknown code"))</f>
        <v/>
      </c>
      <c r="D166" s="20"/>
      <c r="E166" s="21"/>
      <c r="F166" s="22" t="str">
        <f t="shared" si="4"/>
        <v/>
      </c>
      <c r="G166" s="17"/>
      <c r="H166" s="23" t="str">
        <f>IF($B166="","",MAX(0,MIN(N($D166),SUMIF($B$4:$B$1003,$B166,$D$4:$D$1003)-SUMIF(Issues!$B$4:$B$2003,$B166,Issues!$D$4:$D$2003)-SUMIF($B167:$B$1004,$B166,$D167:$D$1004))))</f>
        <v/>
      </c>
      <c r="I166" s="22" t="str">
        <f t="shared" si="5"/>
        <v/>
      </c>
    </row>
    <row r="167" spans="1:9" x14ac:dyDescent="0.3">
      <c r="A167" s="18"/>
      <c r="B167" s="17"/>
      <c r="C167" s="19" t="str">
        <f>IF($B167="","",IFERROR(INDEX(Items!$B:$B,MATCH($B167,Items!$A:$A,0)),"Unknown code"))</f>
        <v/>
      </c>
      <c r="D167" s="20"/>
      <c r="E167" s="21"/>
      <c r="F167" s="22" t="str">
        <f t="shared" si="4"/>
        <v/>
      </c>
      <c r="G167" s="17"/>
      <c r="H167" s="23" t="str">
        <f>IF($B167="","",MAX(0,MIN(N($D167),SUMIF($B$4:$B$1003,$B167,$D$4:$D$1003)-SUMIF(Issues!$B$4:$B$2003,$B167,Issues!$D$4:$D$2003)-SUMIF($B168:$B$1004,$B167,$D168:$D$1004))))</f>
        <v/>
      </c>
      <c r="I167" s="22" t="str">
        <f t="shared" si="5"/>
        <v/>
      </c>
    </row>
    <row r="168" spans="1:9" x14ac:dyDescent="0.3">
      <c r="A168" s="18"/>
      <c r="B168" s="17"/>
      <c r="C168" s="19" t="str">
        <f>IF($B168="","",IFERROR(INDEX(Items!$B:$B,MATCH($B168,Items!$A:$A,0)),"Unknown code"))</f>
        <v/>
      </c>
      <c r="D168" s="20"/>
      <c r="E168" s="21"/>
      <c r="F168" s="22" t="str">
        <f t="shared" si="4"/>
        <v/>
      </c>
      <c r="G168" s="17"/>
      <c r="H168" s="23" t="str">
        <f>IF($B168="","",MAX(0,MIN(N($D168),SUMIF($B$4:$B$1003,$B168,$D$4:$D$1003)-SUMIF(Issues!$B$4:$B$2003,$B168,Issues!$D$4:$D$2003)-SUMIF($B169:$B$1004,$B168,$D169:$D$1004))))</f>
        <v/>
      </c>
      <c r="I168" s="22" t="str">
        <f t="shared" si="5"/>
        <v/>
      </c>
    </row>
    <row r="169" spans="1:9" x14ac:dyDescent="0.3">
      <c r="A169" s="18"/>
      <c r="B169" s="17"/>
      <c r="C169" s="19" t="str">
        <f>IF($B169="","",IFERROR(INDEX(Items!$B:$B,MATCH($B169,Items!$A:$A,0)),"Unknown code"))</f>
        <v/>
      </c>
      <c r="D169" s="20"/>
      <c r="E169" s="21"/>
      <c r="F169" s="22" t="str">
        <f t="shared" si="4"/>
        <v/>
      </c>
      <c r="G169" s="17"/>
      <c r="H169" s="23" t="str">
        <f>IF($B169="","",MAX(0,MIN(N($D169),SUMIF($B$4:$B$1003,$B169,$D$4:$D$1003)-SUMIF(Issues!$B$4:$B$2003,$B169,Issues!$D$4:$D$2003)-SUMIF($B170:$B$1004,$B169,$D170:$D$1004))))</f>
        <v/>
      </c>
      <c r="I169" s="22" t="str">
        <f t="shared" si="5"/>
        <v/>
      </c>
    </row>
    <row r="170" spans="1:9" x14ac:dyDescent="0.3">
      <c r="A170" s="18"/>
      <c r="B170" s="17"/>
      <c r="C170" s="19" t="str">
        <f>IF($B170="","",IFERROR(INDEX(Items!$B:$B,MATCH($B170,Items!$A:$A,0)),"Unknown code"))</f>
        <v/>
      </c>
      <c r="D170" s="20"/>
      <c r="E170" s="21"/>
      <c r="F170" s="22" t="str">
        <f t="shared" si="4"/>
        <v/>
      </c>
      <c r="G170" s="17"/>
      <c r="H170" s="23" t="str">
        <f>IF($B170="","",MAX(0,MIN(N($D170),SUMIF($B$4:$B$1003,$B170,$D$4:$D$1003)-SUMIF(Issues!$B$4:$B$2003,$B170,Issues!$D$4:$D$2003)-SUMIF($B171:$B$1004,$B170,$D171:$D$1004))))</f>
        <v/>
      </c>
      <c r="I170" s="22" t="str">
        <f t="shared" si="5"/>
        <v/>
      </c>
    </row>
    <row r="171" spans="1:9" x14ac:dyDescent="0.3">
      <c r="A171" s="18"/>
      <c r="B171" s="17"/>
      <c r="C171" s="19" t="str">
        <f>IF($B171="","",IFERROR(INDEX(Items!$B:$B,MATCH($B171,Items!$A:$A,0)),"Unknown code"))</f>
        <v/>
      </c>
      <c r="D171" s="20"/>
      <c r="E171" s="21"/>
      <c r="F171" s="22" t="str">
        <f t="shared" si="4"/>
        <v/>
      </c>
      <c r="G171" s="17"/>
      <c r="H171" s="23" t="str">
        <f>IF($B171="","",MAX(0,MIN(N($D171),SUMIF($B$4:$B$1003,$B171,$D$4:$D$1003)-SUMIF(Issues!$B$4:$B$2003,$B171,Issues!$D$4:$D$2003)-SUMIF($B172:$B$1004,$B171,$D172:$D$1004))))</f>
        <v/>
      </c>
      <c r="I171" s="22" t="str">
        <f t="shared" si="5"/>
        <v/>
      </c>
    </row>
    <row r="172" spans="1:9" x14ac:dyDescent="0.3">
      <c r="A172" s="18"/>
      <c r="B172" s="17"/>
      <c r="C172" s="19" t="str">
        <f>IF($B172="","",IFERROR(INDEX(Items!$B:$B,MATCH($B172,Items!$A:$A,0)),"Unknown code"))</f>
        <v/>
      </c>
      <c r="D172" s="20"/>
      <c r="E172" s="21"/>
      <c r="F172" s="22" t="str">
        <f t="shared" si="4"/>
        <v/>
      </c>
      <c r="G172" s="17"/>
      <c r="H172" s="23" t="str">
        <f>IF($B172="","",MAX(0,MIN(N($D172),SUMIF($B$4:$B$1003,$B172,$D$4:$D$1003)-SUMIF(Issues!$B$4:$B$2003,$B172,Issues!$D$4:$D$2003)-SUMIF($B173:$B$1004,$B172,$D173:$D$1004))))</f>
        <v/>
      </c>
      <c r="I172" s="22" t="str">
        <f t="shared" si="5"/>
        <v/>
      </c>
    </row>
    <row r="173" spans="1:9" x14ac:dyDescent="0.3">
      <c r="A173" s="18"/>
      <c r="B173" s="17"/>
      <c r="C173" s="19" t="str">
        <f>IF($B173="","",IFERROR(INDEX(Items!$B:$B,MATCH($B173,Items!$A:$A,0)),"Unknown code"))</f>
        <v/>
      </c>
      <c r="D173" s="20"/>
      <c r="E173" s="21"/>
      <c r="F173" s="22" t="str">
        <f t="shared" si="4"/>
        <v/>
      </c>
      <c r="G173" s="17"/>
      <c r="H173" s="23" t="str">
        <f>IF($B173="","",MAX(0,MIN(N($D173),SUMIF($B$4:$B$1003,$B173,$D$4:$D$1003)-SUMIF(Issues!$B$4:$B$2003,$B173,Issues!$D$4:$D$2003)-SUMIF($B174:$B$1004,$B173,$D174:$D$1004))))</f>
        <v/>
      </c>
      <c r="I173" s="22" t="str">
        <f t="shared" si="5"/>
        <v/>
      </c>
    </row>
    <row r="174" spans="1:9" x14ac:dyDescent="0.3">
      <c r="A174" s="18"/>
      <c r="B174" s="17"/>
      <c r="C174" s="19" t="str">
        <f>IF($B174="","",IFERROR(INDEX(Items!$B:$B,MATCH($B174,Items!$A:$A,0)),"Unknown code"))</f>
        <v/>
      </c>
      <c r="D174" s="20"/>
      <c r="E174" s="21"/>
      <c r="F174" s="22" t="str">
        <f t="shared" si="4"/>
        <v/>
      </c>
      <c r="G174" s="17"/>
      <c r="H174" s="23" t="str">
        <f>IF($B174="","",MAX(0,MIN(N($D174),SUMIF($B$4:$B$1003,$B174,$D$4:$D$1003)-SUMIF(Issues!$B$4:$B$2003,$B174,Issues!$D$4:$D$2003)-SUMIF($B175:$B$1004,$B174,$D175:$D$1004))))</f>
        <v/>
      </c>
      <c r="I174" s="22" t="str">
        <f t="shared" si="5"/>
        <v/>
      </c>
    </row>
    <row r="175" spans="1:9" x14ac:dyDescent="0.3">
      <c r="A175" s="18"/>
      <c r="B175" s="17"/>
      <c r="C175" s="19" t="str">
        <f>IF($B175="","",IFERROR(INDEX(Items!$B:$B,MATCH($B175,Items!$A:$A,0)),"Unknown code"))</f>
        <v/>
      </c>
      <c r="D175" s="20"/>
      <c r="E175" s="21"/>
      <c r="F175" s="22" t="str">
        <f t="shared" si="4"/>
        <v/>
      </c>
      <c r="G175" s="17"/>
      <c r="H175" s="23" t="str">
        <f>IF($B175="","",MAX(0,MIN(N($D175),SUMIF($B$4:$B$1003,$B175,$D$4:$D$1003)-SUMIF(Issues!$B$4:$B$2003,$B175,Issues!$D$4:$D$2003)-SUMIF($B176:$B$1004,$B175,$D176:$D$1004))))</f>
        <v/>
      </c>
      <c r="I175" s="22" t="str">
        <f t="shared" si="5"/>
        <v/>
      </c>
    </row>
    <row r="176" spans="1:9" x14ac:dyDescent="0.3">
      <c r="A176" s="18"/>
      <c r="B176" s="17"/>
      <c r="C176" s="19" t="str">
        <f>IF($B176="","",IFERROR(INDEX(Items!$B:$B,MATCH($B176,Items!$A:$A,0)),"Unknown code"))</f>
        <v/>
      </c>
      <c r="D176" s="20"/>
      <c r="E176" s="21"/>
      <c r="F176" s="22" t="str">
        <f t="shared" si="4"/>
        <v/>
      </c>
      <c r="G176" s="17"/>
      <c r="H176" s="23" t="str">
        <f>IF($B176="","",MAX(0,MIN(N($D176),SUMIF($B$4:$B$1003,$B176,$D$4:$D$1003)-SUMIF(Issues!$B$4:$B$2003,$B176,Issues!$D$4:$D$2003)-SUMIF($B177:$B$1004,$B176,$D177:$D$1004))))</f>
        <v/>
      </c>
      <c r="I176" s="22" t="str">
        <f t="shared" si="5"/>
        <v/>
      </c>
    </row>
    <row r="177" spans="1:9" x14ac:dyDescent="0.3">
      <c r="A177" s="18"/>
      <c r="B177" s="17"/>
      <c r="C177" s="19" t="str">
        <f>IF($B177="","",IFERROR(INDEX(Items!$B:$B,MATCH($B177,Items!$A:$A,0)),"Unknown code"))</f>
        <v/>
      </c>
      <c r="D177" s="20"/>
      <c r="E177" s="21"/>
      <c r="F177" s="22" t="str">
        <f t="shared" si="4"/>
        <v/>
      </c>
      <c r="G177" s="17"/>
      <c r="H177" s="23" t="str">
        <f>IF($B177="","",MAX(0,MIN(N($D177),SUMIF($B$4:$B$1003,$B177,$D$4:$D$1003)-SUMIF(Issues!$B$4:$B$2003,$B177,Issues!$D$4:$D$2003)-SUMIF($B178:$B$1004,$B177,$D178:$D$1004))))</f>
        <v/>
      </c>
      <c r="I177" s="22" t="str">
        <f t="shared" si="5"/>
        <v/>
      </c>
    </row>
    <row r="178" spans="1:9" x14ac:dyDescent="0.3">
      <c r="A178" s="18"/>
      <c r="B178" s="17"/>
      <c r="C178" s="19" t="str">
        <f>IF($B178="","",IFERROR(INDEX(Items!$B:$B,MATCH($B178,Items!$A:$A,0)),"Unknown code"))</f>
        <v/>
      </c>
      <c r="D178" s="20"/>
      <c r="E178" s="21"/>
      <c r="F178" s="22" t="str">
        <f t="shared" si="4"/>
        <v/>
      </c>
      <c r="G178" s="17"/>
      <c r="H178" s="23" t="str">
        <f>IF($B178="","",MAX(0,MIN(N($D178),SUMIF($B$4:$B$1003,$B178,$D$4:$D$1003)-SUMIF(Issues!$B$4:$B$2003,$B178,Issues!$D$4:$D$2003)-SUMIF($B179:$B$1004,$B178,$D179:$D$1004))))</f>
        <v/>
      </c>
      <c r="I178" s="22" t="str">
        <f t="shared" si="5"/>
        <v/>
      </c>
    </row>
    <row r="179" spans="1:9" x14ac:dyDescent="0.3">
      <c r="A179" s="18"/>
      <c r="B179" s="17"/>
      <c r="C179" s="19" t="str">
        <f>IF($B179="","",IFERROR(INDEX(Items!$B:$B,MATCH($B179,Items!$A:$A,0)),"Unknown code"))</f>
        <v/>
      </c>
      <c r="D179" s="20"/>
      <c r="E179" s="21"/>
      <c r="F179" s="22" t="str">
        <f t="shared" si="4"/>
        <v/>
      </c>
      <c r="G179" s="17"/>
      <c r="H179" s="23" t="str">
        <f>IF($B179="","",MAX(0,MIN(N($D179),SUMIF($B$4:$B$1003,$B179,$D$4:$D$1003)-SUMIF(Issues!$B$4:$B$2003,$B179,Issues!$D$4:$D$2003)-SUMIF($B180:$B$1004,$B179,$D180:$D$1004))))</f>
        <v/>
      </c>
      <c r="I179" s="22" t="str">
        <f t="shared" si="5"/>
        <v/>
      </c>
    </row>
    <row r="180" spans="1:9" x14ac:dyDescent="0.3">
      <c r="A180" s="18"/>
      <c r="B180" s="17"/>
      <c r="C180" s="19" t="str">
        <f>IF($B180="","",IFERROR(INDEX(Items!$B:$B,MATCH($B180,Items!$A:$A,0)),"Unknown code"))</f>
        <v/>
      </c>
      <c r="D180" s="20"/>
      <c r="E180" s="21"/>
      <c r="F180" s="22" t="str">
        <f t="shared" si="4"/>
        <v/>
      </c>
      <c r="G180" s="17"/>
      <c r="H180" s="23" t="str">
        <f>IF($B180="","",MAX(0,MIN(N($D180),SUMIF($B$4:$B$1003,$B180,$D$4:$D$1003)-SUMIF(Issues!$B$4:$B$2003,$B180,Issues!$D$4:$D$2003)-SUMIF($B181:$B$1004,$B180,$D181:$D$1004))))</f>
        <v/>
      </c>
      <c r="I180" s="22" t="str">
        <f t="shared" si="5"/>
        <v/>
      </c>
    </row>
    <row r="181" spans="1:9" x14ac:dyDescent="0.3">
      <c r="A181" s="18"/>
      <c r="B181" s="17"/>
      <c r="C181" s="19" t="str">
        <f>IF($B181="","",IFERROR(INDEX(Items!$B:$B,MATCH($B181,Items!$A:$A,0)),"Unknown code"))</f>
        <v/>
      </c>
      <c r="D181" s="20"/>
      <c r="E181" s="21"/>
      <c r="F181" s="22" t="str">
        <f t="shared" si="4"/>
        <v/>
      </c>
      <c r="G181" s="17"/>
      <c r="H181" s="23" t="str">
        <f>IF($B181="","",MAX(0,MIN(N($D181),SUMIF($B$4:$B$1003,$B181,$D$4:$D$1003)-SUMIF(Issues!$B$4:$B$2003,$B181,Issues!$D$4:$D$2003)-SUMIF($B182:$B$1004,$B181,$D182:$D$1004))))</f>
        <v/>
      </c>
      <c r="I181" s="22" t="str">
        <f t="shared" si="5"/>
        <v/>
      </c>
    </row>
    <row r="182" spans="1:9" x14ac:dyDescent="0.3">
      <c r="A182" s="18"/>
      <c r="B182" s="17"/>
      <c r="C182" s="19" t="str">
        <f>IF($B182="","",IFERROR(INDEX(Items!$B:$B,MATCH($B182,Items!$A:$A,0)),"Unknown code"))</f>
        <v/>
      </c>
      <c r="D182" s="20"/>
      <c r="E182" s="21"/>
      <c r="F182" s="22" t="str">
        <f t="shared" si="4"/>
        <v/>
      </c>
      <c r="G182" s="17"/>
      <c r="H182" s="23" t="str">
        <f>IF($B182="","",MAX(0,MIN(N($D182),SUMIF($B$4:$B$1003,$B182,$D$4:$D$1003)-SUMIF(Issues!$B$4:$B$2003,$B182,Issues!$D$4:$D$2003)-SUMIF($B183:$B$1004,$B182,$D183:$D$1004))))</f>
        <v/>
      </c>
      <c r="I182" s="22" t="str">
        <f t="shared" si="5"/>
        <v/>
      </c>
    </row>
    <row r="183" spans="1:9" x14ac:dyDescent="0.3">
      <c r="A183" s="18"/>
      <c r="B183" s="17"/>
      <c r="C183" s="19" t="str">
        <f>IF($B183="","",IFERROR(INDEX(Items!$B:$B,MATCH($B183,Items!$A:$A,0)),"Unknown code"))</f>
        <v/>
      </c>
      <c r="D183" s="20"/>
      <c r="E183" s="21"/>
      <c r="F183" s="22" t="str">
        <f t="shared" si="4"/>
        <v/>
      </c>
      <c r="G183" s="17"/>
      <c r="H183" s="23" t="str">
        <f>IF($B183="","",MAX(0,MIN(N($D183),SUMIF($B$4:$B$1003,$B183,$D$4:$D$1003)-SUMIF(Issues!$B$4:$B$2003,$B183,Issues!$D$4:$D$2003)-SUMIF($B184:$B$1004,$B183,$D184:$D$1004))))</f>
        <v/>
      </c>
      <c r="I183" s="22" t="str">
        <f t="shared" si="5"/>
        <v/>
      </c>
    </row>
    <row r="184" spans="1:9" x14ac:dyDescent="0.3">
      <c r="A184" s="18"/>
      <c r="B184" s="17"/>
      <c r="C184" s="19" t="str">
        <f>IF($B184="","",IFERROR(INDEX(Items!$B:$B,MATCH($B184,Items!$A:$A,0)),"Unknown code"))</f>
        <v/>
      </c>
      <c r="D184" s="20"/>
      <c r="E184" s="21"/>
      <c r="F184" s="22" t="str">
        <f t="shared" si="4"/>
        <v/>
      </c>
      <c r="G184" s="17"/>
      <c r="H184" s="23" t="str">
        <f>IF($B184="","",MAX(0,MIN(N($D184),SUMIF($B$4:$B$1003,$B184,$D$4:$D$1003)-SUMIF(Issues!$B$4:$B$2003,$B184,Issues!$D$4:$D$2003)-SUMIF($B185:$B$1004,$B184,$D185:$D$1004))))</f>
        <v/>
      </c>
      <c r="I184" s="22" t="str">
        <f t="shared" si="5"/>
        <v/>
      </c>
    </row>
    <row r="185" spans="1:9" x14ac:dyDescent="0.3">
      <c r="A185" s="18"/>
      <c r="B185" s="17"/>
      <c r="C185" s="19" t="str">
        <f>IF($B185="","",IFERROR(INDEX(Items!$B:$B,MATCH($B185,Items!$A:$A,0)),"Unknown code"))</f>
        <v/>
      </c>
      <c r="D185" s="20"/>
      <c r="E185" s="21"/>
      <c r="F185" s="22" t="str">
        <f t="shared" si="4"/>
        <v/>
      </c>
      <c r="G185" s="17"/>
      <c r="H185" s="23" t="str">
        <f>IF($B185="","",MAX(0,MIN(N($D185),SUMIF($B$4:$B$1003,$B185,$D$4:$D$1003)-SUMIF(Issues!$B$4:$B$2003,$B185,Issues!$D$4:$D$2003)-SUMIF($B186:$B$1004,$B185,$D186:$D$1004))))</f>
        <v/>
      </c>
      <c r="I185" s="22" t="str">
        <f t="shared" si="5"/>
        <v/>
      </c>
    </row>
    <row r="186" spans="1:9" x14ac:dyDescent="0.3">
      <c r="A186" s="18"/>
      <c r="B186" s="17"/>
      <c r="C186" s="19" t="str">
        <f>IF($B186="","",IFERROR(INDEX(Items!$B:$B,MATCH($B186,Items!$A:$A,0)),"Unknown code"))</f>
        <v/>
      </c>
      <c r="D186" s="20"/>
      <c r="E186" s="21"/>
      <c r="F186" s="22" t="str">
        <f t="shared" si="4"/>
        <v/>
      </c>
      <c r="G186" s="17"/>
      <c r="H186" s="23" t="str">
        <f>IF($B186="","",MAX(0,MIN(N($D186),SUMIF($B$4:$B$1003,$B186,$D$4:$D$1003)-SUMIF(Issues!$B$4:$B$2003,$B186,Issues!$D$4:$D$2003)-SUMIF($B187:$B$1004,$B186,$D187:$D$1004))))</f>
        <v/>
      </c>
      <c r="I186" s="22" t="str">
        <f t="shared" si="5"/>
        <v/>
      </c>
    </row>
    <row r="187" spans="1:9" x14ac:dyDescent="0.3">
      <c r="A187" s="18"/>
      <c r="B187" s="17"/>
      <c r="C187" s="19" t="str">
        <f>IF($B187="","",IFERROR(INDEX(Items!$B:$B,MATCH($B187,Items!$A:$A,0)),"Unknown code"))</f>
        <v/>
      </c>
      <c r="D187" s="20"/>
      <c r="E187" s="21"/>
      <c r="F187" s="22" t="str">
        <f t="shared" si="4"/>
        <v/>
      </c>
      <c r="G187" s="17"/>
      <c r="H187" s="23" t="str">
        <f>IF($B187="","",MAX(0,MIN(N($D187),SUMIF($B$4:$B$1003,$B187,$D$4:$D$1003)-SUMIF(Issues!$B$4:$B$2003,$B187,Issues!$D$4:$D$2003)-SUMIF($B188:$B$1004,$B187,$D188:$D$1004))))</f>
        <v/>
      </c>
      <c r="I187" s="22" t="str">
        <f t="shared" si="5"/>
        <v/>
      </c>
    </row>
    <row r="188" spans="1:9" x14ac:dyDescent="0.3">
      <c r="A188" s="18"/>
      <c r="B188" s="17"/>
      <c r="C188" s="19" t="str">
        <f>IF($B188="","",IFERROR(INDEX(Items!$B:$B,MATCH($B188,Items!$A:$A,0)),"Unknown code"))</f>
        <v/>
      </c>
      <c r="D188" s="20"/>
      <c r="E188" s="21"/>
      <c r="F188" s="22" t="str">
        <f t="shared" si="4"/>
        <v/>
      </c>
      <c r="G188" s="17"/>
      <c r="H188" s="23" t="str">
        <f>IF($B188="","",MAX(0,MIN(N($D188),SUMIF($B$4:$B$1003,$B188,$D$4:$D$1003)-SUMIF(Issues!$B$4:$B$2003,$B188,Issues!$D$4:$D$2003)-SUMIF($B189:$B$1004,$B188,$D189:$D$1004))))</f>
        <v/>
      </c>
      <c r="I188" s="22" t="str">
        <f t="shared" si="5"/>
        <v/>
      </c>
    </row>
    <row r="189" spans="1:9" x14ac:dyDescent="0.3">
      <c r="A189" s="18"/>
      <c r="B189" s="17"/>
      <c r="C189" s="19" t="str">
        <f>IF($B189="","",IFERROR(INDEX(Items!$B:$B,MATCH($B189,Items!$A:$A,0)),"Unknown code"))</f>
        <v/>
      </c>
      <c r="D189" s="20"/>
      <c r="E189" s="21"/>
      <c r="F189" s="22" t="str">
        <f t="shared" si="4"/>
        <v/>
      </c>
      <c r="G189" s="17"/>
      <c r="H189" s="23" t="str">
        <f>IF($B189="","",MAX(0,MIN(N($D189),SUMIF($B$4:$B$1003,$B189,$D$4:$D$1003)-SUMIF(Issues!$B$4:$B$2003,$B189,Issues!$D$4:$D$2003)-SUMIF($B190:$B$1004,$B189,$D190:$D$1004))))</f>
        <v/>
      </c>
      <c r="I189" s="22" t="str">
        <f t="shared" si="5"/>
        <v/>
      </c>
    </row>
    <row r="190" spans="1:9" x14ac:dyDescent="0.3">
      <c r="A190" s="18"/>
      <c r="B190" s="17"/>
      <c r="C190" s="19" t="str">
        <f>IF($B190="","",IFERROR(INDEX(Items!$B:$B,MATCH($B190,Items!$A:$A,0)),"Unknown code"))</f>
        <v/>
      </c>
      <c r="D190" s="20"/>
      <c r="E190" s="21"/>
      <c r="F190" s="22" t="str">
        <f t="shared" si="4"/>
        <v/>
      </c>
      <c r="G190" s="17"/>
      <c r="H190" s="23" t="str">
        <f>IF($B190="","",MAX(0,MIN(N($D190),SUMIF($B$4:$B$1003,$B190,$D$4:$D$1003)-SUMIF(Issues!$B$4:$B$2003,$B190,Issues!$D$4:$D$2003)-SUMIF($B191:$B$1004,$B190,$D191:$D$1004))))</f>
        <v/>
      </c>
      <c r="I190" s="22" t="str">
        <f t="shared" si="5"/>
        <v/>
      </c>
    </row>
    <row r="191" spans="1:9" x14ac:dyDescent="0.3">
      <c r="A191" s="18"/>
      <c r="B191" s="17"/>
      <c r="C191" s="19" t="str">
        <f>IF($B191="","",IFERROR(INDEX(Items!$B:$B,MATCH($B191,Items!$A:$A,0)),"Unknown code"))</f>
        <v/>
      </c>
      <c r="D191" s="20"/>
      <c r="E191" s="21"/>
      <c r="F191" s="22" t="str">
        <f t="shared" si="4"/>
        <v/>
      </c>
      <c r="G191" s="17"/>
      <c r="H191" s="23" t="str">
        <f>IF($B191="","",MAX(0,MIN(N($D191),SUMIF($B$4:$B$1003,$B191,$D$4:$D$1003)-SUMIF(Issues!$B$4:$B$2003,$B191,Issues!$D$4:$D$2003)-SUMIF($B192:$B$1004,$B191,$D192:$D$1004))))</f>
        <v/>
      </c>
      <c r="I191" s="22" t="str">
        <f t="shared" si="5"/>
        <v/>
      </c>
    </row>
    <row r="192" spans="1:9" x14ac:dyDescent="0.3">
      <c r="A192" s="18"/>
      <c r="B192" s="17"/>
      <c r="C192" s="19" t="str">
        <f>IF($B192="","",IFERROR(INDEX(Items!$B:$B,MATCH($B192,Items!$A:$A,0)),"Unknown code"))</f>
        <v/>
      </c>
      <c r="D192" s="20"/>
      <c r="E192" s="21"/>
      <c r="F192" s="22" t="str">
        <f t="shared" si="4"/>
        <v/>
      </c>
      <c r="G192" s="17"/>
      <c r="H192" s="23" t="str">
        <f>IF($B192="","",MAX(0,MIN(N($D192),SUMIF($B$4:$B$1003,$B192,$D$4:$D$1003)-SUMIF(Issues!$B$4:$B$2003,$B192,Issues!$D$4:$D$2003)-SUMIF($B193:$B$1004,$B192,$D193:$D$1004))))</f>
        <v/>
      </c>
      <c r="I192" s="22" t="str">
        <f t="shared" si="5"/>
        <v/>
      </c>
    </row>
    <row r="193" spans="1:9" x14ac:dyDescent="0.3">
      <c r="A193" s="18"/>
      <c r="B193" s="17"/>
      <c r="C193" s="19" t="str">
        <f>IF($B193="","",IFERROR(INDEX(Items!$B:$B,MATCH($B193,Items!$A:$A,0)),"Unknown code"))</f>
        <v/>
      </c>
      <c r="D193" s="20"/>
      <c r="E193" s="21"/>
      <c r="F193" s="22" t="str">
        <f t="shared" si="4"/>
        <v/>
      </c>
      <c r="G193" s="17"/>
      <c r="H193" s="23" t="str">
        <f>IF($B193="","",MAX(0,MIN(N($D193),SUMIF($B$4:$B$1003,$B193,$D$4:$D$1003)-SUMIF(Issues!$B$4:$B$2003,$B193,Issues!$D$4:$D$2003)-SUMIF($B194:$B$1004,$B193,$D194:$D$1004))))</f>
        <v/>
      </c>
      <c r="I193" s="22" t="str">
        <f t="shared" si="5"/>
        <v/>
      </c>
    </row>
    <row r="194" spans="1:9" x14ac:dyDescent="0.3">
      <c r="A194" s="18"/>
      <c r="B194" s="17"/>
      <c r="C194" s="19" t="str">
        <f>IF($B194="","",IFERROR(INDEX(Items!$B:$B,MATCH($B194,Items!$A:$A,0)),"Unknown code"))</f>
        <v/>
      </c>
      <c r="D194" s="20"/>
      <c r="E194" s="21"/>
      <c r="F194" s="22" t="str">
        <f t="shared" si="4"/>
        <v/>
      </c>
      <c r="G194" s="17"/>
      <c r="H194" s="23" t="str">
        <f>IF($B194="","",MAX(0,MIN(N($D194),SUMIF($B$4:$B$1003,$B194,$D$4:$D$1003)-SUMIF(Issues!$B$4:$B$2003,$B194,Issues!$D$4:$D$2003)-SUMIF($B195:$B$1004,$B194,$D195:$D$1004))))</f>
        <v/>
      </c>
      <c r="I194" s="22" t="str">
        <f t="shared" si="5"/>
        <v/>
      </c>
    </row>
    <row r="195" spans="1:9" x14ac:dyDescent="0.3">
      <c r="A195" s="18"/>
      <c r="B195" s="17"/>
      <c r="C195" s="19" t="str">
        <f>IF($B195="","",IFERROR(INDEX(Items!$B:$B,MATCH($B195,Items!$A:$A,0)),"Unknown code"))</f>
        <v/>
      </c>
      <c r="D195" s="20"/>
      <c r="E195" s="21"/>
      <c r="F195" s="22" t="str">
        <f t="shared" si="4"/>
        <v/>
      </c>
      <c r="G195" s="17"/>
      <c r="H195" s="23" t="str">
        <f>IF($B195="","",MAX(0,MIN(N($D195),SUMIF($B$4:$B$1003,$B195,$D$4:$D$1003)-SUMIF(Issues!$B$4:$B$2003,$B195,Issues!$D$4:$D$2003)-SUMIF($B196:$B$1004,$B195,$D196:$D$1004))))</f>
        <v/>
      </c>
      <c r="I195" s="22" t="str">
        <f t="shared" si="5"/>
        <v/>
      </c>
    </row>
    <row r="196" spans="1:9" x14ac:dyDescent="0.3">
      <c r="A196" s="18"/>
      <c r="B196" s="17"/>
      <c r="C196" s="19" t="str">
        <f>IF($B196="","",IFERROR(INDEX(Items!$B:$B,MATCH($B196,Items!$A:$A,0)),"Unknown code"))</f>
        <v/>
      </c>
      <c r="D196" s="20"/>
      <c r="E196" s="21"/>
      <c r="F196" s="22" t="str">
        <f t="shared" ref="F196:F259" si="6">IF(OR($D196="",$E196=""),"",ROUND($D196*$E196,2))</f>
        <v/>
      </c>
      <c r="G196" s="17"/>
      <c r="H196" s="23" t="str">
        <f>IF($B196="","",MAX(0,MIN(N($D196),SUMIF($B$4:$B$1003,$B196,$D$4:$D$1003)-SUMIF(Issues!$B$4:$B$2003,$B196,Issues!$D$4:$D$2003)-SUMIF($B197:$B$1004,$B196,$D197:$D$1004))))</f>
        <v/>
      </c>
      <c r="I196" s="22" t="str">
        <f t="shared" ref="I196:I259" si="7">IF(OR($H196="",$E196=""),"",ROUND($H196*$E196,2))</f>
        <v/>
      </c>
    </row>
    <row r="197" spans="1:9" x14ac:dyDescent="0.3">
      <c r="A197" s="18"/>
      <c r="B197" s="17"/>
      <c r="C197" s="19" t="str">
        <f>IF($B197="","",IFERROR(INDEX(Items!$B:$B,MATCH($B197,Items!$A:$A,0)),"Unknown code"))</f>
        <v/>
      </c>
      <c r="D197" s="20"/>
      <c r="E197" s="21"/>
      <c r="F197" s="22" t="str">
        <f t="shared" si="6"/>
        <v/>
      </c>
      <c r="G197" s="17"/>
      <c r="H197" s="23" t="str">
        <f>IF($B197="","",MAX(0,MIN(N($D197),SUMIF($B$4:$B$1003,$B197,$D$4:$D$1003)-SUMIF(Issues!$B$4:$B$2003,$B197,Issues!$D$4:$D$2003)-SUMIF($B198:$B$1004,$B197,$D198:$D$1004))))</f>
        <v/>
      </c>
      <c r="I197" s="22" t="str">
        <f t="shared" si="7"/>
        <v/>
      </c>
    </row>
    <row r="198" spans="1:9" x14ac:dyDescent="0.3">
      <c r="A198" s="18"/>
      <c r="B198" s="17"/>
      <c r="C198" s="19" t="str">
        <f>IF($B198="","",IFERROR(INDEX(Items!$B:$B,MATCH($B198,Items!$A:$A,0)),"Unknown code"))</f>
        <v/>
      </c>
      <c r="D198" s="20"/>
      <c r="E198" s="21"/>
      <c r="F198" s="22" t="str">
        <f t="shared" si="6"/>
        <v/>
      </c>
      <c r="G198" s="17"/>
      <c r="H198" s="23" t="str">
        <f>IF($B198="","",MAX(0,MIN(N($D198),SUMIF($B$4:$B$1003,$B198,$D$4:$D$1003)-SUMIF(Issues!$B$4:$B$2003,$B198,Issues!$D$4:$D$2003)-SUMIF($B199:$B$1004,$B198,$D199:$D$1004))))</f>
        <v/>
      </c>
      <c r="I198" s="22" t="str">
        <f t="shared" si="7"/>
        <v/>
      </c>
    </row>
    <row r="199" spans="1:9" x14ac:dyDescent="0.3">
      <c r="A199" s="18"/>
      <c r="B199" s="17"/>
      <c r="C199" s="19" t="str">
        <f>IF($B199="","",IFERROR(INDEX(Items!$B:$B,MATCH($B199,Items!$A:$A,0)),"Unknown code"))</f>
        <v/>
      </c>
      <c r="D199" s="20"/>
      <c r="E199" s="21"/>
      <c r="F199" s="22" t="str">
        <f t="shared" si="6"/>
        <v/>
      </c>
      <c r="G199" s="17"/>
      <c r="H199" s="23" t="str">
        <f>IF($B199="","",MAX(0,MIN(N($D199),SUMIF($B$4:$B$1003,$B199,$D$4:$D$1003)-SUMIF(Issues!$B$4:$B$2003,$B199,Issues!$D$4:$D$2003)-SUMIF($B200:$B$1004,$B199,$D200:$D$1004))))</f>
        <v/>
      </c>
      <c r="I199" s="22" t="str">
        <f t="shared" si="7"/>
        <v/>
      </c>
    </row>
    <row r="200" spans="1:9" x14ac:dyDescent="0.3">
      <c r="A200" s="18"/>
      <c r="B200" s="17"/>
      <c r="C200" s="19" t="str">
        <f>IF($B200="","",IFERROR(INDEX(Items!$B:$B,MATCH($B200,Items!$A:$A,0)),"Unknown code"))</f>
        <v/>
      </c>
      <c r="D200" s="20"/>
      <c r="E200" s="21"/>
      <c r="F200" s="22" t="str">
        <f t="shared" si="6"/>
        <v/>
      </c>
      <c r="G200" s="17"/>
      <c r="H200" s="23" t="str">
        <f>IF($B200="","",MAX(0,MIN(N($D200),SUMIF($B$4:$B$1003,$B200,$D$4:$D$1003)-SUMIF(Issues!$B$4:$B$2003,$B200,Issues!$D$4:$D$2003)-SUMIF($B201:$B$1004,$B200,$D201:$D$1004))))</f>
        <v/>
      </c>
      <c r="I200" s="22" t="str">
        <f t="shared" si="7"/>
        <v/>
      </c>
    </row>
    <row r="201" spans="1:9" x14ac:dyDescent="0.3">
      <c r="A201" s="18"/>
      <c r="B201" s="17"/>
      <c r="C201" s="19" t="str">
        <f>IF($B201="","",IFERROR(INDEX(Items!$B:$B,MATCH($B201,Items!$A:$A,0)),"Unknown code"))</f>
        <v/>
      </c>
      <c r="D201" s="20"/>
      <c r="E201" s="21"/>
      <c r="F201" s="22" t="str">
        <f t="shared" si="6"/>
        <v/>
      </c>
      <c r="G201" s="17"/>
      <c r="H201" s="23" t="str">
        <f>IF($B201="","",MAX(0,MIN(N($D201),SUMIF($B$4:$B$1003,$B201,$D$4:$D$1003)-SUMIF(Issues!$B$4:$B$2003,$B201,Issues!$D$4:$D$2003)-SUMIF($B202:$B$1004,$B201,$D202:$D$1004))))</f>
        <v/>
      </c>
      <c r="I201" s="22" t="str">
        <f t="shared" si="7"/>
        <v/>
      </c>
    </row>
    <row r="202" spans="1:9" x14ac:dyDescent="0.3">
      <c r="A202" s="18"/>
      <c r="B202" s="17"/>
      <c r="C202" s="19" t="str">
        <f>IF($B202="","",IFERROR(INDEX(Items!$B:$B,MATCH($B202,Items!$A:$A,0)),"Unknown code"))</f>
        <v/>
      </c>
      <c r="D202" s="20"/>
      <c r="E202" s="21"/>
      <c r="F202" s="22" t="str">
        <f t="shared" si="6"/>
        <v/>
      </c>
      <c r="G202" s="17"/>
      <c r="H202" s="23" t="str">
        <f>IF($B202="","",MAX(0,MIN(N($D202),SUMIF($B$4:$B$1003,$B202,$D$4:$D$1003)-SUMIF(Issues!$B$4:$B$2003,$B202,Issues!$D$4:$D$2003)-SUMIF($B203:$B$1004,$B202,$D203:$D$1004))))</f>
        <v/>
      </c>
      <c r="I202" s="22" t="str">
        <f t="shared" si="7"/>
        <v/>
      </c>
    </row>
    <row r="203" spans="1:9" x14ac:dyDescent="0.3">
      <c r="A203" s="18"/>
      <c r="B203" s="17"/>
      <c r="C203" s="19" t="str">
        <f>IF($B203="","",IFERROR(INDEX(Items!$B:$B,MATCH($B203,Items!$A:$A,0)),"Unknown code"))</f>
        <v/>
      </c>
      <c r="D203" s="20"/>
      <c r="E203" s="21"/>
      <c r="F203" s="22" t="str">
        <f t="shared" si="6"/>
        <v/>
      </c>
      <c r="G203" s="17"/>
      <c r="H203" s="23" t="str">
        <f>IF($B203="","",MAX(0,MIN(N($D203),SUMIF($B$4:$B$1003,$B203,$D$4:$D$1003)-SUMIF(Issues!$B$4:$B$2003,$B203,Issues!$D$4:$D$2003)-SUMIF($B204:$B$1004,$B203,$D204:$D$1004))))</f>
        <v/>
      </c>
      <c r="I203" s="22" t="str">
        <f t="shared" si="7"/>
        <v/>
      </c>
    </row>
    <row r="204" spans="1:9" x14ac:dyDescent="0.3">
      <c r="A204" s="18"/>
      <c r="B204" s="17"/>
      <c r="C204" s="19" t="str">
        <f>IF($B204="","",IFERROR(INDEX(Items!$B:$B,MATCH($B204,Items!$A:$A,0)),"Unknown code"))</f>
        <v/>
      </c>
      <c r="D204" s="20"/>
      <c r="E204" s="21"/>
      <c r="F204" s="22" t="str">
        <f t="shared" si="6"/>
        <v/>
      </c>
      <c r="G204" s="17"/>
      <c r="H204" s="23" t="str">
        <f>IF($B204="","",MAX(0,MIN(N($D204),SUMIF($B$4:$B$1003,$B204,$D$4:$D$1003)-SUMIF(Issues!$B$4:$B$2003,$B204,Issues!$D$4:$D$2003)-SUMIF($B205:$B$1004,$B204,$D205:$D$1004))))</f>
        <v/>
      </c>
      <c r="I204" s="22" t="str">
        <f t="shared" si="7"/>
        <v/>
      </c>
    </row>
    <row r="205" spans="1:9" x14ac:dyDescent="0.3">
      <c r="A205" s="18"/>
      <c r="B205" s="17"/>
      <c r="C205" s="19" t="str">
        <f>IF($B205="","",IFERROR(INDEX(Items!$B:$B,MATCH($B205,Items!$A:$A,0)),"Unknown code"))</f>
        <v/>
      </c>
      <c r="D205" s="20"/>
      <c r="E205" s="21"/>
      <c r="F205" s="22" t="str">
        <f t="shared" si="6"/>
        <v/>
      </c>
      <c r="G205" s="17"/>
      <c r="H205" s="23" t="str">
        <f>IF($B205="","",MAX(0,MIN(N($D205),SUMIF($B$4:$B$1003,$B205,$D$4:$D$1003)-SUMIF(Issues!$B$4:$B$2003,$B205,Issues!$D$4:$D$2003)-SUMIF($B206:$B$1004,$B205,$D206:$D$1004))))</f>
        <v/>
      </c>
      <c r="I205" s="22" t="str">
        <f t="shared" si="7"/>
        <v/>
      </c>
    </row>
    <row r="206" spans="1:9" x14ac:dyDescent="0.3">
      <c r="A206" s="18"/>
      <c r="B206" s="17"/>
      <c r="C206" s="19" t="str">
        <f>IF($B206="","",IFERROR(INDEX(Items!$B:$B,MATCH($B206,Items!$A:$A,0)),"Unknown code"))</f>
        <v/>
      </c>
      <c r="D206" s="20"/>
      <c r="E206" s="21"/>
      <c r="F206" s="22" t="str">
        <f t="shared" si="6"/>
        <v/>
      </c>
      <c r="G206" s="17"/>
      <c r="H206" s="23" t="str">
        <f>IF($B206="","",MAX(0,MIN(N($D206),SUMIF($B$4:$B$1003,$B206,$D$4:$D$1003)-SUMIF(Issues!$B$4:$B$2003,$B206,Issues!$D$4:$D$2003)-SUMIF($B207:$B$1004,$B206,$D207:$D$1004))))</f>
        <v/>
      </c>
      <c r="I206" s="22" t="str">
        <f t="shared" si="7"/>
        <v/>
      </c>
    </row>
    <row r="207" spans="1:9" x14ac:dyDescent="0.3">
      <c r="A207" s="18"/>
      <c r="B207" s="17"/>
      <c r="C207" s="19" t="str">
        <f>IF($B207="","",IFERROR(INDEX(Items!$B:$B,MATCH($B207,Items!$A:$A,0)),"Unknown code"))</f>
        <v/>
      </c>
      <c r="D207" s="20"/>
      <c r="E207" s="21"/>
      <c r="F207" s="22" t="str">
        <f t="shared" si="6"/>
        <v/>
      </c>
      <c r="G207" s="17"/>
      <c r="H207" s="23" t="str">
        <f>IF($B207="","",MAX(0,MIN(N($D207),SUMIF($B$4:$B$1003,$B207,$D$4:$D$1003)-SUMIF(Issues!$B$4:$B$2003,$B207,Issues!$D$4:$D$2003)-SUMIF($B208:$B$1004,$B207,$D208:$D$1004))))</f>
        <v/>
      </c>
      <c r="I207" s="22" t="str">
        <f t="shared" si="7"/>
        <v/>
      </c>
    </row>
    <row r="208" spans="1:9" x14ac:dyDescent="0.3">
      <c r="A208" s="18"/>
      <c r="B208" s="17"/>
      <c r="C208" s="19" t="str">
        <f>IF($B208="","",IFERROR(INDEX(Items!$B:$B,MATCH($B208,Items!$A:$A,0)),"Unknown code"))</f>
        <v/>
      </c>
      <c r="D208" s="20"/>
      <c r="E208" s="21"/>
      <c r="F208" s="22" t="str">
        <f t="shared" si="6"/>
        <v/>
      </c>
      <c r="G208" s="17"/>
      <c r="H208" s="23" t="str">
        <f>IF($B208="","",MAX(0,MIN(N($D208),SUMIF($B$4:$B$1003,$B208,$D$4:$D$1003)-SUMIF(Issues!$B$4:$B$2003,$B208,Issues!$D$4:$D$2003)-SUMIF($B209:$B$1004,$B208,$D209:$D$1004))))</f>
        <v/>
      </c>
      <c r="I208" s="22" t="str">
        <f t="shared" si="7"/>
        <v/>
      </c>
    </row>
    <row r="209" spans="1:9" x14ac:dyDescent="0.3">
      <c r="A209" s="18"/>
      <c r="B209" s="17"/>
      <c r="C209" s="19" t="str">
        <f>IF($B209="","",IFERROR(INDEX(Items!$B:$B,MATCH($B209,Items!$A:$A,0)),"Unknown code"))</f>
        <v/>
      </c>
      <c r="D209" s="20"/>
      <c r="E209" s="21"/>
      <c r="F209" s="22" t="str">
        <f t="shared" si="6"/>
        <v/>
      </c>
      <c r="G209" s="17"/>
      <c r="H209" s="23" t="str">
        <f>IF($B209="","",MAX(0,MIN(N($D209),SUMIF($B$4:$B$1003,$B209,$D$4:$D$1003)-SUMIF(Issues!$B$4:$B$2003,$B209,Issues!$D$4:$D$2003)-SUMIF($B210:$B$1004,$B209,$D210:$D$1004))))</f>
        <v/>
      </c>
      <c r="I209" s="22" t="str">
        <f t="shared" si="7"/>
        <v/>
      </c>
    </row>
    <row r="210" spans="1:9" x14ac:dyDescent="0.3">
      <c r="A210" s="18"/>
      <c r="B210" s="17"/>
      <c r="C210" s="19" t="str">
        <f>IF($B210="","",IFERROR(INDEX(Items!$B:$B,MATCH($B210,Items!$A:$A,0)),"Unknown code"))</f>
        <v/>
      </c>
      <c r="D210" s="20"/>
      <c r="E210" s="21"/>
      <c r="F210" s="22" t="str">
        <f t="shared" si="6"/>
        <v/>
      </c>
      <c r="G210" s="17"/>
      <c r="H210" s="23" t="str">
        <f>IF($B210="","",MAX(0,MIN(N($D210),SUMIF($B$4:$B$1003,$B210,$D$4:$D$1003)-SUMIF(Issues!$B$4:$B$2003,$B210,Issues!$D$4:$D$2003)-SUMIF($B211:$B$1004,$B210,$D211:$D$1004))))</f>
        <v/>
      </c>
      <c r="I210" s="22" t="str">
        <f t="shared" si="7"/>
        <v/>
      </c>
    </row>
    <row r="211" spans="1:9" x14ac:dyDescent="0.3">
      <c r="A211" s="18"/>
      <c r="B211" s="17"/>
      <c r="C211" s="19" t="str">
        <f>IF($B211="","",IFERROR(INDEX(Items!$B:$B,MATCH($B211,Items!$A:$A,0)),"Unknown code"))</f>
        <v/>
      </c>
      <c r="D211" s="20"/>
      <c r="E211" s="21"/>
      <c r="F211" s="22" t="str">
        <f t="shared" si="6"/>
        <v/>
      </c>
      <c r="G211" s="17"/>
      <c r="H211" s="23" t="str">
        <f>IF($B211="","",MAX(0,MIN(N($D211),SUMIF($B$4:$B$1003,$B211,$D$4:$D$1003)-SUMIF(Issues!$B$4:$B$2003,$B211,Issues!$D$4:$D$2003)-SUMIF($B212:$B$1004,$B211,$D212:$D$1004))))</f>
        <v/>
      </c>
      <c r="I211" s="22" t="str">
        <f t="shared" si="7"/>
        <v/>
      </c>
    </row>
    <row r="212" spans="1:9" x14ac:dyDescent="0.3">
      <c r="A212" s="18"/>
      <c r="B212" s="17"/>
      <c r="C212" s="19" t="str">
        <f>IF($B212="","",IFERROR(INDEX(Items!$B:$B,MATCH($B212,Items!$A:$A,0)),"Unknown code"))</f>
        <v/>
      </c>
      <c r="D212" s="20"/>
      <c r="E212" s="21"/>
      <c r="F212" s="22" t="str">
        <f t="shared" si="6"/>
        <v/>
      </c>
      <c r="G212" s="17"/>
      <c r="H212" s="23" t="str">
        <f>IF($B212="","",MAX(0,MIN(N($D212),SUMIF($B$4:$B$1003,$B212,$D$4:$D$1003)-SUMIF(Issues!$B$4:$B$2003,$B212,Issues!$D$4:$D$2003)-SUMIF($B213:$B$1004,$B212,$D213:$D$1004))))</f>
        <v/>
      </c>
      <c r="I212" s="22" t="str">
        <f t="shared" si="7"/>
        <v/>
      </c>
    </row>
    <row r="213" spans="1:9" x14ac:dyDescent="0.3">
      <c r="A213" s="18"/>
      <c r="B213" s="17"/>
      <c r="C213" s="19" t="str">
        <f>IF($B213="","",IFERROR(INDEX(Items!$B:$B,MATCH($B213,Items!$A:$A,0)),"Unknown code"))</f>
        <v/>
      </c>
      <c r="D213" s="20"/>
      <c r="E213" s="21"/>
      <c r="F213" s="22" t="str">
        <f t="shared" si="6"/>
        <v/>
      </c>
      <c r="G213" s="17"/>
      <c r="H213" s="23" t="str">
        <f>IF($B213="","",MAX(0,MIN(N($D213),SUMIF($B$4:$B$1003,$B213,$D$4:$D$1003)-SUMIF(Issues!$B$4:$B$2003,$B213,Issues!$D$4:$D$2003)-SUMIF($B214:$B$1004,$B213,$D214:$D$1004))))</f>
        <v/>
      </c>
      <c r="I213" s="22" t="str">
        <f t="shared" si="7"/>
        <v/>
      </c>
    </row>
    <row r="214" spans="1:9" x14ac:dyDescent="0.3">
      <c r="A214" s="18"/>
      <c r="B214" s="17"/>
      <c r="C214" s="19" t="str">
        <f>IF($B214="","",IFERROR(INDEX(Items!$B:$B,MATCH($B214,Items!$A:$A,0)),"Unknown code"))</f>
        <v/>
      </c>
      <c r="D214" s="20"/>
      <c r="E214" s="21"/>
      <c r="F214" s="22" t="str">
        <f t="shared" si="6"/>
        <v/>
      </c>
      <c r="G214" s="17"/>
      <c r="H214" s="23" t="str">
        <f>IF($B214="","",MAX(0,MIN(N($D214),SUMIF($B$4:$B$1003,$B214,$D$4:$D$1003)-SUMIF(Issues!$B$4:$B$2003,$B214,Issues!$D$4:$D$2003)-SUMIF($B215:$B$1004,$B214,$D215:$D$1004))))</f>
        <v/>
      </c>
      <c r="I214" s="22" t="str">
        <f t="shared" si="7"/>
        <v/>
      </c>
    </row>
    <row r="215" spans="1:9" x14ac:dyDescent="0.3">
      <c r="A215" s="18"/>
      <c r="B215" s="17"/>
      <c r="C215" s="19" t="str">
        <f>IF($B215="","",IFERROR(INDEX(Items!$B:$B,MATCH($B215,Items!$A:$A,0)),"Unknown code"))</f>
        <v/>
      </c>
      <c r="D215" s="20"/>
      <c r="E215" s="21"/>
      <c r="F215" s="22" t="str">
        <f t="shared" si="6"/>
        <v/>
      </c>
      <c r="G215" s="17"/>
      <c r="H215" s="23" t="str">
        <f>IF($B215="","",MAX(0,MIN(N($D215),SUMIF($B$4:$B$1003,$B215,$D$4:$D$1003)-SUMIF(Issues!$B$4:$B$2003,$B215,Issues!$D$4:$D$2003)-SUMIF($B216:$B$1004,$B215,$D216:$D$1004))))</f>
        <v/>
      </c>
      <c r="I215" s="22" t="str">
        <f t="shared" si="7"/>
        <v/>
      </c>
    </row>
    <row r="216" spans="1:9" x14ac:dyDescent="0.3">
      <c r="A216" s="18"/>
      <c r="B216" s="17"/>
      <c r="C216" s="19" t="str">
        <f>IF($B216="","",IFERROR(INDEX(Items!$B:$B,MATCH($B216,Items!$A:$A,0)),"Unknown code"))</f>
        <v/>
      </c>
      <c r="D216" s="20"/>
      <c r="E216" s="21"/>
      <c r="F216" s="22" t="str">
        <f t="shared" si="6"/>
        <v/>
      </c>
      <c r="G216" s="17"/>
      <c r="H216" s="23" t="str">
        <f>IF($B216="","",MAX(0,MIN(N($D216),SUMIF($B$4:$B$1003,$B216,$D$4:$D$1003)-SUMIF(Issues!$B$4:$B$2003,$B216,Issues!$D$4:$D$2003)-SUMIF($B217:$B$1004,$B216,$D217:$D$1004))))</f>
        <v/>
      </c>
      <c r="I216" s="22" t="str">
        <f t="shared" si="7"/>
        <v/>
      </c>
    </row>
    <row r="217" spans="1:9" x14ac:dyDescent="0.3">
      <c r="A217" s="18"/>
      <c r="B217" s="17"/>
      <c r="C217" s="19" t="str">
        <f>IF($B217="","",IFERROR(INDEX(Items!$B:$B,MATCH($B217,Items!$A:$A,0)),"Unknown code"))</f>
        <v/>
      </c>
      <c r="D217" s="20"/>
      <c r="E217" s="21"/>
      <c r="F217" s="22" t="str">
        <f t="shared" si="6"/>
        <v/>
      </c>
      <c r="G217" s="17"/>
      <c r="H217" s="23" t="str">
        <f>IF($B217="","",MAX(0,MIN(N($D217),SUMIF($B$4:$B$1003,$B217,$D$4:$D$1003)-SUMIF(Issues!$B$4:$B$2003,$B217,Issues!$D$4:$D$2003)-SUMIF($B218:$B$1004,$B217,$D218:$D$1004))))</f>
        <v/>
      </c>
      <c r="I217" s="22" t="str">
        <f t="shared" si="7"/>
        <v/>
      </c>
    </row>
    <row r="218" spans="1:9" x14ac:dyDescent="0.3">
      <c r="A218" s="18"/>
      <c r="B218" s="17"/>
      <c r="C218" s="19" t="str">
        <f>IF($B218="","",IFERROR(INDEX(Items!$B:$B,MATCH($B218,Items!$A:$A,0)),"Unknown code"))</f>
        <v/>
      </c>
      <c r="D218" s="20"/>
      <c r="E218" s="21"/>
      <c r="F218" s="22" t="str">
        <f t="shared" si="6"/>
        <v/>
      </c>
      <c r="G218" s="17"/>
      <c r="H218" s="23" t="str">
        <f>IF($B218="","",MAX(0,MIN(N($D218),SUMIF($B$4:$B$1003,$B218,$D$4:$D$1003)-SUMIF(Issues!$B$4:$B$2003,$B218,Issues!$D$4:$D$2003)-SUMIF($B219:$B$1004,$B218,$D219:$D$1004))))</f>
        <v/>
      </c>
      <c r="I218" s="22" t="str">
        <f t="shared" si="7"/>
        <v/>
      </c>
    </row>
    <row r="219" spans="1:9" x14ac:dyDescent="0.3">
      <c r="A219" s="18"/>
      <c r="B219" s="17"/>
      <c r="C219" s="19" t="str">
        <f>IF($B219="","",IFERROR(INDEX(Items!$B:$B,MATCH($B219,Items!$A:$A,0)),"Unknown code"))</f>
        <v/>
      </c>
      <c r="D219" s="20"/>
      <c r="E219" s="21"/>
      <c r="F219" s="22" t="str">
        <f t="shared" si="6"/>
        <v/>
      </c>
      <c r="G219" s="17"/>
      <c r="H219" s="23" t="str">
        <f>IF($B219="","",MAX(0,MIN(N($D219),SUMIF($B$4:$B$1003,$B219,$D$4:$D$1003)-SUMIF(Issues!$B$4:$B$2003,$B219,Issues!$D$4:$D$2003)-SUMIF($B220:$B$1004,$B219,$D220:$D$1004))))</f>
        <v/>
      </c>
      <c r="I219" s="22" t="str">
        <f t="shared" si="7"/>
        <v/>
      </c>
    </row>
    <row r="220" spans="1:9" x14ac:dyDescent="0.3">
      <c r="A220" s="18"/>
      <c r="B220" s="17"/>
      <c r="C220" s="19" t="str">
        <f>IF($B220="","",IFERROR(INDEX(Items!$B:$B,MATCH($B220,Items!$A:$A,0)),"Unknown code"))</f>
        <v/>
      </c>
      <c r="D220" s="20"/>
      <c r="E220" s="21"/>
      <c r="F220" s="22" t="str">
        <f t="shared" si="6"/>
        <v/>
      </c>
      <c r="G220" s="17"/>
      <c r="H220" s="23" t="str">
        <f>IF($B220="","",MAX(0,MIN(N($D220),SUMIF($B$4:$B$1003,$B220,$D$4:$D$1003)-SUMIF(Issues!$B$4:$B$2003,$B220,Issues!$D$4:$D$2003)-SUMIF($B221:$B$1004,$B220,$D221:$D$1004))))</f>
        <v/>
      </c>
      <c r="I220" s="22" t="str">
        <f t="shared" si="7"/>
        <v/>
      </c>
    </row>
    <row r="221" spans="1:9" x14ac:dyDescent="0.3">
      <c r="A221" s="18"/>
      <c r="B221" s="17"/>
      <c r="C221" s="19" t="str">
        <f>IF($B221="","",IFERROR(INDEX(Items!$B:$B,MATCH($B221,Items!$A:$A,0)),"Unknown code"))</f>
        <v/>
      </c>
      <c r="D221" s="20"/>
      <c r="E221" s="21"/>
      <c r="F221" s="22" t="str">
        <f t="shared" si="6"/>
        <v/>
      </c>
      <c r="G221" s="17"/>
      <c r="H221" s="23" t="str">
        <f>IF($B221="","",MAX(0,MIN(N($D221),SUMIF($B$4:$B$1003,$B221,$D$4:$D$1003)-SUMIF(Issues!$B$4:$B$2003,$B221,Issues!$D$4:$D$2003)-SUMIF($B222:$B$1004,$B221,$D222:$D$1004))))</f>
        <v/>
      </c>
      <c r="I221" s="22" t="str">
        <f t="shared" si="7"/>
        <v/>
      </c>
    </row>
    <row r="222" spans="1:9" x14ac:dyDescent="0.3">
      <c r="A222" s="18"/>
      <c r="B222" s="17"/>
      <c r="C222" s="19" t="str">
        <f>IF($B222="","",IFERROR(INDEX(Items!$B:$B,MATCH($B222,Items!$A:$A,0)),"Unknown code"))</f>
        <v/>
      </c>
      <c r="D222" s="20"/>
      <c r="E222" s="21"/>
      <c r="F222" s="22" t="str">
        <f t="shared" si="6"/>
        <v/>
      </c>
      <c r="G222" s="17"/>
      <c r="H222" s="23" t="str">
        <f>IF($B222="","",MAX(0,MIN(N($D222),SUMIF($B$4:$B$1003,$B222,$D$4:$D$1003)-SUMIF(Issues!$B$4:$B$2003,$B222,Issues!$D$4:$D$2003)-SUMIF($B223:$B$1004,$B222,$D223:$D$1004))))</f>
        <v/>
      </c>
      <c r="I222" s="22" t="str">
        <f t="shared" si="7"/>
        <v/>
      </c>
    </row>
    <row r="223" spans="1:9" x14ac:dyDescent="0.3">
      <c r="A223" s="18"/>
      <c r="B223" s="17"/>
      <c r="C223" s="19" t="str">
        <f>IF($B223="","",IFERROR(INDEX(Items!$B:$B,MATCH($B223,Items!$A:$A,0)),"Unknown code"))</f>
        <v/>
      </c>
      <c r="D223" s="20"/>
      <c r="E223" s="21"/>
      <c r="F223" s="22" t="str">
        <f t="shared" si="6"/>
        <v/>
      </c>
      <c r="G223" s="17"/>
      <c r="H223" s="23" t="str">
        <f>IF($B223="","",MAX(0,MIN(N($D223),SUMIF($B$4:$B$1003,$B223,$D$4:$D$1003)-SUMIF(Issues!$B$4:$B$2003,$B223,Issues!$D$4:$D$2003)-SUMIF($B224:$B$1004,$B223,$D224:$D$1004))))</f>
        <v/>
      </c>
      <c r="I223" s="22" t="str">
        <f t="shared" si="7"/>
        <v/>
      </c>
    </row>
    <row r="224" spans="1:9" x14ac:dyDescent="0.3">
      <c r="A224" s="18"/>
      <c r="B224" s="17"/>
      <c r="C224" s="19" t="str">
        <f>IF($B224="","",IFERROR(INDEX(Items!$B:$B,MATCH($B224,Items!$A:$A,0)),"Unknown code"))</f>
        <v/>
      </c>
      <c r="D224" s="20"/>
      <c r="E224" s="21"/>
      <c r="F224" s="22" t="str">
        <f t="shared" si="6"/>
        <v/>
      </c>
      <c r="G224" s="17"/>
      <c r="H224" s="23" t="str">
        <f>IF($B224="","",MAX(0,MIN(N($D224),SUMIF($B$4:$B$1003,$B224,$D$4:$D$1003)-SUMIF(Issues!$B$4:$B$2003,$B224,Issues!$D$4:$D$2003)-SUMIF($B225:$B$1004,$B224,$D225:$D$1004))))</f>
        <v/>
      </c>
      <c r="I224" s="22" t="str">
        <f t="shared" si="7"/>
        <v/>
      </c>
    </row>
    <row r="225" spans="1:9" x14ac:dyDescent="0.3">
      <c r="A225" s="18"/>
      <c r="B225" s="17"/>
      <c r="C225" s="19" t="str">
        <f>IF($B225="","",IFERROR(INDEX(Items!$B:$B,MATCH($B225,Items!$A:$A,0)),"Unknown code"))</f>
        <v/>
      </c>
      <c r="D225" s="20"/>
      <c r="E225" s="21"/>
      <c r="F225" s="22" t="str">
        <f t="shared" si="6"/>
        <v/>
      </c>
      <c r="G225" s="17"/>
      <c r="H225" s="23" t="str">
        <f>IF($B225="","",MAX(0,MIN(N($D225),SUMIF($B$4:$B$1003,$B225,$D$4:$D$1003)-SUMIF(Issues!$B$4:$B$2003,$B225,Issues!$D$4:$D$2003)-SUMIF($B226:$B$1004,$B225,$D226:$D$1004))))</f>
        <v/>
      </c>
      <c r="I225" s="22" t="str">
        <f t="shared" si="7"/>
        <v/>
      </c>
    </row>
    <row r="226" spans="1:9" x14ac:dyDescent="0.3">
      <c r="A226" s="18"/>
      <c r="B226" s="17"/>
      <c r="C226" s="19" t="str">
        <f>IF($B226="","",IFERROR(INDEX(Items!$B:$B,MATCH($B226,Items!$A:$A,0)),"Unknown code"))</f>
        <v/>
      </c>
      <c r="D226" s="20"/>
      <c r="E226" s="21"/>
      <c r="F226" s="22" t="str">
        <f t="shared" si="6"/>
        <v/>
      </c>
      <c r="G226" s="17"/>
      <c r="H226" s="23" t="str">
        <f>IF($B226="","",MAX(0,MIN(N($D226),SUMIF($B$4:$B$1003,$B226,$D$4:$D$1003)-SUMIF(Issues!$B$4:$B$2003,$B226,Issues!$D$4:$D$2003)-SUMIF($B227:$B$1004,$B226,$D227:$D$1004))))</f>
        <v/>
      </c>
      <c r="I226" s="22" t="str">
        <f t="shared" si="7"/>
        <v/>
      </c>
    </row>
    <row r="227" spans="1:9" x14ac:dyDescent="0.3">
      <c r="A227" s="18"/>
      <c r="B227" s="17"/>
      <c r="C227" s="19" t="str">
        <f>IF($B227="","",IFERROR(INDEX(Items!$B:$B,MATCH($B227,Items!$A:$A,0)),"Unknown code"))</f>
        <v/>
      </c>
      <c r="D227" s="20"/>
      <c r="E227" s="21"/>
      <c r="F227" s="22" t="str">
        <f t="shared" si="6"/>
        <v/>
      </c>
      <c r="G227" s="17"/>
      <c r="H227" s="23" t="str">
        <f>IF($B227="","",MAX(0,MIN(N($D227),SUMIF($B$4:$B$1003,$B227,$D$4:$D$1003)-SUMIF(Issues!$B$4:$B$2003,$B227,Issues!$D$4:$D$2003)-SUMIF($B228:$B$1004,$B227,$D228:$D$1004))))</f>
        <v/>
      </c>
      <c r="I227" s="22" t="str">
        <f t="shared" si="7"/>
        <v/>
      </c>
    </row>
    <row r="228" spans="1:9" x14ac:dyDescent="0.3">
      <c r="A228" s="18"/>
      <c r="B228" s="17"/>
      <c r="C228" s="19" t="str">
        <f>IF($B228="","",IFERROR(INDEX(Items!$B:$B,MATCH($B228,Items!$A:$A,0)),"Unknown code"))</f>
        <v/>
      </c>
      <c r="D228" s="20"/>
      <c r="E228" s="21"/>
      <c r="F228" s="22" t="str">
        <f t="shared" si="6"/>
        <v/>
      </c>
      <c r="G228" s="17"/>
      <c r="H228" s="23" t="str">
        <f>IF($B228="","",MAX(0,MIN(N($D228),SUMIF($B$4:$B$1003,$B228,$D$4:$D$1003)-SUMIF(Issues!$B$4:$B$2003,$B228,Issues!$D$4:$D$2003)-SUMIF($B229:$B$1004,$B228,$D229:$D$1004))))</f>
        <v/>
      </c>
      <c r="I228" s="22" t="str">
        <f t="shared" si="7"/>
        <v/>
      </c>
    </row>
    <row r="229" spans="1:9" x14ac:dyDescent="0.3">
      <c r="A229" s="18"/>
      <c r="B229" s="17"/>
      <c r="C229" s="19" t="str">
        <f>IF($B229="","",IFERROR(INDEX(Items!$B:$B,MATCH($B229,Items!$A:$A,0)),"Unknown code"))</f>
        <v/>
      </c>
      <c r="D229" s="20"/>
      <c r="E229" s="21"/>
      <c r="F229" s="22" t="str">
        <f t="shared" si="6"/>
        <v/>
      </c>
      <c r="G229" s="17"/>
      <c r="H229" s="23" t="str">
        <f>IF($B229="","",MAX(0,MIN(N($D229),SUMIF($B$4:$B$1003,$B229,$D$4:$D$1003)-SUMIF(Issues!$B$4:$B$2003,$B229,Issues!$D$4:$D$2003)-SUMIF($B230:$B$1004,$B229,$D230:$D$1004))))</f>
        <v/>
      </c>
      <c r="I229" s="22" t="str">
        <f t="shared" si="7"/>
        <v/>
      </c>
    </row>
    <row r="230" spans="1:9" x14ac:dyDescent="0.3">
      <c r="A230" s="18"/>
      <c r="B230" s="17"/>
      <c r="C230" s="19" t="str">
        <f>IF($B230="","",IFERROR(INDEX(Items!$B:$B,MATCH($B230,Items!$A:$A,0)),"Unknown code"))</f>
        <v/>
      </c>
      <c r="D230" s="20"/>
      <c r="E230" s="21"/>
      <c r="F230" s="22" t="str">
        <f t="shared" si="6"/>
        <v/>
      </c>
      <c r="G230" s="17"/>
      <c r="H230" s="23" t="str">
        <f>IF($B230="","",MAX(0,MIN(N($D230),SUMIF($B$4:$B$1003,$B230,$D$4:$D$1003)-SUMIF(Issues!$B$4:$B$2003,$B230,Issues!$D$4:$D$2003)-SUMIF($B231:$B$1004,$B230,$D231:$D$1004))))</f>
        <v/>
      </c>
      <c r="I230" s="22" t="str">
        <f t="shared" si="7"/>
        <v/>
      </c>
    </row>
    <row r="231" spans="1:9" x14ac:dyDescent="0.3">
      <c r="A231" s="18"/>
      <c r="B231" s="17"/>
      <c r="C231" s="19" t="str">
        <f>IF($B231="","",IFERROR(INDEX(Items!$B:$B,MATCH($B231,Items!$A:$A,0)),"Unknown code"))</f>
        <v/>
      </c>
      <c r="D231" s="20"/>
      <c r="E231" s="21"/>
      <c r="F231" s="22" t="str">
        <f t="shared" si="6"/>
        <v/>
      </c>
      <c r="G231" s="17"/>
      <c r="H231" s="23" t="str">
        <f>IF($B231="","",MAX(0,MIN(N($D231),SUMIF($B$4:$B$1003,$B231,$D$4:$D$1003)-SUMIF(Issues!$B$4:$B$2003,$B231,Issues!$D$4:$D$2003)-SUMIF($B232:$B$1004,$B231,$D232:$D$1004))))</f>
        <v/>
      </c>
      <c r="I231" s="22" t="str">
        <f t="shared" si="7"/>
        <v/>
      </c>
    </row>
    <row r="232" spans="1:9" x14ac:dyDescent="0.3">
      <c r="A232" s="18"/>
      <c r="B232" s="17"/>
      <c r="C232" s="19" t="str">
        <f>IF($B232="","",IFERROR(INDEX(Items!$B:$B,MATCH($B232,Items!$A:$A,0)),"Unknown code"))</f>
        <v/>
      </c>
      <c r="D232" s="20"/>
      <c r="E232" s="21"/>
      <c r="F232" s="22" t="str">
        <f t="shared" si="6"/>
        <v/>
      </c>
      <c r="G232" s="17"/>
      <c r="H232" s="23" t="str">
        <f>IF($B232="","",MAX(0,MIN(N($D232),SUMIF($B$4:$B$1003,$B232,$D$4:$D$1003)-SUMIF(Issues!$B$4:$B$2003,$B232,Issues!$D$4:$D$2003)-SUMIF($B233:$B$1004,$B232,$D233:$D$1004))))</f>
        <v/>
      </c>
      <c r="I232" s="22" t="str">
        <f t="shared" si="7"/>
        <v/>
      </c>
    </row>
    <row r="233" spans="1:9" x14ac:dyDescent="0.3">
      <c r="A233" s="18"/>
      <c r="B233" s="17"/>
      <c r="C233" s="19" t="str">
        <f>IF($B233="","",IFERROR(INDEX(Items!$B:$B,MATCH($B233,Items!$A:$A,0)),"Unknown code"))</f>
        <v/>
      </c>
      <c r="D233" s="20"/>
      <c r="E233" s="21"/>
      <c r="F233" s="22" t="str">
        <f t="shared" si="6"/>
        <v/>
      </c>
      <c r="G233" s="17"/>
      <c r="H233" s="23" t="str">
        <f>IF($B233="","",MAX(0,MIN(N($D233),SUMIF($B$4:$B$1003,$B233,$D$4:$D$1003)-SUMIF(Issues!$B$4:$B$2003,$B233,Issues!$D$4:$D$2003)-SUMIF($B234:$B$1004,$B233,$D234:$D$1004))))</f>
        <v/>
      </c>
      <c r="I233" s="22" t="str">
        <f t="shared" si="7"/>
        <v/>
      </c>
    </row>
    <row r="234" spans="1:9" x14ac:dyDescent="0.3">
      <c r="A234" s="18"/>
      <c r="B234" s="17"/>
      <c r="C234" s="19" t="str">
        <f>IF($B234="","",IFERROR(INDEX(Items!$B:$B,MATCH($B234,Items!$A:$A,0)),"Unknown code"))</f>
        <v/>
      </c>
      <c r="D234" s="20"/>
      <c r="E234" s="21"/>
      <c r="F234" s="22" t="str">
        <f t="shared" si="6"/>
        <v/>
      </c>
      <c r="G234" s="17"/>
      <c r="H234" s="23" t="str">
        <f>IF($B234="","",MAX(0,MIN(N($D234),SUMIF($B$4:$B$1003,$B234,$D$4:$D$1003)-SUMIF(Issues!$B$4:$B$2003,$B234,Issues!$D$4:$D$2003)-SUMIF($B235:$B$1004,$B234,$D235:$D$1004))))</f>
        <v/>
      </c>
      <c r="I234" s="22" t="str">
        <f t="shared" si="7"/>
        <v/>
      </c>
    </row>
    <row r="235" spans="1:9" x14ac:dyDescent="0.3">
      <c r="A235" s="18"/>
      <c r="B235" s="17"/>
      <c r="C235" s="19" t="str">
        <f>IF($B235="","",IFERROR(INDEX(Items!$B:$B,MATCH($B235,Items!$A:$A,0)),"Unknown code"))</f>
        <v/>
      </c>
      <c r="D235" s="20"/>
      <c r="E235" s="21"/>
      <c r="F235" s="22" t="str">
        <f t="shared" si="6"/>
        <v/>
      </c>
      <c r="G235" s="17"/>
      <c r="H235" s="23" t="str">
        <f>IF($B235="","",MAX(0,MIN(N($D235),SUMIF($B$4:$B$1003,$B235,$D$4:$D$1003)-SUMIF(Issues!$B$4:$B$2003,$B235,Issues!$D$4:$D$2003)-SUMIF($B236:$B$1004,$B235,$D236:$D$1004))))</f>
        <v/>
      </c>
      <c r="I235" s="22" t="str">
        <f t="shared" si="7"/>
        <v/>
      </c>
    </row>
    <row r="236" spans="1:9" x14ac:dyDescent="0.3">
      <c r="A236" s="18"/>
      <c r="B236" s="17"/>
      <c r="C236" s="19" t="str">
        <f>IF($B236="","",IFERROR(INDEX(Items!$B:$B,MATCH($B236,Items!$A:$A,0)),"Unknown code"))</f>
        <v/>
      </c>
      <c r="D236" s="20"/>
      <c r="E236" s="21"/>
      <c r="F236" s="22" t="str">
        <f t="shared" si="6"/>
        <v/>
      </c>
      <c r="G236" s="17"/>
      <c r="H236" s="23" t="str">
        <f>IF($B236="","",MAX(0,MIN(N($D236),SUMIF($B$4:$B$1003,$B236,$D$4:$D$1003)-SUMIF(Issues!$B$4:$B$2003,$B236,Issues!$D$4:$D$2003)-SUMIF($B237:$B$1004,$B236,$D237:$D$1004))))</f>
        <v/>
      </c>
      <c r="I236" s="22" t="str">
        <f t="shared" si="7"/>
        <v/>
      </c>
    </row>
    <row r="237" spans="1:9" x14ac:dyDescent="0.3">
      <c r="A237" s="18"/>
      <c r="B237" s="17"/>
      <c r="C237" s="19" t="str">
        <f>IF($B237="","",IFERROR(INDEX(Items!$B:$B,MATCH($B237,Items!$A:$A,0)),"Unknown code"))</f>
        <v/>
      </c>
      <c r="D237" s="20"/>
      <c r="E237" s="21"/>
      <c r="F237" s="22" t="str">
        <f t="shared" si="6"/>
        <v/>
      </c>
      <c r="G237" s="17"/>
      <c r="H237" s="23" t="str">
        <f>IF($B237="","",MAX(0,MIN(N($D237),SUMIF($B$4:$B$1003,$B237,$D$4:$D$1003)-SUMIF(Issues!$B$4:$B$2003,$B237,Issues!$D$4:$D$2003)-SUMIF($B238:$B$1004,$B237,$D238:$D$1004))))</f>
        <v/>
      </c>
      <c r="I237" s="22" t="str">
        <f t="shared" si="7"/>
        <v/>
      </c>
    </row>
    <row r="238" spans="1:9" x14ac:dyDescent="0.3">
      <c r="A238" s="18"/>
      <c r="B238" s="17"/>
      <c r="C238" s="19" t="str">
        <f>IF($B238="","",IFERROR(INDEX(Items!$B:$B,MATCH($B238,Items!$A:$A,0)),"Unknown code"))</f>
        <v/>
      </c>
      <c r="D238" s="20"/>
      <c r="E238" s="21"/>
      <c r="F238" s="22" t="str">
        <f t="shared" si="6"/>
        <v/>
      </c>
      <c r="G238" s="17"/>
      <c r="H238" s="23" t="str">
        <f>IF($B238="","",MAX(0,MIN(N($D238),SUMIF($B$4:$B$1003,$B238,$D$4:$D$1003)-SUMIF(Issues!$B$4:$B$2003,$B238,Issues!$D$4:$D$2003)-SUMIF($B239:$B$1004,$B238,$D239:$D$1004))))</f>
        <v/>
      </c>
      <c r="I238" s="22" t="str">
        <f t="shared" si="7"/>
        <v/>
      </c>
    </row>
    <row r="239" spans="1:9" x14ac:dyDescent="0.3">
      <c r="A239" s="18"/>
      <c r="B239" s="17"/>
      <c r="C239" s="19" t="str">
        <f>IF($B239="","",IFERROR(INDEX(Items!$B:$B,MATCH($B239,Items!$A:$A,0)),"Unknown code"))</f>
        <v/>
      </c>
      <c r="D239" s="20"/>
      <c r="E239" s="21"/>
      <c r="F239" s="22" t="str">
        <f t="shared" si="6"/>
        <v/>
      </c>
      <c r="G239" s="17"/>
      <c r="H239" s="23" t="str">
        <f>IF($B239="","",MAX(0,MIN(N($D239),SUMIF($B$4:$B$1003,$B239,$D$4:$D$1003)-SUMIF(Issues!$B$4:$B$2003,$B239,Issues!$D$4:$D$2003)-SUMIF($B240:$B$1004,$B239,$D240:$D$1004))))</f>
        <v/>
      </c>
      <c r="I239" s="22" t="str">
        <f t="shared" si="7"/>
        <v/>
      </c>
    </row>
    <row r="240" spans="1:9" x14ac:dyDescent="0.3">
      <c r="A240" s="18"/>
      <c r="B240" s="17"/>
      <c r="C240" s="19" t="str">
        <f>IF($B240="","",IFERROR(INDEX(Items!$B:$B,MATCH($B240,Items!$A:$A,0)),"Unknown code"))</f>
        <v/>
      </c>
      <c r="D240" s="20"/>
      <c r="E240" s="21"/>
      <c r="F240" s="22" t="str">
        <f t="shared" si="6"/>
        <v/>
      </c>
      <c r="G240" s="17"/>
      <c r="H240" s="23" t="str">
        <f>IF($B240="","",MAX(0,MIN(N($D240),SUMIF($B$4:$B$1003,$B240,$D$4:$D$1003)-SUMIF(Issues!$B$4:$B$2003,$B240,Issues!$D$4:$D$2003)-SUMIF($B241:$B$1004,$B240,$D241:$D$1004))))</f>
        <v/>
      </c>
      <c r="I240" s="22" t="str">
        <f t="shared" si="7"/>
        <v/>
      </c>
    </row>
    <row r="241" spans="1:9" x14ac:dyDescent="0.3">
      <c r="A241" s="18"/>
      <c r="B241" s="17"/>
      <c r="C241" s="19" t="str">
        <f>IF($B241="","",IFERROR(INDEX(Items!$B:$B,MATCH($B241,Items!$A:$A,0)),"Unknown code"))</f>
        <v/>
      </c>
      <c r="D241" s="20"/>
      <c r="E241" s="21"/>
      <c r="F241" s="22" t="str">
        <f t="shared" si="6"/>
        <v/>
      </c>
      <c r="G241" s="17"/>
      <c r="H241" s="23" t="str">
        <f>IF($B241="","",MAX(0,MIN(N($D241),SUMIF($B$4:$B$1003,$B241,$D$4:$D$1003)-SUMIF(Issues!$B$4:$B$2003,$B241,Issues!$D$4:$D$2003)-SUMIF($B242:$B$1004,$B241,$D242:$D$1004))))</f>
        <v/>
      </c>
      <c r="I241" s="22" t="str">
        <f t="shared" si="7"/>
        <v/>
      </c>
    </row>
    <row r="242" spans="1:9" x14ac:dyDescent="0.3">
      <c r="A242" s="18"/>
      <c r="B242" s="17"/>
      <c r="C242" s="19" t="str">
        <f>IF($B242="","",IFERROR(INDEX(Items!$B:$B,MATCH($B242,Items!$A:$A,0)),"Unknown code"))</f>
        <v/>
      </c>
      <c r="D242" s="20"/>
      <c r="E242" s="21"/>
      <c r="F242" s="22" t="str">
        <f t="shared" si="6"/>
        <v/>
      </c>
      <c r="G242" s="17"/>
      <c r="H242" s="23" t="str">
        <f>IF($B242="","",MAX(0,MIN(N($D242),SUMIF($B$4:$B$1003,$B242,$D$4:$D$1003)-SUMIF(Issues!$B$4:$B$2003,$B242,Issues!$D$4:$D$2003)-SUMIF($B243:$B$1004,$B242,$D243:$D$1004))))</f>
        <v/>
      </c>
      <c r="I242" s="22" t="str">
        <f t="shared" si="7"/>
        <v/>
      </c>
    </row>
    <row r="243" spans="1:9" x14ac:dyDescent="0.3">
      <c r="A243" s="18"/>
      <c r="B243" s="17"/>
      <c r="C243" s="19" t="str">
        <f>IF($B243="","",IFERROR(INDEX(Items!$B:$B,MATCH($B243,Items!$A:$A,0)),"Unknown code"))</f>
        <v/>
      </c>
      <c r="D243" s="20"/>
      <c r="E243" s="21"/>
      <c r="F243" s="22" t="str">
        <f t="shared" si="6"/>
        <v/>
      </c>
      <c r="G243" s="17"/>
      <c r="H243" s="23" t="str">
        <f>IF($B243="","",MAX(0,MIN(N($D243),SUMIF($B$4:$B$1003,$B243,$D$4:$D$1003)-SUMIF(Issues!$B$4:$B$2003,$B243,Issues!$D$4:$D$2003)-SUMIF($B244:$B$1004,$B243,$D244:$D$1004))))</f>
        <v/>
      </c>
      <c r="I243" s="22" t="str">
        <f t="shared" si="7"/>
        <v/>
      </c>
    </row>
    <row r="244" spans="1:9" x14ac:dyDescent="0.3">
      <c r="A244" s="18"/>
      <c r="B244" s="17"/>
      <c r="C244" s="19" t="str">
        <f>IF($B244="","",IFERROR(INDEX(Items!$B:$B,MATCH($B244,Items!$A:$A,0)),"Unknown code"))</f>
        <v/>
      </c>
      <c r="D244" s="20"/>
      <c r="E244" s="21"/>
      <c r="F244" s="22" t="str">
        <f t="shared" si="6"/>
        <v/>
      </c>
      <c r="G244" s="17"/>
      <c r="H244" s="23" t="str">
        <f>IF($B244="","",MAX(0,MIN(N($D244),SUMIF($B$4:$B$1003,$B244,$D$4:$D$1003)-SUMIF(Issues!$B$4:$B$2003,$B244,Issues!$D$4:$D$2003)-SUMIF($B245:$B$1004,$B244,$D245:$D$1004))))</f>
        <v/>
      </c>
      <c r="I244" s="22" t="str">
        <f t="shared" si="7"/>
        <v/>
      </c>
    </row>
    <row r="245" spans="1:9" x14ac:dyDescent="0.3">
      <c r="A245" s="18"/>
      <c r="B245" s="17"/>
      <c r="C245" s="19" t="str">
        <f>IF($B245="","",IFERROR(INDEX(Items!$B:$B,MATCH($B245,Items!$A:$A,0)),"Unknown code"))</f>
        <v/>
      </c>
      <c r="D245" s="20"/>
      <c r="E245" s="21"/>
      <c r="F245" s="22" t="str">
        <f t="shared" si="6"/>
        <v/>
      </c>
      <c r="G245" s="17"/>
      <c r="H245" s="23" t="str">
        <f>IF($B245="","",MAX(0,MIN(N($D245),SUMIF($B$4:$B$1003,$B245,$D$4:$D$1003)-SUMIF(Issues!$B$4:$B$2003,$B245,Issues!$D$4:$D$2003)-SUMIF($B246:$B$1004,$B245,$D246:$D$1004))))</f>
        <v/>
      </c>
      <c r="I245" s="22" t="str">
        <f t="shared" si="7"/>
        <v/>
      </c>
    </row>
    <row r="246" spans="1:9" x14ac:dyDescent="0.3">
      <c r="A246" s="18"/>
      <c r="B246" s="17"/>
      <c r="C246" s="19" t="str">
        <f>IF($B246="","",IFERROR(INDEX(Items!$B:$B,MATCH($B246,Items!$A:$A,0)),"Unknown code"))</f>
        <v/>
      </c>
      <c r="D246" s="20"/>
      <c r="E246" s="21"/>
      <c r="F246" s="22" t="str">
        <f t="shared" si="6"/>
        <v/>
      </c>
      <c r="G246" s="17"/>
      <c r="H246" s="23" t="str">
        <f>IF($B246="","",MAX(0,MIN(N($D246),SUMIF($B$4:$B$1003,$B246,$D$4:$D$1003)-SUMIF(Issues!$B$4:$B$2003,$B246,Issues!$D$4:$D$2003)-SUMIF($B247:$B$1004,$B246,$D247:$D$1004))))</f>
        <v/>
      </c>
      <c r="I246" s="22" t="str">
        <f t="shared" si="7"/>
        <v/>
      </c>
    </row>
    <row r="247" spans="1:9" x14ac:dyDescent="0.3">
      <c r="A247" s="18"/>
      <c r="B247" s="17"/>
      <c r="C247" s="19" t="str">
        <f>IF($B247="","",IFERROR(INDEX(Items!$B:$B,MATCH($B247,Items!$A:$A,0)),"Unknown code"))</f>
        <v/>
      </c>
      <c r="D247" s="20"/>
      <c r="E247" s="21"/>
      <c r="F247" s="22" t="str">
        <f t="shared" si="6"/>
        <v/>
      </c>
      <c r="G247" s="17"/>
      <c r="H247" s="23" t="str">
        <f>IF($B247="","",MAX(0,MIN(N($D247),SUMIF($B$4:$B$1003,$B247,$D$4:$D$1003)-SUMIF(Issues!$B$4:$B$2003,$B247,Issues!$D$4:$D$2003)-SUMIF($B248:$B$1004,$B247,$D248:$D$1004))))</f>
        <v/>
      </c>
      <c r="I247" s="22" t="str">
        <f t="shared" si="7"/>
        <v/>
      </c>
    </row>
    <row r="248" spans="1:9" x14ac:dyDescent="0.3">
      <c r="A248" s="18"/>
      <c r="B248" s="17"/>
      <c r="C248" s="19" t="str">
        <f>IF($B248="","",IFERROR(INDEX(Items!$B:$B,MATCH($B248,Items!$A:$A,0)),"Unknown code"))</f>
        <v/>
      </c>
      <c r="D248" s="20"/>
      <c r="E248" s="21"/>
      <c r="F248" s="22" t="str">
        <f t="shared" si="6"/>
        <v/>
      </c>
      <c r="G248" s="17"/>
      <c r="H248" s="23" t="str">
        <f>IF($B248="","",MAX(0,MIN(N($D248),SUMIF($B$4:$B$1003,$B248,$D$4:$D$1003)-SUMIF(Issues!$B$4:$B$2003,$B248,Issues!$D$4:$D$2003)-SUMIF($B249:$B$1004,$B248,$D249:$D$1004))))</f>
        <v/>
      </c>
      <c r="I248" s="22" t="str">
        <f t="shared" si="7"/>
        <v/>
      </c>
    </row>
    <row r="249" spans="1:9" x14ac:dyDescent="0.3">
      <c r="A249" s="18"/>
      <c r="B249" s="17"/>
      <c r="C249" s="19" t="str">
        <f>IF($B249="","",IFERROR(INDEX(Items!$B:$B,MATCH($B249,Items!$A:$A,0)),"Unknown code"))</f>
        <v/>
      </c>
      <c r="D249" s="20"/>
      <c r="E249" s="21"/>
      <c r="F249" s="22" t="str">
        <f t="shared" si="6"/>
        <v/>
      </c>
      <c r="G249" s="17"/>
      <c r="H249" s="23" t="str">
        <f>IF($B249="","",MAX(0,MIN(N($D249),SUMIF($B$4:$B$1003,$B249,$D$4:$D$1003)-SUMIF(Issues!$B$4:$B$2003,$B249,Issues!$D$4:$D$2003)-SUMIF($B250:$B$1004,$B249,$D250:$D$1004))))</f>
        <v/>
      </c>
      <c r="I249" s="22" t="str">
        <f t="shared" si="7"/>
        <v/>
      </c>
    </row>
    <row r="250" spans="1:9" x14ac:dyDescent="0.3">
      <c r="A250" s="18"/>
      <c r="B250" s="17"/>
      <c r="C250" s="19" t="str">
        <f>IF($B250="","",IFERROR(INDEX(Items!$B:$B,MATCH($B250,Items!$A:$A,0)),"Unknown code"))</f>
        <v/>
      </c>
      <c r="D250" s="20"/>
      <c r="E250" s="21"/>
      <c r="F250" s="22" t="str">
        <f t="shared" si="6"/>
        <v/>
      </c>
      <c r="G250" s="17"/>
      <c r="H250" s="23" t="str">
        <f>IF($B250="","",MAX(0,MIN(N($D250),SUMIF($B$4:$B$1003,$B250,$D$4:$D$1003)-SUMIF(Issues!$B$4:$B$2003,$B250,Issues!$D$4:$D$2003)-SUMIF($B251:$B$1004,$B250,$D251:$D$1004))))</f>
        <v/>
      </c>
      <c r="I250" s="22" t="str">
        <f t="shared" si="7"/>
        <v/>
      </c>
    </row>
    <row r="251" spans="1:9" x14ac:dyDescent="0.3">
      <c r="A251" s="18"/>
      <c r="B251" s="17"/>
      <c r="C251" s="19" t="str">
        <f>IF($B251="","",IFERROR(INDEX(Items!$B:$B,MATCH($B251,Items!$A:$A,0)),"Unknown code"))</f>
        <v/>
      </c>
      <c r="D251" s="20"/>
      <c r="E251" s="21"/>
      <c r="F251" s="22" t="str">
        <f t="shared" si="6"/>
        <v/>
      </c>
      <c r="G251" s="17"/>
      <c r="H251" s="23" t="str">
        <f>IF($B251="","",MAX(0,MIN(N($D251),SUMIF($B$4:$B$1003,$B251,$D$4:$D$1003)-SUMIF(Issues!$B$4:$B$2003,$B251,Issues!$D$4:$D$2003)-SUMIF($B252:$B$1004,$B251,$D252:$D$1004))))</f>
        <v/>
      </c>
      <c r="I251" s="22" t="str">
        <f t="shared" si="7"/>
        <v/>
      </c>
    </row>
    <row r="252" spans="1:9" x14ac:dyDescent="0.3">
      <c r="A252" s="18"/>
      <c r="B252" s="17"/>
      <c r="C252" s="19" t="str">
        <f>IF($B252="","",IFERROR(INDEX(Items!$B:$B,MATCH($B252,Items!$A:$A,0)),"Unknown code"))</f>
        <v/>
      </c>
      <c r="D252" s="20"/>
      <c r="E252" s="21"/>
      <c r="F252" s="22" t="str">
        <f t="shared" si="6"/>
        <v/>
      </c>
      <c r="G252" s="17"/>
      <c r="H252" s="23" t="str">
        <f>IF($B252="","",MAX(0,MIN(N($D252),SUMIF($B$4:$B$1003,$B252,$D$4:$D$1003)-SUMIF(Issues!$B$4:$B$2003,$B252,Issues!$D$4:$D$2003)-SUMIF($B253:$B$1004,$B252,$D253:$D$1004))))</f>
        <v/>
      </c>
      <c r="I252" s="22" t="str">
        <f t="shared" si="7"/>
        <v/>
      </c>
    </row>
    <row r="253" spans="1:9" x14ac:dyDescent="0.3">
      <c r="A253" s="18"/>
      <c r="B253" s="17"/>
      <c r="C253" s="19" t="str">
        <f>IF($B253="","",IFERROR(INDEX(Items!$B:$B,MATCH($B253,Items!$A:$A,0)),"Unknown code"))</f>
        <v/>
      </c>
      <c r="D253" s="20"/>
      <c r="E253" s="21"/>
      <c r="F253" s="22" t="str">
        <f t="shared" si="6"/>
        <v/>
      </c>
      <c r="G253" s="17"/>
      <c r="H253" s="23" t="str">
        <f>IF($B253="","",MAX(0,MIN(N($D253),SUMIF($B$4:$B$1003,$B253,$D$4:$D$1003)-SUMIF(Issues!$B$4:$B$2003,$B253,Issues!$D$4:$D$2003)-SUMIF($B254:$B$1004,$B253,$D254:$D$1004))))</f>
        <v/>
      </c>
      <c r="I253" s="22" t="str">
        <f t="shared" si="7"/>
        <v/>
      </c>
    </row>
    <row r="254" spans="1:9" x14ac:dyDescent="0.3">
      <c r="A254" s="18"/>
      <c r="B254" s="17"/>
      <c r="C254" s="19" t="str">
        <f>IF($B254="","",IFERROR(INDEX(Items!$B:$B,MATCH($B254,Items!$A:$A,0)),"Unknown code"))</f>
        <v/>
      </c>
      <c r="D254" s="20"/>
      <c r="E254" s="21"/>
      <c r="F254" s="22" t="str">
        <f t="shared" si="6"/>
        <v/>
      </c>
      <c r="G254" s="17"/>
      <c r="H254" s="23" t="str">
        <f>IF($B254="","",MAX(0,MIN(N($D254),SUMIF($B$4:$B$1003,$B254,$D$4:$D$1003)-SUMIF(Issues!$B$4:$B$2003,$B254,Issues!$D$4:$D$2003)-SUMIF($B255:$B$1004,$B254,$D255:$D$1004))))</f>
        <v/>
      </c>
      <c r="I254" s="22" t="str">
        <f t="shared" si="7"/>
        <v/>
      </c>
    </row>
    <row r="255" spans="1:9" x14ac:dyDescent="0.3">
      <c r="A255" s="18"/>
      <c r="B255" s="17"/>
      <c r="C255" s="19" t="str">
        <f>IF($B255="","",IFERROR(INDEX(Items!$B:$B,MATCH($B255,Items!$A:$A,0)),"Unknown code"))</f>
        <v/>
      </c>
      <c r="D255" s="20"/>
      <c r="E255" s="21"/>
      <c r="F255" s="22" t="str">
        <f t="shared" si="6"/>
        <v/>
      </c>
      <c r="G255" s="17"/>
      <c r="H255" s="23" t="str">
        <f>IF($B255="","",MAX(0,MIN(N($D255),SUMIF($B$4:$B$1003,$B255,$D$4:$D$1003)-SUMIF(Issues!$B$4:$B$2003,$B255,Issues!$D$4:$D$2003)-SUMIF($B256:$B$1004,$B255,$D256:$D$1004))))</f>
        <v/>
      </c>
      <c r="I255" s="22" t="str">
        <f t="shared" si="7"/>
        <v/>
      </c>
    </row>
    <row r="256" spans="1:9" x14ac:dyDescent="0.3">
      <c r="A256" s="18"/>
      <c r="B256" s="17"/>
      <c r="C256" s="19" t="str">
        <f>IF($B256="","",IFERROR(INDEX(Items!$B:$B,MATCH($B256,Items!$A:$A,0)),"Unknown code"))</f>
        <v/>
      </c>
      <c r="D256" s="20"/>
      <c r="E256" s="21"/>
      <c r="F256" s="22" t="str">
        <f t="shared" si="6"/>
        <v/>
      </c>
      <c r="G256" s="17"/>
      <c r="H256" s="23" t="str">
        <f>IF($B256="","",MAX(0,MIN(N($D256),SUMIF($B$4:$B$1003,$B256,$D$4:$D$1003)-SUMIF(Issues!$B$4:$B$2003,$B256,Issues!$D$4:$D$2003)-SUMIF($B257:$B$1004,$B256,$D257:$D$1004))))</f>
        <v/>
      </c>
      <c r="I256" s="22" t="str">
        <f t="shared" si="7"/>
        <v/>
      </c>
    </row>
    <row r="257" spans="1:9" x14ac:dyDescent="0.3">
      <c r="A257" s="18"/>
      <c r="B257" s="17"/>
      <c r="C257" s="19" t="str">
        <f>IF($B257="","",IFERROR(INDEX(Items!$B:$B,MATCH($B257,Items!$A:$A,0)),"Unknown code"))</f>
        <v/>
      </c>
      <c r="D257" s="20"/>
      <c r="E257" s="21"/>
      <c r="F257" s="22" t="str">
        <f t="shared" si="6"/>
        <v/>
      </c>
      <c r="G257" s="17"/>
      <c r="H257" s="23" t="str">
        <f>IF($B257="","",MAX(0,MIN(N($D257),SUMIF($B$4:$B$1003,$B257,$D$4:$D$1003)-SUMIF(Issues!$B$4:$B$2003,$B257,Issues!$D$4:$D$2003)-SUMIF($B258:$B$1004,$B257,$D258:$D$1004))))</f>
        <v/>
      </c>
      <c r="I257" s="22" t="str">
        <f t="shared" si="7"/>
        <v/>
      </c>
    </row>
    <row r="258" spans="1:9" x14ac:dyDescent="0.3">
      <c r="A258" s="18"/>
      <c r="B258" s="17"/>
      <c r="C258" s="19" t="str">
        <f>IF($B258="","",IFERROR(INDEX(Items!$B:$B,MATCH($B258,Items!$A:$A,0)),"Unknown code"))</f>
        <v/>
      </c>
      <c r="D258" s="20"/>
      <c r="E258" s="21"/>
      <c r="F258" s="22" t="str">
        <f t="shared" si="6"/>
        <v/>
      </c>
      <c r="G258" s="17"/>
      <c r="H258" s="23" t="str">
        <f>IF($B258="","",MAX(0,MIN(N($D258),SUMIF($B$4:$B$1003,$B258,$D$4:$D$1003)-SUMIF(Issues!$B$4:$B$2003,$B258,Issues!$D$4:$D$2003)-SUMIF($B259:$B$1004,$B258,$D259:$D$1004))))</f>
        <v/>
      </c>
      <c r="I258" s="22" t="str">
        <f t="shared" si="7"/>
        <v/>
      </c>
    </row>
    <row r="259" spans="1:9" x14ac:dyDescent="0.3">
      <c r="A259" s="18"/>
      <c r="B259" s="17"/>
      <c r="C259" s="19" t="str">
        <f>IF($B259="","",IFERROR(INDEX(Items!$B:$B,MATCH($B259,Items!$A:$A,0)),"Unknown code"))</f>
        <v/>
      </c>
      <c r="D259" s="20"/>
      <c r="E259" s="21"/>
      <c r="F259" s="22" t="str">
        <f t="shared" si="6"/>
        <v/>
      </c>
      <c r="G259" s="17"/>
      <c r="H259" s="23" t="str">
        <f>IF($B259="","",MAX(0,MIN(N($D259),SUMIF($B$4:$B$1003,$B259,$D$4:$D$1003)-SUMIF(Issues!$B$4:$B$2003,$B259,Issues!$D$4:$D$2003)-SUMIF($B260:$B$1004,$B259,$D260:$D$1004))))</f>
        <v/>
      </c>
      <c r="I259" s="22" t="str">
        <f t="shared" si="7"/>
        <v/>
      </c>
    </row>
    <row r="260" spans="1:9" x14ac:dyDescent="0.3">
      <c r="A260" s="18"/>
      <c r="B260" s="17"/>
      <c r="C260" s="19" t="str">
        <f>IF($B260="","",IFERROR(INDEX(Items!$B:$B,MATCH($B260,Items!$A:$A,0)),"Unknown code"))</f>
        <v/>
      </c>
      <c r="D260" s="20"/>
      <c r="E260" s="21"/>
      <c r="F260" s="22" t="str">
        <f t="shared" ref="F260:F323" si="8">IF(OR($D260="",$E260=""),"",ROUND($D260*$E260,2))</f>
        <v/>
      </c>
      <c r="G260" s="17"/>
      <c r="H260" s="23" t="str">
        <f>IF($B260="","",MAX(0,MIN(N($D260),SUMIF($B$4:$B$1003,$B260,$D$4:$D$1003)-SUMIF(Issues!$B$4:$B$2003,$B260,Issues!$D$4:$D$2003)-SUMIF($B261:$B$1004,$B260,$D261:$D$1004))))</f>
        <v/>
      </c>
      <c r="I260" s="22" t="str">
        <f t="shared" ref="I260:I323" si="9">IF(OR($H260="",$E260=""),"",ROUND($H260*$E260,2))</f>
        <v/>
      </c>
    </row>
    <row r="261" spans="1:9" x14ac:dyDescent="0.3">
      <c r="A261" s="18"/>
      <c r="B261" s="17"/>
      <c r="C261" s="19" t="str">
        <f>IF($B261="","",IFERROR(INDEX(Items!$B:$B,MATCH($B261,Items!$A:$A,0)),"Unknown code"))</f>
        <v/>
      </c>
      <c r="D261" s="20"/>
      <c r="E261" s="21"/>
      <c r="F261" s="22" t="str">
        <f t="shared" si="8"/>
        <v/>
      </c>
      <c r="G261" s="17"/>
      <c r="H261" s="23" t="str">
        <f>IF($B261="","",MAX(0,MIN(N($D261),SUMIF($B$4:$B$1003,$B261,$D$4:$D$1003)-SUMIF(Issues!$B$4:$B$2003,$B261,Issues!$D$4:$D$2003)-SUMIF($B262:$B$1004,$B261,$D262:$D$1004))))</f>
        <v/>
      </c>
      <c r="I261" s="22" t="str">
        <f t="shared" si="9"/>
        <v/>
      </c>
    </row>
    <row r="262" spans="1:9" x14ac:dyDescent="0.3">
      <c r="A262" s="18"/>
      <c r="B262" s="17"/>
      <c r="C262" s="19" t="str">
        <f>IF($B262="","",IFERROR(INDEX(Items!$B:$B,MATCH($B262,Items!$A:$A,0)),"Unknown code"))</f>
        <v/>
      </c>
      <c r="D262" s="20"/>
      <c r="E262" s="21"/>
      <c r="F262" s="22" t="str">
        <f t="shared" si="8"/>
        <v/>
      </c>
      <c r="G262" s="17"/>
      <c r="H262" s="23" t="str">
        <f>IF($B262="","",MAX(0,MIN(N($D262),SUMIF($B$4:$B$1003,$B262,$D$4:$D$1003)-SUMIF(Issues!$B$4:$B$2003,$B262,Issues!$D$4:$D$2003)-SUMIF($B263:$B$1004,$B262,$D263:$D$1004))))</f>
        <v/>
      </c>
      <c r="I262" s="22" t="str">
        <f t="shared" si="9"/>
        <v/>
      </c>
    </row>
    <row r="263" spans="1:9" x14ac:dyDescent="0.3">
      <c r="A263" s="18"/>
      <c r="B263" s="17"/>
      <c r="C263" s="19" t="str">
        <f>IF($B263="","",IFERROR(INDEX(Items!$B:$B,MATCH($B263,Items!$A:$A,0)),"Unknown code"))</f>
        <v/>
      </c>
      <c r="D263" s="20"/>
      <c r="E263" s="21"/>
      <c r="F263" s="22" t="str">
        <f t="shared" si="8"/>
        <v/>
      </c>
      <c r="G263" s="17"/>
      <c r="H263" s="23" t="str">
        <f>IF($B263="","",MAX(0,MIN(N($D263),SUMIF($B$4:$B$1003,$B263,$D$4:$D$1003)-SUMIF(Issues!$B$4:$B$2003,$B263,Issues!$D$4:$D$2003)-SUMIF($B264:$B$1004,$B263,$D264:$D$1004))))</f>
        <v/>
      </c>
      <c r="I263" s="22" t="str">
        <f t="shared" si="9"/>
        <v/>
      </c>
    </row>
    <row r="264" spans="1:9" x14ac:dyDescent="0.3">
      <c r="A264" s="18"/>
      <c r="B264" s="17"/>
      <c r="C264" s="19" t="str">
        <f>IF($B264="","",IFERROR(INDEX(Items!$B:$B,MATCH($B264,Items!$A:$A,0)),"Unknown code"))</f>
        <v/>
      </c>
      <c r="D264" s="20"/>
      <c r="E264" s="21"/>
      <c r="F264" s="22" t="str">
        <f t="shared" si="8"/>
        <v/>
      </c>
      <c r="G264" s="17"/>
      <c r="H264" s="23" t="str">
        <f>IF($B264="","",MAX(0,MIN(N($D264),SUMIF($B$4:$B$1003,$B264,$D$4:$D$1003)-SUMIF(Issues!$B$4:$B$2003,$B264,Issues!$D$4:$D$2003)-SUMIF($B265:$B$1004,$B264,$D265:$D$1004))))</f>
        <v/>
      </c>
      <c r="I264" s="22" t="str">
        <f t="shared" si="9"/>
        <v/>
      </c>
    </row>
    <row r="265" spans="1:9" x14ac:dyDescent="0.3">
      <c r="A265" s="18"/>
      <c r="B265" s="17"/>
      <c r="C265" s="19" t="str">
        <f>IF($B265="","",IFERROR(INDEX(Items!$B:$B,MATCH($B265,Items!$A:$A,0)),"Unknown code"))</f>
        <v/>
      </c>
      <c r="D265" s="20"/>
      <c r="E265" s="21"/>
      <c r="F265" s="22" t="str">
        <f t="shared" si="8"/>
        <v/>
      </c>
      <c r="G265" s="17"/>
      <c r="H265" s="23" t="str">
        <f>IF($B265="","",MAX(0,MIN(N($D265),SUMIF($B$4:$B$1003,$B265,$D$4:$D$1003)-SUMIF(Issues!$B$4:$B$2003,$B265,Issues!$D$4:$D$2003)-SUMIF($B266:$B$1004,$B265,$D266:$D$1004))))</f>
        <v/>
      </c>
      <c r="I265" s="22" t="str">
        <f t="shared" si="9"/>
        <v/>
      </c>
    </row>
    <row r="266" spans="1:9" x14ac:dyDescent="0.3">
      <c r="A266" s="18"/>
      <c r="B266" s="17"/>
      <c r="C266" s="19" t="str">
        <f>IF($B266="","",IFERROR(INDEX(Items!$B:$B,MATCH($B266,Items!$A:$A,0)),"Unknown code"))</f>
        <v/>
      </c>
      <c r="D266" s="20"/>
      <c r="E266" s="21"/>
      <c r="F266" s="22" t="str">
        <f t="shared" si="8"/>
        <v/>
      </c>
      <c r="G266" s="17"/>
      <c r="H266" s="23" t="str">
        <f>IF($B266="","",MAX(0,MIN(N($D266),SUMIF($B$4:$B$1003,$B266,$D$4:$D$1003)-SUMIF(Issues!$B$4:$B$2003,$B266,Issues!$D$4:$D$2003)-SUMIF($B267:$B$1004,$B266,$D267:$D$1004))))</f>
        <v/>
      </c>
      <c r="I266" s="22" t="str">
        <f t="shared" si="9"/>
        <v/>
      </c>
    </row>
    <row r="267" spans="1:9" x14ac:dyDescent="0.3">
      <c r="A267" s="18"/>
      <c r="B267" s="17"/>
      <c r="C267" s="19" t="str">
        <f>IF($B267="","",IFERROR(INDEX(Items!$B:$B,MATCH($B267,Items!$A:$A,0)),"Unknown code"))</f>
        <v/>
      </c>
      <c r="D267" s="20"/>
      <c r="E267" s="21"/>
      <c r="F267" s="22" t="str">
        <f t="shared" si="8"/>
        <v/>
      </c>
      <c r="G267" s="17"/>
      <c r="H267" s="23" t="str">
        <f>IF($B267="","",MAX(0,MIN(N($D267),SUMIF($B$4:$B$1003,$B267,$D$4:$D$1003)-SUMIF(Issues!$B$4:$B$2003,$B267,Issues!$D$4:$D$2003)-SUMIF($B268:$B$1004,$B267,$D268:$D$1004))))</f>
        <v/>
      </c>
      <c r="I267" s="22" t="str">
        <f t="shared" si="9"/>
        <v/>
      </c>
    </row>
    <row r="268" spans="1:9" x14ac:dyDescent="0.3">
      <c r="A268" s="18"/>
      <c r="B268" s="17"/>
      <c r="C268" s="19" t="str">
        <f>IF($B268="","",IFERROR(INDEX(Items!$B:$B,MATCH($B268,Items!$A:$A,0)),"Unknown code"))</f>
        <v/>
      </c>
      <c r="D268" s="20"/>
      <c r="E268" s="21"/>
      <c r="F268" s="22" t="str">
        <f t="shared" si="8"/>
        <v/>
      </c>
      <c r="G268" s="17"/>
      <c r="H268" s="23" t="str">
        <f>IF($B268="","",MAX(0,MIN(N($D268),SUMIF($B$4:$B$1003,$B268,$D$4:$D$1003)-SUMIF(Issues!$B$4:$B$2003,$B268,Issues!$D$4:$D$2003)-SUMIF($B269:$B$1004,$B268,$D269:$D$1004))))</f>
        <v/>
      </c>
      <c r="I268" s="22" t="str">
        <f t="shared" si="9"/>
        <v/>
      </c>
    </row>
    <row r="269" spans="1:9" x14ac:dyDescent="0.3">
      <c r="A269" s="18"/>
      <c r="B269" s="17"/>
      <c r="C269" s="19" t="str">
        <f>IF($B269="","",IFERROR(INDEX(Items!$B:$B,MATCH($B269,Items!$A:$A,0)),"Unknown code"))</f>
        <v/>
      </c>
      <c r="D269" s="20"/>
      <c r="E269" s="21"/>
      <c r="F269" s="22" t="str">
        <f t="shared" si="8"/>
        <v/>
      </c>
      <c r="G269" s="17"/>
      <c r="H269" s="23" t="str">
        <f>IF($B269="","",MAX(0,MIN(N($D269),SUMIF($B$4:$B$1003,$B269,$D$4:$D$1003)-SUMIF(Issues!$B$4:$B$2003,$B269,Issues!$D$4:$D$2003)-SUMIF($B270:$B$1004,$B269,$D270:$D$1004))))</f>
        <v/>
      </c>
      <c r="I269" s="22" t="str">
        <f t="shared" si="9"/>
        <v/>
      </c>
    </row>
    <row r="270" spans="1:9" x14ac:dyDescent="0.3">
      <c r="A270" s="18"/>
      <c r="B270" s="17"/>
      <c r="C270" s="19" t="str">
        <f>IF($B270="","",IFERROR(INDEX(Items!$B:$B,MATCH($B270,Items!$A:$A,0)),"Unknown code"))</f>
        <v/>
      </c>
      <c r="D270" s="20"/>
      <c r="E270" s="21"/>
      <c r="F270" s="22" t="str">
        <f t="shared" si="8"/>
        <v/>
      </c>
      <c r="G270" s="17"/>
      <c r="H270" s="23" t="str">
        <f>IF($B270="","",MAX(0,MIN(N($D270),SUMIF($B$4:$B$1003,$B270,$D$4:$D$1003)-SUMIF(Issues!$B$4:$B$2003,$B270,Issues!$D$4:$D$2003)-SUMIF($B271:$B$1004,$B270,$D271:$D$1004))))</f>
        <v/>
      </c>
      <c r="I270" s="22" t="str">
        <f t="shared" si="9"/>
        <v/>
      </c>
    </row>
    <row r="271" spans="1:9" x14ac:dyDescent="0.3">
      <c r="A271" s="18"/>
      <c r="B271" s="17"/>
      <c r="C271" s="19" t="str">
        <f>IF($B271="","",IFERROR(INDEX(Items!$B:$B,MATCH($B271,Items!$A:$A,0)),"Unknown code"))</f>
        <v/>
      </c>
      <c r="D271" s="20"/>
      <c r="E271" s="21"/>
      <c r="F271" s="22" t="str">
        <f t="shared" si="8"/>
        <v/>
      </c>
      <c r="G271" s="17"/>
      <c r="H271" s="23" t="str">
        <f>IF($B271="","",MAX(0,MIN(N($D271),SUMIF($B$4:$B$1003,$B271,$D$4:$D$1003)-SUMIF(Issues!$B$4:$B$2003,$B271,Issues!$D$4:$D$2003)-SUMIF($B272:$B$1004,$B271,$D272:$D$1004))))</f>
        <v/>
      </c>
      <c r="I271" s="22" t="str">
        <f t="shared" si="9"/>
        <v/>
      </c>
    </row>
    <row r="272" spans="1:9" x14ac:dyDescent="0.3">
      <c r="A272" s="18"/>
      <c r="B272" s="17"/>
      <c r="C272" s="19" t="str">
        <f>IF($B272="","",IFERROR(INDEX(Items!$B:$B,MATCH($B272,Items!$A:$A,0)),"Unknown code"))</f>
        <v/>
      </c>
      <c r="D272" s="20"/>
      <c r="E272" s="21"/>
      <c r="F272" s="22" t="str">
        <f t="shared" si="8"/>
        <v/>
      </c>
      <c r="G272" s="17"/>
      <c r="H272" s="23" t="str">
        <f>IF($B272="","",MAX(0,MIN(N($D272),SUMIF($B$4:$B$1003,$B272,$D$4:$D$1003)-SUMIF(Issues!$B$4:$B$2003,$B272,Issues!$D$4:$D$2003)-SUMIF($B273:$B$1004,$B272,$D273:$D$1004))))</f>
        <v/>
      </c>
      <c r="I272" s="22" t="str">
        <f t="shared" si="9"/>
        <v/>
      </c>
    </row>
    <row r="273" spans="1:9" x14ac:dyDescent="0.3">
      <c r="A273" s="18"/>
      <c r="B273" s="17"/>
      <c r="C273" s="19" t="str">
        <f>IF($B273="","",IFERROR(INDEX(Items!$B:$B,MATCH($B273,Items!$A:$A,0)),"Unknown code"))</f>
        <v/>
      </c>
      <c r="D273" s="20"/>
      <c r="E273" s="21"/>
      <c r="F273" s="22" t="str">
        <f t="shared" si="8"/>
        <v/>
      </c>
      <c r="G273" s="17"/>
      <c r="H273" s="23" t="str">
        <f>IF($B273="","",MAX(0,MIN(N($D273),SUMIF($B$4:$B$1003,$B273,$D$4:$D$1003)-SUMIF(Issues!$B$4:$B$2003,$B273,Issues!$D$4:$D$2003)-SUMIF($B274:$B$1004,$B273,$D274:$D$1004))))</f>
        <v/>
      </c>
      <c r="I273" s="22" t="str">
        <f t="shared" si="9"/>
        <v/>
      </c>
    </row>
    <row r="274" spans="1:9" x14ac:dyDescent="0.3">
      <c r="A274" s="18"/>
      <c r="B274" s="17"/>
      <c r="C274" s="19" t="str">
        <f>IF($B274="","",IFERROR(INDEX(Items!$B:$B,MATCH($B274,Items!$A:$A,0)),"Unknown code"))</f>
        <v/>
      </c>
      <c r="D274" s="20"/>
      <c r="E274" s="21"/>
      <c r="F274" s="22" t="str">
        <f t="shared" si="8"/>
        <v/>
      </c>
      <c r="G274" s="17"/>
      <c r="H274" s="23" t="str">
        <f>IF($B274="","",MAX(0,MIN(N($D274),SUMIF($B$4:$B$1003,$B274,$D$4:$D$1003)-SUMIF(Issues!$B$4:$B$2003,$B274,Issues!$D$4:$D$2003)-SUMIF($B275:$B$1004,$B274,$D275:$D$1004))))</f>
        <v/>
      </c>
      <c r="I274" s="22" t="str">
        <f t="shared" si="9"/>
        <v/>
      </c>
    </row>
    <row r="275" spans="1:9" x14ac:dyDescent="0.3">
      <c r="A275" s="18"/>
      <c r="B275" s="17"/>
      <c r="C275" s="19" t="str">
        <f>IF($B275="","",IFERROR(INDEX(Items!$B:$B,MATCH($B275,Items!$A:$A,0)),"Unknown code"))</f>
        <v/>
      </c>
      <c r="D275" s="20"/>
      <c r="E275" s="21"/>
      <c r="F275" s="22" t="str">
        <f t="shared" si="8"/>
        <v/>
      </c>
      <c r="G275" s="17"/>
      <c r="H275" s="23" t="str">
        <f>IF($B275="","",MAX(0,MIN(N($D275),SUMIF($B$4:$B$1003,$B275,$D$4:$D$1003)-SUMIF(Issues!$B$4:$B$2003,$B275,Issues!$D$4:$D$2003)-SUMIF($B276:$B$1004,$B275,$D276:$D$1004))))</f>
        <v/>
      </c>
      <c r="I275" s="22" t="str">
        <f t="shared" si="9"/>
        <v/>
      </c>
    </row>
    <row r="276" spans="1:9" x14ac:dyDescent="0.3">
      <c r="A276" s="18"/>
      <c r="B276" s="17"/>
      <c r="C276" s="19" t="str">
        <f>IF($B276="","",IFERROR(INDEX(Items!$B:$B,MATCH($B276,Items!$A:$A,0)),"Unknown code"))</f>
        <v/>
      </c>
      <c r="D276" s="20"/>
      <c r="E276" s="21"/>
      <c r="F276" s="22" t="str">
        <f t="shared" si="8"/>
        <v/>
      </c>
      <c r="G276" s="17"/>
      <c r="H276" s="23" t="str">
        <f>IF($B276="","",MAX(0,MIN(N($D276),SUMIF($B$4:$B$1003,$B276,$D$4:$D$1003)-SUMIF(Issues!$B$4:$B$2003,$B276,Issues!$D$4:$D$2003)-SUMIF($B277:$B$1004,$B276,$D277:$D$1004))))</f>
        <v/>
      </c>
      <c r="I276" s="22" t="str">
        <f t="shared" si="9"/>
        <v/>
      </c>
    </row>
    <row r="277" spans="1:9" x14ac:dyDescent="0.3">
      <c r="A277" s="18"/>
      <c r="B277" s="17"/>
      <c r="C277" s="19" t="str">
        <f>IF($B277="","",IFERROR(INDEX(Items!$B:$B,MATCH($B277,Items!$A:$A,0)),"Unknown code"))</f>
        <v/>
      </c>
      <c r="D277" s="20"/>
      <c r="E277" s="21"/>
      <c r="F277" s="22" t="str">
        <f t="shared" si="8"/>
        <v/>
      </c>
      <c r="G277" s="17"/>
      <c r="H277" s="23" t="str">
        <f>IF($B277="","",MAX(0,MIN(N($D277),SUMIF($B$4:$B$1003,$B277,$D$4:$D$1003)-SUMIF(Issues!$B$4:$B$2003,$B277,Issues!$D$4:$D$2003)-SUMIF($B278:$B$1004,$B277,$D278:$D$1004))))</f>
        <v/>
      </c>
      <c r="I277" s="22" t="str">
        <f t="shared" si="9"/>
        <v/>
      </c>
    </row>
    <row r="278" spans="1:9" x14ac:dyDescent="0.3">
      <c r="A278" s="18"/>
      <c r="B278" s="17"/>
      <c r="C278" s="19" t="str">
        <f>IF($B278="","",IFERROR(INDEX(Items!$B:$B,MATCH($B278,Items!$A:$A,0)),"Unknown code"))</f>
        <v/>
      </c>
      <c r="D278" s="20"/>
      <c r="E278" s="21"/>
      <c r="F278" s="22" t="str">
        <f t="shared" si="8"/>
        <v/>
      </c>
      <c r="G278" s="17"/>
      <c r="H278" s="23" t="str">
        <f>IF($B278="","",MAX(0,MIN(N($D278),SUMIF($B$4:$B$1003,$B278,$D$4:$D$1003)-SUMIF(Issues!$B$4:$B$2003,$B278,Issues!$D$4:$D$2003)-SUMIF($B279:$B$1004,$B278,$D279:$D$1004))))</f>
        <v/>
      </c>
      <c r="I278" s="22" t="str">
        <f t="shared" si="9"/>
        <v/>
      </c>
    </row>
    <row r="279" spans="1:9" x14ac:dyDescent="0.3">
      <c r="A279" s="18"/>
      <c r="B279" s="17"/>
      <c r="C279" s="19" t="str">
        <f>IF($B279="","",IFERROR(INDEX(Items!$B:$B,MATCH($B279,Items!$A:$A,0)),"Unknown code"))</f>
        <v/>
      </c>
      <c r="D279" s="20"/>
      <c r="E279" s="21"/>
      <c r="F279" s="22" t="str">
        <f t="shared" si="8"/>
        <v/>
      </c>
      <c r="G279" s="17"/>
      <c r="H279" s="23" t="str">
        <f>IF($B279="","",MAX(0,MIN(N($D279),SUMIF($B$4:$B$1003,$B279,$D$4:$D$1003)-SUMIF(Issues!$B$4:$B$2003,$B279,Issues!$D$4:$D$2003)-SUMIF($B280:$B$1004,$B279,$D280:$D$1004))))</f>
        <v/>
      </c>
      <c r="I279" s="22" t="str">
        <f t="shared" si="9"/>
        <v/>
      </c>
    </row>
    <row r="280" spans="1:9" x14ac:dyDescent="0.3">
      <c r="A280" s="18"/>
      <c r="B280" s="17"/>
      <c r="C280" s="19" t="str">
        <f>IF($B280="","",IFERROR(INDEX(Items!$B:$B,MATCH($B280,Items!$A:$A,0)),"Unknown code"))</f>
        <v/>
      </c>
      <c r="D280" s="20"/>
      <c r="E280" s="21"/>
      <c r="F280" s="22" t="str">
        <f t="shared" si="8"/>
        <v/>
      </c>
      <c r="G280" s="17"/>
      <c r="H280" s="23" t="str">
        <f>IF($B280="","",MAX(0,MIN(N($D280),SUMIF($B$4:$B$1003,$B280,$D$4:$D$1003)-SUMIF(Issues!$B$4:$B$2003,$B280,Issues!$D$4:$D$2003)-SUMIF($B281:$B$1004,$B280,$D281:$D$1004))))</f>
        <v/>
      </c>
      <c r="I280" s="22" t="str">
        <f t="shared" si="9"/>
        <v/>
      </c>
    </row>
    <row r="281" spans="1:9" x14ac:dyDescent="0.3">
      <c r="A281" s="18"/>
      <c r="B281" s="17"/>
      <c r="C281" s="19" t="str">
        <f>IF($B281="","",IFERROR(INDEX(Items!$B:$B,MATCH($B281,Items!$A:$A,0)),"Unknown code"))</f>
        <v/>
      </c>
      <c r="D281" s="20"/>
      <c r="E281" s="21"/>
      <c r="F281" s="22" t="str">
        <f t="shared" si="8"/>
        <v/>
      </c>
      <c r="G281" s="17"/>
      <c r="H281" s="23" t="str">
        <f>IF($B281="","",MAX(0,MIN(N($D281),SUMIF($B$4:$B$1003,$B281,$D$4:$D$1003)-SUMIF(Issues!$B$4:$B$2003,$B281,Issues!$D$4:$D$2003)-SUMIF($B282:$B$1004,$B281,$D282:$D$1004))))</f>
        <v/>
      </c>
      <c r="I281" s="22" t="str">
        <f t="shared" si="9"/>
        <v/>
      </c>
    </row>
    <row r="282" spans="1:9" x14ac:dyDescent="0.3">
      <c r="A282" s="18"/>
      <c r="B282" s="17"/>
      <c r="C282" s="19" t="str">
        <f>IF($B282="","",IFERROR(INDEX(Items!$B:$B,MATCH($B282,Items!$A:$A,0)),"Unknown code"))</f>
        <v/>
      </c>
      <c r="D282" s="20"/>
      <c r="E282" s="21"/>
      <c r="F282" s="22" t="str">
        <f t="shared" si="8"/>
        <v/>
      </c>
      <c r="G282" s="17"/>
      <c r="H282" s="23" t="str">
        <f>IF($B282="","",MAX(0,MIN(N($D282),SUMIF($B$4:$B$1003,$B282,$D$4:$D$1003)-SUMIF(Issues!$B$4:$B$2003,$B282,Issues!$D$4:$D$2003)-SUMIF($B283:$B$1004,$B282,$D283:$D$1004))))</f>
        <v/>
      </c>
      <c r="I282" s="22" t="str">
        <f t="shared" si="9"/>
        <v/>
      </c>
    </row>
    <row r="283" spans="1:9" x14ac:dyDescent="0.3">
      <c r="A283" s="18"/>
      <c r="B283" s="17"/>
      <c r="C283" s="19" t="str">
        <f>IF($B283="","",IFERROR(INDEX(Items!$B:$B,MATCH($B283,Items!$A:$A,0)),"Unknown code"))</f>
        <v/>
      </c>
      <c r="D283" s="20"/>
      <c r="E283" s="21"/>
      <c r="F283" s="22" t="str">
        <f t="shared" si="8"/>
        <v/>
      </c>
      <c r="G283" s="17"/>
      <c r="H283" s="23" t="str">
        <f>IF($B283="","",MAX(0,MIN(N($D283),SUMIF($B$4:$B$1003,$B283,$D$4:$D$1003)-SUMIF(Issues!$B$4:$B$2003,$B283,Issues!$D$4:$D$2003)-SUMIF($B284:$B$1004,$B283,$D284:$D$1004))))</f>
        <v/>
      </c>
      <c r="I283" s="22" t="str">
        <f t="shared" si="9"/>
        <v/>
      </c>
    </row>
    <row r="284" spans="1:9" x14ac:dyDescent="0.3">
      <c r="A284" s="18"/>
      <c r="B284" s="17"/>
      <c r="C284" s="19" t="str">
        <f>IF($B284="","",IFERROR(INDEX(Items!$B:$B,MATCH($B284,Items!$A:$A,0)),"Unknown code"))</f>
        <v/>
      </c>
      <c r="D284" s="20"/>
      <c r="E284" s="21"/>
      <c r="F284" s="22" t="str">
        <f t="shared" si="8"/>
        <v/>
      </c>
      <c r="G284" s="17"/>
      <c r="H284" s="23" t="str">
        <f>IF($B284="","",MAX(0,MIN(N($D284),SUMIF($B$4:$B$1003,$B284,$D$4:$D$1003)-SUMIF(Issues!$B$4:$B$2003,$B284,Issues!$D$4:$D$2003)-SUMIF($B285:$B$1004,$B284,$D285:$D$1004))))</f>
        <v/>
      </c>
      <c r="I284" s="22" t="str">
        <f t="shared" si="9"/>
        <v/>
      </c>
    </row>
    <row r="285" spans="1:9" x14ac:dyDescent="0.3">
      <c r="A285" s="18"/>
      <c r="B285" s="17"/>
      <c r="C285" s="19" t="str">
        <f>IF($B285="","",IFERROR(INDEX(Items!$B:$B,MATCH($B285,Items!$A:$A,0)),"Unknown code"))</f>
        <v/>
      </c>
      <c r="D285" s="20"/>
      <c r="E285" s="21"/>
      <c r="F285" s="22" t="str">
        <f t="shared" si="8"/>
        <v/>
      </c>
      <c r="G285" s="17"/>
      <c r="H285" s="23" t="str">
        <f>IF($B285="","",MAX(0,MIN(N($D285),SUMIF($B$4:$B$1003,$B285,$D$4:$D$1003)-SUMIF(Issues!$B$4:$B$2003,$B285,Issues!$D$4:$D$2003)-SUMIF($B286:$B$1004,$B285,$D286:$D$1004))))</f>
        <v/>
      </c>
      <c r="I285" s="22" t="str">
        <f t="shared" si="9"/>
        <v/>
      </c>
    </row>
    <row r="286" spans="1:9" x14ac:dyDescent="0.3">
      <c r="A286" s="18"/>
      <c r="B286" s="17"/>
      <c r="C286" s="19" t="str">
        <f>IF($B286="","",IFERROR(INDEX(Items!$B:$B,MATCH($B286,Items!$A:$A,0)),"Unknown code"))</f>
        <v/>
      </c>
      <c r="D286" s="20"/>
      <c r="E286" s="21"/>
      <c r="F286" s="22" t="str">
        <f t="shared" si="8"/>
        <v/>
      </c>
      <c r="G286" s="17"/>
      <c r="H286" s="23" t="str">
        <f>IF($B286="","",MAX(0,MIN(N($D286),SUMIF($B$4:$B$1003,$B286,$D$4:$D$1003)-SUMIF(Issues!$B$4:$B$2003,$B286,Issues!$D$4:$D$2003)-SUMIF($B287:$B$1004,$B286,$D287:$D$1004))))</f>
        <v/>
      </c>
      <c r="I286" s="22" t="str">
        <f t="shared" si="9"/>
        <v/>
      </c>
    </row>
    <row r="287" spans="1:9" x14ac:dyDescent="0.3">
      <c r="A287" s="18"/>
      <c r="B287" s="17"/>
      <c r="C287" s="19" t="str">
        <f>IF($B287="","",IFERROR(INDEX(Items!$B:$B,MATCH($B287,Items!$A:$A,0)),"Unknown code"))</f>
        <v/>
      </c>
      <c r="D287" s="20"/>
      <c r="E287" s="21"/>
      <c r="F287" s="22" t="str">
        <f t="shared" si="8"/>
        <v/>
      </c>
      <c r="G287" s="17"/>
      <c r="H287" s="23" t="str">
        <f>IF($B287="","",MAX(0,MIN(N($D287),SUMIF($B$4:$B$1003,$B287,$D$4:$D$1003)-SUMIF(Issues!$B$4:$B$2003,$B287,Issues!$D$4:$D$2003)-SUMIF($B288:$B$1004,$B287,$D288:$D$1004))))</f>
        <v/>
      </c>
      <c r="I287" s="22" t="str">
        <f t="shared" si="9"/>
        <v/>
      </c>
    </row>
    <row r="288" spans="1:9" x14ac:dyDescent="0.3">
      <c r="A288" s="18"/>
      <c r="B288" s="17"/>
      <c r="C288" s="19" t="str">
        <f>IF($B288="","",IFERROR(INDEX(Items!$B:$B,MATCH($B288,Items!$A:$A,0)),"Unknown code"))</f>
        <v/>
      </c>
      <c r="D288" s="20"/>
      <c r="E288" s="21"/>
      <c r="F288" s="22" t="str">
        <f t="shared" si="8"/>
        <v/>
      </c>
      <c r="G288" s="17"/>
      <c r="H288" s="23" t="str">
        <f>IF($B288="","",MAX(0,MIN(N($D288),SUMIF($B$4:$B$1003,$B288,$D$4:$D$1003)-SUMIF(Issues!$B$4:$B$2003,$B288,Issues!$D$4:$D$2003)-SUMIF($B289:$B$1004,$B288,$D289:$D$1004))))</f>
        <v/>
      </c>
      <c r="I288" s="22" t="str">
        <f t="shared" si="9"/>
        <v/>
      </c>
    </row>
    <row r="289" spans="1:9" x14ac:dyDescent="0.3">
      <c r="A289" s="18"/>
      <c r="B289" s="17"/>
      <c r="C289" s="19" t="str">
        <f>IF($B289="","",IFERROR(INDEX(Items!$B:$B,MATCH($B289,Items!$A:$A,0)),"Unknown code"))</f>
        <v/>
      </c>
      <c r="D289" s="20"/>
      <c r="E289" s="21"/>
      <c r="F289" s="22" t="str">
        <f t="shared" si="8"/>
        <v/>
      </c>
      <c r="G289" s="17"/>
      <c r="H289" s="23" t="str">
        <f>IF($B289="","",MAX(0,MIN(N($D289),SUMIF($B$4:$B$1003,$B289,$D$4:$D$1003)-SUMIF(Issues!$B$4:$B$2003,$B289,Issues!$D$4:$D$2003)-SUMIF($B290:$B$1004,$B289,$D290:$D$1004))))</f>
        <v/>
      </c>
      <c r="I289" s="22" t="str">
        <f t="shared" si="9"/>
        <v/>
      </c>
    </row>
    <row r="290" spans="1:9" x14ac:dyDescent="0.3">
      <c r="A290" s="18"/>
      <c r="B290" s="17"/>
      <c r="C290" s="19" t="str">
        <f>IF($B290="","",IFERROR(INDEX(Items!$B:$B,MATCH($B290,Items!$A:$A,0)),"Unknown code"))</f>
        <v/>
      </c>
      <c r="D290" s="20"/>
      <c r="E290" s="21"/>
      <c r="F290" s="22" t="str">
        <f t="shared" si="8"/>
        <v/>
      </c>
      <c r="G290" s="17"/>
      <c r="H290" s="23" t="str">
        <f>IF($B290="","",MAX(0,MIN(N($D290),SUMIF($B$4:$B$1003,$B290,$D$4:$D$1003)-SUMIF(Issues!$B$4:$B$2003,$B290,Issues!$D$4:$D$2003)-SUMIF($B291:$B$1004,$B290,$D291:$D$1004))))</f>
        <v/>
      </c>
      <c r="I290" s="22" t="str">
        <f t="shared" si="9"/>
        <v/>
      </c>
    </row>
    <row r="291" spans="1:9" x14ac:dyDescent="0.3">
      <c r="A291" s="18"/>
      <c r="B291" s="17"/>
      <c r="C291" s="19" t="str">
        <f>IF($B291="","",IFERROR(INDEX(Items!$B:$B,MATCH($B291,Items!$A:$A,0)),"Unknown code"))</f>
        <v/>
      </c>
      <c r="D291" s="20"/>
      <c r="E291" s="21"/>
      <c r="F291" s="22" t="str">
        <f t="shared" si="8"/>
        <v/>
      </c>
      <c r="G291" s="17"/>
      <c r="H291" s="23" t="str">
        <f>IF($B291="","",MAX(0,MIN(N($D291),SUMIF($B$4:$B$1003,$B291,$D$4:$D$1003)-SUMIF(Issues!$B$4:$B$2003,$B291,Issues!$D$4:$D$2003)-SUMIF($B292:$B$1004,$B291,$D292:$D$1004))))</f>
        <v/>
      </c>
      <c r="I291" s="22" t="str">
        <f t="shared" si="9"/>
        <v/>
      </c>
    </row>
    <row r="292" spans="1:9" x14ac:dyDescent="0.3">
      <c r="A292" s="18"/>
      <c r="B292" s="17"/>
      <c r="C292" s="19" t="str">
        <f>IF($B292="","",IFERROR(INDEX(Items!$B:$B,MATCH($B292,Items!$A:$A,0)),"Unknown code"))</f>
        <v/>
      </c>
      <c r="D292" s="20"/>
      <c r="E292" s="21"/>
      <c r="F292" s="22" t="str">
        <f t="shared" si="8"/>
        <v/>
      </c>
      <c r="G292" s="17"/>
      <c r="H292" s="23" t="str">
        <f>IF($B292="","",MAX(0,MIN(N($D292),SUMIF($B$4:$B$1003,$B292,$D$4:$D$1003)-SUMIF(Issues!$B$4:$B$2003,$B292,Issues!$D$4:$D$2003)-SUMIF($B293:$B$1004,$B292,$D293:$D$1004))))</f>
        <v/>
      </c>
      <c r="I292" s="22" t="str">
        <f t="shared" si="9"/>
        <v/>
      </c>
    </row>
    <row r="293" spans="1:9" x14ac:dyDescent="0.3">
      <c r="A293" s="18"/>
      <c r="B293" s="17"/>
      <c r="C293" s="19" t="str">
        <f>IF($B293="","",IFERROR(INDEX(Items!$B:$B,MATCH($B293,Items!$A:$A,0)),"Unknown code"))</f>
        <v/>
      </c>
      <c r="D293" s="20"/>
      <c r="E293" s="21"/>
      <c r="F293" s="22" t="str">
        <f t="shared" si="8"/>
        <v/>
      </c>
      <c r="G293" s="17"/>
      <c r="H293" s="23" t="str">
        <f>IF($B293="","",MAX(0,MIN(N($D293),SUMIF($B$4:$B$1003,$B293,$D$4:$D$1003)-SUMIF(Issues!$B$4:$B$2003,$B293,Issues!$D$4:$D$2003)-SUMIF($B294:$B$1004,$B293,$D294:$D$1004))))</f>
        <v/>
      </c>
      <c r="I293" s="22" t="str">
        <f t="shared" si="9"/>
        <v/>
      </c>
    </row>
    <row r="294" spans="1:9" x14ac:dyDescent="0.3">
      <c r="A294" s="18"/>
      <c r="B294" s="17"/>
      <c r="C294" s="19" t="str">
        <f>IF($B294="","",IFERROR(INDEX(Items!$B:$B,MATCH($B294,Items!$A:$A,0)),"Unknown code"))</f>
        <v/>
      </c>
      <c r="D294" s="20"/>
      <c r="E294" s="21"/>
      <c r="F294" s="22" t="str">
        <f t="shared" si="8"/>
        <v/>
      </c>
      <c r="G294" s="17"/>
      <c r="H294" s="23" t="str">
        <f>IF($B294="","",MAX(0,MIN(N($D294),SUMIF($B$4:$B$1003,$B294,$D$4:$D$1003)-SUMIF(Issues!$B$4:$B$2003,$B294,Issues!$D$4:$D$2003)-SUMIF($B295:$B$1004,$B294,$D295:$D$1004))))</f>
        <v/>
      </c>
      <c r="I294" s="22" t="str">
        <f t="shared" si="9"/>
        <v/>
      </c>
    </row>
    <row r="295" spans="1:9" x14ac:dyDescent="0.3">
      <c r="A295" s="18"/>
      <c r="B295" s="17"/>
      <c r="C295" s="19" t="str">
        <f>IF($B295="","",IFERROR(INDEX(Items!$B:$B,MATCH($B295,Items!$A:$A,0)),"Unknown code"))</f>
        <v/>
      </c>
      <c r="D295" s="20"/>
      <c r="E295" s="21"/>
      <c r="F295" s="22" t="str">
        <f t="shared" si="8"/>
        <v/>
      </c>
      <c r="G295" s="17"/>
      <c r="H295" s="23" t="str">
        <f>IF($B295="","",MAX(0,MIN(N($D295),SUMIF($B$4:$B$1003,$B295,$D$4:$D$1003)-SUMIF(Issues!$B$4:$B$2003,$B295,Issues!$D$4:$D$2003)-SUMIF($B296:$B$1004,$B295,$D296:$D$1004))))</f>
        <v/>
      </c>
      <c r="I295" s="22" t="str">
        <f t="shared" si="9"/>
        <v/>
      </c>
    </row>
    <row r="296" spans="1:9" x14ac:dyDescent="0.3">
      <c r="A296" s="18"/>
      <c r="B296" s="17"/>
      <c r="C296" s="19" t="str">
        <f>IF($B296="","",IFERROR(INDEX(Items!$B:$B,MATCH($B296,Items!$A:$A,0)),"Unknown code"))</f>
        <v/>
      </c>
      <c r="D296" s="20"/>
      <c r="E296" s="21"/>
      <c r="F296" s="22" t="str">
        <f t="shared" si="8"/>
        <v/>
      </c>
      <c r="G296" s="17"/>
      <c r="H296" s="23" t="str">
        <f>IF($B296="","",MAX(0,MIN(N($D296),SUMIF($B$4:$B$1003,$B296,$D$4:$D$1003)-SUMIF(Issues!$B$4:$B$2003,$B296,Issues!$D$4:$D$2003)-SUMIF($B297:$B$1004,$B296,$D297:$D$1004))))</f>
        <v/>
      </c>
      <c r="I296" s="22" t="str">
        <f t="shared" si="9"/>
        <v/>
      </c>
    </row>
    <row r="297" spans="1:9" x14ac:dyDescent="0.3">
      <c r="A297" s="18"/>
      <c r="B297" s="17"/>
      <c r="C297" s="19" t="str">
        <f>IF($B297="","",IFERROR(INDEX(Items!$B:$B,MATCH($B297,Items!$A:$A,0)),"Unknown code"))</f>
        <v/>
      </c>
      <c r="D297" s="20"/>
      <c r="E297" s="21"/>
      <c r="F297" s="22" t="str">
        <f t="shared" si="8"/>
        <v/>
      </c>
      <c r="G297" s="17"/>
      <c r="H297" s="23" t="str">
        <f>IF($B297="","",MAX(0,MIN(N($D297),SUMIF($B$4:$B$1003,$B297,$D$4:$D$1003)-SUMIF(Issues!$B$4:$B$2003,$B297,Issues!$D$4:$D$2003)-SUMIF($B298:$B$1004,$B297,$D298:$D$1004))))</f>
        <v/>
      </c>
      <c r="I297" s="22" t="str">
        <f t="shared" si="9"/>
        <v/>
      </c>
    </row>
    <row r="298" spans="1:9" x14ac:dyDescent="0.3">
      <c r="A298" s="18"/>
      <c r="B298" s="17"/>
      <c r="C298" s="19" t="str">
        <f>IF($B298="","",IFERROR(INDEX(Items!$B:$B,MATCH($B298,Items!$A:$A,0)),"Unknown code"))</f>
        <v/>
      </c>
      <c r="D298" s="20"/>
      <c r="E298" s="21"/>
      <c r="F298" s="22" t="str">
        <f t="shared" si="8"/>
        <v/>
      </c>
      <c r="G298" s="17"/>
      <c r="H298" s="23" t="str">
        <f>IF($B298="","",MAX(0,MIN(N($D298),SUMIF($B$4:$B$1003,$B298,$D$4:$D$1003)-SUMIF(Issues!$B$4:$B$2003,$B298,Issues!$D$4:$D$2003)-SUMIF($B299:$B$1004,$B298,$D299:$D$1004))))</f>
        <v/>
      </c>
      <c r="I298" s="22" t="str">
        <f t="shared" si="9"/>
        <v/>
      </c>
    </row>
    <row r="299" spans="1:9" x14ac:dyDescent="0.3">
      <c r="A299" s="18"/>
      <c r="B299" s="17"/>
      <c r="C299" s="19" t="str">
        <f>IF($B299="","",IFERROR(INDEX(Items!$B:$B,MATCH($B299,Items!$A:$A,0)),"Unknown code"))</f>
        <v/>
      </c>
      <c r="D299" s="20"/>
      <c r="E299" s="21"/>
      <c r="F299" s="22" t="str">
        <f t="shared" si="8"/>
        <v/>
      </c>
      <c r="G299" s="17"/>
      <c r="H299" s="23" t="str">
        <f>IF($B299="","",MAX(0,MIN(N($D299),SUMIF($B$4:$B$1003,$B299,$D$4:$D$1003)-SUMIF(Issues!$B$4:$B$2003,$B299,Issues!$D$4:$D$2003)-SUMIF($B300:$B$1004,$B299,$D300:$D$1004))))</f>
        <v/>
      </c>
      <c r="I299" s="22" t="str">
        <f t="shared" si="9"/>
        <v/>
      </c>
    </row>
    <row r="300" spans="1:9" x14ac:dyDescent="0.3">
      <c r="A300" s="18"/>
      <c r="B300" s="17"/>
      <c r="C300" s="19" t="str">
        <f>IF($B300="","",IFERROR(INDEX(Items!$B:$B,MATCH($B300,Items!$A:$A,0)),"Unknown code"))</f>
        <v/>
      </c>
      <c r="D300" s="20"/>
      <c r="E300" s="21"/>
      <c r="F300" s="22" t="str">
        <f t="shared" si="8"/>
        <v/>
      </c>
      <c r="G300" s="17"/>
      <c r="H300" s="23" t="str">
        <f>IF($B300="","",MAX(0,MIN(N($D300),SUMIF($B$4:$B$1003,$B300,$D$4:$D$1003)-SUMIF(Issues!$B$4:$B$2003,$B300,Issues!$D$4:$D$2003)-SUMIF($B301:$B$1004,$B300,$D301:$D$1004))))</f>
        <v/>
      </c>
      <c r="I300" s="22" t="str">
        <f t="shared" si="9"/>
        <v/>
      </c>
    </row>
    <row r="301" spans="1:9" x14ac:dyDescent="0.3">
      <c r="A301" s="18"/>
      <c r="B301" s="17"/>
      <c r="C301" s="19" t="str">
        <f>IF($B301="","",IFERROR(INDEX(Items!$B:$B,MATCH($B301,Items!$A:$A,0)),"Unknown code"))</f>
        <v/>
      </c>
      <c r="D301" s="20"/>
      <c r="E301" s="21"/>
      <c r="F301" s="22" t="str">
        <f t="shared" si="8"/>
        <v/>
      </c>
      <c r="G301" s="17"/>
      <c r="H301" s="23" t="str">
        <f>IF($B301="","",MAX(0,MIN(N($D301),SUMIF($B$4:$B$1003,$B301,$D$4:$D$1003)-SUMIF(Issues!$B$4:$B$2003,$B301,Issues!$D$4:$D$2003)-SUMIF($B302:$B$1004,$B301,$D302:$D$1004))))</f>
        <v/>
      </c>
      <c r="I301" s="22" t="str">
        <f t="shared" si="9"/>
        <v/>
      </c>
    </row>
    <row r="302" spans="1:9" x14ac:dyDescent="0.3">
      <c r="A302" s="18"/>
      <c r="B302" s="17"/>
      <c r="C302" s="19" t="str">
        <f>IF($B302="","",IFERROR(INDEX(Items!$B:$B,MATCH($B302,Items!$A:$A,0)),"Unknown code"))</f>
        <v/>
      </c>
      <c r="D302" s="20"/>
      <c r="E302" s="21"/>
      <c r="F302" s="22" t="str">
        <f t="shared" si="8"/>
        <v/>
      </c>
      <c r="G302" s="17"/>
      <c r="H302" s="23" t="str">
        <f>IF($B302="","",MAX(0,MIN(N($D302),SUMIF($B$4:$B$1003,$B302,$D$4:$D$1003)-SUMIF(Issues!$B$4:$B$2003,$B302,Issues!$D$4:$D$2003)-SUMIF($B303:$B$1004,$B302,$D303:$D$1004))))</f>
        <v/>
      </c>
      <c r="I302" s="22" t="str">
        <f t="shared" si="9"/>
        <v/>
      </c>
    </row>
    <row r="303" spans="1:9" x14ac:dyDescent="0.3">
      <c r="A303" s="18"/>
      <c r="B303" s="17"/>
      <c r="C303" s="19" t="str">
        <f>IF($B303="","",IFERROR(INDEX(Items!$B:$B,MATCH($B303,Items!$A:$A,0)),"Unknown code"))</f>
        <v/>
      </c>
      <c r="D303" s="20"/>
      <c r="E303" s="21"/>
      <c r="F303" s="22" t="str">
        <f t="shared" si="8"/>
        <v/>
      </c>
      <c r="G303" s="17"/>
      <c r="H303" s="23" t="str">
        <f>IF($B303="","",MAX(0,MIN(N($D303),SUMIF($B$4:$B$1003,$B303,$D$4:$D$1003)-SUMIF(Issues!$B$4:$B$2003,$B303,Issues!$D$4:$D$2003)-SUMIF($B304:$B$1004,$B303,$D304:$D$1004))))</f>
        <v/>
      </c>
      <c r="I303" s="22" t="str">
        <f t="shared" si="9"/>
        <v/>
      </c>
    </row>
    <row r="304" spans="1:9" x14ac:dyDescent="0.3">
      <c r="A304" s="18"/>
      <c r="B304" s="17"/>
      <c r="C304" s="19" t="str">
        <f>IF($B304="","",IFERROR(INDEX(Items!$B:$B,MATCH($B304,Items!$A:$A,0)),"Unknown code"))</f>
        <v/>
      </c>
      <c r="D304" s="20"/>
      <c r="E304" s="21"/>
      <c r="F304" s="22" t="str">
        <f t="shared" si="8"/>
        <v/>
      </c>
      <c r="G304" s="17"/>
      <c r="H304" s="23" t="str">
        <f>IF($B304="","",MAX(0,MIN(N($D304),SUMIF($B$4:$B$1003,$B304,$D$4:$D$1003)-SUMIF(Issues!$B$4:$B$2003,$B304,Issues!$D$4:$D$2003)-SUMIF($B305:$B$1004,$B304,$D305:$D$1004))))</f>
        <v/>
      </c>
      <c r="I304" s="22" t="str">
        <f t="shared" si="9"/>
        <v/>
      </c>
    </row>
    <row r="305" spans="1:9" x14ac:dyDescent="0.3">
      <c r="A305" s="18"/>
      <c r="B305" s="17"/>
      <c r="C305" s="19" t="str">
        <f>IF($B305="","",IFERROR(INDEX(Items!$B:$B,MATCH($B305,Items!$A:$A,0)),"Unknown code"))</f>
        <v/>
      </c>
      <c r="D305" s="20"/>
      <c r="E305" s="21"/>
      <c r="F305" s="22" t="str">
        <f t="shared" si="8"/>
        <v/>
      </c>
      <c r="G305" s="17"/>
      <c r="H305" s="23" t="str">
        <f>IF($B305="","",MAX(0,MIN(N($D305),SUMIF($B$4:$B$1003,$B305,$D$4:$D$1003)-SUMIF(Issues!$B$4:$B$2003,$B305,Issues!$D$4:$D$2003)-SUMIF($B306:$B$1004,$B305,$D306:$D$1004))))</f>
        <v/>
      </c>
      <c r="I305" s="22" t="str">
        <f t="shared" si="9"/>
        <v/>
      </c>
    </row>
    <row r="306" spans="1:9" x14ac:dyDescent="0.3">
      <c r="A306" s="18"/>
      <c r="B306" s="17"/>
      <c r="C306" s="19" t="str">
        <f>IF($B306="","",IFERROR(INDEX(Items!$B:$B,MATCH($B306,Items!$A:$A,0)),"Unknown code"))</f>
        <v/>
      </c>
      <c r="D306" s="20"/>
      <c r="E306" s="21"/>
      <c r="F306" s="22" t="str">
        <f t="shared" si="8"/>
        <v/>
      </c>
      <c r="G306" s="17"/>
      <c r="H306" s="23" t="str">
        <f>IF($B306="","",MAX(0,MIN(N($D306),SUMIF($B$4:$B$1003,$B306,$D$4:$D$1003)-SUMIF(Issues!$B$4:$B$2003,$B306,Issues!$D$4:$D$2003)-SUMIF($B307:$B$1004,$B306,$D307:$D$1004))))</f>
        <v/>
      </c>
      <c r="I306" s="22" t="str">
        <f t="shared" si="9"/>
        <v/>
      </c>
    </row>
    <row r="307" spans="1:9" x14ac:dyDescent="0.3">
      <c r="A307" s="18"/>
      <c r="B307" s="17"/>
      <c r="C307" s="19" t="str">
        <f>IF($B307="","",IFERROR(INDEX(Items!$B:$B,MATCH($B307,Items!$A:$A,0)),"Unknown code"))</f>
        <v/>
      </c>
      <c r="D307" s="20"/>
      <c r="E307" s="21"/>
      <c r="F307" s="22" t="str">
        <f t="shared" si="8"/>
        <v/>
      </c>
      <c r="G307" s="17"/>
      <c r="H307" s="23" t="str">
        <f>IF($B307="","",MAX(0,MIN(N($D307),SUMIF($B$4:$B$1003,$B307,$D$4:$D$1003)-SUMIF(Issues!$B$4:$B$2003,$B307,Issues!$D$4:$D$2003)-SUMIF($B308:$B$1004,$B307,$D308:$D$1004))))</f>
        <v/>
      </c>
      <c r="I307" s="22" t="str">
        <f t="shared" si="9"/>
        <v/>
      </c>
    </row>
    <row r="308" spans="1:9" x14ac:dyDescent="0.3">
      <c r="A308" s="18"/>
      <c r="B308" s="17"/>
      <c r="C308" s="19" t="str">
        <f>IF($B308="","",IFERROR(INDEX(Items!$B:$B,MATCH($B308,Items!$A:$A,0)),"Unknown code"))</f>
        <v/>
      </c>
      <c r="D308" s="20"/>
      <c r="E308" s="21"/>
      <c r="F308" s="22" t="str">
        <f t="shared" si="8"/>
        <v/>
      </c>
      <c r="G308" s="17"/>
      <c r="H308" s="23" t="str">
        <f>IF($B308="","",MAX(0,MIN(N($D308),SUMIF($B$4:$B$1003,$B308,$D$4:$D$1003)-SUMIF(Issues!$B$4:$B$2003,$B308,Issues!$D$4:$D$2003)-SUMIF($B309:$B$1004,$B308,$D309:$D$1004))))</f>
        <v/>
      </c>
      <c r="I308" s="22" t="str">
        <f t="shared" si="9"/>
        <v/>
      </c>
    </row>
    <row r="309" spans="1:9" x14ac:dyDescent="0.3">
      <c r="A309" s="18"/>
      <c r="B309" s="17"/>
      <c r="C309" s="19" t="str">
        <f>IF($B309="","",IFERROR(INDEX(Items!$B:$B,MATCH($B309,Items!$A:$A,0)),"Unknown code"))</f>
        <v/>
      </c>
      <c r="D309" s="20"/>
      <c r="E309" s="21"/>
      <c r="F309" s="22" t="str">
        <f t="shared" si="8"/>
        <v/>
      </c>
      <c r="G309" s="17"/>
      <c r="H309" s="23" t="str">
        <f>IF($B309="","",MAX(0,MIN(N($D309),SUMIF($B$4:$B$1003,$B309,$D$4:$D$1003)-SUMIF(Issues!$B$4:$B$2003,$B309,Issues!$D$4:$D$2003)-SUMIF($B310:$B$1004,$B309,$D310:$D$1004))))</f>
        <v/>
      </c>
      <c r="I309" s="22" t="str">
        <f t="shared" si="9"/>
        <v/>
      </c>
    </row>
    <row r="310" spans="1:9" x14ac:dyDescent="0.3">
      <c r="A310" s="18"/>
      <c r="B310" s="17"/>
      <c r="C310" s="19" t="str">
        <f>IF($B310="","",IFERROR(INDEX(Items!$B:$B,MATCH($B310,Items!$A:$A,0)),"Unknown code"))</f>
        <v/>
      </c>
      <c r="D310" s="20"/>
      <c r="E310" s="21"/>
      <c r="F310" s="22" t="str">
        <f t="shared" si="8"/>
        <v/>
      </c>
      <c r="G310" s="17"/>
      <c r="H310" s="23" t="str">
        <f>IF($B310="","",MAX(0,MIN(N($D310),SUMIF($B$4:$B$1003,$B310,$D$4:$D$1003)-SUMIF(Issues!$B$4:$B$2003,$B310,Issues!$D$4:$D$2003)-SUMIF($B311:$B$1004,$B310,$D311:$D$1004))))</f>
        <v/>
      </c>
      <c r="I310" s="22" t="str">
        <f t="shared" si="9"/>
        <v/>
      </c>
    </row>
    <row r="311" spans="1:9" x14ac:dyDescent="0.3">
      <c r="A311" s="18"/>
      <c r="B311" s="17"/>
      <c r="C311" s="19" t="str">
        <f>IF($B311="","",IFERROR(INDEX(Items!$B:$B,MATCH($B311,Items!$A:$A,0)),"Unknown code"))</f>
        <v/>
      </c>
      <c r="D311" s="20"/>
      <c r="E311" s="21"/>
      <c r="F311" s="22" t="str">
        <f t="shared" si="8"/>
        <v/>
      </c>
      <c r="G311" s="17"/>
      <c r="H311" s="23" t="str">
        <f>IF($B311="","",MAX(0,MIN(N($D311),SUMIF($B$4:$B$1003,$B311,$D$4:$D$1003)-SUMIF(Issues!$B$4:$B$2003,$B311,Issues!$D$4:$D$2003)-SUMIF($B312:$B$1004,$B311,$D312:$D$1004))))</f>
        <v/>
      </c>
      <c r="I311" s="22" t="str">
        <f t="shared" si="9"/>
        <v/>
      </c>
    </row>
    <row r="312" spans="1:9" x14ac:dyDescent="0.3">
      <c r="A312" s="18"/>
      <c r="B312" s="17"/>
      <c r="C312" s="19" t="str">
        <f>IF($B312="","",IFERROR(INDEX(Items!$B:$B,MATCH($B312,Items!$A:$A,0)),"Unknown code"))</f>
        <v/>
      </c>
      <c r="D312" s="20"/>
      <c r="E312" s="21"/>
      <c r="F312" s="22" t="str">
        <f t="shared" si="8"/>
        <v/>
      </c>
      <c r="G312" s="17"/>
      <c r="H312" s="23" t="str">
        <f>IF($B312="","",MAX(0,MIN(N($D312),SUMIF($B$4:$B$1003,$B312,$D$4:$D$1003)-SUMIF(Issues!$B$4:$B$2003,$B312,Issues!$D$4:$D$2003)-SUMIF($B313:$B$1004,$B312,$D313:$D$1004))))</f>
        <v/>
      </c>
      <c r="I312" s="22" t="str">
        <f t="shared" si="9"/>
        <v/>
      </c>
    </row>
    <row r="313" spans="1:9" x14ac:dyDescent="0.3">
      <c r="A313" s="18"/>
      <c r="B313" s="17"/>
      <c r="C313" s="19" t="str">
        <f>IF($B313="","",IFERROR(INDEX(Items!$B:$B,MATCH($B313,Items!$A:$A,0)),"Unknown code"))</f>
        <v/>
      </c>
      <c r="D313" s="20"/>
      <c r="E313" s="21"/>
      <c r="F313" s="22" t="str">
        <f t="shared" si="8"/>
        <v/>
      </c>
      <c r="G313" s="17"/>
      <c r="H313" s="23" t="str">
        <f>IF($B313="","",MAX(0,MIN(N($D313),SUMIF($B$4:$B$1003,$B313,$D$4:$D$1003)-SUMIF(Issues!$B$4:$B$2003,$B313,Issues!$D$4:$D$2003)-SUMIF($B314:$B$1004,$B313,$D314:$D$1004))))</f>
        <v/>
      </c>
      <c r="I313" s="22" t="str">
        <f t="shared" si="9"/>
        <v/>
      </c>
    </row>
    <row r="314" spans="1:9" x14ac:dyDescent="0.3">
      <c r="A314" s="18"/>
      <c r="B314" s="17"/>
      <c r="C314" s="19" t="str">
        <f>IF($B314="","",IFERROR(INDEX(Items!$B:$B,MATCH($B314,Items!$A:$A,0)),"Unknown code"))</f>
        <v/>
      </c>
      <c r="D314" s="20"/>
      <c r="E314" s="21"/>
      <c r="F314" s="22" t="str">
        <f t="shared" si="8"/>
        <v/>
      </c>
      <c r="G314" s="17"/>
      <c r="H314" s="23" t="str">
        <f>IF($B314="","",MAX(0,MIN(N($D314),SUMIF($B$4:$B$1003,$B314,$D$4:$D$1003)-SUMIF(Issues!$B$4:$B$2003,$B314,Issues!$D$4:$D$2003)-SUMIF($B315:$B$1004,$B314,$D315:$D$1004))))</f>
        <v/>
      </c>
      <c r="I314" s="22" t="str">
        <f t="shared" si="9"/>
        <v/>
      </c>
    </row>
    <row r="315" spans="1:9" x14ac:dyDescent="0.3">
      <c r="A315" s="18"/>
      <c r="B315" s="17"/>
      <c r="C315" s="19" t="str">
        <f>IF($B315="","",IFERROR(INDEX(Items!$B:$B,MATCH($B315,Items!$A:$A,0)),"Unknown code"))</f>
        <v/>
      </c>
      <c r="D315" s="20"/>
      <c r="E315" s="21"/>
      <c r="F315" s="22" t="str">
        <f t="shared" si="8"/>
        <v/>
      </c>
      <c r="G315" s="17"/>
      <c r="H315" s="23" t="str">
        <f>IF($B315="","",MAX(0,MIN(N($D315),SUMIF($B$4:$B$1003,$B315,$D$4:$D$1003)-SUMIF(Issues!$B$4:$B$2003,$B315,Issues!$D$4:$D$2003)-SUMIF($B316:$B$1004,$B315,$D316:$D$1004))))</f>
        <v/>
      </c>
      <c r="I315" s="22" t="str">
        <f t="shared" si="9"/>
        <v/>
      </c>
    </row>
    <row r="316" spans="1:9" x14ac:dyDescent="0.3">
      <c r="A316" s="18"/>
      <c r="B316" s="17"/>
      <c r="C316" s="19" t="str">
        <f>IF($B316="","",IFERROR(INDEX(Items!$B:$B,MATCH($B316,Items!$A:$A,0)),"Unknown code"))</f>
        <v/>
      </c>
      <c r="D316" s="20"/>
      <c r="E316" s="21"/>
      <c r="F316" s="22" t="str">
        <f t="shared" si="8"/>
        <v/>
      </c>
      <c r="G316" s="17"/>
      <c r="H316" s="23" t="str">
        <f>IF($B316="","",MAX(0,MIN(N($D316),SUMIF($B$4:$B$1003,$B316,$D$4:$D$1003)-SUMIF(Issues!$B$4:$B$2003,$B316,Issues!$D$4:$D$2003)-SUMIF($B317:$B$1004,$B316,$D317:$D$1004))))</f>
        <v/>
      </c>
      <c r="I316" s="22" t="str">
        <f t="shared" si="9"/>
        <v/>
      </c>
    </row>
    <row r="317" spans="1:9" x14ac:dyDescent="0.3">
      <c r="A317" s="18"/>
      <c r="B317" s="17"/>
      <c r="C317" s="19" t="str">
        <f>IF($B317="","",IFERROR(INDEX(Items!$B:$B,MATCH($B317,Items!$A:$A,0)),"Unknown code"))</f>
        <v/>
      </c>
      <c r="D317" s="20"/>
      <c r="E317" s="21"/>
      <c r="F317" s="22" t="str">
        <f t="shared" si="8"/>
        <v/>
      </c>
      <c r="G317" s="17"/>
      <c r="H317" s="23" t="str">
        <f>IF($B317="","",MAX(0,MIN(N($D317),SUMIF($B$4:$B$1003,$B317,$D$4:$D$1003)-SUMIF(Issues!$B$4:$B$2003,$B317,Issues!$D$4:$D$2003)-SUMIF($B318:$B$1004,$B317,$D318:$D$1004))))</f>
        <v/>
      </c>
      <c r="I317" s="22" t="str">
        <f t="shared" si="9"/>
        <v/>
      </c>
    </row>
    <row r="318" spans="1:9" x14ac:dyDescent="0.3">
      <c r="A318" s="18"/>
      <c r="B318" s="17"/>
      <c r="C318" s="19" t="str">
        <f>IF($B318="","",IFERROR(INDEX(Items!$B:$B,MATCH($B318,Items!$A:$A,0)),"Unknown code"))</f>
        <v/>
      </c>
      <c r="D318" s="20"/>
      <c r="E318" s="21"/>
      <c r="F318" s="22" t="str">
        <f t="shared" si="8"/>
        <v/>
      </c>
      <c r="G318" s="17"/>
      <c r="H318" s="23" t="str">
        <f>IF($B318="","",MAX(0,MIN(N($D318),SUMIF($B$4:$B$1003,$B318,$D$4:$D$1003)-SUMIF(Issues!$B$4:$B$2003,$B318,Issues!$D$4:$D$2003)-SUMIF($B319:$B$1004,$B318,$D319:$D$1004))))</f>
        <v/>
      </c>
      <c r="I318" s="22" t="str">
        <f t="shared" si="9"/>
        <v/>
      </c>
    </row>
    <row r="319" spans="1:9" x14ac:dyDescent="0.3">
      <c r="A319" s="18"/>
      <c r="B319" s="17"/>
      <c r="C319" s="19" t="str">
        <f>IF($B319="","",IFERROR(INDEX(Items!$B:$B,MATCH($B319,Items!$A:$A,0)),"Unknown code"))</f>
        <v/>
      </c>
      <c r="D319" s="20"/>
      <c r="E319" s="21"/>
      <c r="F319" s="22" t="str">
        <f t="shared" si="8"/>
        <v/>
      </c>
      <c r="G319" s="17"/>
      <c r="H319" s="23" t="str">
        <f>IF($B319="","",MAX(0,MIN(N($D319),SUMIF($B$4:$B$1003,$B319,$D$4:$D$1003)-SUMIF(Issues!$B$4:$B$2003,$B319,Issues!$D$4:$D$2003)-SUMIF($B320:$B$1004,$B319,$D320:$D$1004))))</f>
        <v/>
      </c>
      <c r="I319" s="22" t="str">
        <f t="shared" si="9"/>
        <v/>
      </c>
    </row>
    <row r="320" spans="1:9" x14ac:dyDescent="0.3">
      <c r="A320" s="18"/>
      <c r="B320" s="17"/>
      <c r="C320" s="19" t="str">
        <f>IF($B320="","",IFERROR(INDEX(Items!$B:$B,MATCH($B320,Items!$A:$A,0)),"Unknown code"))</f>
        <v/>
      </c>
      <c r="D320" s="20"/>
      <c r="E320" s="21"/>
      <c r="F320" s="22" t="str">
        <f t="shared" si="8"/>
        <v/>
      </c>
      <c r="G320" s="17"/>
      <c r="H320" s="23" t="str">
        <f>IF($B320="","",MAX(0,MIN(N($D320),SUMIF($B$4:$B$1003,$B320,$D$4:$D$1003)-SUMIF(Issues!$B$4:$B$2003,$B320,Issues!$D$4:$D$2003)-SUMIF($B321:$B$1004,$B320,$D321:$D$1004))))</f>
        <v/>
      </c>
      <c r="I320" s="22" t="str">
        <f t="shared" si="9"/>
        <v/>
      </c>
    </row>
    <row r="321" spans="1:9" x14ac:dyDescent="0.3">
      <c r="A321" s="18"/>
      <c r="B321" s="17"/>
      <c r="C321" s="19" t="str">
        <f>IF($B321="","",IFERROR(INDEX(Items!$B:$B,MATCH($B321,Items!$A:$A,0)),"Unknown code"))</f>
        <v/>
      </c>
      <c r="D321" s="20"/>
      <c r="E321" s="21"/>
      <c r="F321" s="22" t="str">
        <f t="shared" si="8"/>
        <v/>
      </c>
      <c r="G321" s="17"/>
      <c r="H321" s="23" t="str">
        <f>IF($B321="","",MAX(0,MIN(N($D321),SUMIF($B$4:$B$1003,$B321,$D$4:$D$1003)-SUMIF(Issues!$B$4:$B$2003,$B321,Issues!$D$4:$D$2003)-SUMIF($B322:$B$1004,$B321,$D322:$D$1004))))</f>
        <v/>
      </c>
      <c r="I321" s="22" t="str">
        <f t="shared" si="9"/>
        <v/>
      </c>
    </row>
    <row r="322" spans="1:9" x14ac:dyDescent="0.3">
      <c r="A322" s="18"/>
      <c r="B322" s="17"/>
      <c r="C322" s="19" t="str">
        <f>IF($B322="","",IFERROR(INDEX(Items!$B:$B,MATCH($B322,Items!$A:$A,0)),"Unknown code"))</f>
        <v/>
      </c>
      <c r="D322" s="20"/>
      <c r="E322" s="21"/>
      <c r="F322" s="22" t="str">
        <f t="shared" si="8"/>
        <v/>
      </c>
      <c r="G322" s="17"/>
      <c r="H322" s="23" t="str">
        <f>IF($B322="","",MAX(0,MIN(N($D322),SUMIF($B$4:$B$1003,$B322,$D$4:$D$1003)-SUMIF(Issues!$B$4:$B$2003,$B322,Issues!$D$4:$D$2003)-SUMIF($B323:$B$1004,$B322,$D323:$D$1004))))</f>
        <v/>
      </c>
      <c r="I322" s="22" t="str">
        <f t="shared" si="9"/>
        <v/>
      </c>
    </row>
    <row r="323" spans="1:9" x14ac:dyDescent="0.3">
      <c r="A323" s="18"/>
      <c r="B323" s="17"/>
      <c r="C323" s="19" t="str">
        <f>IF($B323="","",IFERROR(INDEX(Items!$B:$B,MATCH($B323,Items!$A:$A,0)),"Unknown code"))</f>
        <v/>
      </c>
      <c r="D323" s="20"/>
      <c r="E323" s="21"/>
      <c r="F323" s="22" t="str">
        <f t="shared" si="8"/>
        <v/>
      </c>
      <c r="G323" s="17"/>
      <c r="H323" s="23" t="str">
        <f>IF($B323="","",MAX(0,MIN(N($D323),SUMIF($B$4:$B$1003,$B323,$D$4:$D$1003)-SUMIF(Issues!$B$4:$B$2003,$B323,Issues!$D$4:$D$2003)-SUMIF($B324:$B$1004,$B323,$D324:$D$1004))))</f>
        <v/>
      </c>
      <c r="I323" s="22" t="str">
        <f t="shared" si="9"/>
        <v/>
      </c>
    </row>
    <row r="324" spans="1:9" x14ac:dyDescent="0.3">
      <c r="A324" s="18"/>
      <c r="B324" s="17"/>
      <c r="C324" s="19" t="str">
        <f>IF($B324="","",IFERROR(INDEX(Items!$B:$B,MATCH($B324,Items!$A:$A,0)),"Unknown code"))</f>
        <v/>
      </c>
      <c r="D324" s="20"/>
      <c r="E324" s="21"/>
      <c r="F324" s="22" t="str">
        <f t="shared" ref="F324:F387" si="10">IF(OR($D324="",$E324=""),"",ROUND($D324*$E324,2))</f>
        <v/>
      </c>
      <c r="G324" s="17"/>
      <c r="H324" s="23" t="str">
        <f>IF($B324="","",MAX(0,MIN(N($D324),SUMIF($B$4:$B$1003,$B324,$D$4:$D$1003)-SUMIF(Issues!$B$4:$B$2003,$B324,Issues!$D$4:$D$2003)-SUMIF($B325:$B$1004,$B324,$D325:$D$1004))))</f>
        <v/>
      </c>
      <c r="I324" s="22" t="str">
        <f t="shared" ref="I324:I387" si="11">IF(OR($H324="",$E324=""),"",ROUND($H324*$E324,2))</f>
        <v/>
      </c>
    </row>
    <row r="325" spans="1:9" x14ac:dyDescent="0.3">
      <c r="A325" s="18"/>
      <c r="B325" s="17"/>
      <c r="C325" s="19" t="str">
        <f>IF($B325="","",IFERROR(INDEX(Items!$B:$B,MATCH($B325,Items!$A:$A,0)),"Unknown code"))</f>
        <v/>
      </c>
      <c r="D325" s="20"/>
      <c r="E325" s="21"/>
      <c r="F325" s="22" t="str">
        <f t="shared" si="10"/>
        <v/>
      </c>
      <c r="G325" s="17"/>
      <c r="H325" s="23" t="str">
        <f>IF($B325="","",MAX(0,MIN(N($D325),SUMIF($B$4:$B$1003,$B325,$D$4:$D$1003)-SUMIF(Issues!$B$4:$B$2003,$B325,Issues!$D$4:$D$2003)-SUMIF($B326:$B$1004,$B325,$D326:$D$1004))))</f>
        <v/>
      </c>
      <c r="I325" s="22" t="str">
        <f t="shared" si="11"/>
        <v/>
      </c>
    </row>
    <row r="326" spans="1:9" x14ac:dyDescent="0.3">
      <c r="A326" s="18"/>
      <c r="B326" s="17"/>
      <c r="C326" s="19" t="str">
        <f>IF($B326="","",IFERROR(INDEX(Items!$B:$B,MATCH($B326,Items!$A:$A,0)),"Unknown code"))</f>
        <v/>
      </c>
      <c r="D326" s="20"/>
      <c r="E326" s="21"/>
      <c r="F326" s="22" t="str">
        <f t="shared" si="10"/>
        <v/>
      </c>
      <c r="G326" s="17"/>
      <c r="H326" s="23" t="str">
        <f>IF($B326="","",MAX(0,MIN(N($D326),SUMIF($B$4:$B$1003,$B326,$D$4:$D$1003)-SUMIF(Issues!$B$4:$B$2003,$B326,Issues!$D$4:$D$2003)-SUMIF($B327:$B$1004,$B326,$D327:$D$1004))))</f>
        <v/>
      </c>
      <c r="I326" s="22" t="str">
        <f t="shared" si="11"/>
        <v/>
      </c>
    </row>
    <row r="327" spans="1:9" x14ac:dyDescent="0.3">
      <c r="A327" s="18"/>
      <c r="B327" s="17"/>
      <c r="C327" s="19" t="str">
        <f>IF($B327="","",IFERROR(INDEX(Items!$B:$B,MATCH($B327,Items!$A:$A,0)),"Unknown code"))</f>
        <v/>
      </c>
      <c r="D327" s="20"/>
      <c r="E327" s="21"/>
      <c r="F327" s="22" t="str">
        <f t="shared" si="10"/>
        <v/>
      </c>
      <c r="G327" s="17"/>
      <c r="H327" s="23" t="str">
        <f>IF($B327="","",MAX(0,MIN(N($D327),SUMIF($B$4:$B$1003,$B327,$D$4:$D$1003)-SUMIF(Issues!$B$4:$B$2003,$B327,Issues!$D$4:$D$2003)-SUMIF($B328:$B$1004,$B327,$D328:$D$1004))))</f>
        <v/>
      </c>
      <c r="I327" s="22" t="str">
        <f t="shared" si="11"/>
        <v/>
      </c>
    </row>
    <row r="328" spans="1:9" x14ac:dyDescent="0.3">
      <c r="A328" s="18"/>
      <c r="B328" s="17"/>
      <c r="C328" s="19" t="str">
        <f>IF($B328="","",IFERROR(INDEX(Items!$B:$B,MATCH($B328,Items!$A:$A,0)),"Unknown code"))</f>
        <v/>
      </c>
      <c r="D328" s="20"/>
      <c r="E328" s="21"/>
      <c r="F328" s="22" t="str">
        <f t="shared" si="10"/>
        <v/>
      </c>
      <c r="G328" s="17"/>
      <c r="H328" s="23" t="str">
        <f>IF($B328="","",MAX(0,MIN(N($D328),SUMIF($B$4:$B$1003,$B328,$D$4:$D$1003)-SUMIF(Issues!$B$4:$B$2003,$B328,Issues!$D$4:$D$2003)-SUMIF($B329:$B$1004,$B328,$D329:$D$1004))))</f>
        <v/>
      </c>
      <c r="I328" s="22" t="str">
        <f t="shared" si="11"/>
        <v/>
      </c>
    </row>
    <row r="329" spans="1:9" x14ac:dyDescent="0.3">
      <c r="A329" s="18"/>
      <c r="B329" s="17"/>
      <c r="C329" s="19" t="str">
        <f>IF($B329="","",IFERROR(INDEX(Items!$B:$B,MATCH($B329,Items!$A:$A,0)),"Unknown code"))</f>
        <v/>
      </c>
      <c r="D329" s="20"/>
      <c r="E329" s="21"/>
      <c r="F329" s="22" t="str">
        <f t="shared" si="10"/>
        <v/>
      </c>
      <c r="G329" s="17"/>
      <c r="H329" s="23" t="str">
        <f>IF($B329="","",MAX(0,MIN(N($D329),SUMIF($B$4:$B$1003,$B329,$D$4:$D$1003)-SUMIF(Issues!$B$4:$B$2003,$B329,Issues!$D$4:$D$2003)-SUMIF($B330:$B$1004,$B329,$D330:$D$1004))))</f>
        <v/>
      </c>
      <c r="I329" s="22" t="str">
        <f t="shared" si="11"/>
        <v/>
      </c>
    </row>
    <row r="330" spans="1:9" x14ac:dyDescent="0.3">
      <c r="A330" s="18"/>
      <c r="B330" s="17"/>
      <c r="C330" s="19" t="str">
        <f>IF($B330="","",IFERROR(INDEX(Items!$B:$B,MATCH($B330,Items!$A:$A,0)),"Unknown code"))</f>
        <v/>
      </c>
      <c r="D330" s="20"/>
      <c r="E330" s="21"/>
      <c r="F330" s="22" t="str">
        <f t="shared" si="10"/>
        <v/>
      </c>
      <c r="G330" s="17"/>
      <c r="H330" s="23" t="str">
        <f>IF($B330="","",MAX(0,MIN(N($D330),SUMIF($B$4:$B$1003,$B330,$D$4:$D$1003)-SUMIF(Issues!$B$4:$B$2003,$B330,Issues!$D$4:$D$2003)-SUMIF($B331:$B$1004,$B330,$D331:$D$1004))))</f>
        <v/>
      </c>
      <c r="I330" s="22" t="str">
        <f t="shared" si="11"/>
        <v/>
      </c>
    </row>
    <row r="331" spans="1:9" x14ac:dyDescent="0.3">
      <c r="A331" s="18"/>
      <c r="B331" s="17"/>
      <c r="C331" s="19" t="str">
        <f>IF($B331="","",IFERROR(INDEX(Items!$B:$B,MATCH($B331,Items!$A:$A,0)),"Unknown code"))</f>
        <v/>
      </c>
      <c r="D331" s="20"/>
      <c r="E331" s="21"/>
      <c r="F331" s="22" t="str">
        <f t="shared" si="10"/>
        <v/>
      </c>
      <c r="G331" s="17"/>
      <c r="H331" s="23" t="str">
        <f>IF($B331="","",MAX(0,MIN(N($D331),SUMIF($B$4:$B$1003,$B331,$D$4:$D$1003)-SUMIF(Issues!$B$4:$B$2003,$B331,Issues!$D$4:$D$2003)-SUMIF($B332:$B$1004,$B331,$D332:$D$1004))))</f>
        <v/>
      </c>
      <c r="I331" s="22" t="str">
        <f t="shared" si="11"/>
        <v/>
      </c>
    </row>
    <row r="332" spans="1:9" x14ac:dyDescent="0.3">
      <c r="A332" s="18"/>
      <c r="B332" s="17"/>
      <c r="C332" s="19" t="str">
        <f>IF($B332="","",IFERROR(INDEX(Items!$B:$B,MATCH($B332,Items!$A:$A,0)),"Unknown code"))</f>
        <v/>
      </c>
      <c r="D332" s="20"/>
      <c r="E332" s="21"/>
      <c r="F332" s="22" t="str">
        <f t="shared" si="10"/>
        <v/>
      </c>
      <c r="G332" s="17"/>
      <c r="H332" s="23" t="str">
        <f>IF($B332="","",MAX(0,MIN(N($D332),SUMIF($B$4:$B$1003,$B332,$D$4:$D$1003)-SUMIF(Issues!$B$4:$B$2003,$B332,Issues!$D$4:$D$2003)-SUMIF($B333:$B$1004,$B332,$D333:$D$1004))))</f>
        <v/>
      </c>
      <c r="I332" s="22" t="str">
        <f t="shared" si="11"/>
        <v/>
      </c>
    </row>
    <row r="333" spans="1:9" x14ac:dyDescent="0.3">
      <c r="A333" s="18"/>
      <c r="B333" s="17"/>
      <c r="C333" s="19" t="str">
        <f>IF($B333="","",IFERROR(INDEX(Items!$B:$B,MATCH($B333,Items!$A:$A,0)),"Unknown code"))</f>
        <v/>
      </c>
      <c r="D333" s="20"/>
      <c r="E333" s="21"/>
      <c r="F333" s="22" t="str">
        <f t="shared" si="10"/>
        <v/>
      </c>
      <c r="G333" s="17"/>
      <c r="H333" s="23" t="str">
        <f>IF($B333="","",MAX(0,MIN(N($D333),SUMIF($B$4:$B$1003,$B333,$D$4:$D$1003)-SUMIF(Issues!$B$4:$B$2003,$B333,Issues!$D$4:$D$2003)-SUMIF($B334:$B$1004,$B333,$D334:$D$1004))))</f>
        <v/>
      </c>
      <c r="I333" s="22" t="str">
        <f t="shared" si="11"/>
        <v/>
      </c>
    </row>
    <row r="334" spans="1:9" x14ac:dyDescent="0.3">
      <c r="A334" s="18"/>
      <c r="B334" s="17"/>
      <c r="C334" s="19" t="str">
        <f>IF($B334="","",IFERROR(INDEX(Items!$B:$B,MATCH($B334,Items!$A:$A,0)),"Unknown code"))</f>
        <v/>
      </c>
      <c r="D334" s="20"/>
      <c r="E334" s="21"/>
      <c r="F334" s="22" t="str">
        <f t="shared" si="10"/>
        <v/>
      </c>
      <c r="G334" s="17"/>
      <c r="H334" s="23" t="str">
        <f>IF($B334="","",MAX(0,MIN(N($D334),SUMIF($B$4:$B$1003,$B334,$D$4:$D$1003)-SUMIF(Issues!$B$4:$B$2003,$B334,Issues!$D$4:$D$2003)-SUMIF($B335:$B$1004,$B334,$D335:$D$1004))))</f>
        <v/>
      </c>
      <c r="I334" s="22" t="str">
        <f t="shared" si="11"/>
        <v/>
      </c>
    </row>
    <row r="335" spans="1:9" x14ac:dyDescent="0.3">
      <c r="A335" s="18"/>
      <c r="B335" s="17"/>
      <c r="C335" s="19" t="str">
        <f>IF($B335="","",IFERROR(INDEX(Items!$B:$B,MATCH($B335,Items!$A:$A,0)),"Unknown code"))</f>
        <v/>
      </c>
      <c r="D335" s="20"/>
      <c r="E335" s="21"/>
      <c r="F335" s="22" t="str">
        <f t="shared" si="10"/>
        <v/>
      </c>
      <c r="G335" s="17"/>
      <c r="H335" s="23" t="str">
        <f>IF($B335="","",MAX(0,MIN(N($D335),SUMIF($B$4:$B$1003,$B335,$D$4:$D$1003)-SUMIF(Issues!$B$4:$B$2003,$B335,Issues!$D$4:$D$2003)-SUMIF($B336:$B$1004,$B335,$D336:$D$1004))))</f>
        <v/>
      </c>
      <c r="I335" s="22" t="str">
        <f t="shared" si="11"/>
        <v/>
      </c>
    </row>
    <row r="336" spans="1:9" x14ac:dyDescent="0.3">
      <c r="A336" s="18"/>
      <c r="B336" s="17"/>
      <c r="C336" s="19" t="str">
        <f>IF($B336="","",IFERROR(INDEX(Items!$B:$B,MATCH($B336,Items!$A:$A,0)),"Unknown code"))</f>
        <v/>
      </c>
      <c r="D336" s="20"/>
      <c r="E336" s="21"/>
      <c r="F336" s="22" t="str">
        <f t="shared" si="10"/>
        <v/>
      </c>
      <c r="G336" s="17"/>
      <c r="H336" s="23" t="str">
        <f>IF($B336="","",MAX(0,MIN(N($D336),SUMIF($B$4:$B$1003,$B336,$D$4:$D$1003)-SUMIF(Issues!$B$4:$B$2003,$B336,Issues!$D$4:$D$2003)-SUMIF($B337:$B$1004,$B336,$D337:$D$1004))))</f>
        <v/>
      </c>
      <c r="I336" s="22" t="str">
        <f t="shared" si="11"/>
        <v/>
      </c>
    </row>
    <row r="337" spans="1:9" x14ac:dyDescent="0.3">
      <c r="A337" s="18"/>
      <c r="B337" s="17"/>
      <c r="C337" s="19" t="str">
        <f>IF($B337="","",IFERROR(INDEX(Items!$B:$B,MATCH($B337,Items!$A:$A,0)),"Unknown code"))</f>
        <v/>
      </c>
      <c r="D337" s="20"/>
      <c r="E337" s="21"/>
      <c r="F337" s="22" t="str">
        <f t="shared" si="10"/>
        <v/>
      </c>
      <c r="G337" s="17"/>
      <c r="H337" s="23" t="str">
        <f>IF($B337="","",MAX(0,MIN(N($D337),SUMIF($B$4:$B$1003,$B337,$D$4:$D$1003)-SUMIF(Issues!$B$4:$B$2003,$B337,Issues!$D$4:$D$2003)-SUMIF($B338:$B$1004,$B337,$D338:$D$1004))))</f>
        <v/>
      </c>
      <c r="I337" s="22" t="str">
        <f t="shared" si="11"/>
        <v/>
      </c>
    </row>
    <row r="338" spans="1:9" x14ac:dyDescent="0.3">
      <c r="A338" s="18"/>
      <c r="B338" s="17"/>
      <c r="C338" s="19" t="str">
        <f>IF($B338="","",IFERROR(INDEX(Items!$B:$B,MATCH($B338,Items!$A:$A,0)),"Unknown code"))</f>
        <v/>
      </c>
      <c r="D338" s="20"/>
      <c r="E338" s="21"/>
      <c r="F338" s="22" t="str">
        <f t="shared" si="10"/>
        <v/>
      </c>
      <c r="G338" s="17"/>
      <c r="H338" s="23" t="str">
        <f>IF($B338="","",MAX(0,MIN(N($D338),SUMIF($B$4:$B$1003,$B338,$D$4:$D$1003)-SUMIF(Issues!$B$4:$B$2003,$B338,Issues!$D$4:$D$2003)-SUMIF($B339:$B$1004,$B338,$D339:$D$1004))))</f>
        <v/>
      </c>
      <c r="I338" s="22" t="str">
        <f t="shared" si="11"/>
        <v/>
      </c>
    </row>
    <row r="339" spans="1:9" x14ac:dyDescent="0.3">
      <c r="A339" s="18"/>
      <c r="B339" s="17"/>
      <c r="C339" s="19" t="str">
        <f>IF($B339="","",IFERROR(INDEX(Items!$B:$B,MATCH($B339,Items!$A:$A,0)),"Unknown code"))</f>
        <v/>
      </c>
      <c r="D339" s="20"/>
      <c r="E339" s="21"/>
      <c r="F339" s="22" t="str">
        <f t="shared" si="10"/>
        <v/>
      </c>
      <c r="G339" s="17"/>
      <c r="H339" s="23" t="str">
        <f>IF($B339="","",MAX(0,MIN(N($D339),SUMIF($B$4:$B$1003,$B339,$D$4:$D$1003)-SUMIF(Issues!$B$4:$B$2003,$B339,Issues!$D$4:$D$2003)-SUMIF($B340:$B$1004,$B339,$D340:$D$1004))))</f>
        <v/>
      </c>
      <c r="I339" s="22" t="str">
        <f t="shared" si="11"/>
        <v/>
      </c>
    </row>
    <row r="340" spans="1:9" x14ac:dyDescent="0.3">
      <c r="A340" s="18"/>
      <c r="B340" s="17"/>
      <c r="C340" s="19" t="str">
        <f>IF($B340="","",IFERROR(INDEX(Items!$B:$B,MATCH($B340,Items!$A:$A,0)),"Unknown code"))</f>
        <v/>
      </c>
      <c r="D340" s="20"/>
      <c r="E340" s="21"/>
      <c r="F340" s="22" t="str">
        <f t="shared" si="10"/>
        <v/>
      </c>
      <c r="G340" s="17"/>
      <c r="H340" s="23" t="str">
        <f>IF($B340="","",MAX(0,MIN(N($D340),SUMIF($B$4:$B$1003,$B340,$D$4:$D$1003)-SUMIF(Issues!$B$4:$B$2003,$B340,Issues!$D$4:$D$2003)-SUMIF($B341:$B$1004,$B340,$D341:$D$1004))))</f>
        <v/>
      </c>
      <c r="I340" s="22" t="str">
        <f t="shared" si="11"/>
        <v/>
      </c>
    </row>
    <row r="341" spans="1:9" x14ac:dyDescent="0.3">
      <c r="A341" s="18"/>
      <c r="B341" s="17"/>
      <c r="C341" s="19" t="str">
        <f>IF($B341="","",IFERROR(INDEX(Items!$B:$B,MATCH($B341,Items!$A:$A,0)),"Unknown code"))</f>
        <v/>
      </c>
      <c r="D341" s="20"/>
      <c r="E341" s="21"/>
      <c r="F341" s="22" t="str">
        <f t="shared" si="10"/>
        <v/>
      </c>
      <c r="G341" s="17"/>
      <c r="H341" s="23" t="str">
        <f>IF($B341="","",MAX(0,MIN(N($D341),SUMIF($B$4:$B$1003,$B341,$D$4:$D$1003)-SUMIF(Issues!$B$4:$B$2003,$B341,Issues!$D$4:$D$2003)-SUMIF($B342:$B$1004,$B341,$D342:$D$1004))))</f>
        <v/>
      </c>
      <c r="I341" s="22" t="str">
        <f t="shared" si="11"/>
        <v/>
      </c>
    </row>
    <row r="342" spans="1:9" x14ac:dyDescent="0.3">
      <c r="A342" s="18"/>
      <c r="B342" s="17"/>
      <c r="C342" s="19" t="str">
        <f>IF($B342="","",IFERROR(INDEX(Items!$B:$B,MATCH($B342,Items!$A:$A,0)),"Unknown code"))</f>
        <v/>
      </c>
      <c r="D342" s="20"/>
      <c r="E342" s="21"/>
      <c r="F342" s="22" t="str">
        <f t="shared" si="10"/>
        <v/>
      </c>
      <c r="G342" s="17"/>
      <c r="H342" s="23" t="str">
        <f>IF($B342="","",MAX(0,MIN(N($D342),SUMIF($B$4:$B$1003,$B342,$D$4:$D$1003)-SUMIF(Issues!$B$4:$B$2003,$B342,Issues!$D$4:$D$2003)-SUMIF($B343:$B$1004,$B342,$D343:$D$1004))))</f>
        <v/>
      </c>
      <c r="I342" s="22" t="str">
        <f t="shared" si="11"/>
        <v/>
      </c>
    </row>
    <row r="343" spans="1:9" x14ac:dyDescent="0.3">
      <c r="A343" s="18"/>
      <c r="B343" s="17"/>
      <c r="C343" s="19" t="str">
        <f>IF($B343="","",IFERROR(INDEX(Items!$B:$B,MATCH($B343,Items!$A:$A,0)),"Unknown code"))</f>
        <v/>
      </c>
      <c r="D343" s="20"/>
      <c r="E343" s="21"/>
      <c r="F343" s="22" t="str">
        <f t="shared" si="10"/>
        <v/>
      </c>
      <c r="G343" s="17"/>
      <c r="H343" s="23" t="str">
        <f>IF($B343="","",MAX(0,MIN(N($D343),SUMIF($B$4:$B$1003,$B343,$D$4:$D$1003)-SUMIF(Issues!$B$4:$B$2003,$B343,Issues!$D$4:$D$2003)-SUMIF($B344:$B$1004,$B343,$D344:$D$1004))))</f>
        <v/>
      </c>
      <c r="I343" s="22" t="str">
        <f t="shared" si="11"/>
        <v/>
      </c>
    </row>
    <row r="344" spans="1:9" x14ac:dyDescent="0.3">
      <c r="A344" s="18"/>
      <c r="B344" s="17"/>
      <c r="C344" s="19" t="str">
        <f>IF($B344="","",IFERROR(INDEX(Items!$B:$B,MATCH($B344,Items!$A:$A,0)),"Unknown code"))</f>
        <v/>
      </c>
      <c r="D344" s="20"/>
      <c r="E344" s="21"/>
      <c r="F344" s="22" t="str">
        <f t="shared" si="10"/>
        <v/>
      </c>
      <c r="G344" s="17"/>
      <c r="H344" s="23" t="str">
        <f>IF($B344="","",MAX(0,MIN(N($D344),SUMIF($B$4:$B$1003,$B344,$D$4:$D$1003)-SUMIF(Issues!$B$4:$B$2003,$B344,Issues!$D$4:$D$2003)-SUMIF($B345:$B$1004,$B344,$D345:$D$1004))))</f>
        <v/>
      </c>
      <c r="I344" s="22" t="str">
        <f t="shared" si="11"/>
        <v/>
      </c>
    </row>
    <row r="345" spans="1:9" x14ac:dyDescent="0.3">
      <c r="A345" s="18"/>
      <c r="B345" s="17"/>
      <c r="C345" s="19" t="str">
        <f>IF($B345="","",IFERROR(INDEX(Items!$B:$B,MATCH($B345,Items!$A:$A,0)),"Unknown code"))</f>
        <v/>
      </c>
      <c r="D345" s="20"/>
      <c r="E345" s="21"/>
      <c r="F345" s="22" t="str">
        <f t="shared" si="10"/>
        <v/>
      </c>
      <c r="G345" s="17"/>
      <c r="H345" s="23" t="str">
        <f>IF($B345="","",MAX(0,MIN(N($D345),SUMIF($B$4:$B$1003,$B345,$D$4:$D$1003)-SUMIF(Issues!$B$4:$B$2003,$B345,Issues!$D$4:$D$2003)-SUMIF($B346:$B$1004,$B345,$D346:$D$1004))))</f>
        <v/>
      </c>
      <c r="I345" s="22" t="str">
        <f t="shared" si="11"/>
        <v/>
      </c>
    </row>
    <row r="346" spans="1:9" x14ac:dyDescent="0.3">
      <c r="A346" s="18"/>
      <c r="B346" s="17"/>
      <c r="C346" s="19" t="str">
        <f>IF($B346="","",IFERROR(INDEX(Items!$B:$B,MATCH($B346,Items!$A:$A,0)),"Unknown code"))</f>
        <v/>
      </c>
      <c r="D346" s="20"/>
      <c r="E346" s="21"/>
      <c r="F346" s="22" t="str">
        <f t="shared" si="10"/>
        <v/>
      </c>
      <c r="G346" s="17"/>
      <c r="H346" s="23" t="str">
        <f>IF($B346="","",MAX(0,MIN(N($D346),SUMIF($B$4:$B$1003,$B346,$D$4:$D$1003)-SUMIF(Issues!$B$4:$B$2003,$B346,Issues!$D$4:$D$2003)-SUMIF($B347:$B$1004,$B346,$D347:$D$1004))))</f>
        <v/>
      </c>
      <c r="I346" s="22" t="str">
        <f t="shared" si="11"/>
        <v/>
      </c>
    </row>
    <row r="347" spans="1:9" x14ac:dyDescent="0.3">
      <c r="A347" s="18"/>
      <c r="B347" s="17"/>
      <c r="C347" s="19" t="str">
        <f>IF($B347="","",IFERROR(INDEX(Items!$B:$B,MATCH($B347,Items!$A:$A,0)),"Unknown code"))</f>
        <v/>
      </c>
      <c r="D347" s="20"/>
      <c r="E347" s="21"/>
      <c r="F347" s="22" t="str">
        <f t="shared" si="10"/>
        <v/>
      </c>
      <c r="G347" s="17"/>
      <c r="H347" s="23" t="str">
        <f>IF($B347="","",MAX(0,MIN(N($D347),SUMIF($B$4:$B$1003,$B347,$D$4:$D$1003)-SUMIF(Issues!$B$4:$B$2003,$B347,Issues!$D$4:$D$2003)-SUMIF($B348:$B$1004,$B347,$D348:$D$1004))))</f>
        <v/>
      </c>
      <c r="I347" s="22" t="str">
        <f t="shared" si="11"/>
        <v/>
      </c>
    </row>
    <row r="348" spans="1:9" x14ac:dyDescent="0.3">
      <c r="A348" s="18"/>
      <c r="B348" s="17"/>
      <c r="C348" s="19" t="str">
        <f>IF($B348="","",IFERROR(INDEX(Items!$B:$B,MATCH($B348,Items!$A:$A,0)),"Unknown code"))</f>
        <v/>
      </c>
      <c r="D348" s="20"/>
      <c r="E348" s="21"/>
      <c r="F348" s="22" t="str">
        <f t="shared" si="10"/>
        <v/>
      </c>
      <c r="G348" s="17"/>
      <c r="H348" s="23" t="str">
        <f>IF($B348="","",MAX(0,MIN(N($D348),SUMIF($B$4:$B$1003,$B348,$D$4:$D$1003)-SUMIF(Issues!$B$4:$B$2003,$B348,Issues!$D$4:$D$2003)-SUMIF($B349:$B$1004,$B348,$D349:$D$1004))))</f>
        <v/>
      </c>
      <c r="I348" s="22" t="str">
        <f t="shared" si="11"/>
        <v/>
      </c>
    </row>
    <row r="349" spans="1:9" x14ac:dyDescent="0.3">
      <c r="A349" s="18"/>
      <c r="B349" s="17"/>
      <c r="C349" s="19" t="str">
        <f>IF($B349="","",IFERROR(INDEX(Items!$B:$B,MATCH($B349,Items!$A:$A,0)),"Unknown code"))</f>
        <v/>
      </c>
      <c r="D349" s="20"/>
      <c r="E349" s="21"/>
      <c r="F349" s="22" t="str">
        <f t="shared" si="10"/>
        <v/>
      </c>
      <c r="G349" s="17"/>
      <c r="H349" s="23" t="str">
        <f>IF($B349="","",MAX(0,MIN(N($D349),SUMIF($B$4:$B$1003,$B349,$D$4:$D$1003)-SUMIF(Issues!$B$4:$B$2003,$B349,Issues!$D$4:$D$2003)-SUMIF($B350:$B$1004,$B349,$D350:$D$1004))))</f>
        <v/>
      </c>
      <c r="I349" s="22" t="str">
        <f t="shared" si="11"/>
        <v/>
      </c>
    </row>
    <row r="350" spans="1:9" x14ac:dyDescent="0.3">
      <c r="A350" s="18"/>
      <c r="B350" s="17"/>
      <c r="C350" s="19" t="str">
        <f>IF($B350="","",IFERROR(INDEX(Items!$B:$B,MATCH($B350,Items!$A:$A,0)),"Unknown code"))</f>
        <v/>
      </c>
      <c r="D350" s="20"/>
      <c r="E350" s="21"/>
      <c r="F350" s="22" t="str">
        <f t="shared" si="10"/>
        <v/>
      </c>
      <c r="G350" s="17"/>
      <c r="H350" s="23" t="str">
        <f>IF($B350="","",MAX(0,MIN(N($D350),SUMIF($B$4:$B$1003,$B350,$D$4:$D$1003)-SUMIF(Issues!$B$4:$B$2003,$B350,Issues!$D$4:$D$2003)-SUMIF($B351:$B$1004,$B350,$D351:$D$1004))))</f>
        <v/>
      </c>
      <c r="I350" s="22" t="str">
        <f t="shared" si="11"/>
        <v/>
      </c>
    </row>
    <row r="351" spans="1:9" x14ac:dyDescent="0.3">
      <c r="A351" s="18"/>
      <c r="B351" s="17"/>
      <c r="C351" s="19" t="str">
        <f>IF($B351="","",IFERROR(INDEX(Items!$B:$B,MATCH($B351,Items!$A:$A,0)),"Unknown code"))</f>
        <v/>
      </c>
      <c r="D351" s="20"/>
      <c r="E351" s="21"/>
      <c r="F351" s="22" t="str">
        <f t="shared" si="10"/>
        <v/>
      </c>
      <c r="G351" s="17"/>
      <c r="H351" s="23" t="str">
        <f>IF($B351="","",MAX(0,MIN(N($D351),SUMIF($B$4:$B$1003,$B351,$D$4:$D$1003)-SUMIF(Issues!$B$4:$B$2003,$B351,Issues!$D$4:$D$2003)-SUMIF($B352:$B$1004,$B351,$D352:$D$1004))))</f>
        <v/>
      </c>
      <c r="I351" s="22" t="str">
        <f t="shared" si="11"/>
        <v/>
      </c>
    </row>
    <row r="352" spans="1:9" x14ac:dyDescent="0.3">
      <c r="A352" s="18"/>
      <c r="B352" s="17"/>
      <c r="C352" s="19" t="str">
        <f>IF($B352="","",IFERROR(INDEX(Items!$B:$B,MATCH($B352,Items!$A:$A,0)),"Unknown code"))</f>
        <v/>
      </c>
      <c r="D352" s="20"/>
      <c r="E352" s="21"/>
      <c r="F352" s="22" t="str">
        <f t="shared" si="10"/>
        <v/>
      </c>
      <c r="G352" s="17"/>
      <c r="H352" s="23" t="str">
        <f>IF($B352="","",MAX(0,MIN(N($D352),SUMIF($B$4:$B$1003,$B352,$D$4:$D$1003)-SUMIF(Issues!$B$4:$B$2003,$B352,Issues!$D$4:$D$2003)-SUMIF($B353:$B$1004,$B352,$D353:$D$1004))))</f>
        <v/>
      </c>
      <c r="I352" s="22" t="str">
        <f t="shared" si="11"/>
        <v/>
      </c>
    </row>
    <row r="353" spans="1:9" x14ac:dyDescent="0.3">
      <c r="A353" s="18"/>
      <c r="B353" s="17"/>
      <c r="C353" s="19" t="str">
        <f>IF($B353="","",IFERROR(INDEX(Items!$B:$B,MATCH($B353,Items!$A:$A,0)),"Unknown code"))</f>
        <v/>
      </c>
      <c r="D353" s="20"/>
      <c r="E353" s="21"/>
      <c r="F353" s="22" t="str">
        <f t="shared" si="10"/>
        <v/>
      </c>
      <c r="G353" s="17"/>
      <c r="H353" s="23" t="str">
        <f>IF($B353="","",MAX(0,MIN(N($D353),SUMIF($B$4:$B$1003,$B353,$D$4:$D$1003)-SUMIF(Issues!$B$4:$B$2003,$B353,Issues!$D$4:$D$2003)-SUMIF($B354:$B$1004,$B353,$D354:$D$1004))))</f>
        <v/>
      </c>
      <c r="I353" s="22" t="str">
        <f t="shared" si="11"/>
        <v/>
      </c>
    </row>
    <row r="354" spans="1:9" x14ac:dyDescent="0.3">
      <c r="A354" s="18"/>
      <c r="B354" s="17"/>
      <c r="C354" s="19" t="str">
        <f>IF($B354="","",IFERROR(INDEX(Items!$B:$B,MATCH($B354,Items!$A:$A,0)),"Unknown code"))</f>
        <v/>
      </c>
      <c r="D354" s="20"/>
      <c r="E354" s="21"/>
      <c r="F354" s="22" t="str">
        <f t="shared" si="10"/>
        <v/>
      </c>
      <c r="G354" s="17"/>
      <c r="H354" s="23" t="str">
        <f>IF($B354="","",MAX(0,MIN(N($D354),SUMIF($B$4:$B$1003,$B354,$D$4:$D$1003)-SUMIF(Issues!$B$4:$B$2003,$B354,Issues!$D$4:$D$2003)-SUMIF($B355:$B$1004,$B354,$D355:$D$1004))))</f>
        <v/>
      </c>
      <c r="I354" s="22" t="str">
        <f t="shared" si="11"/>
        <v/>
      </c>
    </row>
    <row r="355" spans="1:9" x14ac:dyDescent="0.3">
      <c r="A355" s="18"/>
      <c r="B355" s="17"/>
      <c r="C355" s="19" t="str">
        <f>IF($B355="","",IFERROR(INDEX(Items!$B:$B,MATCH($B355,Items!$A:$A,0)),"Unknown code"))</f>
        <v/>
      </c>
      <c r="D355" s="20"/>
      <c r="E355" s="21"/>
      <c r="F355" s="22" t="str">
        <f t="shared" si="10"/>
        <v/>
      </c>
      <c r="G355" s="17"/>
      <c r="H355" s="23" t="str">
        <f>IF($B355="","",MAX(0,MIN(N($D355),SUMIF($B$4:$B$1003,$B355,$D$4:$D$1003)-SUMIF(Issues!$B$4:$B$2003,$B355,Issues!$D$4:$D$2003)-SUMIF($B356:$B$1004,$B355,$D356:$D$1004))))</f>
        <v/>
      </c>
      <c r="I355" s="22" t="str">
        <f t="shared" si="11"/>
        <v/>
      </c>
    </row>
    <row r="356" spans="1:9" x14ac:dyDescent="0.3">
      <c r="A356" s="18"/>
      <c r="B356" s="17"/>
      <c r="C356" s="19" t="str">
        <f>IF($B356="","",IFERROR(INDEX(Items!$B:$B,MATCH($B356,Items!$A:$A,0)),"Unknown code"))</f>
        <v/>
      </c>
      <c r="D356" s="20"/>
      <c r="E356" s="21"/>
      <c r="F356" s="22" t="str">
        <f t="shared" si="10"/>
        <v/>
      </c>
      <c r="G356" s="17"/>
      <c r="H356" s="23" t="str">
        <f>IF($B356="","",MAX(0,MIN(N($D356),SUMIF($B$4:$B$1003,$B356,$D$4:$D$1003)-SUMIF(Issues!$B$4:$B$2003,$B356,Issues!$D$4:$D$2003)-SUMIF($B357:$B$1004,$B356,$D357:$D$1004))))</f>
        <v/>
      </c>
      <c r="I356" s="22" t="str">
        <f t="shared" si="11"/>
        <v/>
      </c>
    </row>
    <row r="357" spans="1:9" x14ac:dyDescent="0.3">
      <c r="A357" s="18"/>
      <c r="B357" s="17"/>
      <c r="C357" s="19" t="str">
        <f>IF($B357="","",IFERROR(INDEX(Items!$B:$B,MATCH($B357,Items!$A:$A,0)),"Unknown code"))</f>
        <v/>
      </c>
      <c r="D357" s="20"/>
      <c r="E357" s="21"/>
      <c r="F357" s="22" t="str">
        <f t="shared" si="10"/>
        <v/>
      </c>
      <c r="G357" s="17"/>
      <c r="H357" s="23" t="str">
        <f>IF($B357="","",MAX(0,MIN(N($D357),SUMIF($B$4:$B$1003,$B357,$D$4:$D$1003)-SUMIF(Issues!$B$4:$B$2003,$B357,Issues!$D$4:$D$2003)-SUMIF($B358:$B$1004,$B357,$D358:$D$1004))))</f>
        <v/>
      </c>
      <c r="I357" s="22" t="str">
        <f t="shared" si="11"/>
        <v/>
      </c>
    </row>
    <row r="358" spans="1:9" x14ac:dyDescent="0.3">
      <c r="A358" s="18"/>
      <c r="B358" s="17"/>
      <c r="C358" s="19" t="str">
        <f>IF($B358="","",IFERROR(INDEX(Items!$B:$B,MATCH($B358,Items!$A:$A,0)),"Unknown code"))</f>
        <v/>
      </c>
      <c r="D358" s="20"/>
      <c r="E358" s="21"/>
      <c r="F358" s="22" t="str">
        <f t="shared" si="10"/>
        <v/>
      </c>
      <c r="G358" s="17"/>
      <c r="H358" s="23" t="str">
        <f>IF($B358="","",MAX(0,MIN(N($D358),SUMIF($B$4:$B$1003,$B358,$D$4:$D$1003)-SUMIF(Issues!$B$4:$B$2003,$B358,Issues!$D$4:$D$2003)-SUMIF($B359:$B$1004,$B358,$D359:$D$1004))))</f>
        <v/>
      </c>
      <c r="I358" s="22" t="str">
        <f t="shared" si="11"/>
        <v/>
      </c>
    </row>
    <row r="359" spans="1:9" x14ac:dyDescent="0.3">
      <c r="A359" s="18"/>
      <c r="B359" s="17"/>
      <c r="C359" s="19" t="str">
        <f>IF($B359="","",IFERROR(INDEX(Items!$B:$B,MATCH($B359,Items!$A:$A,0)),"Unknown code"))</f>
        <v/>
      </c>
      <c r="D359" s="20"/>
      <c r="E359" s="21"/>
      <c r="F359" s="22" t="str">
        <f t="shared" si="10"/>
        <v/>
      </c>
      <c r="G359" s="17"/>
      <c r="H359" s="23" t="str">
        <f>IF($B359="","",MAX(0,MIN(N($D359),SUMIF($B$4:$B$1003,$B359,$D$4:$D$1003)-SUMIF(Issues!$B$4:$B$2003,$B359,Issues!$D$4:$D$2003)-SUMIF($B360:$B$1004,$B359,$D360:$D$1004))))</f>
        <v/>
      </c>
      <c r="I359" s="22" t="str">
        <f t="shared" si="11"/>
        <v/>
      </c>
    </row>
    <row r="360" spans="1:9" x14ac:dyDescent="0.3">
      <c r="A360" s="18"/>
      <c r="B360" s="17"/>
      <c r="C360" s="19" t="str">
        <f>IF($B360="","",IFERROR(INDEX(Items!$B:$B,MATCH($B360,Items!$A:$A,0)),"Unknown code"))</f>
        <v/>
      </c>
      <c r="D360" s="20"/>
      <c r="E360" s="21"/>
      <c r="F360" s="22" t="str">
        <f t="shared" si="10"/>
        <v/>
      </c>
      <c r="G360" s="17"/>
      <c r="H360" s="23" t="str">
        <f>IF($B360="","",MAX(0,MIN(N($D360),SUMIF($B$4:$B$1003,$B360,$D$4:$D$1003)-SUMIF(Issues!$B$4:$B$2003,$B360,Issues!$D$4:$D$2003)-SUMIF($B361:$B$1004,$B360,$D361:$D$1004))))</f>
        <v/>
      </c>
      <c r="I360" s="22" t="str">
        <f t="shared" si="11"/>
        <v/>
      </c>
    </row>
    <row r="361" spans="1:9" x14ac:dyDescent="0.3">
      <c r="A361" s="18"/>
      <c r="B361" s="17"/>
      <c r="C361" s="19" t="str">
        <f>IF($B361="","",IFERROR(INDEX(Items!$B:$B,MATCH($B361,Items!$A:$A,0)),"Unknown code"))</f>
        <v/>
      </c>
      <c r="D361" s="20"/>
      <c r="E361" s="21"/>
      <c r="F361" s="22" t="str">
        <f t="shared" si="10"/>
        <v/>
      </c>
      <c r="G361" s="17"/>
      <c r="H361" s="23" t="str">
        <f>IF($B361="","",MAX(0,MIN(N($D361),SUMIF($B$4:$B$1003,$B361,$D$4:$D$1003)-SUMIF(Issues!$B$4:$B$2003,$B361,Issues!$D$4:$D$2003)-SUMIF($B362:$B$1004,$B361,$D362:$D$1004))))</f>
        <v/>
      </c>
      <c r="I361" s="22" t="str">
        <f t="shared" si="11"/>
        <v/>
      </c>
    </row>
    <row r="362" spans="1:9" x14ac:dyDescent="0.3">
      <c r="A362" s="18"/>
      <c r="B362" s="17"/>
      <c r="C362" s="19" t="str">
        <f>IF($B362="","",IFERROR(INDEX(Items!$B:$B,MATCH($B362,Items!$A:$A,0)),"Unknown code"))</f>
        <v/>
      </c>
      <c r="D362" s="20"/>
      <c r="E362" s="21"/>
      <c r="F362" s="22" t="str">
        <f t="shared" si="10"/>
        <v/>
      </c>
      <c r="G362" s="17"/>
      <c r="H362" s="23" t="str">
        <f>IF($B362="","",MAX(0,MIN(N($D362),SUMIF($B$4:$B$1003,$B362,$D$4:$D$1003)-SUMIF(Issues!$B$4:$B$2003,$B362,Issues!$D$4:$D$2003)-SUMIF($B363:$B$1004,$B362,$D363:$D$1004))))</f>
        <v/>
      </c>
      <c r="I362" s="22" t="str">
        <f t="shared" si="11"/>
        <v/>
      </c>
    </row>
    <row r="363" spans="1:9" x14ac:dyDescent="0.3">
      <c r="A363" s="18"/>
      <c r="B363" s="17"/>
      <c r="C363" s="19" t="str">
        <f>IF($B363="","",IFERROR(INDEX(Items!$B:$B,MATCH($B363,Items!$A:$A,0)),"Unknown code"))</f>
        <v/>
      </c>
      <c r="D363" s="20"/>
      <c r="E363" s="21"/>
      <c r="F363" s="22" t="str">
        <f t="shared" si="10"/>
        <v/>
      </c>
      <c r="G363" s="17"/>
      <c r="H363" s="23" t="str">
        <f>IF($B363="","",MAX(0,MIN(N($D363),SUMIF($B$4:$B$1003,$B363,$D$4:$D$1003)-SUMIF(Issues!$B$4:$B$2003,$B363,Issues!$D$4:$D$2003)-SUMIF($B364:$B$1004,$B363,$D364:$D$1004))))</f>
        <v/>
      </c>
      <c r="I363" s="22" t="str">
        <f t="shared" si="11"/>
        <v/>
      </c>
    </row>
    <row r="364" spans="1:9" x14ac:dyDescent="0.3">
      <c r="A364" s="18"/>
      <c r="B364" s="17"/>
      <c r="C364" s="19" t="str">
        <f>IF($B364="","",IFERROR(INDEX(Items!$B:$B,MATCH($B364,Items!$A:$A,0)),"Unknown code"))</f>
        <v/>
      </c>
      <c r="D364" s="20"/>
      <c r="E364" s="21"/>
      <c r="F364" s="22" t="str">
        <f t="shared" si="10"/>
        <v/>
      </c>
      <c r="G364" s="17"/>
      <c r="H364" s="23" t="str">
        <f>IF($B364="","",MAX(0,MIN(N($D364),SUMIF($B$4:$B$1003,$B364,$D$4:$D$1003)-SUMIF(Issues!$B$4:$B$2003,$B364,Issues!$D$4:$D$2003)-SUMIF($B365:$B$1004,$B364,$D365:$D$1004))))</f>
        <v/>
      </c>
      <c r="I364" s="22" t="str">
        <f t="shared" si="11"/>
        <v/>
      </c>
    </row>
    <row r="365" spans="1:9" x14ac:dyDescent="0.3">
      <c r="A365" s="18"/>
      <c r="B365" s="17"/>
      <c r="C365" s="19" t="str">
        <f>IF($B365="","",IFERROR(INDEX(Items!$B:$B,MATCH($B365,Items!$A:$A,0)),"Unknown code"))</f>
        <v/>
      </c>
      <c r="D365" s="20"/>
      <c r="E365" s="21"/>
      <c r="F365" s="22" t="str">
        <f t="shared" si="10"/>
        <v/>
      </c>
      <c r="G365" s="17"/>
      <c r="H365" s="23" t="str">
        <f>IF($B365="","",MAX(0,MIN(N($D365),SUMIF($B$4:$B$1003,$B365,$D$4:$D$1003)-SUMIF(Issues!$B$4:$B$2003,$B365,Issues!$D$4:$D$2003)-SUMIF($B366:$B$1004,$B365,$D366:$D$1004))))</f>
        <v/>
      </c>
      <c r="I365" s="22" t="str">
        <f t="shared" si="11"/>
        <v/>
      </c>
    </row>
    <row r="366" spans="1:9" x14ac:dyDescent="0.3">
      <c r="A366" s="18"/>
      <c r="B366" s="17"/>
      <c r="C366" s="19" t="str">
        <f>IF($B366="","",IFERROR(INDEX(Items!$B:$B,MATCH($B366,Items!$A:$A,0)),"Unknown code"))</f>
        <v/>
      </c>
      <c r="D366" s="20"/>
      <c r="E366" s="21"/>
      <c r="F366" s="22" t="str">
        <f t="shared" si="10"/>
        <v/>
      </c>
      <c r="G366" s="17"/>
      <c r="H366" s="23" t="str">
        <f>IF($B366="","",MAX(0,MIN(N($D366),SUMIF($B$4:$B$1003,$B366,$D$4:$D$1003)-SUMIF(Issues!$B$4:$B$2003,$B366,Issues!$D$4:$D$2003)-SUMIF($B367:$B$1004,$B366,$D367:$D$1004))))</f>
        <v/>
      </c>
      <c r="I366" s="22" t="str">
        <f t="shared" si="11"/>
        <v/>
      </c>
    </row>
    <row r="367" spans="1:9" x14ac:dyDescent="0.3">
      <c r="A367" s="18"/>
      <c r="B367" s="17"/>
      <c r="C367" s="19" t="str">
        <f>IF($B367="","",IFERROR(INDEX(Items!$B:$B,MATCH($B367,Items!$A:$A,0)),"Unknown code"))</f>
        <v/>
      </c>
      <c r="D367" s="20"/>
      <c r="E367" s="21"/>
      <c r="F367" s="22" t="str">
        <f t="shared" si="10"/>
        <v/>
      </c>
      <c r="G367" s="17"/>
      <c r="H367" s="23" t="str">
        <f>IF($B367="","",MAX(0,MIN(N($D367),SUMIF($B$4:$B$1003,$B367,$D$4:$D$1003)-SUMIF(Issues!$B$4:$B$2003,$B367,Issues!$D$4:$D$2003)-SUMIF($B368:$B$1004,$B367,$D368:$D$1004))))</f>
        <v/>
      </c>
      <c r="I367" s="22" t="str">
        <f t="shared" si="11"/>
        <v/>
      </c>
    </row>
    <row r="368" spans="1:9" x14ac:dyDescent="0.3">
      <c r="A368" s="18"/>
      <c r="B368" s="17"/>
      <c r="C368" s="19" t="str">
        <f>IF($B368="","",IFERROR(INDEX(Items!$B:$B,MATCH($B368,Items!$A:$A,0)),"Unknown code"))</f>
        <v/>
      </c>
      <c r="D368" s="20"/>
      <c r="E368" s="21"/>
      <c r="F368" s="22" t="str">
        <f t="shared" si="10"/>
        <v/>
      </c>
      <c r="G368" s="17"/>
      <c r="H368" s="23" t="str">
        <f>IF($B368="","",MAX(0,MIN(N($D368),SUMIF($B$4:$B$1003,$B368,$D$4:$D$1003)-SUMIF(Issues!$B$4:$B$2003,$B368,Issues!$D$4:$D$2003)-SUMIF($B369:$B$1004,$B368,$D369:$D$1004))))</f>
        <v/>
      </c>
      <c r="I368" s="22" t="str">
        <f t="shared" si="11"/>
        <v/>
      </c>
    </row>
    <row r="369" spans="1:9" x14ac:dyDescent="0.3">
      <c r="A369" s="18"/>
      <c r="B369" s="17"/>
      <c r="C369" s="19" t="str">
        <f>IF($B369="","",IFERROR(INDEX(Items!$B:$B,MATCH($B369,Items!$A:$A,0)),"Unknown code"))</f>
        <v/>
      </c>
      <c r="D369" s="20"/>
      <c r="E369" s="21"/>
      <c r="F369" s="22" t="str">
        <f t="shared" si="10"/>
        <v/>
      </c>
      <c r="G369" s="17"/>
      <c r="H369" s="23" t="str">
        <f>IF($B369="","",MAX(0,MIN(N($D369),SUMIF($B$4:$B$1003,$B369,$D$4:$D$1003)-SUMIF(Issues!$B$4:$B$2003,$B369,Issues!$D$4:$D$2003)-SUMIF($B370:$B$1004,$B369,$D370:$D$1004))))</f>
        <v/>
      </c>
      <c r="I369" s="22" t="str">
        <f t="shared" si="11"/>
        <v/>
      </c>
    </row>
    <row r="370" spans="1:9" x14ac:dyDescent="0.3">
      <c r="A370" s="18"/>
      <c r="B370" s="17"/>
      <c r="C370" s="19" t="str">
        <f>IF($B370="","",IFERROR(INDEX(Items!$B:$B,MATCH($B370,Items!$A:$A,0)),"Unknown code"))</f>
        <v/>
      </c>
      <c r="D370" s="20"/>
      <c r="E370" s="21"/>
      <c r="F370" s="22" t="str">
        <f t="shared" si="10"/>
        <v/>
      </c>
      <c r="G370" s="17"/>
      <c r="H370" s="23" t="str">
        <f>IF($B370="","",MAX(0,MIN(N($D370),SUMIF($B$4:$B$1003,$B370,$D$4:$D$1003)-SUMIF(Issues!$B$4:$B$2003,$B370,Issues!$D$4:$D$2003)-SUMIF($B371:$B$1004,$B370,$D371:$D$1004))))</f>
        <v/>
      </c>
      <c r="I370" s="22" t="str">
        <f t="shared" si="11"/>
        <v/>
      </c>
    </row>
    <row r="371" spans="1:9" x14ac:dyDescent="0.3">
      <c r="A371" s="18"/>
      <c r="B371" s="17"/>
      <c r="C371" s="19" t="str">
        <f>IF($B371="","",IFERROR(INDEX(Items!$B:$B,MATCH($B371,Items!$A:$A,0)),"Unknown code"))</f>
        <v/>
      </c>
      <c r="D371" s="20"/>
      <c r="E371" s="21"/>
      <c r="F371" s="22" t="str">
        <f t="shared" si="10"/>
        <v/>
      </c>
      <c r="G371" s="17"/>
      <c r="H371" s="23" t="str">
        <f>IF($B371="","",MAX(0,MIN(N($D371),SUMIF($B$4:$B$1003,$B371,$D$4:$D$1003)-SUMIF(Issues!$B$4:$B$2003,$B371,Issues!$D$4:$D$2003)-SUMIF($B372:$B$1004,$B371,$D372:$D$1004))))</f>
        <v/>
      </c>
      <c r="I371" s="22" t="str">
        <f t="shared" si="11"/>
        <v/>
      </c>
    </row>
    <row r="372" spans="1:9" x14ac:dyDescent="0.3">
      <c r="A372" s="18"/>
      <c r="B372" s="17"/>
      <c r="C372" s="19" t="str">
        <f>IF($B372="","",IFERROR(INDEX(Items!$B:$B,MATCH($B372,Items!$A:$A,0)),"Unknown code"))</f>
        <v/>
      </c>
      <c r="D372" s="20"/>
      <c r="E372" s="21"/>
      <c r="F372" s="22" t="str">
        <f t="shared" si="10"/>
        <v/>
      </c>
      <c r="G372" s="17"/>
      <c r="H372" s="23" t="str">
        <f>IF($B372="","",MAX(0,MIN(N($D372),SUMIF($B$4:$B$1003,$B372,$D$4:$D$1003)-SUMIF(Issues!$B$4:$B$2003,$B372,Issues!$D$4:$D$2003)-SUMIF($B373:$B$1004,$B372,$D373:$D$1004))))</f>
        <v/>
      </c>
      <c r="I372" s="22" t="str">
        <f t="shared" si="11"/>
        <v/>
      </c>
    </row>
    <row r="373" spans="1:9" x14ac:dyDescent="0.3">
      <c r="A373" s="18"/>
      <c r="B373" s="17"/>
      <c r="C373" s="19" t="str">
        <f>IF($B373="","",IFERROR(INDEX(Items!$B:$B,MATCH($B373,Items!$A:$A,0)),"Unknown code"))</f>
        <v/>
      </c>
      <c r="D373" s="20"/>
      <c r="E373" s="21"/>
      <c r="F373" s="22" t="str">
        <f t="shared" si="10"/>
        <v/>
      </c>
      <c r="G373" s="17"/>
      <c r="H373" s="23" t="str">
        <f>IF($B373="","",MAX(0,MIN(N($D373),SUMIF($B$4:$B$1003,$B373,$D$4:$D$1003)-SUMIF(Issues!$B$4:$B$2003,$B373,Issues!$D$4:$D$2003)-SUMIF($B374:$B$1004,$B373,$D374:$D$1004))))</f>
        <v/>
      </c>
      <c r="I373" s="22" t="str">
        <f t="shared" si="11"/>
        <v/>
      </c>
    </row>
    <row r="374" spans="1:9" x14ac:dyDescent="0.3">
      <c r="A374" s="18"/>
      <c r="B374" s="17"/>
      <c r="C374" s="19" t="str">
        <f>IF($B374="","",IFERROR(INDEX(Items!$B:$B,MATCH($B374,Items!$A:$A,0)),"Unknown code"))</f>
        <v/>
      </c>
      <c r="D374" s="20"/>
      <c r="E374" s="21"/>
      <c r="F374" s="22" t="str">
        <f t="shared" si="10"/>
        <v/>
      </c>
      <c r="G374" s="17"/>
      <c r="H374" s="23" t="str">
        <f>IF($B374="","",MAX(0,MIN(N($D374),SUMIF($B$4:$B$1003,$B374,$D$4:$D$1003)-SUMIF(Issues!$B$4:$B$2003,$B374,Issues!$D$4:$D$2003)-SUMIF($B375:$B$1004,$B374,$D375:$D$1004))))</f>
        <v/>
      </c>
      <c r="I374" s="22" t="str">
        <f t="shared" si="11"/>
        <v/>
      </c>
    </row>
    <row r="375" spans="1:9" x14ac:dyDescent="0.3">
      <c r="A375" s="18"/>
      <c r="B375" s="17"/>
      <c r="C375" s="19" t="str">
        <f>IF($B375="","",IFERROR(INDEX(Items!$B:$B,MATCH($B375,Items!$A:$A,0)),"Unknown code"))</f>
        <v/>
      </c>
      <c r="D375" s="20"/>
      <c r="E375" s="21"/>
      <c r="F375" s="22" t="str">
        <f t="shared" si="10"/>
        <v/>
      </c>
      <c r="G375" s="17"/>
      <c r="H375" s="23" t="str">
        <f>IF($B375="","",MAX(0,MIN(N($D375),SUMIF($B$4:$B$1003,$B375,$D$4:$D$1003)-SUMIF(Issues!$B$4:$B$2003,$B375,Issues!$D$4:$D$2003)-SUMIF($B376:$B$1004,$B375,$D376:$D$1004))))</f>
        <v/>
      </c>
      <c r="I375" s="22" t="str">
        <f t="shared" si="11"/>
        <v/>
      </c>
    </row>
    <row r="376" spans="1:9" x14ac:dyDescent="0.3">
      <c r="A376" s="18"/>
      <c r="B376" s="17"/>
      <c r="C376" s="19" t="str">
        <f>IF($B376="","",IFERROR(INDEX(Items!$B:$B,MATCH($B376,Items!$A:$A,0)),"Unknown code"))</f>
        <v/>
      </c>
      <c r="D376" s="20"/>
      <c r="E376" s="21"/>
      <c r="F376" s="22" t="str">
        <f t="shared" si="10"/>
        <v/>
      </c>
      <c r="G376" s="17"/>
      <c r="H376" s="23" t="str">
        <f>IF($B376="","",MAX(0,MIN(N($D376),SUMIF($B$4:$B$1003,$B376,$D$4:$D$1003)-SUMIF(Issues!$B$4:$B$2003,$B376,Issues!$D$4:$D$2003)-SUMIF($B377:$B$1004,$B376,$D377:$D$1004))))</f>
        <v/>
      </c>
      <c r="I376" s="22" t="str">
        <f t="shared" si="11"/>
        <v/>
      </c>
    </row>
    <row r="377" spans="1:9" x14ac:dyDescent="0.3">
      <c r="A377" s="18"/>
      <c r="B377" s="17"/>
      <c r="C377" s="19" t="str">
        <f>IF($B377="","",IFERROR(INDEX(Items!$B:$B,MATCH($B377,Items!$A:$A,0)),"Unknown code"))</f>
        <v/>
      </c>
      <c r="D377" s="20"/>
      <c r="E377" s="21"/>
      <c r="F377" s="22" t="str">
        <f t="shared" si="10"/>
        <v/>
      </c>
      <c r="G377" s="17"/>
      <c r="H377" s="23" t="str">
        <f>IF($B377="","",MAX(0,MIN(N($D377),SUMIF($B$4:$B$1003,$B377,$D$4:$D$1003)-SUMIF(Issues!$B$4:$B$2003,$B377,Issues!$D$4:$D$2003)-SUMIF($B378:$B$1004,$B377,$D378:$D$1004))))</f>
        <v/>
      </c>
      <c r="I377" s="22" t="str">
        <f t="shared" si="11"/>
        <v/>
      </c>
    </row>
    <row r="378" spans="1:9" x14ac:dyDescent="0.3">
      <c r="A378" s="18"/>
      <c r="B378" s="17"/>
      <c r="C378" s="19" t="str">
        <f>IF($B378="","",IFERROR(INDEX(Items!$B:$B,MATCH($B378,Items!$A:$A,0)),"Unknown code"))</f>
        <v/>
      </c>
      <c r="D378" s="20"/>
      <c r="E378" s="21"/>
      <c r="F378" s="22" t="str">
        <f t="shared" si="10"/>
        <v/>
      </c>
      <c r="G378" s="17"/>
      <c r="H378" s="23" t="str">
        <f>IF($B378="","",MAX(0,MIN(N($D378),SUMIF($B$4:$B$1003,$B378,$D$4:$D$1003)-SUMIF(Issues!$B$4:$B$2003,$B378,Issues!$D$4:$D$2003)-SUMIF($B379:$B$1004,$B378,$D379:$D$1004))))</f>
        <v/>
      </c>
      <c r="I378" s="22" t="str">
        <f t="shared" si="11"/>
        <v/>
      </c>
    </row>
    <row r="379" spans="1:9" x14ac:dyDescent="0.3">
      <c r="A379" s="18"/>
      <c r="B379" s="17"/>
      <c r="C379" s="19" t="str">
        <f>IF($B379="","",IFERROR(INDEX(Items!$B:$B,MATCH($B379,Items!$A:$A,0)),"Unknown code"))</f>
        <v/>
      </c>
      <c r="D379" s="20"/>
      <c r="E379" s="21"/>
      <c r="F379" s="22" t="str">
        <f t="shared" si="10"/>
        <v/>
      </c>
      <c r="G379" s="17"/>
      <c r="H379" s="23" t="str">
        <f>IF($B379="","",MAX(0,MIN(N($D379),SUMIF($B$4:$B$1003,$B379,$D$4:$D$1003)-SUMIF(Issues!$B$4:$B$2003,$B379,Issues!$D$4:$D$2003)-SUMIF($B380:$B$1004,$B379,$D380:$D$1004))))</f>
        <v/>
      </c>
      <c r="I379" s="22" t="str">
        <f t="shared" si="11"/>
        <v/>
      </c>
    </row>
    <row r="380" spans="1:9" x14ac:dyDescent="0.3">
      <c r="A380" s="18"/>
      <c r="B380" s="17"/>
      <c r="C380" s="19" t="str">
        <f>IF($B380="","",IFERROR(INDEX(Items!$B:$B,MATCH($B380,Items!$A:$A,0)),"Unknown code"))</f>
        <v/>
      </c>
      <c r="D380" s="20"/>
      <c r="E380" s="21"/>
      <c r="F380" s="22" t="str">
        <f t="shared" si="10"/>
        <v/>
      </c>
      <c r="G380" s="17"/>
      <c r="H380" s="23" t="str">
        <f>IF($B380="","",MAX(0,MIN(N($D380),SUMIF($B$4:$B$1003,$B380,$D$4:$D$1003)-SUMIF(Issues!$B$4:$B$2003,$B380,Issues!$D$4:$D$2003)-SUMIF($B381:$B$1004,$B380,$D381:$D$1004))))</f>
        <v/>
      </c>
      <c r="I380" s="22" t="str">
        <f t="shared" si="11"/>
        <v/>
      </c>
    </row>
    <row r="381" spans="1:9" x14ac:dyDescent="0.3">
      <c r="A381" s="18"/>
      <c r="B381" s="17"/>
      <c r="C381" s="19" t="str">
        <f>IF($B381="","",IFERROR(INDEX(Items!$B:$B,MATCH($B381,Items!$A:$A,0)),"Unknown code"))</f>
        <v/>
      </c>
      <c r="D381" s="20"/>
      <c r="E381" s="21"/>
      <c r="F381" s="22" t="str">
        <f t="shared" si="10"/>
        <v/>
      </c>
      <c r="G381" s="17"/>
      <c r="H381" s="23" t="str">
        <f>IF($B381="","",MAX(0,MIN(N($D381),SUMIF($B$4:$B$1003,$B381,$D$4:$D$1003)-SUMIF(Issues!$B$4:$B$2003,$B381,Issues!$D$4:$D$2003)-SUMIF($B382:$B$1004,$B381,$D382:$D$1004))))</f>
        <v/>
      </c>
      <c r="I381" s="22" t="str">
        <f t="shared" si="11"/>
        <v/>
      </c>
    </row>
    <row r="382" spans="1:9" x14ac:dyDescent="0.3">
      <c r="A382" s="18"/>
      <c r="B382" s="17"/>
      <c r="C382" s="19" t="str">
        <f>IF($B382="","",IFERROR(INDEX(Items!$B:$B,MATCH($B382,Items!$A:$A,0)),"Unknown code"))</f>
        <v/>
      </c>
      <c r="D382" s="20"/>
      <c r="E382" s="21"/>
      <c r="F382" s="22" t="str">
        <f t="shared" si="10"/>
        <v/>
      </c>
      <c r="G382" s="17"/>
      <c r="H382" s="23" t="str">
        <f>IF($B382="","",MAX(0,MIN(N($D382),SUMIF($B$4:$B$1003,$B382,$D$4:$D$1003)-SUMIF(Issues!$B$4:$B$2003,$B382,Issues!$D$4:$D$2003)-SUMIF($B383:$B$1004,$B382,$D383:$D$1004))))</f>
        <v/>
      </c>
      <c r="I382" s="22" t="str">
        <f t="shared" si="11"/>
        <v/>
      </c>
    </row>
    <row r="383" spans="1:9" x14ac:dyDescent="0.3">
      <c r="A383" s="18"/>
      <c r="B383" s="17"/>
      <c r="C383" s="19" t="str">
        <f>IF($B383="","",IFERROR(INDEX(Items!$B:$B,MATCH($B383,Items!$A:$A,0)),"Unknown code"))</f>
        <v/>
      </c>
      <c r="D383" s="20"/>
      <c r="E383" s="21"/>
      <c r="F383" s="22" t="str">
        <f t="shared" si="10"/>
        <v/>
      </c>
      <c r="G383" s="17"/>
      <c r="H383" s="23" t="str">
        <f>IF($B383="","",MAX(0,MIN(N($D383),SUMIF($B$4:$B$1003,$B383,$D$4:$D$1003)-SUMIF(Issues!$B$4:$B$2003,$B383,Issues!$D$4:$D$2003)-SUMIF($B384:$B$1004,$B383,$D384:$D$1004))))</f>
        <v/>
      </c>
      <c r="I383" s="22" t="str">
        <f t="shared" si="11"/>
        <v/>
      </c>
    </row>
    <row r="384" spans="1:9" x14ac:dyDescent="0.3">
      <c r="A384" s="18"/>
      <c r="B384" s="17"/>
      <c r="C384" s="19" t="str">
        <f>IF($B384="","",IFERROR(INDEX(Items!$B:$B,MATCH($B384,Items!$A:$A,0)),"Unknown code"))</f>
        <v/>
      </c>
      <c r="D384" s="20"/>
      <c r="E384" s="21"/>
      <c r="F384" s="22" t="str">
        <f t="shared" si="10"/>
        <v/>
      </c>
      <c r="G384" s="17"/>
      <c r="H384" s="23" t="str">
        <f>IF($B384="","",MAX(0,MIN(N($D384),SUMIF($B$4:$B$1003,$B384,$D$4:$D$1003)-SUMIF(Issues!$B$4:$B$2003,$B384,Issues!$D$4:$D$2003)-SUMIF($B385:$B$1004,$B384,$D385:$D$1004))))</f>
        <v/>
      </c>
      <c r="I384" s="22" t="str">
        <f t="shared" si="11"/>
        <v/>
      </c>
    </row>
    <row r="385" spans="1:9" x14ac:dyDescent="0.3">
      <c r="A385" s="18"/>
      <c r="B385" s="17"/>
      <c r="C385" s="19" t="str">
        <f>IF($B385="","",IFERROR(INDEX(Items!$B:$B,MATCH($B385,Items!$A:$A,0)),"Unknown code"))</f>
        <v/>
      </c>
      <c r="D385" s="20"/>
      <c r="E385" s="21"/>
      <c r="F385" s="22" t="str">
        <f t="shared" si="10"/>
        <v/>
      </c>
      <c r="G385" s="17"/>
      <c r="H385" s="23" t="str">
        <f>IF($B385="","",MAX(0,MIN(N($D385),SUMIF($B$4:$B$1003,$B385,$D$4:$D$1003)-SUMIF(Issues!$B$4:$B$2003,$B385,Issues!$D$4:$D$2003)-SUMIF($B386:$B$1004,$B385,$D386:$D$1004))))</f>
        <v/>
      </c>
      <c r="I385" s="22" t="str">
        <f t="shared" si="11"/>
        <v/>
      </c>
    </row>
    <row r="386" spans="1:9" x14ac:dyDescent="0.3">
      <c r="A386" s="18"/>
      <c r="B386" s="17"/>
      <c r="C386" s="19" t="str">
        <f>IF($B386="","",IFERROR(INDEX(Items!$B:$B,MATCH($B386,Items!$A:$A,0)),"Unknown code"))</f>
        <v/>
      </c>
      <c r="D386" s="20"/>
      <c r="E386" s="21"/>
      <c r="F386" s="22" t="str">
        <f t="shared" si="10"/>
        <v/>
      </c>
      <c r="G386" s="17"/>
      <c r="H386" s="23" t="str">
        <f>IF($B386="","",MAX(0,MIN(N($D386),SUMIF($B$4:$B$1003,$B386,$D$4:$D$1003)-SUMIF(Issues!$B$4:$B$2003,$B386,Issues!$D$4:$D$2003)-SUMIF($B387:$B$1004,$B386,$D387:$D$1004))))</f>
        <v/>
      </c>
      <c r="I386" s="22" t="str">
        <f t="shared" si="11"/>
        <v/>
      </c>
    </row>
    <row r="387" spans="1:9" x14ac:dyDescent="0.3">
      <c r="A387" s="18"/>
      <c r="B387" s="17"/>
      <c r="C387" s="19" t="str">
        <f>IF($B387="","",IFERROR(INDEX(Items!$B:$B,MATCH($B387,Items!$A:$A,0)),"Unknown code"))</f>
        <v/>
      </c>
      <c r="D387" s="20"/>
      <c r="E387" s="21"/>
      <c r="F387" s="22" t="str">
        <f t="shared" si="10"/>
        <v/>
      </c>
      <c r="G387" s="17"/>
      <c r="H387" s="23" t="str">
        <f>IF($B387="","",MAX(0,MIN(N($D387),SUMIF($B$4:$B$1003,$B387,$D$4:$D$1003)-SUMIF(Issues!$B$4:$B$2003,$B387,Issues!$D$4:$D$2003)-SUMIF($B388:$B$1004,$B387,$D388:$D$1004))))</f>
        <v/>
      </c>
      <c r="I387" s="22" t="str">
        <f t="shared" si="11"/>
        <v/>
      </c>
    </row>
    <row r="388" spans="1:9" x14ac:dyDescent="0.3">
      <c r="A388" s="18"/>
      <c r="B388" s="17"/>
      <c r="C388" s="19" t="str">
        <f>IF($B388="","",IFERROR(INDEX(Items!$B:$B,MATCH($B388,Items!$A:$A,0)),"Unknown code"))</f>
        <v/>
      </c>
      <c r="D388" s="20"/>
      <c r="E388" s="21"/>
      <c r="F388" s="22" t="str">
        <f t="shared" ref="F388:F451" si="12">IF(OR($D388="",$E388=""),"",ROUND($D388*$E388,2))</f>
        <v/>
      </c>
      <c r="G388" s="17"/>
      <c r="H388" s="23" t="str">
        <f>IF($B388="","",MAX(0,MIN(N($D388),SUMIF($B$4:$B$1003,$B388,$D$4:$D$1003)-SUMIF(Issues!$B$4:$B$2003,$B388,Issues!$D$4:$D$2003)-SUMIF($B389:$B$1004,$B388,$D389:$D$1004))))</f>
        <v/>
      </c>
      <c r="I388" s="22" t="str">
        <f t="shared" ref="I388:I451" si="13">IF(OR($H388="",$E388=""),"",ROUND($H388*$E388,2))</f>
        <v/>
      </c>
    </row>
    <row r="389" spans="1:9" x14ac:dyDescent="0.3">
      <c r="A389" s="18"/>
      <c r="B389" s="17"/>
      <c r="C389" s="19" t="str">
        <f>IF($B389="","",IFERROR(INDEX(Items!$B:$B,MATCH($B389,Items!$A:$A,0)),"Unknown code"))</f>
        <v/>
      </c>
      <c r="D389" s="20"/>
      <c r="E389" s="21"/>
      <c r="F389" s="22" t="str">
        <f t="shared" si="12"/>
        <v/>
      </c>
      <c r="G389" s="17"/>
      <c r="H389" s="23" t="str">
        <f>IF($B389="","",MAX(0,MIN(N($D389),SUMIF($B$4:$B$1003,$B389,$D$4:$D$1003)-SUMIF(Issues!$B$4:$B$2003,$B389,Issues!$D$4:$D$2003)-SUMIF($B390:$B$1004,$B389,$D390:$D$1004))))</f>
        <v/>
      </c>
      <c r="I389" s="22" t="str">
        <f t="shared" si="13"/>
        <v/>
      </c>
    </row>
    <row r="390" spans="1:9" x14ac:dyDescent="0.3">
      <c r="A390" s="18"/>
      <c r="B390" s="17"/>
      <c r="C390" s="19" t="str">
        <f>IF($B390="","",IFERROR(INDEX(Items!$B:$B,MATCH($B390,Items!$A:$A,0)),"Unknown code"))</f>
        <v/>
      </c>
      <c r="D390" s="20"/>
      <c r="E390" s="21"/>
      <c r="F390" s="22" t="str">
        <f t="shared" si="12"/>
        <v/>
      </c>
      <c r="G390" s="17"/>
      <c r="H390" s="23" t="str">
        <f>IF($B390="","",MAX(0,MIN(N($D390),SUMIF($B$4:$B$1003,$B390,$D$4:$D$1003)-SUMIF(Issues!$B$4:$B$2003,$B390,Issues!$D$4:$D$2003)-SUMIF($B391:$B$1004,$B390,$D391:$D$1004))))</f>
        <v/>
      </c>
      <c r="I390" s="22" t="str">
        <f t="shared" si="13"/>
        <v/>
      </c>
    </row>
    <row r="391" spans="1:9" x14ac:dyDescent="0.3">
      <c r="A391" s="18"/>
      <c r="B391" s="17"/>
      <c r="C391" s="19" t="str">
        <f>IF($B391="","",IFERROR(INDEX(Items!$B:$B,MATCH($B391,Items!$A:$A,0)),"Unknown code"))</f>
        <v/>
      </c>
      <c r="D391" s="20"/>
      <c r="E391" s="21"/>
      <c r="F391" s="22" t="str">
        <f t="shared" si="12"/>
        <v/>
      </c>
      <c r="G391" s="17"/>
      <c r="H391" s="23" t="str">
        <f>IF($B391="","",MAX(0,MIN(N($D391),SUMIF($B$4:$B$1003,$B391,$D$4:$D$1003)-SUMIF(Issues!$B$4:$B$2003,$B391,Issues!$D$4:$D$2003)-SUMIF($B392:$B$1004,$B391,$D392:$D$1004))))</f>
        <v/>
      </c>
      <c r="I391" s="22" t="str">
        <f t="shared" si="13"/>
        <v/>
      </c>
    </row>
    <row r="392" spans="1:9" x14ac:dyDescent="0.3">
      <c r="A392" s="18"/>
      <c r="B392" s="17"/>
      <c r="C392" s="19" t="str">
        <f>IF($B392="","",IFERROR(INDEX(Items!$B:$B,MATCH($B392,Items!$A:$A,0)),"Unknown code"))</f>
        <v/>
      </c>
      <c r="D392" s="20"/>
      <c r="E392" s="21"/>
      <c r="F392" s="22" t="str">
        <f t="shared" si="12"/>
        <v/>
      </c>
      <c r="G392" s="17"/>
      <c r="H392" s="23" t="str">
        <f>IF($B392="","",MAX(0,MIN(N($D392),SUMIF($B$4:$B$1003,$B392,$D$4:$D$1003)-SUMIF(Issues!$B$4:$B$2003,$B392,Issues!$D$4:$D$2003)-SUMIF($B393:$B$1004,$B392,$D393:$D$1004))))</f>
        <v/>
      </c>
      <c r="I392" s="22" t="str">
        <f t="shared" si="13"/>
        <v/>
      </c>
    </row>
    <row r="393" spans="1:9" x14ac:dyDescent="0.3">
      <c r="A393" s="18"/>
      <c r="B393" s="17"/>
      <c r="C393" s="19" t="str">
        <f>IF($B393="","",IFERROR(INDEX(Items!$B:$B,MATCH($B393,Items!$A:$A,0)),"Unknown code"))</f>
        <v/>
      </c>
      <c r="D393" s="20"/>
      <c r="E393" s="21"/>
      <c r="F393" s="22" t="str">
        <f t="shared" si="12"/>
        <v/>
      </c>
      <c r="G393" s="17"/>
      <c r="H393" s="23" t="str">
        <f>IF($B393="","",MAX(0,MIN(N($D393),SUMIF($B$4:$B$1003,$B393,$D$4:$D$1003)-SUMIF(Issues!$B$4:$B$2003,$B393,Issues!$D$4:$D$2003)-SUMIF($B394:$B$1004,$B393,$D394:$D$1004))))</f>
        <v/>
      </c>
      <c r="I393" s="22" t="str">
        <f t="shared" si="13"/>
        <v/>
      </c>
    </row>
    <row r="394" spans="1:9" x14ac:dyDescent="0.3">
      <c r="A394" s="18"/>
      <c r="B394" s="17"/>
      <c r="C394" s="19" t="str">
        <f>IF($B394="","",IFERROR(INDEX(Items!$B:$B,MATCH($B394,Items!$A:$A,0)),"Unknown code"))</f>
        <v/>
      </c>
      <c r="D394" s="20"/>
      <c r="E394" s="21"/>
      <c r="F394" s="22" t="str">
        <f t="shared" si="12"/>
        <v/>
      </c>
      <c r="G394" s="17"/>
      <c r="H394" s="23" t="str">
        <f>IF($B394="","",MAX(0,MIN(N($D394),SUMIF($B$4:$B$1003,$B394,$D$4:$D$1003)-SUMIF(Issues!$B$4:$B$2003,$B394,Issues!$D$4:$D$2003)-SUMIF($B395:$B$1004,$B394,$D395:$D$1004))))</f>
        <v/>
      </c>
      <c r="I394" s="22" t="str">
        <f t="shared" si="13"/>
        <v/>
      </c>
    </row>
    <row r="395" spans="1:9" x14ac:dyDescent="0.3">
      <c r="A395" s="18"/>
      <c r="B395" s="17"/>
      <c r="C395" s="19" t="str">
        <f>IF($B395="","",IFERROR(INDEX(Items!$B:$B,MATCH($B395,Items!$A:$A,0)),"Unknown code"))</f>
        <v/>
      </c>
      <c r="D395" s="20"/>
      <c r="E395" s="21"/>
      <c r="F395" s="22" t="str">
        <f t="shared" si="12"/>
        <v/>
      </c>
      <c r="G395" s="17"/>
      <c r="H395" s="23" t="str">
        <f>IF($B395="","",MAX(0,MIN(N($D395),SUMIF($B$4:$B$1003,$B395,$D$4:$D$1003)-SUMIF(Issues!$B$4:$B$2003,$B395,Issues!$D$4:$D$2003)-SUMIF($B396:$B$1004,$B395,$D396:$D$1004))))</f>
        <v/>
      </c>
      <c r="I395" s="22" t="str">
        <f t="shared" si="13"/>
        <v/>
      </c>
    </row>
    <row r="396" spans="1:9" x14ac:dyDescent="0.3">
      <c r="A396" s="18"/>
      <c r="B396" s="17"/>
      <c r="C396" s="19" t="str">
        <f>IF($B396="","",IFERROR(INDEX(Items!$B:$B,MATCH($B396,Items!$A:$A,0)),"Unknown code"))</f>
        <v/>
      </c>
      <c r="D396" s="20"/>
      <c r="E396" s="21"/>
      <c r="F396" s="22" t="str">
        <f t="shared" si="12"/>
        <v/>
      </c>
      <c r="G396" s="17"/>
      <c r="H396" s="23" t="str">
        <f>IF($B396="","",MAX(0,MIN(N($D396),SUMIF($B$4:$B$1003,$B396,$D$4:$D$1003)-SUMIF(Issues!$B$4:$B$2003,$B396,Issues!$D$4:$D$2003)-SUMIF($B397:$B$1004,$B396,$D397:$D$1004))))</f>
        <v/>
      </c>
      <c r="I396" s="22" t="str">
        <f t="shared" si="13"/>
        <v/>
      </c>
    </row>
    <row r="397" spans="1:9" x14ac:dyDescent="0.3">
      <c r="A397" s="18"/>
      <c r="B397" s="17"/>
      <c r="C397" s="19" t="str">
        <f>IF($B397="","",IFERROR(INDEX(Items!$B:$B,MATCH($B397,Items!$A:$A,0)),"Unknown code"))</f>
        <v/>
      </c>
      <c r="D397" s="20"/>
      <c r="E397" s="21"/>
      <c r="F397" s="22" t="str">
        <f t="shared" si="12"/>
        <v/>
      </c>
      <c r="G397" s="17"/>
      <c r="H397" s="23" t="str">
        <f>IF($B397="","",MAX(0,MIN(N($D397),SUMIF($B$4:$B$1003,$B397,$D$4:$D$1003)-SUMIF(Issues!$B$4:$B$2003,$B397,Issues!$D$4:$D$2003)-SUMIF($B398:$B$1004,$B397,$D398:$D$1004))))</f>
        <v/>
      </c>
      <c r="I397" s="22" t="str">
        <f t="shared" si="13"/>
        <v/>
      </c>
    </row>
    <row r="398" spans="1:9" x14ac:dyDescent="0.3">
      <c r="A398" s="18"/>
      <c r="B398" s="17"/>
      <c r="C398" s="19" t="str">
        <f>IF($B398="","",IFERROR(INDEX(Items!$B:$B,MATCH($B398,Items!$A:$A,0)),"Unknown code"))</f>
        <v/>
      </c>
      <c r="D398" s="20"/>
      <c r="E398" s="21"/>
      <c r="F398" s="22" t="str">
        <f t="shared" si="12"/>
        <v/>
      </c>
      <c r="G398" s="17"/>
      <c r="H398" s="23" t="str">
        <f>IF($B398="","",MAX(0,MIN(N($D398),SUMIF($B$4:$B$1003,$B398,$D$4:$D$1003)-SUMIF(Issues!$B$4:$B$2003,$B398,Issues!$D$4:$D$2003)-SUMIF($B399:$B$1004,$B398,$D399:$D$1004))))</f>
        <v/>
      </c>
      <c r="I398" s="22" t="str">
        <f t="shared" si="13"/>
        <v/>
      </c>
    </row>
    <row r="399" spans="1:9" x14ac:dyDescent="0.3">
      <c r="A399" s="18"/>
      <c r="B399" s="17"/>
      <c r="C399" s="19" t="str">
        <f>IF($B399="","",IFERROR(INDEX(Items!$B:$B,MATCH($B399,Items!$A:$A,0)),"Unknown code"))</f>
        <v/>
      </c>
      <c r="D399" s="20"/>
      <c r="E399" s="21"/>
      <c r="F399" s="22" t="str">
        <f t="shared" si="12"/>
        <v/>
      </c>
      <c r="G399" s="17"/>
      <c r="H399" s="23" t="str">
        <f>IF($B399="","",MAX(0,MIN(N($D399),SUMIF($B$4:$B$1003,$B399,$D$4:$D$1003)-SUMIF(Issues!$B$4:$B$2003,$B399,Issues!$D$4:$D$2003)-SUMIF($B400:$B$1004,$B399,$D400:$D$1004))))</f>
        <v/>
      </c>
      <c r="I399" s="22" t="str">
        <f t="shared" si="13"/>
        <v/>
      </c>
    </row>
    <row r="400" spans="1:9" x14ac:dyDescent="0.3">
      <c r="A400" s="18"/>
      <c r="B400" s="17"/>
      <c r="C400" s="19" t="str">
        <f>IF($B400="","",IFERROR(INDEX(Items!$B:$B,MATCH($B400,Items!$A:$A,0)),"Unknown code"))</f>
        <v/>
      </c>
      <c r="D400" s="20"/>
      <c r="E400" s="21"/>
      <c r="F400" s="22" t="str">
        <f t="shared" si="12"/>
        <v/>
      </c>
      <c r="G400" s="17"/>
      <c r="H400" s="23" t="str">
        <f>IF($B400="","",MAX(0,MIN(N($D400),SUMIF($B$4:$B$1003,$B400,$D$4:$D$1003)-SUMIF(Issues!$B$4:$B$2003,$B400,Issues!$D$4:$D$2003)-SUMIF($B401:$B$1004,$B400,$D401:$D$1004))))</f>
        <v/>
      </c>
      <c r="I400" s="22" t="str">
        <f t="shared" si="13"/>
        <v/>
      </c>
    </row>
    <row r="401" spans="1:9" x14ac:dyDescent="0.3">
      <c r="A401" s="18"/>
      <c r="B401" s="17"/>
      <c r="C401" s="19" t="str">
        <f>IF($B401="","",IFERROR(INDEX(Items!$B:$B,MATCH($B401,Items!$A:$A,0)),"Unknown code"))</f>
        <v/>
      </c>
      <c r="D401" s="20"/>
      <c r="E401" s="21"/>
      <c r="F401" s="22" t="str">
        <f t="shared" si="12"/>
        <v/>
      </c>
      <c r="G401" s="17"/>
      <c r="H401" s="23" t="str">
        <f>IF($B401="","",MAX(0,MIN(N($D401),SUMIF($B$4:$B$1003,$B401,$D$4:$D$1003)-SUMIF(Issues!$B$4:$B$2003,$B401,Issues!$D$4:$D$2003)-SUMIF($B402:$B$1004,$B401,$D402:$D$1004))))</f>
        <v/>
      </c>
      <c r="I401" s="22" t="str">
        <f t="shared" si="13"/>
        <v/>
      </c>
    </row>
    <row r="402" spans="1:9" x14ac:dyDescent="0.3">
      <c r="A402" s="18"/>
      <c r="B402" s="17"/>
      <c r="C402" s="19" t="str">
        <f>IF($B402="","",IFERROR(INDEX(Items!$B:$B,MATCH($B402,Items!$A:$A,0)),"Unknown code"))</f>
        <v/>
      </c>
      <c r="D402" s="20"/>
      <c r="E402" s="21"/>
      <c r="F402" s="22" t="str">
        <f t="shared" si="12"/>
        <v/>
      </c>
      <c r="G402" s="17"/>
      <c r="H402" s="23" t="str">
        <f>IF($B402="","",MAX(0,MIN(N($D402),SUMIF($B$4:$B$1003,$B402,$D$4:$D$1003)-SUMIF(Issues!$B$4:$B$2003,$B402,Issues!$D$4:$D$2003)-SUMIF($B403:$B$1004,$B402,$D403:$D$1004))))</f>
        <v/>
      </c>
      <c r="I402" s="22" t="str">
        <f t="shared" si="13"/>
        <v/>
      </c>
    </row>
    <row r="403" spans="1:9" x14ac:dyDescent="0.3">
      <c r="A403" s="18"/>
      <c r="B403" s="17"/>
      <c r="C403" s="19" t="str">
        <f>IF($B403="","",IFERROR(INDEX(Items!$B:$B,MATCH($B403,Items!$A:$A,0)),"Unknown code"))</f>
        <v/>
      </c>
      <c r="D403" s="20"/>
      <c r="E403" s="21"/>
      <c r="F403" s="22" t="str">
        <f t="shared" si="12"/>
        <v/>
      </c>
      <c r="G403" s="17"/>
      <c r="H403" s="23" t="str">
        <f>IF($B403="","",MAX(0,MIN(N($D403),SUMIF($B$4:$B$1003,$B403,$D$4:$D$1003)-SUMIF(Issues!$B$4:$B$2003,$B403,Issues!$D$4:$D$2003)-SUMIF($B404:$B$1004,$B403,$D404:$D$1004))))</f>
        <v/>
      </c>
      <c r="I403" s="22" t="str">
        <f t="shared" si="13"/>
        <v/>
      </c>
    </row>
    <row r="404" spans="1:9" x14ac:dyDescent="0.3">
      <c r="A404" s="18"/>
      <c r="B404" s="17"/>
      <c r="C404" s="19" t="str">
        <f>IF($B404="","",IFERROR(INDEX(Items!$B:$B,MATCH($B404,Items!$A:$A,0)),"Unknown code"))</f>
        <v/>
      </c>
      <c r="D404" s="20"/>
      <c r="E404" s="21"/>
      <c r="F404" s="22" t="str">
        <f t="shared" si="12"/>
        <v/>
      </c>
      <c r="G404" s="17"/>
      <c r="H404" s="23" t="str">
        <f>IF($B404="","",MAX(0,MIN(N($D404),SUMIF($B$4:$B$1003,$B404,$D$4:$D$1003)-SUMIF(Issues!$B$4:$B$2003,$B404,Issues!$D$4:$D$2003)-SUMIF($B405:$B$1004,$B404,$D405:$D$1004))))</f>
        <v/>
      </c>
      <c r="I404" s="22" t="str">
        <f t="shared" si="13"/>
        <v/>
      </c>
    </row>
    <row r="405" spans="1:9" x14ac:dyDescent="0.3">
      <c r="A405" s="18"/>
      <c r="B405" s="17"/>
      <c r="C405" s="19" t="str">
        <f>IF($B405="","",IFERROR(INDEX(Items!$B:$B,MATCH($B405,Items!$A:$A,0)),"Unknown code"))</f>
        <v/>
      </c>
      <c r="D405" s="20"/>
      <c r="E405" s="21"/>
      <c r="F405" s="22" t="str">
        <f t="shared" si="12"/>
        <v/>
      </c>
      <c r="G405" s="17"/>
      <c r="H405" s="23" t="str">
        <f>IF($B405="","",MAX(0,MIN(N($D405),SUMIF($B$4:$B$1003,$B405,$D$4:$D$1003)-SUMIF(Issues!$B$4:$B$2003,$B405,Issues!$D$4:$D$2003)-SUMIF($B406:$B$1004,$B405,$D406:$D$1004))))</f>
        <v/>
      </c>
      <c r="I405" s="22" t="str">
        <f t="shared" si="13"/>
        <v/>
      </c>
    </row>
    <row r="406" spans="1:9" x14ac:dyDescent="0.3">
      <c r="A406" s="18"/>
      <c r="B406" s="17"/>
      <c r="C406" s="19" t="str">
        <f>IF($B406="","",IFERROR(INDEX(Items!$B:$B,MATCH($B406,Items!$A:$A,0)),"Unknown code"))</f>
        <v/>
      </c>
      <c r="D406" s="20"/>
      <c r="E406" s="21"/>
      <c r="F406" s="22" t="str">
        <f t="shared" si="12"/>
        <v/>
      </c>
      <c r="G406" s="17"/>
      <c r="H406" s="23" t="str">
        <f>IF($B406="","",MAX(0,MIN(N($D406),SUMIF($B$4:$B$1003,$B406,$D$4:$D$1003)-SUMIF(Issues!$B$4:$B$2003,$B406,Issues!$D$4:$D$2003)-SUMIF($B407:$B$1004,$B406,$D407:$D$1004))))</f>
        <v/>
      </c>
      <c r="I406" s="22" t="str">
        <f t="shared" si="13"/>
        <v/>
      </c>
    </row>
    <row r="407" spans="1:9" x14ac:dyDescent="0.3">
      <c r="A407" s="18"/>
      <c r="B407" s="17"/>
      <c r="C407" s="19" t="str">
        <f>IF($B407="","",IFERROR(INDEX(Items!$B:$B,MATCH($B407,Items!$A:$A,0)),"Unknown code"))</f>
        <v/>
      </c>
      <c r="D407" s="20"/>
      <c r="E407" s="21"/>
      <c r="F407" s="22" t="str">
        <f t="shared" si="12"/>
        <v/>
      </c>
      <c r="G407" s="17"/>
      <c r="H407" s="23" t="str">
        <f>IF($B407="","",MAX(0,MIN(N($D407),SUMIF($B$4:$B$1003,$B407,$D$4:$D$1003)-SUMIF(Issues!$B$4:$B$2003,$B407,Issues!$D$4:$D$2003)-SUMIF($B408:$B$1004,$B407,$D408:$D$1004))))</f>
        <v/>
      </c>
      <c r="I407" s="22" t="str">
        <f t="shared" si="13"/>
        <v/>
      </c>
    </row>
    <row r="408" spans="1:9" x14ac:dyDescent="0.3">
      <c r="A408" s="18"/>
      <c r="B408" s="17"/>
      <c r="C408" s="19" t="str">
        <f>IF($B408="","",IFERROR(INDEX(Items!$B:$B,MATCH($B408,Items!$A:$A,0)),"Unknown code"))</f>
        <v/>
      </c>
      <c r="D408" s="20"/>
      <c r="E408" s="21"/>
      <c r="F408" s="22" t="str">
        <f t="shared" si="12"/>
        <v/>
      </c>
      <c r="G408" s="17"/>
      <c r="H408" s="23" t="str">
        <f>IF($B408="","",MAX(0,MIN(N($D408),SUMIF($B$4:$B$1003,$B408,$D$4:$D$1003)-SUMIF(Issues!$B$4:$B$2003,$B408,Issues!$D$4:$D$2003)-SUMIF($B409:$B$1004,$B408,$D409:$D$1004))))</f>
        <v/>
      </c>
      <c r="I408" s="22" t="str">
        <f t="shared" si="13"/>
        <v/>
      </c>
    </row>
    <row r="409" spans="1:9" x14ac:dyDescent="0.3">
      <c r="A409" s="18"/>
      <c r="B409" s="17"/>
      <c r="C409" s="19" t="str">
        <f>IF($B409="","",IFERROR(INDEX(Items!$B:$B,MATCH($B409,Items!$A:$A,0)),"Unknown code"))</f>
        <v/>
      </c>
      <c r="D409" s="20"/>
      <c r="E409" s="21"/>
      <c r="F409" s="22" t="str">
        <f t="shared" si="12"/>
        <v/>
      </c>
      <c r="G409" s="17"/>
      <c r="H409" s="23" t="str">
        <f>IF($B409="","",MAX(0,MIN(N($D409),SUMIF($B$4:$B$1003,$B409,$D$4:$D$1003)-SUMIF(Issues!$B$4:$B$2003,$B409,Issues!$D$4:$D$2003)-SUMIF($B410:$B$1004,$B409,$D410:$D$1004))))</f>
        <v/>
      </c>
      <c r="I409" s="22" t="str">
        <f t="shared" si="13"/>
        <v/>
      </c>
    </row>
    <row r="410" spans="1:9" x14ac:dyDescent="0.3">
      <c r="A410" s="18"/>
      <c r="B410" s="17"/>
      <c r="C410" s="19" t="str">
        <f>IF($B410="","",IFERROR(INDEX(Items!$B:$B,MATCH($B410,Items!$A:$A,0)),"Unknown code"))</f>
        <v/>
      </c>
      <c r="D410" s="20"/>
      <c r="E410" s="21"/>
      <c r="F410" s="22" t="str">
        <f t="shared" si="12"/>
        <v/>
      </c>
      <c r="G410" s="17"/>
      <c r="H410" s="23" t="str">
        <f>IF($B410="","",MAX(0,MIN(N($D410),SUMIF($B$4:$B$1003,$B410,$D$4:$D$1003)-SUMIF(Issues!$B$4:$B$2003,$B410,Issues!$D$4:$D$2003)-SUMIF($B411:$B$1004,$B410,$D411:$D$1004))))</f>
        <v/>
      </c>
      <c r="I410" s="22" t="str">
        <f t="shared" si="13"/>
        <v/>
      </c>
    </row>
    <row r="411" spans="1:9" x14ac:dyDescent="0.3">
      <c r="A411" s="18"/>
      <c r="B411" s="17"/>
      <c r="C411" s="19" t="str">
        <f>IF($B411="","",IFERROR(INDEX(Items!$B:$B,MATCH($B411,Items!$A:$A,0)),"Unknown code"))</f>
        <v/>
      </c>
      <c r="D411" s="20"/>
      <c r="E411" s="21"/>
      <c r="F411" s="22" t="str">
        <f t="shared" si="12"/>
        <v/>
      </c>
      <c r="G411" s="17"/>
      <c r="H411" s="23" t="str">
        <f>IF($B411="","",MAX(0,MIN(N($D411),SUMIF($B$4:$B$1003,$B411,$D$4:$D$1003)-SUMIF(Issues!$B$4:$B$2003,$B411,Issues!$D$4:$D$2003)-SUMIF($B412:$B$1004,$B411,$D412:$D$1004))))</f>
        <v/>
      </c>
      <c r="I411" s="22" t="str">
        <f t="shared" si="13"/>
        <v/>
      </c>
    </row>
    <row r="412" spans="1:9" x14ac:dyDescent="0.3">
      <c r="A412" s="18"/>
      <c r="B412" s="17"/>
      <c r="C412" s="19" t="str">
        <f>IF($B412="","",IFERROR(INDEX(Items!$B:$B,MATCH($B412,Items!$A:$A,0)),"Unknown code"))</f>
        <v/>
      </c>
      <c r="D412" s="20"/>
      <c r="E412" s="21"/>
      <c r="F412" s="22" t="str">
        <f t="shared" si="12"/>
        <v/>
      </c>
      <c r="G412" s="17"/>
      <c r="H412" s="23" t="str">
        <f>IF($B412="","",MAX(0,MIN(N($D412),SUMIF($B$4:$B$1003,$B412,$D$4:$D$1003)-SUMIF(Issues!$B$4:$B$2003,$B412,Issues!$D$4:$D$2003)-SUMIF($B413:$B$1004,$B412,$D413:$D$1004))))</f>
        <v/>
      </c>
      <c r="I412" s="22" t="str">
        <f t="shared" si="13"/>
        <v/>
      </c>
    </row>
    <row r="413" spans="1:9" x14ac:dyDescent="0.3">
      <c r="A413" s="18"/>
      <c r="B413" s="17"/>
      <c r="C413" s="19" t="str">
        <f>IF($B413="","",IFERROR(INDEX(Items!$B:$B,MATCH($B413,Items!$A:$A,0)),"Unknown code"))</f>
        <v/>
      </c>
      <c r="D413" s="20"/>
      <c r="E413" s="21"/>
      <c r="F413" s="22" t="str">
        <f t="shared" si="12"/>
        <v/>
      </c>
      <c r="G413" s="17"/>
      <c r="H413" s="23" t="str">
        <f>IF($B413="","",MAX(0,MIN(N($D413),SUMIF($B$4:$B$1003,$B413,$D$4:$D$1003)-SUMIF(Issues!$B$4:$B$2003,$B413,Issues!$D$4:$D$2003)-SUMIF($B414:$B$1004,$B413,$D414:$D$1004))))</f>
        <v/>
      </c>
      <c r="I413" s="22" t="str">
        <f t="shared" si="13"/>
        <v/>
      </c>
    </row>
    <row r="414" spans="1:9" x14ac:dyDescent="0.3">
      <c r="A414" s="18"/>
      <c r="B414" s="17"/>
      <c r="C414" s="19" t="str">
        <f>IF($B414="","",IFERROR(INDEX(Items!$B:$B,MATCH($B414,Items!$A:$A,0)),"Unknown code"))</f>
        <v/>
      </c>
      <c r="D414" s="20"/>
      <c r="E414" s="21"/>
      <c r="F414" s="22" t="str">
        <f t="shared" si="12"/>
        <v/>
      </c>
      <c r="G414" s="17"/>
      <c r="H414" s="23" t="str">
        <f>IF($B414="","",MAX(0,MIN(N($D414),SUMIF($B$4:$B$1003,$B414,$D$4:$D$1003)-SUMIF(Issues!$B$4:$B$2003,$B414,Issues!$D$4:$D$2003)-SUMIF($B415:$B$1004,$B414,$D415:$D$1004))))</f>
        <v/>
      </c>
      <c r="I414" s="22" t="str">
        <f t="shared" si="13"/>
        <v/>
      </c>
    </row>
    <row r="415" spans="1:9" x14ac:dyDescent="0.3">
      <c r="A415" s="18"/>
      <c r="B415" s="17"/>
      <c r="C415" s="19" t="str">
        <f>IF($B415="","",IFERROR(INDEX(Items!$B:$B,MATCH($B415,Items!$A:$A,0)),"Unknown code"))</f>
        <v/>
      </c>
      <c r="D415" s="20"/>
      <c r="E415" s="21"/>
      <c r="F415" s="22" t="str">
        <f t="shared" si="12"/>
        <v/>
      </c>
      <c r="G415" s="17"/>
      <c r="H415" s="23" t="str">
        <f>IF($B415="","",MAX(0,MIN(N($D415),SUMIF($B$4:$B$1003,$B415,$D$4:$D$1003)-SUMIF(Issues!$B$4:$B$2003,$B415,Issues!$D$4:$D$2003)-SUMIF($B416:$B$1004,$B415,$D416:$D$1004))))</f>
        <v/>
      </c>
      <c r="I415" s="22" t="str">
        <f t="shared" si="13"/>
        <v/>
      </c>
    </row>
    <row r="416" spans="1:9" x14ac:dyDescent="0.3">
      <c r="A416" s="18"/>
      <c r="B416" s="17"/>
      <c r="C416" s="19" t="str">
        <f>IF($B416="","",IFERROR(INDEX(Items!$B:$B,MATCH($B416,Items!$A:$A,0)),"Unknown code"))</f>
        <v/>
      </c>
      <c r="D416" s="20"/>
      <c r="E416" s="21"/>
      <c r="F416" s="22" t="str">
        <f t="shared" si="12"/>
        <v/>
      </c>
      <c r="G416" s="17"/>
      <c r="H416" s="23" t="str">
        <f>IF($B416="","",MAX(0,MIN(N($D416),SUMIF($B$4:$B$1003,$B416,$D$4:$D$1003)-SUMIF(Issues!$B$4:$B$2003,$B416,Issues!$D$4:$D$2003)-SUMIF($B417:$B$1004,$B416,$D417:$D$1004))))</f>
        <v/>
      </c>
      <c r="I416" s="22" t="str">
        <f t="shared" si="13"/>
        <v/>
      </c>
    </row>
    <row r="417" spans="1:9" x14ac:dyDescent="0.3">
      <c r="A417" s="18"/>
      <c r="B417" s="17"/>
      <c r="C417" s="19" t="str">
        <f>IF($B417="","",IFERROR(INDEX(Items!$B:$B,MATCH($B417,Items!$A:$A,0)),"Unknown code"))</f>
        <v/>
      </c>
      <c r="D417" s="20"/>
      <c r="E417" s="21"/>
      <c r="F417" s="22" t="str">
        <f t="shared" si="12"/>
        <v/>
      </c>
      <c r="G417" s="17"/>
      <c r="H417" s="23" t="str">
        <f>IF($B417="","",MAX(0,MIN(N($D417),SUMIF($B$4:$B$1003,$B417,$D$4:$D$1003)-SUMIF(Issues!$B$4:$B$2003,$B417,Issues!$D$4:$D$2003)-SUMIF($B418:$B$1004,$B417,$D418:$D$1004))))</f>
        <v/>
      </c>
      <c r="I417" s="22" t="str">
        <f t="shared" si="13"/>
        <v/>
      </c>
    </row>
    <row r="418" spans="1:9" x14ac:dyDescent="0.3">
      <c r="A418" s="18"/>
      <c r="B418" s="17"/>
      <c r="C418" s="19" t="str">
        <f>IF($B418="","",IFERROR(INDEX(Items!$B:$B,MATCH($B418,Items!$A:$A,0)),"Unknown code"))</f>
        <v/>
      </c>
      <c r="D418" s="20"/>
      <c r="E418" s="21"/>
      <c r="F418" s="22" t="str">
        <f t="shared" si="12"/>
        <v/>
      </c>
      <c r="G418" s="17"/>
      <c r="H418" s="23" t="str">
        <f>IF($B418="","",MAX(0,MIN(N($D418),SUMIF($B$4:$B$1003,$B418,$D$4:$D$1003)-SUMIF(Issues!$B$4:$B$2003,$B418,Issues!$D$4:$D$2003)-SUMIF($B419:$B$1004,$B418,$D419:$D$1004))))</f>
        <v/>
      </c>
      <c r="I418" s="22" t="str">
        <f t="shared" si="13"/>
        <v/>
      </c>
    </row>
    <row r="419" spans="1:9" x14ac:dyDescent="0.3">
      <c r="A419" s="18"/>
      <c r="B419" s="17"/>
      <c r="C419" s="19" t="str">
        <f>IF($B419="","",IFERROR(INDEX(Items!$B:$B,MATCH($B419,Items!$A:$A,0)),"Unknown code"))</f>
        <v/>
      </c>
      <c r="D419" s="20"/>
      <c r="E419" s="21"/>
      <c r="F419" s="22" t="str">
        <f t="shared" si="12"/>
        <v/>
      </c>
      <c r="G419" s="17"/>
      <c r="H419" s="23" t="str">
        <f>IF($B419="","",MAX(0,MIN(N($D419),SUMIF($B$4:$B$1003,$B419,$D$4:$D$1003)-SUMIF(Issues!$B$4:$B$2003,$B419,Issues!$D$4:$D$2003)-SUMIF($B420:$B$1004,$B419,$D420:$D$1004))))</f>
        <v/>
      </c>
      <c r="I419" s="22" t="str">
        <f t="shared" si="13"/>
        <v/>
      </c>
    </row>
    <row r="420" spans="1:9" x14ac:dyDescent="0.3">
      <c r="A420" s="18"/>
      <c r="B420" s="17"/>
      <c r="C420" s="19" t="str">
        <f>IF($B420="","",IFERROR(INDEX(Items!$B:$B,MATCH($B420,Items!$A:$A,0)),"Unknown code"))</f>
        <v/>
      </c>
      <c r="D420" s="20"/>
      <c r="E420" s="21"/>
      <c r="F420" s="22" t="str">
        <f t="shared" si="12"/>
        <v/>
      </c>
      <c r="G420" s="17"/>
      <c r="H420" s="23" t="str">
        <f>IF($B420="","",MAX(0,MIN(N($D420),SUMIF($B$4:$B$1003,$B420,$D$4:$D$1003)-SUMIF(Issues!$B$4:$B$2003,$B420,Issues!$D$4:$D$2003)-SUMIF($B421:$B$1004,$B420,$D421:$D$1004))))</f>
        <v/>
      </c>
      <c r="I420" s="22" t="str">
        <f t="shared" si="13"/>
        <v/>
      </c>
    </row>
    <row r="421" spans="1:9" x14ac:dyDescent="0.3">
      <c r="A421" s="18"/>
      <c r="B421" s="17"/>
      <c r="C421" s="19" t="str">
        <f>IF($B421="","",IFERROR(INDEX(Items!$B:$B,MATCH($B421,Items!$A:$A,0)),"Unknown code"))</f>
        <v/>
      </c>
      <c r="D421" s="20"/>
      <c r="E421" s="21"/>
      <c r="F421" s="22" t="str">
        <f t="shared" si="12"/>
        <v/>
      </c>
      <c r="G421" s="17"/>
      <c r="H421" s="23" t="str">
        <f>IF($B421="","",MAX(0,MIN(N($D421),SUMIF($B$4:$B$1003,$B421,$D$4:$D$1003)-SUMIF(Issues!$B$4:$B$2003,$B421,Issues!$D$4:$D$2003)-SUMIF($B422:$B$1004,$B421,$D422:$D$1004))))</f>
        <v/>
      </c>
      <c r="I421" s="22" t="str">
        <f t="shared" si="13"/>
        <v/>
      </c>
    </row>
    <row r="422" spans="1:9" x14ac:dyDescent="0.3">
      <c r="A422" s="18"/>
      <c r="B422" s="17"/>
      <c r="C422" s="19" t="str">
        <f>IF($B422="","",IFERROR(INDEX(Items!$B:$B,MATCH($B422,Items!$A:$A,0)),"Unknown code"))</f>
        <v/>
      </c>
      <c r="D422" s="20"/>
      <c r="E422" s="21"/>
      <c r="F422" s="22" t="str">
        <f t="shared" si="12"/>
        <v/>
      </c>
      <c r="G422" s="17"/>
      <c r="H422" s="23" t="str">
        <f>IF($B422="","",MAX(0,MIN(N($D422),SUMIF($B$4:$B$1003,$B422,$D$4:$D$1003)-SUMIF(Issues!$B$4:$B$2003,$B422,Issues!$D$4:$D$2003)-SUMIF($B423:$B$1004,$B422,$D423:$D$1004))))</f>
        <v/>
      </c>
      <c r="I422" s="22" t="str">
        <f t="shared" si="13"/>
        <v/>
      </c>
    </row>
    <row r="423" spans="1:9" x14ac:dyDescent="0.3">
      <c r="A423" s="18"/>
      <c r="B423" s="17"/>
      <c r="C423" s="19" t="str">
        <f>IF($B423="","",IFERROR(INDEX(Items!$B:$B,MATCH($B423,Items!$A:$A,0)),"Unknown code"))</f>
        <v/>
      </c>
      <c r="D423" s="20"/>
      <c r="E423" s="21"/>
      <c r="F423" s="22" t="str">
        <f t="shared" si="12"/>
        <v/>
      </c>
      <c r="G423" s="17"/>
      <c r="H423" s="23" t="str">
        <f>IF($B423="","",MAX(0,MIN(N($D423),SUMIF($B$4:$B$1003,$B423,$D$4:$D$1003)-SUMIF(Issues!$B$4:$B$2003,$B423,Issues!$D$4:$D$2003)-SUMIF($B424:$B$1004,$B423,$D424:$D$1004))))</f>
        <v/>
      </c>
      <c r="I423" s="22" t="str">
        <f t="shared" si="13"/>
        <v/>
      </c>
    </row>
    <row r="424" spans="1:9" x14ac:dyDescent="0.3">
      <c r="A424" s="18"/>
      <c r="B424" s="17"/>
      <c r="C424" s="19" t="str">
        <f>IF($B424="","",IFERROR(INDEX(Items!$B:$B,MATCH($B424,Items!$A:$A,0)),"Unknown code"))</f>
        <v/>
      </c>
      <c r="D424" s="20"/>
      <c r="E424" s="21"/>
      <c r="F424" s="22" t="str">
        <f t="shared" si="12"/>
        <v/>
      </c>
      <c r="G424" s="17"/>
      <c r="H424" s="23" t="str">
        <f>IF($B424="","",MAX(0,MIN(N($D424),SUMIF($B$4:$B$1003,$B424,$D$4:$D$1003)-SUMIF(Issues!$B$4:$B$2003,$B424,Issues!$D$4:$D$2003)-SUMIF($B425:$B$1004,$B424,$D425:$D$1004))))</f>
        <v/>
      </c>
      <c r="I424" s="22" t="str">
        <f t="shared" si="13"/>
        <v/>
      </c>
    </row>
    <row r="425" spans="1:9" x14ac:dyDescent="0.3">
      <c r="A425" s="18"/>
      <c r="B425" s="17"/>
      <c r="C425" s="19" t="str">
        <f>IF($B425="","",IFERROR(INDEX(Items!$B:$B,MATCH($B425,Items!$A:$A,0)),"Unknown code"))</f>
        <v/>
      </c>
      <c r="D425" s="20"/>
      <c r="E425" s="21"/>
      <c r="F425" s="22" t="str">
        <f t="shared" si="12"/>
        <v/>
      </c>
      <c r="G425" s="17"/>
      <c r="H425" s="23" t="str">
        <f>IF($B425="","",MAX(0,MIN(N($D425),SUMIF($B$4:$B$1003,$B425,$D$4:$D$1003)-SUMIF(Issues!$B$4:$B$2003,$B425,Issues!$D$4:$D$2003)-SUMIF($B426:$B$1004,$B425,$D426:$D$1004))))</f>
        <v/>
      </c>
      <c r="I425" s="22" t="str">
        <f t="shared" si="13"/>
        <v/>
      </c>
    </row>
    <row r="426" spans="1:9" x14ac:dyDescent="0.3">
      <c r="A426" s="18"/>
      <c r="B426" s="17"/>
      <c r="C426" s="19" t="str">
        <f>IF($B426="","",IFERROR(INDEX(Items!$B:$B,MATCH($B426,Items!$A:$A,0)),"Unknown code"))</f>
        <v/>
      </c>
      <c r="D426" s="20"/>
      <c r="E426" s="21"/>
      <c r="F426" s="22" t="str">
        <f t="shared" si="12"/>
        <v/>
      </c>
      <c r="G426" s="17"/>
      <c r="H426" s="23" t="str">
        <f>IF($B426="","",MAX(0,MIN(N($D426),SUMIF($B$4:$B$1003,$B426,$D$4:$D$1003)-SUMIF(Issues!$B$4:$B$2003,$B426,Issues!$D$4:$D$2003)-SUMIF($B427:$B$1004,$B426,$D427:$D$1004))))</f>
        <v/>
      </c>
      <c r="I426" s="22" t="str">
        <f t="shared" si="13"/>
        <v/>
      </c>
    </row>
    <row r="427" spans="1:9" x14ac:dyDescent="0.3">
      <c r="A427" s="18"/>
      <c r="B427" s="17"/>
      <c r="C427" s="19" t="str">
        <f>IF($B427="","",IFERROR(INDEX(Items!$B:$B,MATCH($B427,Items!$A:$A,0)),"Unknown code"))</f>
        <v/>
      </c>
      <c r="D427" s="20"/>
      <c r="E427" s="21"/>
      <c r="F427" s="22" t="str">
        <f t="shared" si="12"/>
        <v/>
      </c>
      <c r="G427" s="17"/>
      <c r="H427" s="23" t="str">
        <f>IF($B427="","",MAX(0,MIN(N($D427),SUMIF($B$4:$B$1003,$B427,$D$4:$D$1003)-SUMIF(Issues!$B$4:$B$2003,$B427,Issues!$D$4:$D$2003)-SUMIF($B428:$B$1004,$B427,$D428:$D$1004))))</f>
        <v/>
      </c>
      <c r="I427" s="22" t="str">
        <f t="shared" si="13"/>
        <v/>
      </c>
    </row>
    <row r="428" spans="1:9" x14ac:dyDescent="0.3">
      <c r="A428" s="18"/>
      <c r="B428" s="17"/>
      <c r="C428" s="19" t="str">
        <f>IF($B428="","",IFERROR(INDEX(Items!$B:$B,MATCH($B428,Items!$A:$A,0)),"Unknown code"))</f>
        <v/>
      </c>
      <c r="D428" s="20"/>
      <c r="E428" s="21"/>
      <c r="F428" s="22" t="str">
        <f t="shared" si="12"/>
        <v/>
      </c>
      <c r="G428" s="17"/>
      <c r="H428" s="23" t="str">
        <f>IF($B428="","",MAX(0,MIN(N($D428),SUMIF($B$4:$B$1003,$B428,$D$4:$D$1003)-SUMIF(Issues!$B$4:$B$2003,$B428,Issues!$D$4:$D$2003)-SUMIF($B429:$B$1004,$B428,$D429:$D$1004))))</f>
        <v/>
      </c>
      <c r="I428" s="22" t="str">
        <f t="shared" si="13"/>
        <v/>
      </c>
    </row>
    <row r="429" spans="1:9" x14ac:dyDescent="0.3">
      <c r="A429" s="18"/>
      <c r="B429" s="17"/>
      <c r="C429" s="19" t="str">
        <f>IF($B429="","",IFERROR(INDEX(Items!$B:$B,MATCH($B429,Items!$A:$A,0)),"Unknown code"))</f>
        <v/>
      </c>
      <c r="D429" s="20"/>
      <c r="E429" s="21"/>
      <c r="F429" s="22" t="str">
        <f t="shared" si="12"/>
        <v/>
      </c>
      <c r="G429" s="17"/>
      <c r="H429" s="23" t="str">
        <f>IF($B429="","",MAX(0,MIN(N($D429),SUMIF($B$4:$B$1003,$B429,$D$4:$D$1003)-SUMIF(Issues!$B$4:$B$2003,$B429,Issues!$D$4:$D$2003)-SUMIF($B430:$B$1004,$B429,$D430:$D$1004))))</f>
        <v/>
      </c>
      <c r="I429" s="22" t="str">
        <f t="shared" si="13"/>
        <v/>
      </c>
    </row>
    <row r="430" spans="1:9" x14ac:dyDescent="0.3">
      <c r="A430" s="18"/>
      <c r="B430" s="17"/>
      <c r="C430" s="19" t="str">
        <f>IF($B430="","",IFERROR(INDEX(Items!$B:$B,MATCH($B430,Items!$A:$A,0)),"Unknown code"))</f>
        <v/>
      </c>
      <c r="D430" s="20"/>
      <c r="E430" s="21"/>
      <c r="F430" s="22" t="str">
        <f t="shared" si="12"/>
        <v/>
      </c>
      <c r="G430" s="17"/>
      <c r="H430" s="23" t="str">
        <f>IF($B430="","",MAX(0,MIN(N($D430),SUMIF($B$4:$B$1003,$B430,$D$4:$D$1003)-SUMIF(Issues!$B$4:$B$2003,$B430,Issues!$D$4:$D$2003)-SUMIF($B431:$B$1004,$B430,$D431:$D$1004))))</f>
        <v/>
      </c>
      <c r="I430" s="22" t="str">
        <f t="shared" si="13"/>
        <v/>
      </c>
    </row>
    <row r="431" spans="1:9" x14ac:dyDescent="0.3">
      <c r="A431" s="18"/>
      <c r="B431" s="17"/>
      <c r="C431" s="19" t="str">
        <f>IF($B431="","",IFERROR(INDEX(Items!$B:$B,MATCH($B431,Items!$A:$A,0)),"Unknown code"))</f>
        <v/>
      </c>
      <c r="D431" s="20"/>
      <c r="E431" s="21"/>
      <c r="F431" s="22" t="str">
        <f t="shared" si="12"/>
        <v/>
      </c>
      <c r="G431" s="17"/>
      <c r="H431" s="23" t="str">
        <f>IF($B431="","",MAX(0,MIN(N($D431),SUMIF($B$4:$B$1003,$B431,$D$4:$D$1003)-SUMIF(Issues!$B$4:$B$2003,$B431,Issues!$D$4:$D$2003)-SUMIF($B432:$B$1004,$B431,$D432:$D$1004))))</f>
        <v/>
      </c>
      <c r="I431" s="22" t="str">
        <f t="shared" si="13"/>
        <v/>
      </c>
    </row>
    <row r="432" spans="1:9" x14ac:dyDescent="0.3">
      <c r="A432" s="18"/>
      <c r="B432" s="17"/>
      <c r="C432" s="19" t="str">
        <f>IF($B432="","",IFERROR(INDEX(Items!$B:$B,MATCH($B432,Items!$A:$A,0)),"Unknown code"))</f>
        <v/>
      </c>
      <c r="D432" s="20"/>
      <c r="E432" s="21"/>
      <c r="F432" s="22" t="str">
        <f t="shared" si="12"/>
        <v/>
      </c>
      <c r="G432" s="17"/>
      <c r="H432" s="23" t="str">
        <f>IF($B432="","",MAX(0,MIN(N($D432),SUMIF($B$4:$B$1003,$B432,$D$4:$D$1003)-SUMIF(Issues!$B$4:$B$2003,$B432,Issues!$D$4:$D$2003)-SUMIF($B433:$B$1004,$B432,$D433:$D$1004))))</f>
        <v/>
      </c>
      <c r="I432" s="22" t="str">
        <f t="shared" si="13"/>
        <v/>
      </c>
    </row>
    <row r="433" spans="1:9" x14ac:dyDescent="0.3">
      <c r="A433" s="18"/>
      <c r="B433" s="17"/>
      <c r="C433" s="19" t="str">
        <f>IF($B433="","",IFERROR(INDEX(Items!$B:$B,MATCH($B433,Items!$A:$A,0)),"Unknown code"))</f>
        <v/>
      </c>
      <c r="D433" s="20"/>
      <c r="E433" s="21"/>
      <c r="F433" s="22" t="str">
        <f t="shared" si="12"/>
        <v/>
      </c>
      <c r="G433" s="17"/>
      <c r="H433" s="23" t="str">
        <f>IF($B433="","",MAX(0,MIN(N($D433),SUMIF($B$4:$B$1003,$B433,$D$4:$D$1003)-SUMIF(Issues!$B$4:$B$2003,$B433,Issues!$D$4:$D$2003)-SUMIF($B434:$B$1004,$B433,$D434:$D$1004))))</f>
        <v/>
      </c>
      <c r="I433" s="22" t="str">
        <f t="shared" si="13"/>
        <v/>
      </c>
    </row>
    <row r="434" spans="1:9" x14ac:dyDescent="0.3">
      <c r="A434" s="18"/>
      <c r="B434" s="17"/>
      <c r="C434" s="19" t="str">
        <f>IF($B434="","",IFERROR(INDEX(Items!$B:$B,MATCH($B434,Items!$A:$A,0)),"Unknown code"))</f>
        <v/>
      </c>
      <c r="D434" s="20"/>
      <c r="E434" s="21"/>
      <c r="F434" s="22" t="str">
        <f t="shared" si="12"/>
        <v/>
      </c>
      <c r="G434" s="17"/>
      <c r="H434" s="23" t="str">
        <f>IF($B434="","",MAX(0,MIN(N($D434),SUMIF($B$4:$B$1003,$B434,$D$4:$D$1003)-SUMIF(Issues!$B$4:$B$2003,$B434,Issues!$D$4:$D$2003)-SUMIF($B435:$B$1004,$B434,$D435:$D$1004))))</f>
        <v/>
      </c>
      <c r="I434" s="22" t="str">
        <f t="shared" si="13"/>
        <v/>
      </c>
    </row>
    <row r="435" spans="1:9" x14ac:dyDescent="0.3">
      <c r="A435" s="18"/>
      <c r="B435" s="17"/>
      <c r="C435" s="19" t="str">
        <f>IF($B435="","",IFERROR(INDEX(Items!$B:$B,MATCH($B435,Items!$A:$A,0)),"Unknown code"))</f>
        <v/>
      </c>
      <c r="D435" s="20"/>
      <c r="E435" s="21"/>
      <c r="F435" s="22" t="str">
        <f t="shared" si="12"/>
        <v/>
      </c>
      <c r="G435" s="17"/>
      <c r="H435" s="23" t="str">
        <f>IF($B435="","",MAX(0,MIN(N($D435),SUMIF($B$4:$B$1003,$B435,$D$4:$D$1003)-SUMIF(Issues!$B$4:$B$2003,$B435,Issues!$D$4:$D$2003)-SUMIF($B436:$B$1004,$B435,$D436:$D$1004))))</f>
        <v/>
      </c>
      <c r="I435" s="22" t="str">
        <f t="shared" si="13"/>
        <v/>
      </c>
    </row>
    <row r="436" spans="1:9" x14ac:dyDescent="0.3">
      <c r="A436" s="18"/>
      <c r="B436" s="17"/>
      <c r="C436" s="19" t="str">
        <f>IF($B436="","",IFERROR(INDEX(Items!$B:$B,MATCH($B436,Items!$A:$A,0)),"Unknown code"))</f>
        <v/>
      </c>
      <c r="D436" s="20"/>
      <c r="E436" s="21"/>
      <c r="F436" s="22" t="str">
        <f t="shared" si="12"/>
        <v/>
      </c>
      <c r="G436" s="17"/>
      <c r="H436" s="23" t="str">
        <f>IF($B436="","",MAX(0,MIN(N($D436),SUMIF($B$4:$B$1003,$B436,$D$4:$D$1003)-SUMIF(Issues!$B$4:$B$2003,$B436,Issues!$D$4:$D$2003)-SUMIF($B437:$B$1004,$B436,$D437:$D$1004))))</f>
        <v/>
      </c>
      <c r="I436" s="22" t="str">
        <f t="shared" si="13"/>
        <v/>
      </c>
    </row>
    <row r="437" spans="1:9" x14ac:dyDescent="0.3">
      <c r="A437" s="18"/>
      <c r="B437" s="17"/>
      <c r="C437" s="19" t="str">
        <f>IF($B437="","",IFERROR(INDEX(Items!$B:$B,MATCH($B437,Items!$A:$A,0)),"Unknown code"))</f>
        <v/>
      </c>
      <c r="D437" s="20"/>
      <c r="E437" s="21"/>
      <c r="F437" s="22" t="str">
        <f t="shared" si="12"/>
        <v/>
      </c>
      <c r="G437" s="17"/>
      <c r="H437" s="23" t="str">
        <f>IF($B437="","",MAX(0,MIN(N($D437),SUMIF($B$4:$B$1003,$B437,$D$4:$D$1003)-SUMIF(Issues!$B$4:$B$2003,$B437,Issues!$D$4:$D$2003)-SUMIF($B438:$B$1004,$B437,$D438:$D$1004))))</f>
        <v/>
      </c>
      <c r="I437" s="22" t="str">
        <f t="shared" si="13"/>
        <v/>
      </c>
    </row>
    <row r="438" spans="1:9" x14ac:dyDescent="0.3">
      <c r="A438" s="18"/>
      <c r="B438" s="17"/>
      <c r="C438" s="19" t="str">
        <f>IF($B438="","",IFERROR(INDEX(Items!$B:$B,MATCH($B438,Items!$A:$A,0)),"Unknown code"))</f>
        <v/>
      </c>
      <c r="D438" s="20"/>
      <c r="E438" s="21"/>
      <c r="F438" s="22" t="str">
        <f t="shared" si="12"/>
        <v/>
      </c>
      <c r="G438" s="17"/>
      <c r="H438" s="23" t="str">
        <f>IF($B438="","",MAX(0,MIN(N($D438),SUMIF($B$4:$B$1003,$B438,$D$4:$D$1003)-SUMIF(Issues!$B$4:$B$2003,$B438,Issues!$D$4:$D$2003)-SUMIF($B439:$B$1004,$B438,$D439:$D$1004))))</f>
        <v/>
      </c>
      <c r="I438" s="22" t="str">
        <f t="shared" si="13"/>
        <v/>
      </c>
    </row>
    <row r="439" spans="1:9" x14ac:dyDescent="0.3">
      <c r="A439" s="18"/>
      <c r="B439" s="17"/>
      <c r="C439" s="19" t="str">
        <f>IF($B439="","",IFERROR(INDEX(Items!$B:$B,MATCH($B439,Items!$A:$A,0)),"Unknown code"))</f>
        <v/>
      </c>
      <c r="D439" s="20"/>
      <c r="E439" s="21"/>
      <c r="F439" s="22" t="str">
        <f t="shared" si="12"/>
        <v/>
      </c>
      <c r="G439" s="17"/>
      <c r="H439" s="23" t="str">
        <f>IF($B439="","",MAX(0,MIN(N($D439),SUMIF($B$4:$B$1003,$B439,$D$4:$D$1003)-SUMIF(Issues!$B$4:$B$2003,$B439,Issues!$D$4:$D$2003)-SUMIF($B440:$B$1004,$B439,$D440:$D$1004))))</f>
        <v/>
      </c>
      <c r="I439" s="22" t="str">
        <f t="shared" si="13"/>
        <v/>
      </c>
    </row>
    <row r="440" spans="1:9" x14ac:dyDescent="0.3">
      <c r="A440" s="18"/>
      <c r="B440" s="17"/>
      <c r="C440" s="19" t="str">
        <f>IF($B440="","",IFERROR(INDEX(Items!$B:$B,MATCH($B440,Items!$A:$A,0)),"Unknown code"))</f>
        <v/>
      </c>
      <c r="D440" s="20"/>
      <c r="E440" s="21"/>
      <c r="F440" s="22" t="str">
        <f t="shared" si="12"/>
        <v/>
      </c>
      <c r="G440" s="17"/>
      <c r="H440" s="23" t="str">
        <f>IF($B440="","",MAX(0,MIN(N($D440),SUMIF($B$4:$B$1003,$B440,$D$4:$D$1003)-SUMIF(Issues!$B$4:$B$2003,$B440,Issues!$D$4:$D$2003)-SUMIF($B441:$B$1004,$B440,$D441:$D$1004))))</f>
        <v/>
      </c>
      <c r="I440" s="22" t="str">
        <f t="shared" si="13"/>
        <v/>
      </c>
    </row>
    <row r="441" spans="1:9" x14ac:dyDescent="0.3">
      <c r="A441" s="18"/>
      <c r="B441" s="17"/>
      <c r="C441" s="19" t="str">
        <f>IF($B441="","",IFERROR(INDEX(Items!$B:$B,MATCH($B441,Items!$A:$A,0)),"Unknown code"))</f>
        <v/>
      </c>
      <c r="D441" s="20"/>
      <c r="E441" s="21"/>
      <c r="F441" s="22" t="str">
        <f t="shared" si="12"/>
        <v/>
      </c>
      <c r="G441" s="17"/>
      <c r="H441" s="23" t="str">
        <f>IF($B441="","",MAX(0,MIN(N($D441),SUMIF($B$4:$B$1003,$B441,$D$4:$D$1003)-SUMIF(Issues!$B$4:$B$2003,$B441,Issues!$D$4:$D$2003)-SUMIF($B442:$B$1004,$B441,$D442:$D$1004))))</f>
        <v/>
      </c>
      <c r="I441" s="22" t="str">
        <f t="shared" si="13"/>
        <v/>
      </c>
    </row>
    <row r="442" spans="1:9" x14ac:dyDescent="0.3">
      <c r="A442" s="18"/>
      <c r="B442" s="17"/>
      <c r="C442" s="19" t="str">
        <f>IF($B442="","",IFERROR(INDEX(Items!$B:$B,MATCH($B442,Items!$A:$A,0)),"Unknown code"))</f>
        <v/>
      </c>
      <c r="D442" s="20"/>
      <c r="E442" s="21"/>
      <c r="F442" s="22" t="str">
        <f t="shared" si="12"/>
        <v/>
      </c>
      <c r="G442" s="17"/>
      <c r="H442" s="23" t="str">
        <f>IF($B442="","",MAX(0,MIN(N($D442),SUMIF($B$4:$B$1003,$B442,$D$4:$D$1003)-SUMIF(Issues!$B$4:$B$2003,$B442,Issues!$D$4:$D$2003)-SUMIF($B443:$B$1004,$B442,$D443:$D$1004))))</f>
        <v/>
      </c>
      <c r="I442" s="22" t="str">
        <f t="shared" si="13"/>
        <v/>
      </c>
    </row>
    <row r="443" spans="1:9" x14ac:dyDescent="0.3">
      <c r="A443" s="18"/>
      <c r="B443" s="17"/>
      <c r="C443" s="19" t="str">
        <f>IF($B443="","",IFERROR(INDEX(Items!$B:$B,MATCH($B443,Items!$A:$A,0)),"Unknown code"))</f>
        <v/>
      </c>
      <c r="D443" s="20"/>
      <c r="E443" s="21"/>
      <c r="F443" s="22" t="str">
        <f t="shared" si="12"/>
        <v/>
      </c>
      <c r="G443" s="17"/>
      <c r="H443" s="23" t="str">
        <f>IF($B443="","",MAX(0,MIN(N($D443),SUMIF($B$4:$B$1003,$B443,$D$4:$D$1003)-SUMIF(Issues!$B$4:$B$2003,$B443,Issues!$D$4:$D$2003)-SUMIF($B444:$B$1004,$B443,$D444:$D$1004))))</f>
        <v/>
      </c>
      <c r="I443" s="22" t="str">
        <f t="shared" si="13"/>
        <v/>
      </c>
    </row>
    <row r="444" spans="1:9" x14ac:dyDescent="0.3">
      <c r="A444" s="18"/>
      <c r="B444" s="17"/>
      <c r="C444" s="19" t="str">
        <f>IF($B444="","",IFERROR(INDEX(Items!$B:$B,MATCH($B444,Items!$A:$A,0)),"Unknown code"))</f>
        <v/>
      </c>
      <c r="D444" s="20"/>
      <c r="E444" s="21"/>
      <c r="F444" s="22" t="str">
        <f t="shared" si="12"/>
        <v/>
      </c>
      <c r="G444" s="17"/>
      <c r="H444" s="23" t="str">
        <f>IF($B444="","",MAX(0,MIN(N($D444),SUMIF($B$4:$B$1003,$B444,$D$4:$D$1003)-SUMIF(Issues!$B$4:$B$2003,$B444,Issues!$D$4:$D$2003)-SUMIF($B445:$B$1004,$B444,$D445:$D$1004))))</f>
        <v/>
      </c>
      <c r="I444" s="22" t="str">
        <f t="shared" si="13"/>
        <v/>
      </c>
    </row>
    <row r="445" spans="1:9" x14ac:dyDescent="0.3">
      <c r="A445" s="18"/>
      <c r="B445" s="17"/>
      <c r="C445" s="19" t="str">
        <f>IF($B445="","",IFERROR(INDEX(Items!$B:$B,MATCH($B445,Items!$A:$A,0)),"Unknown code"))</f>
        <v/>
      </c>
      <c r="D445" s="20"/>
      <c r="E445" s="21"/>
      <c r="F445" s="22" t="str">
        <f t="shared" si="12"/>
        <v/>
      </c>
      <c r="G445" s="17"/>
      <c r="H445" s="23" t="str">
        <f>IF($B445="","",MAX(0,MIN(N($D445),SUMIF($B$4:$B$1003,$B445,$D$4:$D$1003)-SUMIF(Issues!$B$4:$B$2003,$B445,Issues!$D$4:$D$2003)-SUMIF($B446:$B$1004,$B445,$D446:$D$1004))))</f>
        <v/>
      </c>
      <c r="I445" s="22" t="str">
        <f t="shared" si="13"/>
        <v/>
      </c>
    </row>
    <row r="446" spans="1:9" x14ac:dyDescent="0.3">
      <c r="A446" s="18"/>
      <c r="B446" s="17"/>
      <c r="C446" s="19" t="str">
        <f>IF($B446="","",IFERROR(INDEX(Items!$B:$B,MATCH($B446,Items!$A:$A,0)),"Unknown code"))</f>
        <v/>
      </c>
      <c r="D446" s="20"/>
      <c r="E446" s="21"/>
      <c r="F446" s="22" t="str">
        <f t="shared" si="12"/>
        <v/>
      </c>
      <c r="G446" s="17"/>
      <c r="H446" s="23" t="str">
        <f>IF($B446="","",MAX(0,MIN(N($D446),SUMIF($B$4:$B$1003,$B446,$D$4:$D$1003)-SUMIF(Issues!$B$4:$B$2003,$B446,Issues!$D$4:$D$2003)-SUMIF($B447:$B$1004,$B446,$D447:$D$1004))))</f>
        <v/>
      </c>
      <c r="I446" s="22" t="str">
        <f t="shared" si="13"/>
        <v/>
      </c>
    </row>
    <row r="447" spans="1:9" x14ac:dyDescent="0.3">
      <c r="A447" s="18"/>
      <c r="B447" s="17"/>
      <c r="C447" s="19" t="str">
        <f>IF($B447="","",IFERROR(INDEX(Items!$B:$B,MATCH($B447,Items!$A:$A,0)),"Unknown code"))</f>
        <v/>
      </c>
      <c r="D447" s="20"/>
      <c r="E447" s="21"/>
      <c r="F447" s="22" t="str">
        <f t="shared" si="12"/>
        <v/>
      </c>
      <c r="G447" s="17"/>
      <c r="H447" s="23" t="str">
        <f>IF($B447="","",MAX(0,MIN(N($D447),SUMIF($B$4:$B$1003,$B447,$D$4:$D$1003)-SUMIF(Issues!$B$4:$B$2003,$B447,Issues!$D$4:$D$2003)-SUMIF($B448:$B$1004,$B447,$D448:$D$1004))))</f>
        <v/>
      </c>
      <c r="I447" s="22" t="str">
        <f t="shared" si="13"/>
        <v/>
      </c>
    </row>
    <row r="448" spans="1:9" x14ac:dyDescent="0.3">
      <c r="A448" s="18"/>
      <c r="B448" s="17"/>
      <c r="C448" s="19" t="str">
        <f>IF($B448="","",IFERROR(INDEX(Items!$B:$B,MATCH($B448,Items!$A:$A,0)),"Unknown code"))</f>
        <v/>
      </c>
      <c r="D448" s="20"/>
      <c r="E448" s="21"/>
      <c r="F448" s="22" t="str">
        <f t="shared" si="12"/>
        <v/>
      </c>
      <c r="G448" s="17"/>
      <c r="H448" s="23" t="str">
        <f>IF($B448="","",MAX(0,MIN(N($D448),SUMIF($B$4:$B$1003,$B448,$D$4:$D$1003)-SUMIF(Issues!$B$4:$B$2003,$B448,Issues!$D$4:$D$2003)-SUMIF($B449:$B$1004,$B448,$D449:$D$1004))))</f>
        <v/>
      </c>
      <c r="I448" s="22" t="str">
        <f t="shared" si="13"/>
        <v/>
      </c>
    </row>
    <row r="449" spans="1:9" x14ac:dyDescent="0.3">
      <c r="A449" s="18"/>
      <c r="B449" s="17"/>
      <c r="C449" s="19" t="str">
        <f>IF($B449="","",IFERROR(INDEX(Items!$B:$B,MATCH($B449,Items!$A:$A,0)),"Unknown code"))</f>
        <v/>
      </c>
      <c r="D449" s="20"/>
      <c r="E449" s="21"/>
      <c r="F449" s="22" t="str">
        <f t="shared" si="12"/>
        <v/>
      </c>
      <c r="G449" s="17"/>
      <c r="H449" s="23" t="str">
        <f>IF($B449="","",MAX(0,MIN(N($D449),SUMIF($B$4:$B$1003,$B449,$D$4:$D$1003)-SUMIF(Issues!$B$4:$B$2003,$B449,Issues!$D$4:$D$2003)-SUMIF($B450:$B$1004,$B449,$D450:$D$1004))))</f>
        <v/>
      </c>
      <c r="I449" s="22" t="str">
        <f t="shared" si="13"/>
        <v/>
      </c>
    </row>
    <row r="450" spans="1:9" x14ac:dyDescent="0.3">
      <c r="A450" s="18"/>
      <c r="B450" s="17"/>
      <c r="C450" s="19" t="str">
        <f>IF($B450="","",IFERROR(INDEX(Items!$B:$B,MATCH($B450,Items!$A:$A,0)),"Unknown code"))</f>
        <v/>
      </c>
      <c r="D450" s="20"/>
      <c r="E450" s="21"/>
      <c r="F450" s="22" t="str">
        <f t="shared" si="12"/>
        <v/>
      </c>
      <c r="G450" s="17"/>
      <c r="H450" s="23" t="str">
        <f>IF($B450="","",MAX(0,MIN(N($D450),SUMIF($B$4:$B$1003,$B450,$D$4:$D$1003)-SUMIF(Issues!$B$4:$B$2003,$B450,Issues!$D$4:$D$2003)-SUMIF($B451:$B$1004,$B450,$D451:$D$1004))))</f>
        <v/>
      </c>
      <c r="I450" s="22" t="str">
        <f t="shared" si="13"/>
        <v/>
      </c>
    </row>
    <row r="451" spans="1:9" x14ac:dyDescent="0.3">
      <c r="A451" s="18"/>
      <c r="B451" s="17"/>
      <c r="C451" s="19" t="str">
        <f>IF($B451="","",IFERROR(INDEX(Items!$B:$B,MATCH($B451,Items!$A:$A,0)),"Unknown code"))</f>
        <v/>
      </c>
      <c r="D451" s="20"/>
      <c r="E451" s="21"/>
      <c r="F451" s="22" t="str">
        <f t="shared" si="12"/>
        <v/>
      </c>
      <c r="G451" s="17"/>
      <c r="H451" s="23" t="str">
        <f>IF($B451="","",MAX(0,MIN(N($D451),SUMIF($B$4:$B$1003,$B451,$D$4:$D$1003)-SUMIF(Issues!$B$4:$B$2003,$B451,Issues!$D$4:$D$2003)-SUMIF($B452:$B$1004,$B451,$D452:$D$1004))))</f>
        <v/>
      </c>
      <c r="I451" s="22" t="str">
        <f t="shared" si="13"/>
        <v/>
      </c>
    </row>
    <row r="452" spans="1:9" x14ac:dyDescent="0.3">
      <c r="A452" s="18"/>
      <c r="B452" s="17"/>
      <c r="C452" s="19" t="str">
        <f>IF($B452="","",IFERROR(INDEX(Items!$B:$B,MATCH($B452,Items!$A:$A,0)),"Unknown code"))</f>
        <v/>
      </c>
      <c r="D452" s="20"/>
      <c r="E452" s="21"/>
      <c r="F452" s="22" t="str">
        <f t="shared" ref="F452:F515" si="14">IF(OR($D452="",$E452=""),"",ROUND($D452*$E452,2))</f>
        <v/>
      </c>
      <c r="G452" s="17"/>
      <c r="H452" s="23" t="str">
        <f>IF($B452="","",MAX(0,MIN(N($D452),SUMIF($B$4:$B$1003,$B452,$D$4:$D$1003)-SUMIF(Issues!$B$4:$B$2003,$B452,Issues!$D$4:$D$2003)-SUMIF($B453:$B$1004,$B452,$D453:$D$1004))))</f>
        <v/>
      </c>
      <c r="I452" s="22" t="str">
        <f t="shared" ref="I452:I515" si="15">IF(OR($H452="",$E452=""),"",ROUND($H452*$E452,2))</f>
        <v/>
      </c>
    </row>
    <row r="453" spans="1:9" x14ac:dyDescent="0.3">
      <c r="A453" s="18"/>
      <c r="B453" s="17"/>
      <c r="C453" s="19" t="str">
        <f>IF($B453="","",IFERROR(INDEX(Items!$B:$B,MATCH($B453,Items!$A:$A,0)),"Unknown code"))</f>
        <v/>
      </c>
      <c r="D453" s="20"/>
      <c r="E453" s="21"/>
      <c r="F453" s="22" t="str">
        <f t="shared" si="14"/>
        <v/>
      </c>
      <c r="G453" s="17"/>
      <c r="H453" s="23" t="str">
        <f>IF($B453="","",MAX(0,MIN(N($D453),SUMIF($B$4:$B$1003,$B453,$D$4:$D$1003)-SUMIF(Issues!$B$4:$B$2003,$B453,Issues!$D$4:$D$2003)-SUMIF($B454:$B$1004,$B453,$D454:$D$1004))))</f>
        <v/>
      </c>
      <c r="I453" s="22" t="str">
        <f t="shared" si="15"/>
        <v/>
      </c>
    </row>
    <row r="454" spans="1:9" x14ac:dyDescent="0.3">
      <c r="A454" s="18"/>
      <c r="B454" s="17"/>
      <c r="C454" s="19" t="str">
        <f>IF($B454="","",IFERROR(INDEX(Items!$B:$B,MATCH($B454,Items!$A:$A,0)),"Unknown code"))</f>
        <v/>
      </c>
      <c r="D454" s="20"/>
      <c r="E454" s="21"/>
      <c r="F454" s="22" t="str">
        <f t="shared" si="14"/>
        <v/>
      </c>
      <c r="G454" s="17"/>
      <c r="H454" s="23" t="str">
        <f>IF($B454="","",MAX(0,MIN(N($D454),SUMIF($B$4:$B$1003,$B454,$D$4:$D$1003)-SUMIF(Issues!$B$4:$B$2003,$B454,Issues!$D$4:$D$2003)-SUMIF($B455:$B$1004,$B454,$D455:$D$1004))))</f>
        <v/>
      </c>
      <c r="I454" s="22" t="str">
        <f t="shared" si="15"/>
        <v/>
      </c>
    </row>
    <row r="455" spans="1:9" x14ac:dyDescent="0.3">
      <c r="A455" s="18"/>
      <c r="B455" s="17"/>
      <c r="C455" s="19" t="str">
        <f>IF($B455="","",IFERROR(INDEX(Items!$B:$B,MATCH($B455,Items!$A:$A,0)),"Unknown code"))</f>
        <v/>
      </c>
      <c r="D455" s="20"/>
      <c r="E455" s="21"/>
      <c r="F455" s="22" t="str">
        <f t="shared" si="14"/>
        <v/>
      </c>
      <c r="G455" s="17"/>
      <c r="H455" s="23" t="str">
        <f>IF($B455="","",MAX(0,MIN(N($D455),SUMIF($B$4:$B$1003,$B455,$D$4:$D$1003)-SUMIF(Issues!$B$4:$B$2003,$B455,Issues!$D$4:$D$2003)-SUMIF($B456:$B$1004,$B455,$D456:$D$1004))))</f>
        <v/>
      </c>
      <c r="I455" s="22" t="str">
        <f t="shared" si="15"/>
        <v/>
      </c>
    </row>
    <row r="456" spans="1:9" x14ac:dyDescent="0.3">
      <c r="A456" s="18"/>
      <c r="B456" s="17"/>
      <c r="C456" s="19" t="str">
        <f>IF($B456="","",IFERROR(INDEX(Items!$B:$B,MATCH($B456,Items!$A:$A,0)),"Unknown code"))</f>
        <v/>
      </c>
      <c r="D456" s="20"/>
      <c r="E456" s="21"/>
      <c r="F456" s="22" t="str">
        <f t="shared" si="14"/>
        <v/>
      </c>
      <c r="G456" s="17"/>
      <c r="H456" s="23" t="str">
        <f>IF($B456="","",MAX(0,MIN(N($D456),SUMIF($B$4:$B$1003,$B456,$D$4:$D$1003)-SUMIF(Issues!$B$4:$B$2003,$B456,Issues!$D$4:$D$2003)-SUMIF($B457:$B$1004,$B456,$D457:$D$1004))))</f>
        <v/>
      </c>
      <c r="I456" s="22" t="str">
        <f t="shared" si="15"/>
        <v/>
      </c>
    </row>
    <row r="457" spans="1:9" x14ac:dyDescent="0.3">
      <c r="A457" s="18"/>
      <c r="B457" s="17"/>
      <c r="C457" s="19" t="str">
        <f>IF($B457="","",IFERROR(INDEX(Items!$B:$B,MATCH($B457,Items!$A:$A,0)),"Unknown code"))</f>
        <v/>
      </c>
      <c r="D457" s="20"/>
      <c r="E457" s="21"/>
      <c r="F457" s="22" t="str">
        <f t="shared" si="14"/>
        <v/>
      </c>
      <c r="G457" s="17"/>
      <c r="H457" s="23" t="str">
        <f>IF($B457="","",MAX(0,MIN(N($D457),SUMIF($B$4:$B$1003,$B457,$D$4:$D$1003)-SUMIF(Issues!$B$4:$B$2003,$B457,Issues!$D$4:$D$2003)-SUMIF($B458:$B$1004,$B457,$D458:$D$1004))))</f>
        <v/>
      </c>
      <c r="I457" s="22" t="str">
        <f t="shared" si="15"/>
        <v/>
      </c>
    </row>
    <row r="458" spans="1:9" x14ac:dyDescent="0.3">
      <c r="A458" s="18"/>
      <c r="B458" s="17"/>
      <c r="C458" s="19" t="str">
        <f>IF($B458="","",IFERROR(INDEX(Items!$B:$B,MATCH($B458,Items!$A:$A,0)),"Unknown code"))</f>
        <v/>
      </c>
      <c r="D458" s="20"/>
      <c r="E458" s="21"/>
      <c r="F458" s="22" t="str">
        <f t="shared" si="14"/>
        <v/>
      </c>
      <c r="G458" s="17"/>
      <c r="H458" s="23" t="str">
        <f>IF($B458="","",MAX(0,MIN(N($D458),SUMIF($B$4:$B$1003,$B458,$D$4:$D$1003)-SUMIF(Issues!$B$4:$B$2003,$B458,Issues!$D$4:$D$2003)-SUMIF($B459:$B$1004,$B458,$D459:$D$1004))))</f>
        <v/>
      </c>
      <c r="I458" s="22" t="str">
        <f t="shared" si="15"/>
        <v/>
      </c>
    </row>
    <row r="459" spans="1:9" x14ac:dyDescent="0.3">
      <c r="A459" s="18"/>
      <c r="B459" s="17"/>
      <c r="C459" s="19" t="str">
        <f>IF($B459="","",IFERROR(INDEX(Items!$B:$B,MATCH($B459,Items!$A:$A,0)),"Unknown code"))</f>
        <v/>
      </c>
      <c r="D459" s="20"/>
      <c r="E459" s="21"/>
      <c r="F459" s="22" t="str">
        <f t="shared" si="14"/>
        <v/>
      </c>
      <c r="G459" s="17"/>
      <c r="H459" s="23" t="str">
        <f>IF($B459="","",MAX(0,MIN(N($D459),SUMIF($B$4:$B$1003,$B459,$D$4:$D$1003)-SUMIF(Issues!$B$4:$B$2003,$B459,Issues!$D$4:$D$2003)-SUMIF($B460:$B$1004,$B459,$D460:$D$1004))))</f>
        <v/>
      </c>
      <c r="I459" s="22" t="str">
        <f t="shared" si="15"/>
        <v/>
      </c>
    </row>
    <row r="460" spans="1:9" x14ac:dyDescent="0.3">
      <c r="A460" s="18"/>
      <c r="B460" s="17"/>
      <c r="C460" s="19" t="str">
        <f>IF($B460="","",IFERROR(INDEX(Items!$B:$B,MATCH($B460,Items!$A:$A,0)),"Unknown code"))</f>
        <v/>
      </c>
      <c r="D460" s="20"/>
      <c r="E460" s="21"/>
      <c r="F460" s="22" t="str">
        <f t="shared" si="14"/>
        <v/>
      </c>
      <c r="G460" s="17"/>
      <c r="H460" s="23" t="str">
        <f>IF($B460="","",MAX(0,MIN(N($D460),SUMIF($B$4:$B$1003,$B460,$D$4:$D$1003)-SUMIF(Issues!$B$4:$B$2003,$B460,Issues!$D$4:$D$2003)-SUMIF($B461:$B$1004,$B460,$D461:$D$1004))))</f>
        <v/>
      </c>
      <c r="I460" s="22" t="str">
        <f t="shared" si="15"/>
        <v/>
      </c>
    </row>
    <row r="461" spans="1:9" x14ac:dyDescent="0.3">
      <c r="A461" s="18"/>
      <c r="B461" s="17"/>
      <c r="C461" s="19" t="str">
        <f>IF($B461="","",IFERROR(INDEX(Items!$B:$B,MATCH($B461,Items!$A:$A,0)),"Unknown code"))</f>
        <v/>
      </c>
      <c r="D461" s="20"/>
      <c r="E461" s="21"/>
      <c r="F461" s="22" t="str">
        <f t="shared" si="14"/>
        <v/>
      </c>
      <c r="G461" s="17"/>
      <c r="H461" s="23" t="str">
        <f>IF($B461="","",MAX(0,MIN(N($D461),SUMIF($B$4:$B$1003,$B461,$D$4:$D$1003)-SUMIF(Issues!$B$4:$B$2003,$B461,Issues!$D$4:$D$2003)-SUMIF($B462:$B$1004,$B461,$D462:$D$1004))))</f>
        <v/>
      </c>
      <c r="I461" s="22" t="str">
        <f t="shared" si="15"/>
        <v/>
      </c>
    </row>
    <row r="462" spans="1:9" x14ac:dyDescent="0.3">
      <c r="A462" s="18"/>
      <c r="B462" s="17"/>
      <c r="C462" s="19" t="str">
        <f>IF($B462="","",IFERROR(INDEX(Items!$B:$B,MATCH($B462,Items!$A:$A,0)),"Unknown code"))</f>
        <v/>
      </c>
      <c r="D462" s="20"/>
      <c r="E462" s="21"/>
      <c r="F462" s="22" t="str">
        <f t="shared" si="14"/>
        <v/>
      </c>
      <c r="G462" s="17"/>
      <c r="H462" s="23" t="str">
        <f>IF($B462="","",MAX(0,MIN(N($D462),SUMIF($B$4:$B$1003,$B462,$D$4:$D$1003)-SUMIF(Issues!$B$4:$B$2003,$B462,Issues!$D$4:$D$2003)-SUMIF($B463:$B$1004,$B462,$D463:$D$1004))))</f>
        <v/>
      </c>
      <c r="I462" s="22" t="str">
        <f t="shared" si="15"/>
        <v/>
      </c>
    </row>
    <row r="463" spans="1:9" x14ac:dyDescent="0.3">
      <c r="A463" s="18"/>
      <c r="B463" s="17"/>
      <c r="C463" s="19" t="str">
        <f>IF($B463="","",IFERROR(INDEX(Items!$B:$B,MATCH($B463,Items!$A:$A,0)),"Unknown code"))</f>
        <v/>
      </c>
      <c r="D463" s="20"/>
      <c r="E463" s="21"/>
      <c r="F463" s="22" t="str">
        <f t="shared" si="14"/>
        <v/>
      </c>
      <c r="G463" s="17"/>
      <c r="H463" s="23" t="str">
        <f>IF($B463="","",MAX(0,MIN(N($D463),SUMIF($B$4:$B$1003,$B463,$D$4:$D$1003)-SUMIF(Issues!$B$4:$B$2003,$B463,Issues!$D$4:$D$2003)-SUMIF($B464:$B$1004,$B463,$D464:$D$1004))))</f>
        <v/>
      </c>
      <c r="I463" s="22" t="str">
        <f t="shared" si="15"/>
        <v/>
      </c>
    </row>
    <row r="464" spans="1:9" x14ac:dyDescent="0.3">
      <c r="A464" s="18"/>
      <c r="B464" s="17"/>
      <c r="C464" s="19" t="str">
        <f>IF($B464="","",IFERROR(INDEX(Items!$B:$B,MATCH($B464,Items!$A:$A,0)),"Unknown code"))</f>
        <v/>
      </c>
      <c r="D464" s="20"/>
      <c r="E464" s="21"/>
      <c r="F464" s="22" t="str">
        <f t="shared" si="14"/>
        <v/>
      </c>
      <c r="G464" s="17"/>
      <c r="H464" s="23" t="str">
        <f>IF($B464="","",MAX(0,MIN(N($D464),SUMIF($B$4:$B$1003,$B464,$D$4:$D$1003)-SUMIF(Issues!$B$4:$B$2003,$B464,Issues!$D$4:$D$2003)-SUMIF($B465:$B$1004,$B464,$D465:$D$1004))))</f>
        <v/>
      </c>
      <c r="I464" s="22" t="str">
        <f t="shared" si="15"/>
        <v/>
      </c>
    </row>
    <row r="465" spans="1:9" x14ac:dyDescent="0.3">
      <c r="A465" s="18"/>
      <c r="B465" s="17"/>
      <c r="C465" s="19" t="str">
        <f>IF($B465="","",IFERROR(INDEX(Items!$B:$B,MATCH($B465,Items!$A:$A,0)),"Unknown code"))</f>
        <v/>
      </c>
      <c r="D465" s="20"/>
      <c r="E465" s="21"/>
      <c r="F465" s="22" t="str">
        <f t="shared" si="14"/>
        <v/>
      </c>
      <c r="G465" s="17"/>
      <c r="H465" s="23" t="str">
        <f>IF($B465="","",MAX(0,MIN(N($D465),SUMIF($B$4:$B$1003,$B465,$D$4:$D$1003)-SUMIF(Issues!$B$4:$B$2003,$B465,Issues!$D$4:$D$2003)-SUMIF($B466:$B$1004,$B465,$D466:$D$1004))))</f>
        <v/>
      </c>
      <c r="I465" s="22" t="str">
        <f t="shared" si="15"/>
        <v/>
      </c>
    </row>
    <row r="466" spans="1:9" x14ac:dyDescent="0.3">
      <c r="A466" s="18"/>
      <c r="B466" s="17"/>
      <c r="C466" s="19" t="str">
        <f>IF($B466="","",IFERROR(INDEX(Items!$B:$B,MATCH($B466,Items!$A:$A,0)),"Unknown code"))</f>
        <v/>
      </c>
      <c r="D466" s="20"/>
      <c r="E466" s="21"/>
      <c r="F466" s="22" t="str">
        <f t="shared" si="14"/>
        <v/>
      </c>
      <c r="G466" s="17"/>
      <c r="H466" s="23" t="str">
        <f>IF($B466="","",MAX(0,MIN(N($D466),SUMIF($B$4:$B$1003,$B466,$D$4:$D$1003)-SUMIF(Issues!$B$4:$B$2003,$B466,Issues!$D$4:$D$2003)-SUMIF($B467:$B$1004,$B466,$D467:$D$1004))))</f>
        <v/>
      </c>
      <c r="I466" s="22" t="str">
        <f t="shared" si="15"/>
        <v/>
      </c>
    </row>
    <row r="467" spans="1:9" x14ac:dyDescent="0.3">
      <c r="A467" s="18"/>
      <c r="B467" s="17"/>
      <c r="C467" s="19" t="str">
        <f>IF($B467="","",IFERROR(INDEX(Items!$B:$B,MATCH($B467,Items!$A:$A,0)),"Unknown code"))</f>
        <v/>
      </c>
      <c r="D467" s="20"/>
      <c r="E467" s="21"/>
      <c r="F467" s="22" t="str">
        <f t="shared" si="14"/>
        <v/>
      </c>
      <c r="G467" s="17"/>
      <c r="H467" s="23" t="str">
        <f>IF($B467="","",MAX(0,MIN(N($D467),SUMIF($B$4:$B$1003,$B467,$D$4:$D$1003)-SUMIF(Issues!$B$4:$B$2003,$B467,Issues!$D$4:$D$2003)-SUMIF($B468:$B$1004,$B467,$D468:$D$1004))))</f>
        <v/>
      </c>
      <c r="I467" s="22" t="str">
        <f t="shared" si="15"/>
        <v/>
      </c>
    </row>
    <row r="468" spans="1:9" x14ac:dyDescent="0.3">
      <c r="A468" s="18"/>
      <c r="B468" s="17"/>
      <c r="C468" s="19" t="str">
        <f>IF($B468="","",IFERROR(INDEX(Items!$B:$B,MATCH($B468,Items!$A:$A,0)),"Unknown code"))</f>
        <v/>
      </c>
      <c r="D468" s="20"/>
      <c r="E468" s="21"/>
      <c r="F468" s="22" t="str">
        <f t="shared" si="14"/>
        <v/>
      </c>
      <c r="G468" s="17"/>
      <c r="H468" s="23" t="str">
        <f>IF($B468="","",MAX(0,MIN(N($D468),SUMIF($B$4:$B$1003,$B468,$D$4:$D$1003)-SUMIF(Issues!$B$4:$B$2003,$B468,Issues!$D$4:$D$2003)-SUMIF($B469:$B$1004,$B468,$D469:$D$1004))))</f>
        <v/>
      </c>
      <c r="I468" s="22" t="str">
        <f t="shared" si="15"/>
        <v/>
      </c>
    </row>
    <row r="469" spans="1:9" x14ac:dyDescent="0.3">
      <c r="A469" s="18"/>
      <c r="B469" s="17"/>
      <c r="C469" s="19" t="str">
        <f>IF($B469="","",IFERROR(INDEX(Items!$B:$B,MATCH($B469,Items!$A:$A,0)),"Unknown code"))</f>
        <v/>
      </c>
      <c r="D469" s="20"/>
      <c r="E469" s="21"/>
      <c r="F469" s="22" t="str">
        <f t="shared" si="14"/>
        <v/>
      </c>
      <c r="G469" s="17"/>
      <c r="H469" s="23" t="str">
        <f>IF($B469="","",MAX(0,MIN(N($D469),SUMIF($B$4:$B$1003,$B469,$D$4:$D$1003)-SUMIF(Issues!$B$4:$B$2003,$B469,Issues!$D$4:$D$2003)-SUMIF($B470:$B$1004,$B469,$D470:$D$1004))))</f>
        <v/>
      </c>
      <c r="I469" s="22" t="str">
        <f t="shared" si="15"/>
        <v/>
      </c>
    </row>
    <row r="470" spans="1:9" x14ac:dyDescent="0.3">
      <c r="A470" s="18"/>
      <c r="B470" s="17"/>
      <c r="C470" s="19" t="str">
        <f>IF($B470="","",IFERROR(INDEX(Items!$B:$B,MATCH($B470,Items!$A:$A,0)),"Unknown code"))</f>
        <v/>
      </c>
      <c r="D470" s="20"/>
      <c r="E470" s="21"/>
      <c r="F470" s="22" t="str">
        <f t="shared" si="14"/>
        <v/>
      </c>
      <c r="G470" s="17"/>
      <c r="H470" s="23" t="str">
        <f>IF($B470="","",MAX(0,MIN(N($D470),SUMIF($B$4:$B$1003,$B470,$D$4:$D$1003)-SUMIF(Issues!$B$4:$B$2003,$B470,Issues!$D$4:$D$2003)-SUMIF($B471:$B$1004,$B470,$D471:$D$1004))))</f>
        <v/>
      </c>
      <c r="I470" s="22" t="str">
        <f t="shared" si="15"/>
        <v/>
      </c>
    </row>
    <row r="471" spans="1:9" x14ac:dyDescent="0.3">
      <c r="A471" s="18"/>
      <c r="B471" s="17"/>
      <c r="C471" s="19" t="str">
        <f>IF($B471="","",IFERROR(INDEX(Items!$B:$B,MATCH($B471,Items!$A:$A,0)),"Unknown code"))</f>
        <v/>
      </c>
      <c r="D471" s="20"/>
      <c r="E471" s="21"/>
      <c r="F471" s="22" t="str">
        <f t="shared" si="14"/>
        <v/>
      </c>
      <c r="G471" s="17"/>
      <c r="H471" s="23" t="str">
        <f>IF($B471="","",MAX(0,MIN(N($D471),SUMIF($B$4:$B$1003,$B471,$D$4:$D$1003)-SUMIF(Issues!$B$4:$B$2003,$B471,Issues!$D$4:$D$2003)-SUMIF($B472:$B$1004,$B471,$D472:$D$1004))))</f>
        <v/>
      </c>
      <c r="I471" s="22" t="str">
        <f t="shared" si="15"/>
        <v/>
      </c>
    </row>
    <row r="472" spans="1:9" x14ac:dyDescent="0.3">
      <c r="A472" s="18"/>
      <c r="B472" s="17"/>
      <c r="C472" s="19" t="str">
        <f>IF($B472="","",IFERROR(INDEX(Items!$B:$B,MATCH($B472,Items!$A:$A,0)),"Unknown code"))</f>
        <v/>
      </c>
      <c r="D472" s="20"/>
      <c r="E472" s="21"/>
      <c r="F472" s="22" t="str">
        <f t="shared" si="14"/>
        <v/>
      </c>
      <c r="G472" s="17"/>
      <c r="H472" s="23" t="str">
        <f>IF($B472="","",MAX(0,MIN(N($D472),SUMIF($B$4:$B$1003,$B472,$D$4:$D$1003)-SUMIF(Issues!$B$4:$B$2003,$B472,Issues!$D$4:$D$2003)-SUMIF($B473:$B$1004,$B472,$D473:$D$1004))))</f>
        <v/>
      </c>
      <c r="I472" s="22" t="str">
        <f t="shared" si="15"/>
        <v/>
      </c>
    </row>
    <row r="473" spans="1:9" x14ac:dyDescent="0.3">
      <c r="A473" s="18"/>
      <c r="B473" s="17"/>
      <c r="C473" s="19" t="str">
        <f>IF($B473="","",IFERROR(INDEX(Items!$B:$B,MATCH($B473,Items!$A:$A,0)),"Unknown code"))</f>
        <v/>
      </c>
      <c r="D473" s="20"/>
      <c r="E473" s="21"/>
      <c r="F473" s="22" t="str">
        <f t="shared" si="14"/>
        <v/>
      </c>
      <c r="G473" s="17"/>
      <c r="H473" s="23" t="str">
        <f>IF($B473="","",MAX(0,MIN(N($D473),SUMIF($B$4:$B$1003,$B473,$D$4:$D$1003)-SUMIF(Issues!$B$4:$B$2003,$B473,Issues!$D$4:$D$2003)-SUMIF($B474:$B$1004,$B473,$D474:$D$1004))))</f>
        <v/>
      </c>
      <c r="I473" s="22" t="str">
        <f t="shared" si="15"/>
        <v/>
      </c>
    </row>
    <row r="474" spans="1:9" x14ac:dyDescent="0.3">
      <c r="A474" s="18"/>
      <c r="B474" s="17"/>
      <c r="C474" s="19" t="str">
        <f>IF($B474="","",IFERROR(INDEX(Items!$B:$B,MATCH($B474,Items!$A:$A,0)),"Unknown code"))</f>
        <v/>
      </c>
      <c r="D474" s="20"/>
      <c r="E474" s="21"/>
      <c r="F474" s="22" t="str">
        <f t="shared" si="14"/>
        <v/>
      </c>
      <c r="G474" s="17"/>
      <c r="H474" s="23" t="str">
        <f>IF($B474="","",MAX(0,MIN(N($D474),SUMIF($B$4:$B$1003,$B474,$D$4:$D$1003)-SUMIF(Issues!$B$4:$B$2003,$B474,Issues!$D$4:$D$2003)-SUMIF($B475:$B$1004,$B474,$D475:$D$1004))))</f>
        <v/>
      </c>
      <c r="I474" s="22" t="str">
        <f t="shared" si="15"/>
        <v/>
      </c>
    </row>
    <row r="475" spans="1:9" x14ac:dyDescent="0.3">
      <c r="A475" s="18"/>
      <c r="B475" s="17"/>
      <c r="C475" s="19" t="str">
        <f>IF($B475="","",IFERROR(INDEX(Items!$B:$B,MATCH($B475,Items!$A:$A,0)),"Unknown code"))</f>
        <v/>
      </c>
      <c r="D475" s="20"/>
      <c r="E475" s="21"/>
      <c r="F475" s="22" t="str">
        <f t="shared" si="14"/>
        <v/>
      </c>
      <c r="G475" s="17"/>
      <c r="H475" s="23" t="str">
        <f>IF($B475="","",MAX(0,MIN(N($D475),SUMIF($B$4:$B$1003,$B475,$D$4:$D$1003)-SUMIF(Issues!$B$4:$B$2003,$B475,Issues!$D$4:$D$2003)-SUMIF($B476:$B$1004,$B475,$D476:$D$1004))))</f>
        <v/>
      </c>
      <c r="I475" s="22" t="str">
        <f t="shared" si="15"/>
        <v/>
      </c>
    </row>
    <row r="476" spans="1:9" x14ac:dyDescent="0.3">
      <c r="A476" s="18"/>
      <c r="B476" s="17"/>
      <c r="C476" s="19" t="str">
        <f>IF($B476="","",IFERROR(INDEX(Items!$B:$B,MATCH($B476,Items!$A:$A,0)),"Unknown code"))</f>
        <v/>
      </c>
      <c r="D476" s="20"/>
      <c r="E476" s="21"/>
      <c r="F476" s="22" t="str">
        <f t="shared" si="14"/>
        <v/>
      </c>
      <c r="G476" s="17"/>
      <c r="H476" s="23" t="str">
        <f>IF($B476="","",MAX(0,MIN(N($D476),SUMIF($B$4:$B$1003,$B476,$D$4:$D$1003)-SUMIF(Issues!$B$4:$B$2003,$B476,Issues!$D$4:$D$2003)-SUMIF($B477:$B$1004,$B476,$D477:$D$1004))))</f>
        <v/>
      </c>
      <c r="I476" s="22" t="str">
        <f t="shared" si="15"/>
        <v/>
      </c>
    </row>
    <row r="477" spans="1:9" x14ac:dyDescent="0.3">
      <c r="A477" s="18"/>
      <c r="B477" s="17"/>
      <c r="C477" s="19" t="str">
        <f>IF($B477="","",IFERROR(INDEX(Items!$B:$B,MATCH($B477,Items!$A:$A,0)),"Unknown code"))</f>
        <v/>
      </c>
      <c r="D477" s="20"/>
      <c r="E477" s="21"/>
      <c r="F477" s="22" t="str">
        <f t="shared" si="14"/>
        <v/>
      </c>
      <c r="G477" s="17"/>
      <c r="H477" s="23" t="str">
        <f>IF($B477="","",MAX(0,MIN(N($D477),SUMIF($B$4:$B$1003,$B477,$D$4:$D$1003)-SUMIF(Issues!$B$4:$B$2003,$B477,Issues!$D$4:$D$2003)-SUMIF($B478:$B$1004,$B477,$D478:$D$1004))))</f>
        <v/>
      </c>
      <c r="I477" s="22" t="str">
        <f t="shared" si="15"/>
        <v/>
      </c>
    </row>
    <row r="478" spans="1:9" x14ac:dyDescent="0.3">
      <c r="A478" s="18"/>
      <c r="B478" s="17"/>
      <c r="C478" s="19" t="str">
        <f>IF($B478="","",IFERROR(INDEX(Items!$B:$B,MATCH($B478,Items!$A:$A,0)),"Unknown code"))</f>
        <v/>
      </c>
      <c r="D478" s="20"/>
      <c r="E478" s="21"/>
      <c r="F478" s="22" t="str">
        <f t="shared" si="14"/>
        <v/>
      </c>
      <c r="G478" s="17"/>
      <c r="H478" s="23" t="str">
        <f>IF($B478="","",MAX(0,MIN(N($D478),SUMIF($B$4:$B$1003,$B478,$D$4:$D$1003)-SUMIF(Issues!$B$4:$B$2003,$B478,Issues!$D$4:$D$2003)-SUMIF($B479:$B$1004,$B478,$D479:$D$1004))))</f>
        <v/>
      </c>
      <c r="I478" s="22" t="str">
        <f t="shared" si="15"/>
        <v/>
      </c>
    </row>
    <row r="479" spans="1:9" x14ac:dyDescent="0.3">
      <c r="A479" s="18"/>
      <c r="B479" s="17"/>
      <c r="C479" s="19" t="str">
        <f>IF($B479="","",IFERROR(INDEX(Items!$B:$B,MATCH($B479,Items!$A:$A,0)),"Unknown code"))</f>
        <v/>
      </c>
      <c r="D479" s="20"/>
      <c r="E479" s="21"/>
      <c r="F479" s="22" t="str">
        <f t="shared" si="14"/>
        <v/>
      </c>
      <c r="G479" s="17"/>
      <c r="H479" s="23" t="str">
        <f>IF($B479="","",MAX(0,MIN(N($D479),SUMIF($B$4:$B$1003,$B479,$D$4:$D$1003)-SUMIF(Issues!$B$4:$B$2003,$B479,Issues!$D$4:$D$2003)-SUMIF($B480:$B$1004,$B479,$D480:$D$1004))))</f>
        <v/>
      </c>
      <c r="I479" s="22" t="str">
        <f t="shared" si="15"/>
        <v/>
      </c>
    </row>
    <row r="480" spans="1:9" x14ac:dyDescent="0.3">
      <c r="A480" s="18"/>
      <c r="B480" s="17"/>
      <c r="C480" s="19" t="str">
        <f>IF($B480="","",IFERROR(INDEX(Items!$B:$B,MATCH($B480,Items!$A:$A,0)),"Unknown code"))</f>
        <v/>
      </c>
      <c r="D480" s="20"/>
      <c r="E480" s="21"/>
      <c r="F480" s="22" t="str">
        <f t="shared" si="14"/>
        <v/>
      </c>
      <c r="G480" s="17"/>
      <c r="H480" s="23" t="str">
        <f>IF($B480="","",MAX(0,MIN(N($D480),SUMIF($B$4:$B$1003,$B480,$D$4:$D$1003)-SUMIF(Issues!$B$4:$B$2003,$B480,Issues!$D$4:$D$2003)-SUMIF($B481:$B$1004,$B480,$D481:$D$1004))))</f>
        <v/>
      </c>
      <c r="I480" s="22" t="str">
        <f t="shared" si="15"/>
        <v/>
      </c>
    </row>
    <row r="481" spans="1:9" x14ac:dyDescent="0.3">
      <c r="A481" s="18"/>
      <c r="B481" s="17"/>
      <c r="C481" s="19" t="str">
        <f>IF($B481="","",IFERROR(INDEX(Items!$B:$B,MATCH($B481,Items!$A:$A,0)),"Unknown code"))</f>
        <v/>
      </c>
      <c r="D481" s="20"/>
      <c r="E481" s="21"/>
      <c r="F481" s="22" t="str">
        <f t="shared" si="14"/>
        <v/>
      </c>
      <c r="G481" s="17"/>
      <c r="H481" s="23" t="str">
        <f>IF($B481="","",MAX(0,MIN(N($D481),SUMIF($B$4:$B$1003,$B481,$D$4:$D$1003)-SUMIF(Issues!$B$4:$B$2003,$B481,Issues!$D$4:$D$2003)-SUMIF($B482:$B$1004,$B481,$D482:$D$1004))))</f>
        <v/>
      </c>
      <c r="I481" s="22" t="str">
        <f t="shared" si="15"/>
        <v/>
      </c>
    </row>
    <row r="482" spans="1:9" x14ac:dyDescent="0.3">
      <c r="A482" s="18"/>
      <c r="B482" s="17"/>
      <c r="C482" s="19" t="str">
        <f>IF($B482="","",IFERROR(INDEX(Items!$B:$B,MATCH($B482,Items!$A:$A,0)),"Unknown code"))</f>
        <v/>
      </c>
      <c r="D482" s="20"/>
      <c r="E482" s="21"/>
      <c r="F482" s="22" t="str">
        <f t="shared" si="14"/>
        <v/>
      </c>
      <c r="G482" s="17"/>
      <c r="H482" s="23" t="str">
        <f>IF($B482="","",MAX(0,MIN(N($D482),SUMIF($B$4:$B$1003,$B482,$D$4:$D$1003)-SUMIF(Issues!$B$4:$B$2003,$B482,Issues!$D$4:$D$2003)-SUMIF($B483:$B$1004,$B482,$D483:$D$1004))))</f>
        <v/>
      </c>
      <c r="I482" s="22" t="str">
        <f t="shared" si="15"/>
        <v/>
      </c>
    </row>
    <row r="483" spans="1:9" x14ac:dyDescent="0.3">
      <c r="A483" s="18"/>
      <c r="B483" s="17"/>
      <c r="C483" s="19" t="str">
        <f>IF($B483="","",IFERROR(INDEX(Items!$B:$B,MATCH($B483,Items!$A:$A,0)),"Unknown code"))</f>
        <v/>
      </c>
      <c r="D483" s="20"/>
      <c r="E483" s="21"/>
      <c r="F483" s="22" t="str">
        <f t="shared" si="14"/>
        <v/>
      </c>
      <c r="G483" s="17"/>
      <c r="H483" s="23" t="str">
        <f>IF($B483="","",MAX(0,MIN(N($D483),SUMIF($B$4:$B$1003,$B483,$D$4:$D$1003)-SUMIF(Issues!$B$4:$B$2003,$B483,Issues!$D$4:$D$2003)-SUMIF($B484:$B$1004,$B483,$D484:$D$1004))))</f>
        <v/>
      </c>
      <c r="I483" s="22" t="str">
        <f t="shared" si="15"/>
        <v/>
      </c>
    </row>
    <row r="484" spans="1:9" x14ac:dyDescent="0.3">
      <c r="A484" s="18"/>
      <c r="B484" s="17"/>
      <c r="C484" s="19" t="str">
        <f>IF($B484="","",IFERROR(INDEX(Items!$B:$B,MATCH($B484,Items!$A:$A,0)),"Unknown code"))</f>
        <v/>
      </c>
      <c r="D484" s="20"/>
      <c r="E484" s="21"/>
      <c r="F484" s="22" t="str">
        <f t="shared" si="14"/>
        <v/>
      </c>
      <c r="G484" s="17"/>
      <c r="H484" s="23" t="str">
        <f>IF($B484="","",MAX(0,MIN(N($D484),SUMIF($B$4:$B$1003,$B484,$D$4:$D$1003)-SUMIF(Issues!$B$4:$B$2003,$B484,Issues!$D$4:$D$2003)-SUMIF($B485:$B$1004,$B484,$D485:$D$1004))))</f>
        <v/>
      </c>
      <c r="I484" s="22" t="str">
        <f t="shared" si="15"/>
        <v/>
      </c>
    </row>
    <row r="485" spans="1:9" x14ac:dyDescent="0.3">
      <c r="A485" s="18"/>
      <c r="B485" s="17"/>
      <c r="C485" s="19" t="str">
        <f>IF($B485="","",IFERROR(INDEX(Items!$B:$B,MATCH($B485,Items!$A:$A,0)),"Unknown code"))</f>
        <v/>
      </c>
      <c r="D485" s="20"/>
      <c r="E485" s="21"/>
      <c r="F485" s="22" t="str">
        <f t="shared" si="14"/>
        <v/>
      </c>
      <c r="G485" s="17"/>
      <c r="H485" s="23" t="str">
        <f>IF($B485="","",MAX(0,MIN(N($D485),SUMIF($B$4:$B$1003,$B485,$D$4:$D$1003)-SUMIF(Issues!$B$4:$B$2003,$B485,Issues!$D$4:$D$2003)-SUMIF($B486:$B$1004,$B485,$D486:$D$1004))))</f>
        <v/>
      </c>
      <c r="I485" s="22" t="str">
        <f t="shared" si="15"/>
        <v/>
      </c>
    </row>
    <row r="486" spans="1:9" x14ac:dyDescent="0.3">
      <c r="A486" s="18"/>
      <c r="B486" s="17"/>
      <c r="C486" s="19" t="str">
        <f>IF($B486="","",IFERROR(INDEX(Items!$B:$B,MATCH($B486,Items!$A:$A,0)),"Unknown code"))</f>
        <v/>
      </c>
      <c r="D486" s="20"/>
      <c r="E486" s="21"/>
      <c r="F486" s="22" t="str">
        <f t="shared" si="14"/>
        <v/>
      </c>
      <c r="G486" s="17"/>
      <c r="H486" s="23" t="str">
        <f>IF($B486="","",MAX(0,MIN(N($D486),SUMIF($B$4:$B$1003,$B486,$D$4:$D$1003)-SUMIF(Issues!$B$4:$B$2003,$B486,Issues!$D$4:$D$2003)-SUMIF($B487:$B$1004,$B486,$D487:$D$1004))))</f>
        <v/>
      </c>
      <c r="I486" s="22" t="str">
        <f t="shared" si="15"/>
        <v/>
      </c>
    </row>
    <row r="487" spans="1:9" x14ac:dyDescent="0.3">
      <c r="A487" s="18"/>
      <c r="B487" s="17"/>
      <c r="C487" s="19" t="str">
        <f>IF($B487="","",IFERROR(INDEX(Items!$B:$B,MATCH($B487,Items!$A:$A,0)),"Unknown code"))</f>
        <v/>
      </c>
      <c r="D487" s="20"/>
      <c r="E487" s="21"/>
      <c r="F487" s="22" t="str">
        <f t="shared" si="14"/>
        <v/>
      </c>
      <c r="G487" s="17"/>
      <c r="H487" s="23" t="str">
        <f>IF($B487="","",MAX(0,MIN(N($D487),SUMIF($B$4:$B$1003,$B487,$D$4:$D$1003)-SUMIF(Issues!$B$4:$B$2003,$B487,Issues!$D$4:$D$2003)-SUMIF($B488:$B$1004,$B487,$D488:$D$1004))))</f>
        <v/>
      </c>
      <c r="I487" s="22" t="str">
        <f t="shared" si="15"/>
        <v/>
      </c>
    </row>
    <row r="488" spans="1:9" x14ac:dyDescent="0.3">
      <c r="A488" s="18"/>
      <c r="B488" s="17"/>
      <c r="C488" s="19" t="str">
        <f>IF($B488="","",IFERROR(INDEX(Items!$B:$B,MATCH($B488,Items!$A:$A,0)),"Unknown code"))</f>
        <v/>
      </c>
      <c r="D488" s="20"/>
      <c r="E488" s="21"/>
      <c r="F488" s="22" t="str">
        <f t="shared" si="14"/>
        <v/>
      </c>
      <c r="G488" s="17"/>
      <c r="H488" s="23" t="str">
        <f>IF($B488="","",MAX(0,MIN(N($D488),SUMIF($B$4:$B$1003,$B488,$D$4:$D$1003)-SUMIF(Issues!$B$4:$B$2003,$B488,Issues!$D$4:$D$2003)-SUMIF($B489:$B$1004,$B488,$D489:$D$1004))))</f>
        <v/>
      </c>
      <c r="I488" s="22" t="str">
        <f t="shared" si="15"/>
        <v/>
      </c>
    </row>
    <row r="489" spans="1:9" x14ac:dyDescent="0.3">
      <c r="A489" s="18"/>
      <c r="B489" s="17"/>
      <c r="C489" s="19" t="str">
        <f>IF($B489="","",IFERROR(INDEX(Items!$B:$B,MATCH($B489,Items!$A:$A,0)),"Unknown code"))</f>
        <v/>
      </c>
      <c r="D489" s="20"/>
      <c r="E489" s="21"/>
      <c r="F489" s="22" t="str">
        <f t="shared" si="14"/>
        <v/>
      </c>
      <c r="G489" s="17"/>
      <c r="H489" s="23" t="str">
        <f>IF($B489="","",MAX(0,MIN(N($D489),SUMIF($B$4:$B$1003,$B489,$D$4:$D$1003)-SUMIF(Issues!$B$4:$B$2003,$B489,Issues!$D$4:$D$2003)-SUMIF($B490:$B$1004,$B489,$D490:$D$1004))))</f>
        <v/>
      </c>
      <c r="I489" s="22" t="str">
        <f t="shared" si="15"/>
        <v/>
      </c>
    </row>
    <row r="490" spans="1:9" x14ac:dyDescent="0.3">
      <c r="A490" s="18"/>
      <c r="B490" s="17"/>
      <c r="C490" s="19" t="str">
        <f>IF($B490="","",IFERROR(INDEX(Items!$B:$B,MATCH($B490,Items!$A:$A,0)),"Unknown code"))</f>
        <v/>
      </c>
      <c r="D490" s="20"/>
      <c r="E490" s="21"/>
      <c r="F490" s="22" t="str">
        <f t="shared" si="14"/>
        <v/>
      </c>
      <c r="G490" s="17"/>
      <c r="H490" s="23" t="str">
        <f>IF($B490="","",MAX(0,MIN(N($D490),SUMIF($B$4:$B$1003,$B490,$D$4:$D$1003)-SUMIF(Issues!$B$4:$B$2003,$B490,Issues!$D$4:$D$2003)-SUMIF($B491:$B$1004,$B490,$D491:$D$1004))))</f>
        <v/>
      </c>
      <c r="I490" s="22" t="str">
        <f t="shared" si="15"/>
        <v/>
      </c>
    </row>
    <row r="491" spans="1:9" x14ac:dyDescent="0.3">
      <c r="A491" s="18"/>
      <c r="B491" s="17"/>
      <c r="C491" s="19" t="str">
        <f>IF($B491="","",IFERROR(INDEX(Items!$B:$B,MATCH($B491,Items!$A:$A,0)),"Unknown code"))</f>
        <v/>
      </c>
      <c r="D491" s="20"/>
      <c r="E491" s="21"/>
      <c r="F491" s="22" t="str">
        <f t="shared" si="14"/>
        <v/>
      </c>
      <c r="G491" s="17"/>
      <c r="H491" s="23" t="str">
        <f>IF($B491="","",MAX(0,MIN(N($D491),SUMIF($B$4:$B$1003,$B491,$D$4:$D$1003)-SUMIF(Issues!$B$4:$B$2003,$B491,Issues!$D$4:$D$2003)-SUMIF($B492:$B$1004,$B491,$D492:$D$1004))))</f>
        <v/>
      </c>
      <c r="I491" s="22" t="str">
        <f t="shared" si="15"/>
        <v/>
      </c>
    </row>
    <row r="492" spans="1:9" x14ac:dyDescent="0.3">
      <c r="A492" s="18"/>
      <c r="B492" s="17"/>
      <c r="C492" s="19" t="str">
        <f>IF($B492="","",IFERROR(INDEX(Items!$B:$B,MATCH($B492,Items!$A:$A,0)),"Unknown code"))</f>
        <v/>
      </c>
      <c r="D492" s="20"/>
      <c r="E492" s="21"/>
      <c r="F492" s="22" t="str">
        <f t="shared" si="14"/>
        <v/>
      </c>
      <c r="G492" s="17"/>
      <c r="H492" s="23" t="str">
        <f>IF($B492="","",MAX(0,MIN(N($D492),SUMIF($B$4:$B$1003,$B492,$D$4:$D$1003)-SUMIF(Issues!$B$4:$B$2003,$B492,Issues!$D$4:$D$2003)-SUMIF($B493:$B$1004,$B492,$D493:$D$1004))))</f>
        <v/>
      </c>
      <c r="I492" s="22" t="str">
        <f t="shared" si="15"/>
        <v/>
      </c>
    </row>
    <row r="493" spans="1:9" x14ac:dyDescent="0.3">
      <c r="A493" s="18"/>
      <c r="B493" s="17"/>
      <c r="C493" s="19" t="str">
        <f>IF($B493="","",IFERROR(INDEX(Items!$B:$B,MATCH($B493,Items!$A:$A,0)),"Unknown code"))</f>
        <v/>
      </c>
      <c r="D493" s="20"/>
      <c r="E493" s="21"/>
      <c r="F493" s="22" t="str">
        <f t="shared" si="14"/>
        <v/>
      </c>
      <c r="G493" s="17"/>
      <c r="H493" s="23" t="str">
        <f>IF($B493="","",MAX(0,MIN(N($D493),SUMIF($B$4:$B$1003,$B493,$D$4:$D$1003)-SUMIF(Issues!$B$4:$B$2003,$B493,Issues!$D$4:$D$2003)-SUMIF($B494:$B$1004,$B493,$D494:$D$1004))))</f>
        <v/>
      </c>
      <c r="I493" s="22" t="str">
        <f t="shared" si="15"/>
        <v/>
      </c>
    </row>
    <row r="494" spans="1:9" x14ac:dyDescent="0.3">
      <c r="A494" s="18"/>
      <c r="B494" s="17"/>
      <c r="C494" s="19" t="str">
        <f>IF($B494="","",IFERROR(INDEX(Items!$B:$B,MATCH($B494,Items!$A:$A,0)),"Unknown code"))</f>
        <v/>
      </c>
      <c r="D494" s="20"/>
      <c r="E494" s="21"/>
      <c r="F494" s="22" t="str">
        <f t="shared" si="14"/>
        <v/>
      </c>
      <c r="G494" s="17"/>
      <c r="H494" s="23" t="str">
        <f>IF($B494="","",MAX(0,MIN(N($D494),SUMIF($B$4:$B$1003,$B494,$D$4:$D$1003)-SUMIF(Issues!$B$4:$B$2003,$B494,Issues!$D$4:$D$2003)-SUMIF($B495:$B$1004,$B494,$D495:$D$1004))))</f>
        <v/>
      </c>
      <c r="I494" s="22" t="str">
        <f t="shared" si="15"/>
        <v/>
      </c>
    </row>
    <row r="495" spans="1:9" x14ac:dyDescent="0.3">
      <c r="A495" s="18"/>
      <c r="B495" s="17"/>
      <c r="C495" s="19" t="str">
        <f>IF($B495="","",IFERROR(INDEX(Items!$B:$B,MATCH($B495,Items!$A:$A,0)),"Unknown code"))</f>
        <v/>
      </c>
      <c r="D495" s="20"/>
      <c r="E495" s="21"/>
      <c r="F495" s="22" t="str">
        <f t="shared" si="14"/>
        <v/>
      </c>
      <c r="G495" s="17"/>
      <c r="H495" s="23" t="str">
        <f>IF($B495="","",MAX(0,MIN(N($D495),SUMIF($B$4:$B$1003,$B495,$D$4:$D$1003)-SUMIF(Issues!$B$4:$B$2003,$B495,Issues!$D$4:$D$2003)-SUMIF($B496:$B$1004,$B495,$D496:$D$1004))))</f>
        <v/>
      </c>
      <c r="I495" s="22" t="str">
        <f t="shared" si="15"/>
        <v/>
      </c>
    </row>
    <row r="496" spans="1:9" x14ac:dyDescent="0.3">
      <c r="A496" s="18"/>
      <c r="B496" s="17"/>
      <c r="C496" s="19" t="str">
        <f>IF($B496="","",IFERROR(INDEX(Items!$B:$B,MATCH($B496,Items!$A:$A,0)),"Unknown code"))</f>
        <v/>
      </c>
      <c r="D496" s="20"/>
      <c r="E496" s="21"/>
      <c r="F496" s="22" t="str">
        <f t="shared" si="14"/>
        <v/>
      </c>
      <c r="G496" s="17"/>
      <c r="H496" s="23" t="str">
        <f>IF($B496="","",MAX(0,MIN(N($D496),SUMIF($B$4:$B$1003,$B496,$D$4:$D$1003)-SUMIF(Issues!$B$4:$B$2003,$B496,Issues!$D$4:$D$2003)-SUMIF($B497:$B$1004,$B496,$D497:$D$1004))))</f>
        <v/>
      </c>
      <c r="I496" s="22" t="str">
        <f t="shared" si="15"/>
        <v/>
      </c>
    </row>
    <row r="497" spans="1:9" x14ac:dyDescent="0.3">
      <c r="A497" s="18"/>
      <c r="B497" s="17"/>
      <c r="C497" s="19" t="str">
        <f>IF($B497="","",IFERROR(INDEX(Items!$B:$B,MATCH($B497,Items!$A:$A,0)),"Unknown code"))</f>
        <v/>
      </c>
      <c r="D497" s="20"/>
      <c r="E497" s="21"/>
      <c r="F497" s="22" t="str">
        <f t="shared" si="14"/>
        <v/>
      </c>
      <c r="G497" s="17"/>
      <c r="H497" s="23" t="str">
        <f>IF($B497="","",MAX(0,MIN(N($D497),SUMIF($B$4:$B$1003,$B497,$D$4:$D$1003)-SUMIF(Issues!$B$4:$B$2003,$B497,Issues!$D$4:$D$2003)-SUMIF($B498:$B$1004,$B497,$D498:$D$1004))))</f>
        <v/>
      </c>
      <c r="I497" s="22" t="str">
        <f t="shared" si="15"/>
        <v/>
      </c>
    </row>
    <row r="498" spans="1:9" x14ac:dyDescent="0.3">
      <c r="A498" s="18"/>
      <c r="B498" s="17"/>
      <c r="C498" s="19" t="str">
        <f>IF($B498="","",IFERROR(INDEX(Items!$B:$B,MATCH($B498,Items!$A:$A,0)),"Unknown code"))</f>
        <v/>
      </c>
      <c r="D498" s="20"/>
      <c r="E498" s="21"/>
      <c r="F498" s="22" t="str">
        <f t="shared" si="14"/>
        <v/>
      </c>
      <c r="G498" s="17"/>
      <c r="H498" s="23" t="str">
        <f>IF($B498="","",MAX(0,MIN(N($D498),SUMIF($B$4:$B$1003,$B498,$D$4:$D$1003)-SUMIF(Issues!$B$4:$B$2003,$B498,Issues!$D$4:$D$2003)-SUMIF($B499:$B$1004,$B498,$D499:$D$1004))))</f>
        <v/>
      </c>
      <c r="I498" s="22" t="str">
        <f t="shared" si="15"/>
        <v/>
      </c>
    </row>
    <row r="499" spans="1:9" x14ac:dyDescent="0.3">
      <c r="A499" s="18"/>
      <c r="B499" s="17"/>
      <c r="C499" s="19" t="str">
        <f>IF($B499="","",IFERROR(INDEX(Items!$B:$B,MATCH($B499,Items!$A:$A,0)),"Unknown code"))</f>
        <v/>
      </c>
      <c r="D499" s="20"/>
      <c r="E499" s="21"/>
      <c r="F499" s="22" t="str">
        <f t="shared" si="14"/>
        <v/>
      </c>
      <c r="G499" s="17"/>
      <c r="H499" s="23" t="str">
        <f>IF($B499="","",MAX(0,MIN(N($D499),SUMIF($B$4:$B$1003,$B499,$D$4:$D$1003)-SUMIF(Issues!$B$4:$B$2003,$B499,Issues!$D$4:$D$2003)-SUMIF($B500:$B$1004,$B499,$D500:$D$1004))))</f>
        <v/>
      </c>
      <c r="I499" s="22" t="str">
        <f t="shared" si="15"/>
        <v/>
      </c>
    </row>
    <row r="500" spans="1:9" x14ac:dyDescent="0.3">
      <c r="A500" s="18"/>
      <c r="B500" s="17"/>
      <c r="C500" s="19" t="str">
        <f>IF($B500="","",IFERROR(INDEX(Items!$B:$B,MATCH($B500,Items!$A:$A,0)),"Unknown code"))</f>
        <v/>
      </c>
      <c r="D500" s="20"/>
      <c r="E500" s="21"/>
      <c r="F500" s="22" t="str">
        <f t="shared" si="14"/>
        <v/>
      </c>
      <c r="G500" s="17"/>
      <c r="H500" s="23" t="str">
        <f>IF($B500="","",MAX(0,MIN(N($D500),SUMIF($B$4:$B$1003,$B500,$D$4:$D$1003)-SUMIF(Issues!$B$4:$B$2003,$B500,Issues!$D$4:$D$2003)-SUMIF($B501:$B$1004,$B500,$D501:$D$1004))))</f>
        <v/>
      </c>
      <c r="I500" s="22" t="str">
        <f t="shared" si="15"/>
        <v/>
      </c>
    </row>
    <row r="501" spans="1:9" x14ac:dyDescent="0.3">
      <c r="A501" s="18"/>
      <c r="B501" s="17"/>
      <c r="C501" s="19" t="str">
        <f>IF($B501="","",IFERROR(INDEX(Items!$B:$B,MATCH($B501,Items!$A:$A,0)),"Unknown code"))</f>
        <v/>
      </c>
      <c r="D501" s="20"/>
      <c r="E501" s="21"/>
      <c r="F501" s="22" t="str">
        <f t="shared" si="14"/>
        <v/>
      </c>
      <c r="G501" s="17"/>
      <c r="H501" s="23" t="str">
        <f>IF($B501="","",MAX(0,MIN(N($D501),SUMIF($B$4:$B$1003,$B501,$D$4:$D$1003)-SUMIF(Issues!$B$4:$B$2003,$B501,Issues!$D$4:$D$2003)-SUMIF($B502:$B$1004,$B501,$D502:$D$1004))))</f>
        <v/>
      </c>
      <c r="I501" s="22" t="str">
        <f t="shared" si="15"/>
        <v/>
      </c>
    </row>
    <row r="502" spans="1:9" x14ac:dyDescent="0.3">
      <c r="A502" s="18"/>
      <c r="B502" s="17"/>
      <c r="C502" s="19" t="str">
        <f>IF($B502="","",IFERROR(INDEX(Items!$B:$B,MATCH($B502,Items!$A:$A,0)),"Unknown code"))</f>
        <v/>
      </c>
      <c r="D502" s="20"/>
      <c r="E502" s="21"/>
      <c r="F502" s="22" t="str">
        <f t="shared" si="14"/>
        <v/>
      </c>
      <c r="G502" s="17"/>
      <c r="H502" s="23" t="str">
        <f>IF($B502="","",MAX(0,MIN(N($D502),SUMIF($B$4:$B$1003,$B502,$D$4:$D$1003)-SUMIF(Issues!$B$4:$B$2003,$B502,Issues!$D$4:$D$2003)-SUMIF($B503:$B$1004,$B502,$D503:$D$1004))))</f>
        <v/>
      </c>
      <c r="I502" s="22" t="str">
        <f t="shared" si="15"/>
        <v/>
      </c>
    </row>
    <row r="503" spans="1:9" x14ac:dyDescent="0.3">
      <c r="A503" s="18"/>
      <c r="B503" s="17"/>
      <c r="C503" s="19" t="str">
        <f>IF($B503="","",IFERROR(INDEX(Items!$B:$B,MATCH($B503,Items!$A:$A,0)),"Unknown code"))</f>
        <v/>
      </c>
      <c r="D503" s="20"/>
      <c r="E503" s="21"/>
      <c r="F503" s="22" t="str">
        <f t="shared" si="14"/>
        <v/>
      </c>
      <c r="G503" s="17"/>
      <c r="H503" s="23" t="str">
        <f>IF($B503="","",MAX(0,MIN(N($D503),SUMIF($B$4:$B$1003,$B503,$D$4:$D$1003)-SUMIF(Issues!$B$4:$B$2003,$B503,Issues!$D$4:$D$2003)-SUMIF($B504:$B$1004,$B503,$D504:$D$1004))))</f>
        <v/>
      </c>
      <c r="I503" s="22" t="str">
        <f t="shared" si="15"/>
        <v/>
      </c>
    </row>
    <row r="504" spans="1:9" x14ac:dyDescent="0.3">
      <c r="A504" s="18"/>
      <c r="B504" s="17"/>
      <c r="C504" s="19" t="str">
        <f>IF($B504="","",IFERROR(INDEX(Items!$B:$B,MATCH($B504,Items!$A:$A,0)),"Unknown code"))</f>
        <v/>
      </c>
      <c r="D504" s="20"/>
      <c r="E504" s="21"/>
      <c r="F504" s="22" t="str">
        <f t="shared" si="14"/>
        <v/>
      </c>
      <c r="G504" s="17"/>
      <c r="H504" s="23" t="str">
        <f>IF($B504="","",MAX(0,MIN(N($D504),SUMIF($B$4:$B$1003,$B504,$D$4:$D$1003)-SUMIF(Issues!$B$4:$B$2003,$B504,Issues!$D$4:$D$2003)-SUMIF($B505:$B$1004,$B504,$D505:$D$1004))))</f>
        <v/>
      </c>
      <c r="I504" s="22" t="str">
        <f t="shared" si="15"/>
        <v/>
      </c>
    </row>
    <row r="505" spans="1:9" x14ac:dyDescent="0.3">
      <c r="A505" s="18"/>
      <c r="B505" s="17"/>
      <c r="C505" s="19" t="str">
        <f>IF($B505="","",IFERROR(INDEX(Items!$B:$B,MATCH($B505,Items!$A:$A,0)),"Unknown code"))</f>
        <v/>
      </c>
      <c r="D505" s="20"/>
      <c r="E505" s="21"/>
      <c r="F505" s="22" t="str">
        <f t="shared" si="14"/>
        <v/>
      </c>
      <c r="G505" s="17"/>
      <c r="H505" s="23" t="str">
        <f>IF($B505="","",MAX(0,MIN(N($D505),SUMIF($B$4:$B$1003,$B505,$D$4:$D$1003)-SUMIF(Issues!$B$4:$B$2003,$B505,Issues!$D$4:$D$2003)-SUMIF($B506:$B$1004,$B505,$D506:$D$1004))))</f>
        <v/>
      </c>
      <c r="I505" s="22" t="str">
        <f t="shared" si="15"/>
        <v/>
      </c>
    </row>
    <row r="506" spans="1:9" x14ac:dyDescent="0.3">
      <c r="A506" s="18"/>
      <c r="B506" s="17"/>
      <c r="C506" s="19" t="str">
        <f>IF($B506="","",IFERROR(INDEX(Items!$B:$B,MATCH($B506,Items!$A:$A,0)),"Unknown code"))</f>
        <v/>
      </c>
      <c r="D506" s="20"/>
      <c r="E506" s="21"/>
      <c r="F506" s="22" t="str">
        <f t="shared" si="14"/>
        <v/>
      </c>
      <c r="G506" s="17"/>
      <c r="H506" s="23" t="str">
        <f>IF($B506="","",MAX(0,MIN(N($D506),SUMIF($B$4:$B$1003,$B506,$D$4:$D$1003)-SUMIF(Issues!$B$4:$B$2003,$B506,Issues!$D$4:$D$2003)-SUMIF($B507:$B$1004,$B506,$D507:$D$1004))))</f>
        <v/>
      </c>
      <c r="I506" s="22" t="str">
        <f t="shared" si="15"/>
        <v/>
      </c>
    </row>
    <row r="507" spans="1:9" x14ac:dyDescent="0.3">
      <c r="A507" s="18"/>
      <c r="B507" s="17"/>
      <c r="C507" s="19" t="str">
        <f>IF($B507="","",IFERROR(INDEX(Items!$B:$B,MATCH($B507,Items!$A:$A,0)),"Unknown code"))</f>
        <v/>
      </c>
      <c r="D507" s="20"/>
      <c r="E507" s="21"/>
      <c r="F507" s="22" t="str">
        <f t="shared" si="14"/>
        <v/>
      </c>
      <c r="G507" s="17"/>
      <c r="H507" s="23" t="str">
        <f>IF($B507="","",MAX(0,MIN(N($D507),SUMIF($B$4:$B$1003,$B507,$D$4:$D$1003)-SUMIF(Issues!$B$4:$B$2003,$B507,Issues!$D$4:$D$2003)-SUMIF($B508:$B$1004,$B507,$D508:$D$1004))))</f>
        <v/>
      </c>
      <c r="I507" s="22" t="str">
        <f t="shared" si="15"/>
        <v/>
      </c>
    </row>
    <row r="508" spans="1:9" x14ac:dyDescent="0.3">
      <c r="A508" s="18"/>
      <c r="B508" s="17"/>
      <c r="C508" s="19" t="str">
        <f>IF($B508="","",IFERROR(INDEX(Items!$B:$B,MATCH($B508,Items!$A:$A,0)),"Unknown code"))</f>
        <v/>
      </c>
      <c r="D508" s="20"/>
      <c r="E508" s="21"/>
      <c r="F508" s="22" t="str">
        <f t="shared" si="14"/>
        <v/>
      </c>
      <c r="G508" s="17"/>
      <c r="H508" s="23" t="str">
        <f>IF($B508="","",MAX(0,MIN(N($D508),SUMIF($B$4:$B$1003,$B508,$D$4:$D$1003)-SUMIF(Issues!$B$4:$B$2003,$B508,Issues!$D$4:$D$2003)-SUMIF($B509:$B$1004,$B508,$D509:$D$1004))))</f>
        <v/>
      </c>
      <c r="I508" s="22" t="str">
        <f t="shared" si="15"/>
        <v/>
      </c>
    </row>
    <row r="509" spans="1:9" x14ac:dyDescent="0.3">
      <c r="A509" s="18"/>
      <c r="B509" s="17"/>
      <c r="C509" s="19" t="str">
        <f>IF($B509="","",IFERROR(INDEX(Items!$B:$B,MATCH($B509,Items!$A:$A,0)),"Unknown code"))</f>
        <v/>
      </c>
      <c r="D509" s="20"/>
      <c r="E509" s="21"/>
      <c r="F509" s="22" t="str">
        <f t="shared" si="14"/>
        <v/>
      </c>
      <c r="G509" s="17"/>
      <c r="H509" s="23" t="str">
        <f>IF($B509="","",MAX(0,MIN(N($D509),SUMIF($B$4:$B$1003,$B509,$D$4:$D$1003)-SUMIF(Issues!$B$4:$B$2003,$B509,Issues!$D$4:$D$2003)-SUMIF($B510:$B$1004,$B509,$D510:$D$1004))))</f>
        <v/>
      </c>
      <c r="I509" s="22" t="str">
        <f t="shared" si="15"/>
        <v/>
      </c>
    </row>
    <row r="510" spans="1:9" x14ac:dyDescent="0.3">
      <c r="A510" s="18"/>
      <c r="B510" s="17"/>
      <c r="C510" s="19" t="str">
        <f>IF($B510="","",IFERROR(INDEX(Items!$B:$B,MATCH($B510,Items!$A:$A,0)),"Unknown code"))</f>
        <v/>
      </c>
      <c r="D510" s="20"/>
      <c r="E510" s="21"/>
      <c r="F510" s="22" t="str">
        <f t="shared" si="14"/>
        <v/>
      </c>
      <c r="G510" s="17"/>
      <c r="H510" s="23" t="str">
        <f>IF($B510="","",MAX(0,MIN(N($D510),SUMIF($B$4:$B$1003,$B510,$D$4:$D$1003)-SUMIF(Issues!$B$4:$B$2003,$B510,Issues!$D$4:$D$2003)-SUMIF($B511:$B$1004,$B510,$D511:$D$1004))))</f>
        <v/>
      </c>
      <c r="I510" s="22" t="str">
        <f t="shared" si="15"/>
        <v/>
      </c>
    </row>
    <row r="511" spans="1:9" x14ac:dyDescent="0.3">
      <c r="A511" s="18"/>
      <c r="B511" s="17"/>
      <c r="C511" s="19" t="str">
        <f>IF($B511="","",IFERROR(INDEX(Items!$B:$B,MATCH($B511,Items!$A:$A,0)),"Unknown code"))</f>
        <v/>
      </c>
      <c r="D511" s="20"/>
      <c r="E511" s="21"/>
      <c r="F511" s="22" t="str">
        <f t="shared" si="14"/>
        <v/>
      </c>
      <c r="G511" s="17"/>
      <c r="H511" s="23" t="str">
        <f>IF($B511="","",MAX(0,MIN(N($D511),SUMIF($B$4:$B$1003,$B511,$D$4:$D$1003)-SUMIF(Issues!$B$4:$B$2003,$B511,Issues!$D$4:$D$2003)-SUMIF($B512:$B$1004,$B511,$D512:$D$1004))))</f>
        <v/>
      </c>
      <c r="I511" s="22" t="str">
        <f t="shared" si="15"/>
        <v/>
      </c>
    </row>
    <row r="512" spans="1:9" x14ac:dyDescent="0.3">
      <c r="A512" s="18"/>
      <c r="B512" s="17"/>
      <c r="C512" s="19" t="str">
        <f>IF($B512="","",IFERROR(INDEX(Items!$B:$B,MATCH($B512,Items!$A:$A,0)),"Unknown code"))</f>
        <v/>
      </c>
      <c r="D512" s="20"/>
      <c r="E512" s="21"/>
      <c r="F512" s="22" t="str">
        <f t="shared" si="14"/>
        <v/>
      </c>
      <c r="G512" s="17"/>
      <c r="H512" s="23" t="str">
        <f>IF($B512="","",MAX(0,MIN(N($D512),SUMIF($B$4:$B$1003,$B512,$D$4:$D$1003)-SUMIF(Issues!$B$4:$B$2003,$B512,Issues!$D$4:$D$2003)-SUMIF($B513:$B$1004,$B512,$D513:$D$1004))))</f>
        <v/>
      </c>
      <c r="I512" s="22" t="str">
        <f t="shared" si="15"/>
        <v/>
      </c>
    </row>
    <row r="513" spans="1:9" x14ac:dyDescent="0.3">
      <c r="A513" s="18"/>
      <c r="B513" s="17"/>
      <c r="C513" s="19" t="str">
        <f>IF($B513="","",IFERROR(INDEX(Items!$B:$B,MATCH($B513,Items!$A:$A,0)),"Unknown code"))</f>
        <v/>
      </c>
      <c r="D513" s="20"/>
      <c r="E513" s="21"/>
      <c r="F513" s="22" t="str">
        <f t="shared" si="14"/>
        <v/>
      </c>
      <c r="G513" s="17"/>
      <c r="H513" s="23" t="str">
        <f>IF($B513="","",MAX(0,MIN(N($D513),SUMIF($B$4:$B$1003,$B513,$D$4:$D$1003)-SUMIF(Issues!$B$4:$B$2003,$B513,Issues!$D$4:$D$2003)-SUMIF($B514:$B$1004,$B513,$D514:$D$1004))))</f>
        <v/>
      </c>
      <c r="I513" s="22" t="str">
        <f t="shared" si="15"/>
        <v/>
      </c>
    </row>
    <row r="514" spans="1:9" x14ac:dyDescent="0.3">
      <c r="A514" s="18"/>
      <c r="B514" s="17"/>
      <c r="C514" s="19" t="str">
        <f>IF($B514="","",IFERROR(INDEX(Items!$B:$B,MATCH($B514,Items!$A:$A,0)),"Unknown code"))</f>
        <v/>
      </c>
      <c r="D514" s="20"/>
      <c r="E514" s="21"/>
      <c r="F514" s="22" t="str">
        <f t="shared" si="14"/>
        <v/>
      </c>
      <c r="G514" s="17"/>
      <c r="H514" s="23" t="str">
        <f>IF($B514="","",MAX(0,MIN(N($D514),SUMIF($B$4:$B$1003,$B514,$D$4:$D$1003)-SUMIF(Issues!$B$4:$B$2003,$B514,Issues!$D$4:$D$2003)-SUMIF($B515:$B$1004,$B514,$D515:$D$1004))))</f>
        <v/>
      </c>
      <c r="I514" s="22" t="str">
        <f t="shared" si="15"/>
        <v/>
      </c>
    </row>
    <row r="515" spans="1:9" x14ac:dyDescent="0.3">
      <c r="A515" s="18"/>
      <c r="B515" s="17"/>
      <c r="C515" s="19" t="str">
        <f>IF($B515="","",IFERROR(INDEX(Items!$B:$B,MATCH($B515,Items!$A:$A,0)),"Unknown code"))</f>
        <v/>
      </c>
      <c r="D515" s="20"/>
      <c r="E515" s="21"/>
      <c r="F515" s="22" t="str">
        <f t="shared" si="14"/>
        <v/>
      </c>
      <c r="G515" s="17"/>
      <c r="H515" s="23" t="str">
        <f>IF($B515="","",MAX(0,MIN(N($D515),SUMIF($B$4:$B$1003,$B515,$D$4:$D$1003)-SUMIF(Issues!$B$4:$B$2003,$B515,Issues!$D$4:$D$2003)-SUMIF($B516:$B$1004,$B515,$D516:$D$1004))))</f>
        <v/>
      </c>
      <c r="I515" s="22" t="str">
        <f t="shared" si="15"/>
        <v/>
      </c>
    </row>
    <row r="516" spans="1:9" x14ac:dyDescent="0.3">
      <c r="A516" s="18"/>
      <c r="B516" s="17"/>
      <c r="C516" s="19" t="str">
        <f>IF($B516="","",IFERROR(INDEX(Items!$B:$B,MATCH($B516,Items!$A:$A,0)),"Unknown code"))</f>
        <v/>
      </c>
      <c r="D516" s="20"/>
      <c r="E516" s="21"/>
      <c r="F516" s="22" t="str">
        <f t="shared" ref="F516:F579" si="16">IF(OR($D516="",$E516=""),"",ROUND($D516*$E516,2))</f>
        <v/>
      </c>
      <c r="G516" s="17"/>
      <c r="H516" s="23" t="str">
        <f>IF($B516="","",MAX(0,MIN(N($D516),SUMIF($B$4:$B$1003,$B516,$D$4:$D$1003)-SUMIF(Issues!$B$4:$B$2003,$B516,Issues!$D$4:$D$2003)-SUMIF($B517:$B$1004,$B516,$D517:$D$1004))))</f>
        <v/>
      </c>
      <c r="I516" s="22" t="str">
        <f t="shared" ref="I516:I579" si="17">IF(OR($H516="",$E516=""),"",ROUND($H516*$E516,2))</f>
        <v/>
      </c>
    </row>
    <row r="517" spans="1:9" x14ac:dyDescent="0.3">
      <c r="A517" s="18"/>
      <c r="B517" s="17"/>
      <c r="C517" s="19" t="str">
        <f>IF($B517="","",IFERROR(INDEX(Items!$B:$B,MATCH($B517,Items!$A:$A,0)),"Unknown code"))</f>
        <v/>
      </c>
      <c r="D517" s="20"/>
      <c r="E517" s="21"/>
      <c r="F517" s="22" t="str">
        <f t="shared" si="16"/>
        <v/>
      </c>
      <c r="G517" s="17"/>
      <c r="H517" s="23" t="str">
        <f>IF($B517="","",MAX(0,MIN(N($D517),SUMIF($B$4:$B$1003,$B517,$D$4:$D$1003)-SUMIF(Issues!$B$4:$B$2003,$B517,Issues!$D$4:$D$2003)-SUMIF($B518:$B$1004,$B517,$D518:$D$1004))))</f>
        <v/>
      </c>
      <c r="I517" s="22" t="str">
        <f t="shared" si="17"/>
        <v/>
      </c>
    </row>
    <row r="518" spans="1:9" x14ac:dyDescent="0.3">
      <c r="A518" s="18"/>
      <c r="B518" s="17"/>
      <c r="C518" s="19" t="str">
        <f>IF($B518="","",IFERROR(INDEX(Items!$B:$B,MATCH($B518,Items!$A:$A,0)),"Unknown code"))</f>
        <v/>
      </c>
      <c r="D518" s="20"/>
      <c r="E518" s="21"/>
      <c r="F518" s="22" t="str">
        <f t="shared" si="16"/>
        <v/>
      </c>
      <c r="G518" s="17"/>
      <c r="H518" s="23" t="str">
        <f>IF($B518="","",MAX(0,MIN(N($D518),SUMIF($B$4:$B$1003,$B518,$D$4:$D$1003)-SUMIF(Issues!$B$4:$B$2003,$B518,Issues!$D$4:$D$2003)-SUMIF($B519:$B$1004,$B518,$D519:$D$1004))))</f>
        <v/>
      </c>
      <c r="I518" s="22" t="str">
        <f t="shared" si="17"/>
        <v/>
      </c>
    </row>
    <row r="519" spans="1:9" x14ac:dyDescent="0.3">
      <c r="A519" s="18"/>
      <c r="B519" s="17"/>
      <c r="C519" s="19" t="str">
        <f>IF($B519="","",IFERROR(INDEX(Items!$B:$B,MATCH($B519,Items!$A:$A,0)),"Unknown code"))</f>
        <v/>
      </c>
      <c r="D519" s="20"/>
      <c r="E519" s="21"/>
      <c r="F519" s="22" t="str">
        <f t="shared" si="16"/>
        <v/>
      </c>
      <c r="G519" s="17"/>
      <c r="H519" s="23" t="str">
        <f>IF($B519="","",MAX(0,MIN(N($D519),SUMIF($B$4:$B$1003,$B519,$D$4:$D$1003)-SUMIF(Issues!$B$4:$B$2003,$B519,Issues!$D$4:$D$2003)-SUMIF($B520:$B$1004,$B519,$D520:$D$1004))))</f>
        <v/>
      </c>
      <c r="I519" s="22" t="str">
        <f t="shared" si="17"/>
        <v/>
      </c>
    </row>
    <row r="520" spans="1:9" x14ac:dyDescent="0.3">
      <c r="A520" s="18"/>
      <c r="B520" s="17"/>
      <c r="C520" s="19" t="str">
        <f>IF($B520="","",IFERROR(INDEX(Items!$B:$B,MATCH($B520,Items!$A:$A,0)),"Unknown code"))</f>
        <v/>
      </c>
      <c r="D520" s="20"/>
      <c r="E520" s="21"/>
      <c r="F520" s="22" t="str">
        <f t="shared" si="16"/>
        <v/>
      </c>
      <c r="G520" s="17"/>
      <c r="H520" s="23" t="str">
        <f>IF($B520="","",MAX(0,MIN(N($D520),SUMIF($B$4:$B$1003,$B520,$D$4:$D$1003)-SUMIF(Issues!$B$4:$B$2003,$B520,Issues!$D$4:$D$2003)-SUMIF($B521:$B$1004,$B520,$D521:$D$1004))))</f>
        <v/>
      </c>
      <c r="I520" s="22" t="str">
        <f t="shared" si="17"/>
        <v/>
      </c>
    </row>
    <row r="521" spans="1:9" x14ac:dyDescent="0.3">
      <c r="A521" s="18"/>
      <c r="B521" s="17"/>
      <c r="C521" s="19" t="str">
        <f>IF($B521="","",IFERROR(INDEX(Items!$B:$B,MATCH($B521,Items!$A:$A,0)),"Unknown code"))</f>
        <v/>
      </c>
      <c r="D521" s="20"/>
      <c r="E521" s="21"/>
      <c r="F521" s="22" t="str">
        <f t="shared" si="16"/>
        <v/>
      </c>
      <c r="G521" s="17"/>
      <c r="H521" s="23" t="str">
        <f>IF($B521="","",MAX(0,MIN(N($D521),SUMIF($B$4:$B$1003,$B521,$D$4:$D$1003)-SUMIF(Issues!$B$4:$B$2003,$B521,Issues!$D$4:$D$2003)-SUMIF($B522:$B$1004,$B521,$D522:$D$1004))))</f>
        <v/>
      </c>
      <c r="I521" s="22" t="str">
        <f t="shared" si="17"/>
        <v/>
      </c>
    </row>
    <row r="522" spans="1:9" x14ac:dyDescent="0.3">
      <c r="A522" s="18"/>
      <c r="B522" s="17"/>
      <c r="C522" s="19" t="str">
        <f>IF($B522="","",IFERROR(INDEX(Items!$B:$B,MATCH($B522,Items!$A:$A,0)),"Unknown code"))</f>
        <v/>
      </c>
      <c r="D522" s="20"/>
      <c r="E522" s="21"/>
      <c r="F522" s="22" t="str">
        <f t="shared" si="16"/>
        <v/>
      </c>
      <c r="G522" s="17"/>
      <c r="H522" s="23" t="str">
        <f>IF($B522="","",MAX(0,MIN(N($D522),SUMIF($B$4:$B$1003,$B522,$D$4:$D$1003)-SUMIF(Issues!$B$4:$B$2003,$B522,Issues!$D$4:$D$2003)-SUMIF($B523:$B$1004,$B522,$D523:$D$1004))))</f>
        <v/>
      </c>
      <c r="I522" s="22" t="str">
        <f t="shared" si="17"/>
        <v/>
      </c>
    </row>
    <row r="523" spans="1:9" x14ac:dyDescent="0.3">
      <c r="A523" s="18"/>
      <c r="B523" s="17"/>
      <c r="C523" s="19" t="str">
        <f>IF($B523="","",IFERROR(INDEX(Items!$B:$B,MATCH($B523,Items!$A:$A,0)),"Unknown code"))</f>
        <v/>
      </c>
      <c r="D523" s="20"/>
      <c r="E523" s="21"/>
      <c r="F523" s="22" t="str">
        <f t="shared" si="16"/>
        <v/>
      </c>
      <c r="G523" s="17"/>
      <c r="H523" s="23" t="str">
        <f>IF($B523="","",MAX(0,MIN(N($D523),SUMIF($B$4:$B$1003,$B523,$D$4:$D$1003)-SUMIF(Issues!$B$4:$B$2003,$B523,Issues!$D$4:$D$2003)-SUMIF($B524:$B$1004,$B523,$D524:$D$1004))))</f>
        <v/>
      </c>
      <c r="I523" s="22" t="str">
        <f t="shared" si="17"/>
        <v/>
      </c>
    </row>
    <row r="524" spans="1:9" x14ac:dyDescent="0.3">
      <c r="A524" s="18"/>
      <c r="B524" s="17"/>
      <c r="C524" s="19" t="str">
        <f>IF($B524="","",IFERROR(INDEX(Items!$B:$B,MATCH($B524,Items!$A:$A,0)),"Unknown code"))</f>
        <v/>
      </c>
      <c r="D524" s="20"/>
      <c r="E524" s="21"/>
      <c r="F524" s="22" t="str">
        <f t="shared" si="16"/>
        <v/>
      </c>
      <c r="G524" s="17"/>
      <c r="H524" s="23" t="str">
        <f>IF($B524="","",MAX(0,MIN(N($D524),SUMIF($B$4:$B$1003,$B524,$D$4:$D$1003)-SUMIF(Issues!$B$4:$B$2003,$B524,Issues!$D$4:$D$2003)-SUMIF($B525:$B$1004,$B524,$D525:$D$1004))))</f>
        <v/>
      </c>
      <c r="I524" s="22" t="str">
        <f t="shared" si="17"/>
        <v/>
      </c>
    </row>
    <row r="525" spans="1:9" x14ac:dyDescent="0.3">
      <c r="A525" s="18"/>
      <c r="B525" s="17"/>
      <c r="C525" s="19" t="str">
        <f>IF($B525="","",IFERROR(INDEX(Items!$B:$B,MATCH($B525,Items!$A:$A,0)),"Unknown code"))</f>
        <v/>
      </c>
      <c r="D525" s="20"/>
      <c r="E525" s="21"/>
      <c r="F525" s="22" t="str">
        <f t="shared" si="16"/>
        <v/>
      </c>
      <c r="G525" s="17"/>
      <c r="H525" s="23" t="str">
        <f>IF($B525="","",MAX(0,MIN(N($D525),SUMIF($B$4:$B$1003,$B525,$D$4:$D$1003)-SUMIF(Issues!$B$4:$B$2003,$B525,Issues!$D$4:$D$2003)-SUMIF($B526:$B$1004,$B525,$D526:$D$1004))))</f>
        <v/>
      </c>
      <c r="I525" s="22" t="str">
        <f t="shared" si="17"/>
        <v/>
      </c>
    </row>
    <row r="526" spans="1:9" x14ac:dyDescent="0.3">
      <c r="A526" s="18"/>
      <c r="B526" s="17"/>
      <c r="C526" s="19" t="str">
        <f>IF($B526="","",IFERROR(INDEX(Items!$B:$B,MATCH($B526,Items!$A:$A,0)),"Unknown code"))</f>
        <v/>
      </c>
      <c r="D526" s="20"/>
      <c r="E526" s="21"/>
      <c r="F526" s="22" t="str">
        <f t="shared" si="16"/>
        <v/>
      </c>
      <c r="G526" s="17"/>
      <c r="H526" s="23" t="str">
        <f>IF($B526="","",MAX(0,MIN(N($D526),SUMIF($B$4:$B$1003,$B526,$D$4:$D$1003)-SUMIF(Issues!$B$4:$B$2003,$B526,Issues!$D$4:$D$2003)-SUMIF($B527:$B$1004,$B526,$D527:$D$1004))))</f>
        <v/>
      </c>
      <c r="I526" s="22" t="str">
        <f t="shared" si="17"/>
        <v/>
      </c>
    </row>
    <row r="527" spans="1:9" x14ac:dyDescent="0.3">
      <c r="A527" s="18"/>
      <c r="B527" s="17"/>
      <c r="C527" s="19" t="str">
        <f>IF($B527="","",IFERROR(INDEX(Items!$B:$B,MATCH($B527,Items!$A:$A,0)),"Unknown code"))</f>
        <v/>
      </c>
      <c r="D527" s="20"/>
      <c r="E527" s="21"/>
      <c r="F527" s="22" t="str">
        <f t="shared" si="16"/>
        <v/>
      </c>
      <c r="G527" s="17"/>
      <c r="H527" s="23" t="str">
        <f>IF($B527="","",MAX(0,MIN(N($D527),SUMIF($B$4:$B$1003,$B527,$D$4:$D$1003)-SUMIF(Issues!$B$4:$B$2003,$B527,Issues!$D$4:$D$2003)-SUMIF($B528:$B$1004,$B527,$D528:$D$1004))))</f>
        <v/>
      </c>
      <c r="I527" s="22" t="str">
        <f t="shared" si="17"/>
        <v/>
      </c>
    </row>
    <row r="528" spans="1:9" x14ac:dyDescent="0.3">
      <c r="A528" s="18"/>
      <c r="B528" s="17"/>
      <c r="C528" s="19" t="str">
        <f>IF($B528="","",IFERROR(INDEX(Items!$B:$B,MATCH($B528,Items!$A:$A,0)),"Unknown code"))</f>
        <v/>
      </c>
      <c r="D528" s="20"/>
      <c r="E528" s="21"/>
      <c r="F528" s="22" t="str">
        <f t="shared" si="16"/>
        <v/>
      </c>
      <c r="G528" s="17"/>
      <c r="H528" s="23" t="str">
        <f>IF($B528="","",MAX(0,MIN(N($D528),SUMIF($B$4:$B$1003,$B528,$D$4:$D$1003)-SUMIF(Issues!$B$4:$B$2003,$B528,Issues!$D$4:$D$2003)-SUMIF($B529:$B$1004,$B528,$D529:$D$1004))))</f>
        <v/>
      </c>
      <c r="I528" s="22" t="str">
        <f t="shared" si="17"/>
        <v/>
      </c>
    </row>
    <row r="529" spans="1:9" x14ac:dyDescent="0.3">
      <c r="A529" s="18"/>
      <c r="B529" s="17"/>
      <c r="C529" s="19" t="str">
        <f>IF($B529="","",IFERROR(INDEX(Items!$B:$B,MATCH($B529,Items!$A:$A,0)),"Unknown code"))</f>
        <v/>
      </c>
      <c r="D529" s="20"/>
      <c r="E529" s="21"/>
      <c r="F529" s="22" t="str">
        <f t="shared" si="16"/>
        <v/>
      </c>
      <c r="G529" s="17"/>
      <c r="H529" s="23" t="str">
        <f>IF($B529="","",MAX(0,MIN(N($D529),SUMIF($B$4:$B$1003,$B529,$D$4:$D$1003)-SUMIF(Issues!$B$4:$B$2003,$B529,Issues!$D$4:$D$2003)-SUMIF($B530:$B$1004,$B529,$D530:$D$1004))))</f>
        <v/>
      </c>
      <c r="I529" s="22" t="str">
        <f t="shared" si="17"/>
        <v/>
      </c>
    </row>
    <row r="530" spans="1:9" x14ac:dyDescent="0.3">
      <c r="A530" s="18"/>
      <c r="B530" s="17"/>
      <c r="C530" s="19" t="str">
        <f>IF($B530="","",IFERROR(INDEX(Items!$B:$B,MATCH($B530,Items!$A:$A,0)),"Unknown code"))</f>
        <v/>
      </c>
      <c r="D530" s="20"/>
      <c r="E530" s="21"/>
      <c r="F530" s="22" t="str">
        <f t="shared" si="16"/>
        <v/>
      </c>
      <c r="G530" s="17"/>
      <c r="H530" s="23" t="str">
        <f>IF($B530="","",MAX(0,MIN(N($D530),SUMIF($B$4:$B$1003,$B530,$D$4:$D$1003)-SUMIF(Issues!$B$4:$B$2003,$B530,Issues!$D$4:$D$2003)-SUMIF($B531:$B$1004,$B530,$D531:$D$1004))))</f>
        <v/>
      </c>
      <c r="I530" s="22" t="str">
        <f t="shared" si="17"/>
        <v/>
      </c>
    </row>
    <row r="531" spans="1:9" x14ac:dyDescent="0.3">
      <c r="A531" s="18"/>
      <c r="B531" s="17"/>
      <c r="C531" s="19" t="str">
        <f>IF($B531="","",IFERROR(INDEX(Items!$B:$B,MATCH($B531,Items!$A:$A,0)),"Unknown code"))</f>
        <v/>
      </c>
      <c r="D531" s="20"/>
      <c r="E531" s="21"/>
      <c r="F531" s="22" t="str">
        <f t="shared" si="16"/>
        <v/>
      </c>
      <c r="G531" s="17"/>
      <c r="H531" s="23" t="str">
        <f>IF($B531="","",MAX(0,MIN(N($D531),SUMIF($B$4:$B$1003,$B531,$D$4:$D$1003)-SUMIF(Issues!$B$4:$B$2003,$B531,Issues!$D$4:$D$2003)-SUMIF($B532:$B$1004,$B531,$D532:$D$1004))))</f>
        <v/>
      </c>
      <c r="I531" s="22" t="str">
        <f t="shared" si="17"/>
        <v/>
      </c>
    </row>
    <row r="532" spans="1:9" x14ac:dyDescent="0.3">
      <c r="A532" s="18"/>
      <c r="B532" s="17"/>
      <c r="C532" s="19" t="str">
        <f>IF($B532="","",IFERROR(INDEX(Items!$B:$B,MATCH($B532,Items!$A:$A,0)),"Unknown code"))</f>
        <v/>
      </c>
      <c r="D532" s="20"/>
      <c r="E532" s="21"/>
      <c r="F532" s="22" t="str">
        <f t="shared" si="16"/>
        <v/>
      </c>
      <c r="G532" s="17"/>
      <c r="H532" s="23" t="str">
        <f>IF($B532="","",MAX(0,MIN(N($D532),SUMIF($B$4:$B$1003,$B532,$D$4:$D$1003)-SUMIF(Issues!$B$4:$B$2003,$B532,Issues!$D$4:$D$2003)-SUMIF($B533:$B$1004,$B532,$D533:$D$1004))))</f>
        <v/>
      </c>
      <c r="I532" s="22" t="str">
        <f t="shared" si="17"/>
        <v/>
      </c>
    </row>
    <row r="533" spans="1:9" x14ac:dyDescent="0.3">
      <c r="A533" s="18"/>
      <c r="B533" s="17"/>
      <c r="C533" s="19" t="str">
        <f>IF($B533="","",IFERROR(INDEX(Items!$B:$B,MATCH($B533,Items!$A:$A,0)),"Unknown code"))</f>
        <v/>
      </c>
      <c r="D533" s="20"/>
      <c r="E533" s="21"/>
      <c r="F533" s="22" t="str">
        <f t="shared" si="16"/>
        <v/>
      </c>
      <c r="G533" s="17"/>
      <c r="H533" s="23" t="str">
        <f>IF($B533="","",MAX(0,MIN(N($D533),SUMIF($B$4:$B$1003,$B533,$D$4:$D$1003)-SUMIF(Issues!$B$4:$B$2003,$B533,Issues!$D$4:$D$2003)-SUMIF($B534:$B$1004,$B533,$D534:$D$1004))))</f>
        <v/>
      </c>
      <c r="I533" s="22" t="str">
        <f t="shared" si="17"/>
        <v/>
      </c>
    </row>
    <row r="534" spans="1:9" x14ac:dyDescent="0.3">
      <c r="A534" s="18"/>
      <c r="B534" s="17"/>
      <c r="C534" s="19" t="str">
        <f>IF($B534="","",IFERROR(INDEX(Items!$B:$B,MATCH($B534,Items!$A:$A,0)),"Unknown code"))</f>
        <v/>
      </c>
      <c r="D534" s="20"/>
      <c r="E534" s="21"/>
      <c r="F534" s="22" t="str">
        <f t="shared" si="16"/>
        <v/>
      </c>
      <c r="G534" s="17"/>
      <c r="H534" s="23" t="str">
        <f>IF($B534="","",MAX(0,MIN(N($D534),SUMIF($B$4:$B$1003,$B534,$D$4:$D$1003)-SUMIF(Issues!$B$4:$B$2003,$B534,Issues!$D$4:$D$2003)-SUMIF($B535:$B$1004,$B534,$D535:$D$1004))))</f>
        <v/>
      </c>
      <c r="I534" s="22" t="str">
        <f t="shared" si="17"/>
        <v/>
      </c>
    </row>
    <row r="535" spans="1:9" x14ac:dyDescent="0.3">
      <c r="A535" s="18"/>
      <c r="B535" s="17"/>
      <c r="C535" s="19" t="str">
        <f>IF($B535="","",IFERROR(INDEX(Items!$B:$B,MATCH($B535,Items!$A:$A,0)),"Unknown code"))</f>
        <v/>
      </c>
      <c r="D535" s="20"/>
      <c r="E535" s="21"/>
      <c r="F535" s="22" t="str">
        <f t="shared" si="16"/>
        <v/>
      </c>
      <c r="G535" s="17"/>
      <c r="H535" s="23" t="str">
        <f>IF($B535="","",MAX(0,MIN(N($D535),SUMIF($B$4:$B$1003,$B535,$D$4:$D$1003)-SUMIF(Issues!$B$4:$B$2003,$B535,Issues!$D$4:$D$2003)-SUMIF($B536:$B$1004,$B535,$D536:$D$1004))))</f>
        <v/>
      </c>
      <c r="I535" s="22" t="str">
        <f t="shared" si="17"/>
        <v/>
      </c>
    </row>
    <row r="536" spans="1:9" x14ac:dyDescent="0.3">
      <c r="A536" s="18"/>
      <c r="B536" s="17"/>
      <c r="C536" s="19" t="str">
        <f>IF($B536="","",IFERROR(INDEX(Items!$B:$B,MATCH($B536,Items!$A:$A,0)),"Unknown code"))</f>
        <v/>
      </c>
      <c r="D536" s="20"/>
      <c r="E536" s="21"/>
      <c r="F536" s="22" t="str">
        <f t="shared" si="16"/>
        <v/>
      </c>
      <c r="G536" s="17"/>
      <c r="H536" s="23" t="str">
        <f>IF($B536="","",MAX(0,MIN(N($D536),SUMIF($B$4:$B$1003,$B536,$D$4:$D$1003)-SUMIF(Issues!$B$4:$B$2003,$B536,Issues!$D$4:$D$2003)-SUMIF($B537:$B$1004,$B536,$D537:$D$1004))))</f>
        <v/>
      </c>
      <c r="I536" s="22" t="str">
        <f t="shared" si="17"/>
        <v/>
      </c>
    </row>
    <row r="537" spans="1:9" x14ac:dyDescent="0.3">
      <c r="A537" s="18"/>
      <c r="B537" s="17"/>
      <c r="C537" s="19" t="str">
        <f>IF($B537="","",IFERROR(INDEX(Items!$B:$B,MATCH($B537,Items!$A:$A,0)),"Unknown code"))</f>
        <v/>
      </c>
      <c r="D537" s="20"/>
      <c r="E537" s="21"/>
      <c r="F537" s="22" t="str">
        <f t="shared" si="16"/>
        <v/>
      </c>
      <c r="G537" s="17"/>
      <c r="H537" s="23" t="str">
        <f>IF($B537="","",MAX(0,MIN(N($D537),SUMIF($B$4:$B$1003,$B537,$D$4:$D$1003)-SUMIF(Issues!$B$4:$B$2003,$B537,Issues!$D$4:$D$2003)-SUMIF($B538:$B$1004,$B537,$D538:$D$1004))))</f>
        <v/>
      </c>
      <c r="I537" s="22" t="str">
        <f t="shared" si="17"/>
        <v/>
      </c>
    </row>
    <row r="538" spans="1:9" x14ac:dyDescent="0.3">
      <c r="A538" s="18"/>
      <c r="B538" s="17"/>
      <c r="C538" s="19" t="str">
        <f>IF($B538="","",IFERROR(INDEX(Items!$B:$B,MATCH($B538,Items!$A:$A,0)),"Unknown code"))</f>
        <v/>
      </c>
      <c r="D538" s="20"/>
      <c r="E538" s="21"/>
      <c r="F538" s="22" t="str">
        <f t="shared" si="16"/>
        <v/>
      </c>
      <c r="G538" s="17"/>
      <c r="H538" s="23" t="str">
        <f>IF($B538="","",MAX(0,MIN(N($D538),SUMIF($B$4:$B$1003,$B538,$D$4:$D$1003)-SUMIF(Issues!$B$4:$B$2003,$B538,Issues!$D$4:$D$2003)-SUMIF($B539:$B$1004,$B538,$D539:$D$1004))))</f>
        <v/>
      </c>
      <c r="I538" s="22" t="str">
        <f t="shared" si="17"/>
        <v/>
      </c>
    </row>
    <row r="539" spans="1:9" x14ac:dyDescent="0.3">
      <c r="A539" s="18"/>
      <c r="B539" s="17"/>
      <c r="C539" s="19" t="str">
        <f>IF($B539="","",IFERROR(INDEX(Items!$B:$B,MATCH($B539,Items!$A:$A,0)),"Unknown code"))</f>
        <v/>
      </c>
      <c r="D539" s="20"/>
      <c r="E539" s="21"/>
      <c r="F539" s="22" t="str">
        <f t="shared" si="16"/>
        <v/>
      </c>
      <c r="G539" s="17"/>
      <c r="H539" s="23" t="str">
        <f>IF($B539="","",MAX(0,MIN(N($D539),SUMIF($B$4:$B$1003,$B539,$D$4:$D$1003)-SUMIF(Issues!$B$4:$B$2003,$B539,Issues!$D$4:$D$2003)-SUMIF($B540:$B$1004,$B539,$D540:$D$1004))))</f>
        <v/>
      </c>
      <c r="I539" s="22" t="str">
        <f t="shared" si="17"/>
        <v/>
      </c>
    </row>
    <row r="540" spans="1:9" x14ac:dyDescent="0.3">
      <c r="A540" s="18"/>
      <c r="B540" s="17"/>
      <c r="C540" s="19" t="str">
        <f>IF($B540="","",IFERROR(INDEX(Items!$B:$B,MATCH($B540,Items!$A:$A,0)),"Unknown code"))</f>
        <v/>
      </c>
      <c r="D540" s="20"/>
      <c r="E540" s="21"/>
      <c r="F540" s="22" t="str">
        <f t="shared" si="16"/>
        <v/>
      </c>
      <c r="G540" s="17"/>
      <c r="H540" s="23" t="str">
        <f>IF($B540="","",MAX(0,MIN(N($D540),SUMIF($B$4:$B$1003,$B540,$D$4:$D$1003)-SUMIF(Issues!$B$4:$B$2003,$B540,Issues!$D$4:$D$2003)-SUMIF($B541:$B$1004,$B540,$D541:$D$1004))))</f>
        <v/>
      </c>
      <c r="I540" s="22" t="str">
        <f t="shared" si="17"/>
        <v/>
      </c>
    </row>
    <row r="541" spans="1:9" x14ac:dyDescent="0.3">
      <c r="A541" s="18"/>
      <c r="B541" s="17"/>
      <c r="C541" s="19" t="str">
        <f>IF($B541="","",IFERROR(INDEX(Items!$B:$B,MATCH($B541,Items!$A:$A,0)),"Unknown code"))</f>
        <v/>
      </c>
      <c r="D541" s="20"/>
      <c r="E541" s="21"/>
      <c r="F541" s="22" t="str">
        <f t="shared" si="16"/>
        <v/>
      </c>
      <c r="G541" s="17"/>
      <c r="H541" s="23" t="str">
        <f>IF($B541="","",MAX(0,MIN(N($D541),SUMIF($B$4:$B$1003,$B541,$D$4:$D$1003)-SUMIF(Issues!$B$4:$B$2003,$B541,Issues!$D$4:$D$2003)-SUMIF($B542:$B$1004,$B541,$D542:$D$1004))))</f>
        <v/>
      </c>
      <c r="I541" s="22" t="str">
        <f t="shared" si="17"/>
        <v/>
      </c>
    </row>
    <row r="542" spans="1:9" x14ac:dyDescent="0.3">
      <c r="A542" s="18"/>
      <c r="B542" s="17"/>
      <c r="C542" s="19" t="str">
        <f>IF($B542="","",IFERROR(INDEX(Items!$B:$B,MATCH($B542,Items!$A:$A,0)),"Unknown code"))</f>
        <v/>
      </c>
      <c r="D542" s="20"/>
      <c r="E542" s="21"/>
      <c r="F542" s="22" t="str">
        <f t="shared" si="16"/>
        <v/>
      </c>
      <c r="G542" s="17"/>
      <c r="H542" s="23" t="str">
        <f>IF($B542="","",MAX(0,MIN(N($D542),SUMIF($B$4:$B$1003,$B542,$D$4:$D$1003)-SUMIF(Issues!$B$4:$B$2003,$B542,Issues!$D$4:$D$2003)-SUMIF($B543:$B$1004,$B542,$D543:$D$1004))))</f>
        <v/>
      </c>
      <c r="I542" s="22" t="str">
        <f t="shared" si="17"/>
        <v/>
      </c>
    </row>
    <row r="543" spans="1:9" x14ac:dyDescent="0.3">
      <c r="A543" s="18"/>
      <c r="B543" s="17"/>
      <c r="C543" s="19" t="str">
        <f>IF($B543="","",IFERROR(INDEX(Items!$B:$B,MATCH($B543,Items!$A:$A,0)),"Unknown code"))</f>
        <v/>
      </c>
      <c r="D543" s="20"/>
      <c r="E543" s="21"/>
      <c r="F543" s="22" t="str">
        <f t="shared" si="16"/>
        <v/>
      </c>
      <c r="G543" s="17"/>
      <c r="H543" s="23" t="str">
        <f>IF($B543="","",MAX(0,MIN(N($D543),SUMIF($B$4:$B$1003,$B543,$D$4:$D$1003)-SUMIF(Issues!$B$4:$B$2003,$B543,Issues!$D$4:$D$2003)-SUMIF($B544:$B$1004,$B543,$D544:$D$1004))))</f>
        <v/>
      </c>
      <c r="I543" s="22" t="str">
        <f t="shared" si="17"/>
        <v/>
      </c>
    </row>
    <row r="544" spans="1:9" x14ac:dyDescent="0.3">
      <c r="A544" s="18"/>
      <c r="B544" s="17"/>
      <c r="C544" s="19" t="str">
        <f>IF($B544="","",IFERROR(INDEX(Items!$B:$B,MATCH($B544,Items!$A:$A,0)),"Unknown code"))</f>
        <v/>
      </c>
      <c r="D544" s="20"/>
      <c r="E544" s="21"/>
      <c r="F544" s="22" t="str">
        <f t="shared" si="16"/>
        <v/>
      </c>
      <c r="G544" s="17"/>
      <c r="H544" s="23" t="str">
        <f>IF($B544="","",MAX(0,MIN(N($D544),SUMIF($B$4:$B$1003,$B544,$D$4:$D$1003)-SUMIF(Issues!$B$4:$B$2003,$B544,Issues!$D$4:$D$2003)-SUMIF($B545:$B$1004,$B544,$D545:$D$1004))))</f>
        <v/>
      </c>
      <c r="I544" s="22" t="str">
        <f t="shared" si="17"/>
        <v/>
      </c>
    </row>
    <row r="545" spans="1:9" x14ac:dyDescent="0.3">
      <c r="A545" s="18"/>
      <c r="B545" s="17"/>
      <c r="C545" s="19" t="str">
        <f>IF($B545="","",IFERROR(INDEX(Items!$B:$B,MATCH($B545,Items!$A:$A,0)),"Unknown code"))</f>
        <v/>
      </c>
      <c r="D545" s="20"/>
      <c r="E545" s="21"/>
      <c r="F545" s="22" t="str">
        <f t="shared" si="16"/>
        <v/>
      </c>
      <c r="G545" s="17"/>
      <c r="H545" s="23" t="str">
        <f>IF($B545="","",MAX(0,MIN(N($D545),SUMIF($B$4:$B$1003,$B545,$D$4:$D$1003)-SUMIF(Issues!$B$4:$B$2003,$B545,Issues!$D$4:$D$2003)-SUMIF($B546:$B$1004,$B545,$D546:$D$1004))))</f>
        <v/>
      </c>
      <c r="I545" s="22" t="str">
        <f t="shared" si="17"/>
        <v/>
      </c>
    </row>
    <row r="546" spans="1:9" x14ac:dyDescent="0.3">
      <c r="A546" s="18"/>
      <c r="B546" s="17"/>
      <c r="C546" s="19" t="str">
        <f>IF($B546="","",IFERROR(INDEX(Items!$B:$B,MATCH($B546,Items!$A:$A,0)),"Unknown code"))</f>
        <v/>
      </c>
      <c r="D546" s="20"/>
      <c r="E546" s="21"/>
      <c r="F546" s="22" t="str">
        <f t="shared" si="16"/>
        <v/>
      </c>
      <c r="G546" s="17"/>
      <c r="H546" s="23" t="str">
        <f>IF($B546="","",MAX(0,MIN(N($D546),SUMIF($B$4:$B$1003,$B546,$D$4:$D$1003)-SUMIF(Issues!$B$4:$B$2003,$B546,Issues!$D$4:$D$2003)-SUMIF($B547:$B$1004,$B546,$D547:$D$1004))))</f>
        <v/>
      </c>
      <c r="I546" s="22" t="str">
        <f t="shared" si="17"/>
        <v/>
      </c>
    </row>
    <row r="547" spans="1:9" x14ac:dyDescent="0.3">
      <c r="A547" s="18"/>
      <c r="B547" s="17"/>
      <c r="C547" s="19" t="str">
        <f>IF($B547="","",IFERROR(INDEX(Items!$B:$B,MATCH($B547,Items!$A:$A,0)),"Unknown code"))</f>
        <v/>
      </c>
      <c r="D547" s="20"/>
      <c r="E547" s="21"/>
      <c r="F547" s="22" t="str">
        <f t="shared" si="16"/>
        <v/>
      </c>
      <c r="G547" s="17"/>
      <c r="H547" s="23" t="str">
        <f>IF($B547="","",MAX(0,MIN(N($D547),SUMIF($B$4:$B$1003,$B547,$D$4:$D$1003)-SUMIF(Issues!$B$4:$B$2003,$B547,Issues!$D$4:$D$2003)-SUMIF($B548:$B$1004,$B547,$D548:$D$1004))))</f>
        <v/>
      </c>
      <c r="I547" s="22" t="str">
        <f t="shared" si="17"/>
        <v/>
      </c>
    </row>
    <row r="548" spans="1:9" x14ac:dyDescent="0.3">
      <c r="A548" s="18"/>
      <c r="B548" s="17"/>
      <c r="C548" s="19" t="str">
        <f>IF($B548="","",IFERROR(INDEX(Items!$B:$B,MATCH($B548,Items!$A:$A,0)),"Unknown code"))</f>
        <v/>
      </c>
      <c r="D548" s="20"/>
      <c r="E548" s="21"/>
      <c r="F548" s="22" t="str">
        <f t="shared" si="16"/>
        <v/>
      </c>
      <c r="G548" s="17"/>
      <c r="H548" s="23" t="str">
        <f>IF($B548="","",MAX(0,MIN(N($D548),SUMIF($B$4:$B$1003,$B548,$D$4:$D$1003)-SUMIF(Issues!$B$4:$B$2003,$B548,Issues!$D$4:$D$2003)-SUMIF($B549:$B$1004,$B548,$D549:$D$1004))))</f>
        <v/>
      </c>
      <c r="I548" s="22" t="str">
        <f t="shared" si="17"/>
        <v/>
      </c>
    </row>
    <row r="549" spans="1:9" x14ac:dyDescent="0.3">
      <c r="A549" s="18"/>
      <c r="B549" s="17"/>
      <c r="C549" s="19" t="str">
        <f>IF($B549="","",IFERROR(INDEX(Items!$B:$B,MATCH($B549,Items!$A:$A,0)),"Unknown code"))</f>
        <v/>
      </c>
      <c r="D549" s="20"/>
      <c r="E549" s="21"/>
      <c r="F549" s="22" t="str">
        <f t="shared" si="16"/>
        <v/>
      </c>
      <c r="G549" s="17"/>
      <c r="H549" s="23" t="str">
        <f>IF($B549="","",MAX(0,MIN(N($D549),SUMIF($B$4:$B$1003,$B549,$D$4:$D$1003)-SUMIF(Issues!$B$4:$B$2003,$B549,Issues!$D$4:$D$2003)-SUMIF($B550:$B$1004,$B549,$D550:$D$1004))))</f>
        <v/>
      </c>
      <c r="I549" s="22" t="str">
        <f t="shared" si="17"/>
        <v/>
      </c>
    </row>
    <row r="550" spans="1:9" x14ac:dyDescent="0.3">
      <c r="A550" s="18"/>
      <c r="B550" s="17"/>
      <c r="C550" s="19" t="str">
        <f>IF($B550="","",IFERROR(INDEX(Items!$B:$B,MATCH($B550,Items!$A:$A,0)),"Unknown code"))</f>
        <v/>
      </c>
      <c r="D550" s="20"/>
      <c r="E550" s="21"/>
      <c r="F550" s="22" t="str">
        <f t="shared" si="16"/>
        <v/>
      </c>
      <c r="G550" s="17"/>
      <c r="H550" s="23" t="str">
        <f>IF($B550="","",MAX(0,MIN(N($D550),SUMIF($B$4:$B$1003,$B550,$D$4:$D$1003)-SUMIF(Issues!$B$4:$B$2003,$B550,Issues!$D$4:$D$2003)-SUMIF($B551:$B$1004,$B550,$D551:$D$1004))))</f>
        <v/>
      </c>
      <c r="I550" s="22" t="str">
        <f t="shared" si="17"/>
        <v/>
      </c>
    </row>
    <row r="551" spans="1:9" x14ac:dyDescent="0.3">
      <c r="A551" s="18"/>
      <c r="B551" s="17"/>
      <c r="C551" s="19" t="str">
        <f>IF($B551="","",IFERROR(INDEX(Items!$B:$B,MATCH($B551,Items!$A:$A,0)),"Unknown code"))</f>
        <v/>
      </c>
      <c r="D551" s="20"/>
      <c r="E551" s="21"/>
      <c r="F551" s="22" t="str">
        <f t="shared" si="16"/>
        <v/>
      </c>
      <c r="G551" s="17"/>
      <c r="H551" s="23" t="str">
        <f>IF($B551="","",MAX(0,MIN(N($D551),SUMIF($B$4:$B$1003,$B551,$D$4:$D$1003)-SUMIF(Issues!$B$4:$B$2003,$B551,Issues!$D$4:$D$2003)-SUMIF($B552:$B$1004,$B551,$D552:$D$1004))))</f>
        <v/>
      </c>
      <c r="I551" s="22" t="str">
        <f t="shared" si="17"/>
        <v/>
      </c>
    </row>
    <row r="552" spans="1:9" x14ac:dyDescent="0.3">
      <c r="A552" s="18"/>
      <c r="B552" s="17"/>
      <c r="C552" s="19" t="str">
        <f>IF($B552="","",IFERROR(INDEX(Items!$B:$B,MATCH($B552,Items!$A:$A,0)),"Unknown code"))</f>
        <v/>
      </c>
      <c r="D552" s="20"/>
      <c r="E552" s="21"/>
      <c r="F552" s="22" t="str">
        <f t="shared" si="16"/>
        <v/>
      </c>
      <c r="G552" s="17"/>
      <c r="H552" s="23" t="str">
        <f>IF($B552="","",MAX(0,MIN(N($D552),SUMIF($B$4:$B$1003,$B552,$D$4:$D$1003)-SUMIF(Issues!$B$4:$B$2003,$B552,Issues!$D$4:$D$2003)-SUMIF($B553:$B$1004,$B552,$D553:$D$1004))))</f>
        <v/>
      </c>
      <c r="I552" s="22" t="str">
        <f t="shared" si="17"/>
        <v/>
      </c>
    </row>
    <row r="553" spans="1:9" x14ac:dyDescent="0.3">
      <c r="A553" s="18"/>
      <c r="B553" s="17"/>
      <c r="C553" s="19" t="str">
        <f>IF($B553="","",IFERROR(INDEX(Items!$B:$B,MATCH($B553,Items!$A:$A,0)),"Unknown code"))</f>
        <v/>
      </c>
      <c r="D553" s="20"/>
      <c r="E553" s="21"/>
      <c r="F553" s="22" t="str">
        <f t="shared" si="16"/>
        <v/>
      </c>
      <c r="G553" s="17"/>
      <c r="H553" s="23" t="str">
        <f>IF($B553="","",MAX(0,MIN(N($D553),SUMIF($B$4:$B$1003,$B553,$D$4:$D$1003)-SUMIF(Issues!$B$4:$B$2003,$B553,Issues!$D$4:$D$2003)-SUMIF($B554:$B$1004,$B553,$D554:$D$1004))))</f>
        <v/>
      </c>
      <c r="I553" s="22" t="str">
        <f t="shared" si="17"/>
        <v/>
      </c>
    </row>
    <row r="554" spans="1:9" x14ac:dyDescent="0.3">
      <c r="A554" s="18"/>
      <c r="B554" s="17"/>
      <c r="C554" s="19" t="str">
        <f>IF($B554="","",IFERROR(INDEX(Items!$B:$B,MATCH($B554,Items!$A:$A,0)),"Unknown code"))</f>
        <v/>
      </c>
      <c r="D554" s="20"/>
      <c r="E554" s="21"/>
      <c r="F554" s="22" t="str">
        <f t="shared" si="16"/>
        <v/>
      </c>
      <c r="G554" s="17"/>
      <c r="H554" s="23" t="str">
        <f>IF($B554="","",MAX(0,MIN(N($D554),SUMIF($B$4:$B$1003,$B554,$D$4:$D$1003)-SUMIF(Issues!$B$4:$B$2003,$B554,Issues!$D$4:$D$2003)-SUMIF($B555:$B$1004,$B554,$D555:$D$1004))))</f>
        <v/>
      </c>
      <c r="I554" s="22" t="str">
        <f t="shared" si="17"/>
        <v/>
      </c>
    </row>
    <row r="555" spans="1:9" x14ac:dyDescent="0.3">
      <c r="A555" s="18"/>
      <c r="B555" s="17"/>
      <c r="C555" s="19" t="str">
        <f>IF($B555="","",IFERROR(INDEX(Items!$B:$B,MATCH($B555,Items!$A:$A,0)),"Unknown code"))</f>
        <v/>
      </c>
      <c r="D555" s="20"/>
      <c r="E555" s="21"/>
      <c r="F555" s="22" t="str">
        <f t="shared" si="16"/>
        <v/>
      </c>
      <c r="G555" s="17"/>
      <c r="H555" s="23" t="str">
        <f>IF($B555="","",MAX(0,MIN(N($D555),SUMIF($B$4:$B$1003,$B555,$D$4:$D$1003)-SUMIF(Issues!$B$4:$B$2003,$B555,Issues!$D$4:$D$2003)-SUMIF($B556:$B$1004,$B555,$D556:$D$1004))))</f>
        <v/>
      </c>
      <c r="I555" s="22" t="str">
        <f t="shared" si="17"/>
        <v/>
      </c>
    </row>
    <row r="556" spans="1:9" x14ac:dyDescent="0.3">
      <c r="A556" s="18"/>
      <c r="B556" s="17"/>
      <c r="C556" s="19" t="str">
        <f>IF($B556="","",IFERROR(INDEX(Items!$B:$B,MATCH($B556,Items!$A:$A,0)),"Unknown code"))</f>
        <v/>
      </c>
      <c r="D556" s="20"/>
      <c r="E556" s="21"/>
      <c r="F556" s="22" t="str">
        <f t="shared" si="16"/>
        <v/>
      </c>
      <c r="G556" s="17"/>
      <c r="H556" s="23" t="str">
        <f>IF($B556="","",MAX(0,MIN(N($D556),SUMIF($B$4:$B$1003,$B556,$D$4:$D$1003)-SUMIF(Issues!$B$4:$B$2003,$B556,Issues!$D$4:$D$2003)-SUMIF($B557:$B$1004,$B556,$D557:$D$1004))))</f>
        <v/>
      </c>
      <c r="I556" s="22" t="str">
        <f t="shared" si="17"/>
        <v/>
      </c>
    </row>
    <row r="557" spans="1:9" x14ac:dyDescent="0.3">
      <c r="A557" s="18"/>
      <c r="B557" s="17"/>
      <c r="C557" s="19" t="str">
        <f>IF($B557="","",IFERROR(INDEX(Items!$B:$B,MATCH($B557,Items!$A:$A,0)),"Unknown code"))</f>
        <v/>
      </c>
      <c r="D557" s="20"/>
      <c r="E557" s="21"/>
      <c r="F557" s="22" t="str">
        <f t="shared" si="16"/>
        <v/>
      </c>
      <c r="G557" s="17"/>
      <c r="H557" s="23" t="str">
        <f>IF($B557="","",MAX(0,MIN(N($D557),SUMIF($B$4:$B$1003,$B557,$D$4:$D$1003)-SUMIF(Issues!$B$4:$B$2003,$B557,Issues!$D$4:$D$2003)-SUMIF($B558:$B$1004,$B557,$D558:$D$1004))))</f>
        <v/>
      </c>
      <c r="I557" s="22" t="str">
        <f t="shared" si="17"/>
        <v/>
      </c>
    </row>
    <row r="558" spans="1:9" x14ac:dyDescent="0.3">
      <c r="A558" s="18"/>
      <c r="B558" s="17"/>
      <c r="C558" s="19" t="str">
        <f>IF($B558="","",IFERROR(INDEX(Items!$B:$B,MATCH($B558,Items!$A:$A,0)),"Unknown code"))</f>
        <v/>
      </c>
      <c r="D558" s="20"/>
      <c r="E558" s="21"/>
      <c r="F558" s="22" t="str">
        <f t="shared" si="16"/>
        <v/>
      </c>
      <c r="G558" s="17"/>
      <c r="H558" s="23" t="str">
        <f>IF($B558="","",MAX(0,MIN(N($D558),SUMIF($B$4:$B$1003,$B558,$D$4:$D$1003)-SUMIF(Issues!$B$4:$B$2003,$B558,Issues!$D$4:$D$2003)-SUMIF($B559:$B$1004,$B558,$D559:$D$1004))))</f>
        <v/>
      </c>
      <c r="I558" s="22" t="str">
        <f t="shared" si="17"/>
        <v/>
      </c>
    </row>
    <row r="559" spans="1:9" x14ac:dyDescent="0.3">
      <c r="A559" s="18"/>
      <c r="B559" s="17"/>
      <c r="C559" s="19" t="str">
        <f>IF($B559="","",IFERROR(INDEX(Items!$B:$B,MATCH($B559,Items!$A:$A,0)),"Unknown code"))</f>
        <v/>
      </c>
      <c r="D559" s="20"/>
      <c r="E559" s="21"/>
      <c r="F559" s="22" t="str">
        <f t="shared" si="16"/>
        <v/>
      </c>
      <c r="G559" s="17"/>
      <c r="H559" s="23" t="str">
        <f>IF($B559="","",MAX(0,MIN(N($D559),SUMIF($B$4:$B$1003,$B559,$D$4:$D$1003)-SUMIF(Issues!$B$4:$B$2003,$B559,Issues!$D$4:$D$2003)-SUMIF($B560:$B$1004,$B559,$D560:$D$1004))))</f>
        <v/>
      </c>
      <c r="I559" s="22" t="str">
        <f t="shared" si="17"/>
        <v/>
      </c>
    </row>
    <row r="560" spans="1:9" x14ac:dyDescent="0.3">
      <c r="A560" s="18"/>
      <c r="B560" s="17"/>
      <c r="C560" s="19" t="str">
        <f>IF($B560="","",IFERROR(INDEX(Items!$B:$B,MATCH($B560,Items!$A:$A,0)),"Unknown code"))</f>
        <v/>
      </c>
      <c r="D560" s="20"/>
      <c r="E560" s="21"/>
      <c r="F560" s="22" t="str">
        <f t="shared" si="16"/>
        <v/>
      </c>
      <c r="G560" s="17"/>
      <c r="H560" s="23" t="str">
        <f>IF($B560="","",MAX(0,MIN(N($D560),SUMIF($B$4:$B$1003,$B560,$D$4:$D$1003)-SUMIF(Issues!$B$4:$B$2003,$B560,Issues!$D$4:$D$2003)-SUMIF($B561:$B$1004,$B560,$D561:$D$1004))))</f>
        <v/>
      </c>
      <c r="I560" s="22" t="str">
        <f t="shared" si="17"/>
        <v/>
      </c>
    </row>
    <row r="561" spans="1:9" x14ac:dyDescent="0.3">
      <c r="A561" s="18"/>
      <c r="B561" s="17"/>
      <c r="C561" s="19" t="str">
        <f>IF($B561="","",IFERROR(INDEX(Items!$B:$B,MATCH($B561,Items!$A:$A,0)),"Unknown code"))</f>
        <v/>
      </c>
      <c r="D561" s="20"/>
      <c r="E561" s="21"/>
      <c r="F561" s="22" t="str">
        <f t="shared" si="16"/>
        <v/>
      </c>
      <c r="G561" s="17"/>
      <c r="H561" s="23" t="str">
        <f>IF($B561="","",MAX(0,MIN(N($D561),SUMIF($B$4:$B$1003,$B561,$D$4:$D$1003)-SUMIF(Issues!$B$4:$B$2003,$B561,Issues!$D$4:$D$2003)-SUMIF($B562:$B$1004,$B561,$D562:$D$1004))))</f>
        <v/>
      </c>
      <c r="I561" s="22" t="str">
        <f t="shared" si="17"/>
        <v/>
      </c>
    </row>
    <row r="562" spans="1:9" x14ac:dyDescent="0.3">
      <c r="A562" s="18"/>
      <c r="B562" s="17"/>
      <c r="C562" s="19" t="str">
        <f>IF($B562="","",IFERROR(INDEX(Items!$B:$B,MATCH($B562,Items!$A:$A,0)),"Unknown code"))</f>
        <v/>
      </c>
      <c r="D562" s="20"/>
      <c r="E562" s="21"/>
      <c r="F562" s="22" t="str">
        <f t="shared" si="16"/>
        <v/>
      </c>
      <c r="G562" s="17"/>
      <c r="H562" s="23" t="str">
        <f>IF($B562="","",MAX(0,MIN(N($D562),SUMIF($B$4:$B$1003,$B562,$D$4:$D$1003)-SUMIF(Issues!$B$4:$B$2003,$B562,Issues!$D$4:$D$2003)-SUMIF($B563:$B$1004,$B562,$D563:$D$1004))))</f>
        <v/>
      </c>
      <c r="I562" s="22" t="str">
        <f t="shared" si="17"/>
        <v/>
      </c>
    </row>
    <row r="563" spans="1:9" x14ac:dyDescent="0.3">
      <c r="A563" s="18"/>
      <c r="B563" s="17"/>
      <c r="C563" s="19" t="str">
        <f>IF($B563="","",IFERROR(INDEX(Items!$B:$B,MATCH($B563,Items!$A:$A,0)),"Unknown code"))</f>
        <v/>
      </c>
      <c r="D563" s="20"/>
      <c r="E563" s="21"/>
      <c r="F563" s="22" t="str">
        <f t="shared" si="16"/>
        <v/>
      </c>
      <c r="G563" s="17"/>
      <c r="H563" s="23" t="str">
        <f>IF($B563="","",MAX(0,MIN(N($D563),SUMIF($B$4:$B$1003,$B563,$D$4:$D$1003)-SUMIF(Issues!$B$4:$B$2003,$B563,Issues!$D$4:$D$2003)-SUMIF($B564:$B$1004,$B563,$D564:$D$1004))))</f>
        <v/>
      </c>
      <c r="I563" s="22" t="str">
        <f t="shared" si="17"/>
        <v/>
      </c>
    </row>
    <row r="564" spans="1:9" x14ac:dyDescent="0.3">
      <c r="A564" s="18"/>
      <c r="B564" s="17"/>
      <c r="C564" s="19" t="str">
        <f>IF($B564="","",IFERROR(INDEX(Items!$B:$B,MATCH($B564,Items!$A:$A,0)),"Unknown code"))</f>
        <v/>
      </c>
      <c r="D564" s="20"/>
      <c r="E564" s="21"/>
      <c r="F564" s="22" t="str">
        <f t="shared" si="16"/>
        <v/>
      </c>
      <c r="G564" s="17"/>
      <c r="H564" s="23" t="str">
        <f>IF($B564="","",MAX(0,MIN(N($D564),SUMIF($B$4:$B$1003,$B564,$D$4:$D$1003)-SUMIF(Issues!$B$4:$B$2003,$B564,Issues!$D$4:$D$2003)-SUMIF($B565:$B$1004,$B564,$D565:$D$1004))))</f>
        <v/>
      </c>
      <c r="I564" s="22" t="str">
        <f t="shared" si="17"/>
        <v/>
      </c>
    </row>
    <row r="565" spans="1:9" x14ac:dyDescent="0.3">
      <c r="A565" s="18"/>
      <c r="B565" s="17"/>
      <c r="C565" s="19" t="str">
        <f>IF($B565="","",IFERROR(INDEX(Items!$B:$B,MATCH($B565,Items!$A:$A,0)),"Unknown code"))</f>
        <v/>
      </c>
      <c r="D565" s="20"/>
      <c r="E565" s="21"/>
      <c r="F565" s="22" t="str">
        <f t="shared" si="16"/>
        <v/>
      </c>
      <c r="G565" s="17"/>
      <c r="H565" s="23" t="str">
        <f>IF($B565="","",MAX(0,MIN(N($D565),SUMIF($B$4:$B$1003,$B565,$D$4:$D$1003)-SUMIF(Issues!$B$4:$B$2003,$B565,Issues!$D$4:$D$2003)-SUMIF($B566:$B$1004,$B565,$D566:$D$1004))))</f>
        <v/>
      </c>
      <c r="I565" s="22" t="str">
        <f t="shared" si="17"/>
        <v/>
      </c>
    </row>
    <row r="566" spans="1:9" x14ac:dyDescent="0.3">
      <c r="A566" s="18"/>
      <c r="B566" s="17"/>
      <c r="C566" s="19" t="str">
        <f>IF($B566="","",IFERROR(INDEX(Items!$B:$B,MATCH($B566,Items!$A:$A,0)),"Unknown code"))</f>
        <v/>
      </c>
      <c r="D566" s="20"/>
      <c r="E566" s="21"/>
      <c r="F566" s="22" t="str">
        <f t="shared" si="16"/>
        <v/>
      </c>
      <c r="G566" s="17"/>
      <c r="H566" s="23" t="str">
        <f>IF($B566="","",MAX(0,MIN(N($D566),SUMIF($B$4:$B$1003,$B566,$D$4:$D$1003)-SUMIF(Issues!$B$4:$B$2003,$B566,Issues!$D$4:$D$2003)-SUMIF($B567:$B$1004,$B566,$D567:$D$1004))))</f>
        <v/>
      </c>
      <c r="I566" s="22" t="str">
        <f t="shared" si="17"/>
        <v/>
      </c>
    </row>
    <row r="567" spans="1:9" x14ac:dyDescent="0.3">
      <c r="A567" s="18"/>
      <c r="B567" s="17"/>
      <c r="C567" s="19" t="str">
        <f>IF($B567="","",IFERROR(INDEX(Items!$B:$B,MATCH($B567,Items!$A:$A,0)),"Unknown code"))</f>
        <v/>
      </c>
      <c r="D567" s="20"/>
      <c r="E567" s="21"/>
      <c r="F567" s="22" t="str">
        <f t="shared" si="16"/>
        <v/>
      </c>
      <c r="G567" s="17"/>
      <c r="H567" s="23" t="str">
        <f>IF($B567="","",MAX(0,MIN(N($D567),SUMIF($B$4:$B$1003,$B567,$D$4:$D$1003)-SUMIF(Issues!$B$4:$B$2003,$B567,Issues!$D$4:$D$2003)-SUMIF($B568:$B$1004,$B567,$D568:$D$1004))))</f>
        <v/>
      </c>
      <c r="I567" s="22" t="str">
        <f t="shared" si="17"/>
        <v/>
      </c>
    </row>
    <row r="568" spans="1:9" x14ac:dyDescent="0.3">
      <c r="A568" s="18"/>
      <c r="B568" s="17"/>
      <c r="C568" s="19" t="str">
        <f>IF($B568="","",IFERROR(INDEX(Items!$B:$B,MATCH($B568,Items!$A:$A,0)),"Unknown code"))</f>
        <v/>
      </c>
      <c r="D568" s="20"/>
      <c r="E568" s="21"/>
      <c r="F568" s="22" t="str">
        <f t="shared" si="16"/>
        <v/>
      </c>
      <c r="G568" s="17"/>
      <c r="H568" s="23" t="str">
        <f>IF($B568="","",MAX(0,MIN(N($D568),SUMIF($B$4:$B$1003,$B568,$D$4:$D$1003)-SUMIF(Issues!$B$4:$B$2003,$B568,Issues!$D$4:$D$2003)-SUMIF($B569:$B$1004,$B568,$D569:$D$1004))))</f>
        <v/>
      </c>
      <c r="I568" s="22" t="str">
        <f t="shared" si="17"/>
        <v/>
      </c>
    </row>
    <row r="569" spans="1:9" x14ac:dyDescent="0.3">
      <c r="A569" s="18"/>
      <c r="B569" s="17"/>
      <c r="C569" s="19" t="str">
        <f>IF($B569="","",IFERROR(INDEX(Items!$B:$B,MATCH($B569,Items!$A:$A,0)),"Unknown code"))</f>
        <v/>
      </c>
      <c r="D569" s="20"/>
      <c r="E569" s="21"/>
      <c r="F569" s="22" t="str">
        <f t="shared" si="16"/>
        <v/>
      </c>
      <c r="G569" s="17"/>
      <c r="H569" s="23" t="str">
        <f>IF($B569="","",MAX(0,MIN(N($D569),SUMIF($B$4:$B$1003,$B569,$D$4:$D$1003)-SUMIF(Issues!$B$4:$B$2003,$B569,Issues!$D$4:$D$2003)-SUMIF($B570:$B$1004,$B569,$D570:$D$1004))))</f>
        <v/>
      </c>
      <c r="I569" s="22" t="str">
        <f t="shared" si="17"/>
        <v/>
      </c>
    </row>
    <row r="570" spans="1:9" x14ac:dyDescent="0.3">
      <c r="A570" s="18"/>
      <c r="B570" s="17"/>
      <c r="C570" s="19" t="str">
        <f>IF($B570="","",IFERROR(INDEX(Items!$B:$B,MATCH($B570,Items!$A:$A,0)),"Unknown code"))</f>
        <v/>
      </c>
      <c r="D570" s="20"/>
      <c r="E570" s="21"/>
      <c r="F570" s="22" t="str">
        <f t="shared" si="16"/>
        <v/>
      </c>
      <c r="G570" s="17"/>
      <c r="H570" s="23" t="str">
        <f>IF($B570="","",MAX(0,MIN(N($D570),SUMIF($B$4:$B$1003,$B570,$D$4:$D$1003)-SUMIF(Issues!$B$4:$B$2003,$B570,Issues!$D$4:$D$2003)-SUMIF($B571:$B$1004,$B570,$D571:$D$1004))))</f>
        <v/>
      </c>
      <c r="I570" s="22" t="str">
        <f t="shared" si="17"/>
        <v/>
      </c>
    </row>
    <row r="571" spans="1:9" x14ac:dyDescent="0.3">
      <c r="A571" s="18"/>
      <c r="B571" s="17"/>
      <c r="C571" s="19" t="str">
        <f>IF($B571="","",IFERROR(INDEX(Items!$B:$B,MATCH($B571,Items!$A:$A,0)),"Unknown code"))</f>
        <v/>
      </c>
      <c r="D571" s="20"/>
      <c r="E571" s="21"/>
      <c r="F571" s="22" t="str">
        <f t="shared" si="16"/>
        <v/>
      </c>
      <c r="G571" s="17"/>
      <c r="H571" s="23" t="str">
        <f>IF($B571="","",MAX(0,MIN(N($D571),SUMIF($B$4:$B$1003,$B571,$D$4:$D$1003)-SUMIF(Issues!$B$4:$B$2003,$B571,Issues!$D$4:$D$2003)-SUMIF($B572:$B$1004,$B571,$D572:$D$1004))))</f>
        <v/>
      </c>
      <c r="I571" s="22" t="str">
        <f t="shared" si="17"/>
        <v/>
      </c>
    </row>
    <row r="572" spans="1:9" x14ac:dyDescent="0.3">
      <c r="A572" s="18"/>
      <c r="B572" s="17"/>
      <c r="C572" s="19" t="str">
        <f>IF($B572="","",IFERROR(INDEX(Items!$B:$B,MATCH($B572,Items!$A:$A,0)),"Unknown code"))</f>
        <v/>
      </c>
      <c r="D572" s="20"/>
      <c r="E572" s="21"/>
      <c r="F572" s="22" t="str">
        <f t="shared" si="16"/>
        <v/>
      </c>
      <c r="G572" s="17"/>
      <c r="H572" s="23" t="str">
        <f>IF($B572="","",MAX(0,MIN(N($D572),SUMIF($B$4:$B$1003,$B572,$D$4:$D$1003)-SUMIF(Issues!$B$4:$B$2003,$B572,Issues!$D$4:$D$2003)-SUMIF($B573:$B$1004,$B572,$D573:$D$1004))))</f>
        <v/>
      </c>
      <c r="I572" s="22" t="str">
        <f t="shared" si="17"/>
        <v/>
      </c>
    </row>
    <row r="573" spans="1:9" x14ac:dyDescent="0.3">
      <c r="A573" s="18"/>
      <c r="B573" s="17"/>
      <c r="C573" s="19" t="str">
        <f>IF($B573="","",IFERROR(INDEX(Items!$B:$B,MATCH($B573,Items!$A:$A,0)),"Unknown code"))</f>
        <v/>
      </c>
      <c r="D573" s="20"/>
      <c r="E573" s="21"/>
      <c r="F573" s="22" t="str">
        <f t="shared" si="16"/>
        <v/>
      </c>
      <c r="G573" s="17"/>
      <c r="H573" s="23" t="str">
        <f>IF($B573="","",MAX(0,MIN(N($D573),SUMIF($B$4:$B$1003,$B573,$D$4:$D$1003)-SUMIF(Issues!$B$4:$B$2003,$B573,Issues!$D$4:$D$2003)-SUMIF($B574:$B$1004,$B573,$D574:$D$1004))))</f>
        <v/>
      </c>
      <c r="I573" s="22" t="str">
        <f t="shared" si="17"/>
        <v/>
      </c>
    </row>
    <row r="574" spans="1:9" x14ac:dyDescent="0.3">
      <c r="A574" s="18"/>
      <c r="B574" s="17"/>
      <c r="C574" s="19" t="str">
        <f>IF($B574="","",IFERROR(INDEX(Items!$B:$B,MATCH($B574,Items!$A:$A,0)),"Unknown code"))</f>
        <v/>
      </c>
      <c r="D574" s="20"/>
      <c r="E574" s="21"/>
      <c r="F574" s="22" t="str">
        <f t="shared" si="16"/>
        <v/>
      </c>
      <c r="G574" s="17"/>
      <c r="H574" s="23" t="str">
        <f>IF($B574="","",MAX(0,MIN(N($D574),SUMIF($B$4:$B$1003,$B574,$D$4:$D$1003)-SUMIF(Issues!$B$4:$B$2003,$B574,Issues!$D$4:$D$2003)-SUMIF($B575:$B$1004,$B574,$D575:$D$1004))))</f>
        <v/>
      </c>
      <c r="I574" s="22" t="str">
        <f t="shared" si="17"/>
        <v/>
      </c>
    </row>
    <row r="575" spans="1:9" x14ac:dyDescent="0.3">
      <c r="A575" s="18"/>
      <c r="B575" s="17"/>
      <c r="C575" s="19" t="str">
        <f>IF($B575="","",IFERROR(INDEX(Items!$B:$B,MATCH($B575,Items!$A:$A,0)),"Unknown code"))</f>
        <v/>
      </c>
      <c r="D575" s="20"/>
      <c r="E575" s="21"/>
      <c r="F575" s="22" t="str">
        <f t="shared" si="16"/>
        <v/>
      </c>
      <c r="G575" s="17"/>
      <c r="H575" s="23" t="str">
        <f>IF($B575="","",MAX(0,MIN(N($D575),SUMIF($B$4:$B$1003,$B575,$D$4:$D$1003)-SUMIF(Issues!$B$4:$B$2003,$B575,Issues!$D$4:$D$2003)-SUMIF($B576:$B$1004,$B575,$D576:$D$1004))))</f>
        <v/>
      </c>
      <c r="I575" s="22" t="str">
        <f t="shared" si="17"/>
        <v/>
      </c>
    </row>
    <row r="576" spans="1:9" x14ac:dyDescent="0.3">
      <c r="A576" s="18"/>
      <c r="B576" s="17"/>
      <c r="C576" s="19" t="str">
        <f>IF($B576="","",IFERROR(INDEX(Items!$B:$B,MATCH($B576,Items!$A:$A,0)),"Unknown code"))</f>
        <v/>
      </c>
      <c r="D576" s="20"/>
      <c r="E576" s="21"/>
      <c r="F576" s="22" t="str">
        <f t="shared" si="16"/>
        <v/>
      </c>
      <c r="G576" s="17"/>
      <c r="H576" s="23" t="str">
        <f>IF($B576="","",MAX(0,MIN(N($D576),SUMIF($B$4:$B$1003,$B576,$D$4:$D$1003)-SUMIF(Issues!$B$4:$B$2003,$B576,Issues!$D$4:$D$2003)-SUMIF($B577:$B$1004,$B576,$D577:$D$1004))))</f>
        <v/>
      </c>
      <c r="I576" s="22" t="str">
        <f t="shared" si="17"/>
        <v/>
      </c>
    </row>
    <row r="577" spans="1:9" x14ac:dyDescent="0.3">
      <c r="A577" s="18"/>
      <c r="B577" s="17"/>
      <c r="C577" s="19" t="str">
        <f>IF($B577="","",IFERROR(INDEX(Items!$B:$B,MATCH($B577,Items!$A:$A,0)),"Unknown code"))</f>
        <v/>
      </c>
      <c r="D577" s="20"/>
      <c r="E577" s="21"/>
      <c r="F577" s="22" t="str">
        <f t="shared" si="16"/>
        <v/>
      </c>
      <c r="G577" s="17"/>
      <c r="H577" s="23" t="str">
        <f>IF($B577="","",MAX(0,MIN(N($D577),SUMIF($B$4:$B$1003,$B577,$D$4:$D$1003)-SUMIF(Issues!$B$4:$B$2003,$B577,Issues!$D$4:$D$2003)-SUMIF($B578:$B$1004,$B577,$D578:$D$1004))))</f>
        <v/>
      </c>
      <c r="I577" s="22" t="str">
        <f t="shared" si="17"/>
        <v/>
      </c>
    </row>
    <row r="578" spans="1:9" x14ac:dyDescent="0.3">
      <c r="A578" s="18"/>
      <c r="B578" s="17"/>
      <c r="C578" s="19" t="str">
        <f>IF($B578="","",IFERROR(INDEX(Items!$B:$B,MATCH($B578,Items!$A:$A,0)),"Unknown code"))</f>
        <v/>
      </c>
      <c r="D578" s="20"/>
      <c r="E578" s="21"/>
      <c r="F578" s="22" t="str">
        <f t="shared" si="16"/>
        <v/>
      </c>
      <c r="G578" s="17"/>
      <c r="H578" s="23" t="str">
        <f>IF($B578="","",MAX(0,MIN(N($D578),SUMIF($B$4:$B$1003,$B578,$D$4:$D$1003)-SUMIF(Issues!$B$4:$B$2003,$B578,Issues!$D$4:$D$2003)-SUMIF($B579:$B$1004,$B578,$D579:$D$1004))))</f>
        <v/>
      </c>
      <c r="I578" s="22" t="str">
        <f t="shared" si="17"/>
        <v/>
      </c>
    </row>
    <row r="579" spans="1:9" x14ac:dyDescent="0.3">
      <c r="A579" s="18"/>
      <c r="B579" s="17"/>
      <c r="C579" s="19" t="str">
        <f>IF($B579="","",IFERROR(INDEX(Items!$B:$B,MATCH($B579,Items!$A:$A,0)),"Unknown code"))</f>
        <v/>
      </c>
      <c r="D579" s="20"/>
      <c r="E579" s="21"/>
      <c r="F579" s="22" t="str">
        <f t="shared" si="16"/>
        <v/>
      </c>
      <c r="G579" s="17"/>
      <c r="H579" s="23" t="str">
        <f>IF($B579="","",MAX(0,MIN(N($D579),SUMIF($B$4:$B$1003,$B579,$D$4:$D$1003)-SUMIF(Issues!$B$4:$B$2003,$B579,Issues!$D$4:$D$2003)-SUMIF($B580:$B$1004,$B579,$D580:$D$1004))))</f>
        <v/>
      </c>
      <c r="I579" s="22" t="str">
        <f t="shared" si="17"/>
        <v/>
      </c>
    </row>
    <row r="580" spans="1:9" x14ac:dyDescent="0.3">
      <c r="A580" s="18"/>
      <c r="B580" s="17"/>
      <c r="C580" s="19" t="str">
        <f>IF($B580="","",IFERROR(INDEX(Items!$B:$B,MATCH($B580,Items!$A:$A,0)),"Unknown code"))</f>
        <v/>
      </c>
      <c r="D580" s="20"/>
      <c r="E580" s="21"/>
      <c r="F580" s="22" t="str">
        <f t="shared" ref="F580:F643" si="18">IF(OR($D580="",$E580=""),"",ROUND($D580*$E580,2))</f>
        <v/>
      </c>
      <c r="G580" s="17"/>
      <c r="H580" s="23" t="str">
        <f>IF($B580="","",MAX(0,MIN(N($D580),SUMIF($B$4:$B$1003,$B580,$D$4:$D$1003)-SUMIF(Issues!$B$4:$B$2003,$B580,Issues!$D$4:$D$2003)-SUMIF($B581:$B$1004,$B580,$D581:$D$1004))))</f>
        <v/>
      </c>
      <c r="I580" s="22" t="str">
        <f t="shared" ref="I580:I643" si="19">IF(OR($H580="",$E580=""),"",ROUND($H580*$E580,2))</f>
        <v/>
      </c>
    </row>
    <row r="581" spans="1:9" x14ac:dyDescent="0.3">
      <c r="A581" s="18"/>
      <c r="B581" s="17"/>
      <c r="C581" s="19" t="str">
        <f>IF($B581="","",IFERROR(INDEX(Items!$B:$B,MATCH($B581,Items!$A:$A,0)),"Unknown code"))</f>
        <v/>
      </c>
      <c r="D581" s="20"/>
      <c r="E581" s="21"/>
      <c r="F581" s="22" t="str">
        <f t="shared" si="18"/>
        <v/>
      </c>
      <c r="G581" s="17"/>
      <c r="H581" s="23" t="str">
        <f>IF($B581="","",MAX(0,MIN(N($D581),SUMIF($B$4:$B$1003,$B581,$D$4:$D$1003)-SUMIF(Issues!$B$4:$B$2003,$B581,Issues!$D$4:$D$2003)-SUMIF($B582:$B$1004,$B581,$D582:$D$1004))))</f>
        <v/>
      </c>
      <c r="I581" s="22" t="str">
        <f t="shared" si="19"/>
        <v/>
      </c>
    </row>
    <row r="582" spans="1:9" x14ac:dyDescent="0.3">
      <c r="A582" s="18"/>
      <c r="B582" s="17"/>
      <c r="C582" s="19" t="str">
        <f>IF($B582="","",IFERROR(INDEX(Items!$B:$B,MATCH($B582,Items!$A:$A,0)),"Unknown code"))</f>
        <v/>
      </c>
      <c r="D582" s="20"/>
      <c r="E582" s="21"/>
      <c r="F582" s="22" t="str">
        <f t="shared" si="18"/>
        <v/>
      </c>
      <c r="G582" s="17"/>
      <c r="H582" s="23" t="str">
        <f>IF($B582="","",MAX(0,MIN(N($D582),SUMIF($B$4:$B$1003,$B582,$D$4:$D$1003)-SUMIF(Issues!$B$4:$B$2003,$B582,Issues!$D$4:$D$2003)-SUMIF($B583:$B$1004,$B582,$D583:$D$1004))))</f>
        <v/>
      </c>
      <c r="I582" s="22" t="str">
        <f t="shared" si="19"/>
        <v/>
      </c>
    </row>
    <row r="583" spans="1:9" x14ac:dyDescent="0.3">
      <c r="A583" s="18"/>
      <c r="B583" s="17"/>
      <c r="C583" s="19" t="str">
        <f>IF($B583="","",IFERROR(INDEX(Items!$B:$B,MATCH($B583,Items!$A:$A,0)),"Unknown code"))</f>
        <v/>
      </c>
      <c r="D583" s="20"/>
      <c r="E583" s="21"/>
      <c r="F583" s="22" t="str">
        <f t="shared" si="18"/>
        <v/>
      </c>
      <c r="G583" s="17"/>
      <c r="H583" s="23" t="str">
        <f>IF($B583="","",MAX(0,MIN(N($D583),SUMIF($B$4:$B$1003,$B583,$D$4:$D$1003)-SUMIF(Issues!$B$4:$B$2003,$B583,Issues!$D$4:$D$2003)-SUMIF($B584:$B$1004,$B583,$D584:$D$1004))))</f>
        <v/>
      </c>
      <c r="I583" s="22" t="str">
        <f t="shared" si="19"/>
        <v/>
      </c>
    </row>
    <row r="584" spans="1:9" x14ac:dyDescent="0.3">
      <c r="A584" s="18"/>
      <c r="B584" s="17"/>
      <c r="C584" s="19" t="str">
        <f>IF($B584="","",IFERROR(INDEX(Items!$B:$B,MATCH($B584,Items!$A:$A,0)),"Unknown code"))</f>
        <v/>
      </c>
      <c r="D584" s="20"/>
      <c r="E584" s="21"/>
      <c r="F584" s="22" t="str">
        <f t="shared" si="18"/>
        <v/>
      </c>
      <c r="G584" s="17"/>
      <c r="H584" s="23" t="str">
        <f>IF($B584="","",MAX(0,MIN(N($D584),SUMIF($B$4:$B$1003,$B584,$D$4:$D$1003)-SUMIF(Issues!$B$4:$B$2003,$B584,Issues!$D$4:$D$2003)-SUMIF($B585:$B$1004,$B584,$D585:$D$1004))))</f>
        <v/>
      </c>
      <c r="I584" s="22" t="str">
        <f t="shared" si="19"/>
        <v/>
      </c>
    </row>
    <row r="585" spans="1:9" x14ac:dyDescent="0.3">
      <c r="A585" s="18"/>
      <c r="B585" s="17"/>
      <c r="C585" s="19" t="str">
        <f>IF($B585="","",IFERROR(INDEX(Items!$B:$B,MATCH($B585,Items!$A:$A,0)),"Unknown code"))</f>
        <v/>
      </c>
      <c r="D585" s="20"/>
      <c r="E585" s="21"/>
      <c r="F585" s="22" t="str">
        <f t="shared" si="18"/>
        <v/>
      </c>
      <c r="G585" s="17"/>
      <c r="H585" s="23" t="str">
        <f>IF($B585="","",MAX(0,MIN(N($D585),SUMIF($B$4:$B$1003,$B585,$D$4:$D$1003)-SUMIF(Issues!$B$4:$B$2003,$B585,Issues!$D$4:$D$2003)-SUMIF($B586:$B$1004,$B585,$D586:$D$1004))))</f>
        <v/>
      </c>
      <c r="I585" s="22" t="str">
        <f t="shared" si="19"/>
        <v/>
      </c>
    </row>
    <row r="586" spans="1:9" x14ac:dyDescent="0.3">
      <c r="A586" s="18"/>
      <c r="B586" s="17"/>
      <c r="C586" s="19" t="str">
        <f>IF($B586="","",IFERROR(INDEX(Items!$B:$B,MATCH($B586,Items!$A:$A,0)),"Unknown code"))</f>
        <v/>
      </c>
      <c r="D586" s="20"/>
      <c r="E586" s="21"/>
      <c r="F586" s="22" t="str">
        <f t="shared" si="18"/>
        <v/>
      </c>
      <c r="G586" s="17"/>
      <c r="H586" s="23" t="str">
        <f>IF($B586="","",MAX(0,MIN(N($D586),SUMIF($B$4:$B$1003,$B586,$D$4:$D$1003)-SUMIF(Issues!$B$4:$B$2003,$B586,Issues!$D$4:$D$2003)-SUMIF($B587:$B$1004,$B586,$D587:$D$1004))))</f>
        <v/>
      </c>
      <c r="I586" s="22" t="str">
        <f t="shared" si="19"/>
        <v/>
      </c>
    </row>
    <row r="587" spans="1:9" x14ac:dyDescent="0.3">
      <c r="A587" s="18"/>
      <c r="B587" s="17"/>
      <c r="C587" s="19" t="str">
        <f>IF($B587="","",IFERROR(INDEX(Items!$B:$B,MATCH($B587,Items!$A:$A,0)),"Unknown code"))</f>
        <v/>
      </c>
      <c r="D587" s="20"/>
      <c r="E587" s="21"/>
      <c r="F587" s="22" t="str">
        <f t="shared" si="18"/>
        <v/>
      </c>
      <c r="G587" s="17"/>
      <c r="H587" s="23" t="str">
        <f>IF($B587="","",MAX(0,MIN(N($D587),SUMIF($B$4:$B$1003,$B587,$D$4:$D$1003)-SUMIF(Issues!$B$4:$B$2003,$B587,Issues!$D$4:$D$2003)-SUMIF($B588:$B$1004,$B587,$D588:$D$1004))))</f>
        <v/>
      </c>
      <c r="I587" s="22" t="str">
        <f t="shared" si="19"/>
        <v/>
      </c>
    </row>
    <row r="588" spans="1:9" x14ac:dyDescent="0.3">
      <c r="A588" s="18"/>
      <c r="B588" s="17"/>
      <c r="C588" s="19" t="str">
        <f>IF($B588="","",IFERROR(INDEX(Items!$B:$B,MATCH($B588,Items!$A:$A,0)),"Unknown code"))</f>
        <v/>
      </c>
      <c r="D588" s="20"/>
      <c r="E588" s="21"/>
      <c r="F588" s="22" t="str">
        <f t="shared" si="18"/>
        <v/>
      </c>
      <c r="G588" s="17"/>
      <c r="H588" s="23" t="str">
        <f>IF($B588="","",MAX(0,MIN(N($D588),SUMIF($B$4:$B$1003,$B588,$D$4:$D$1003)-SUMIF(Issues!$B$4:$B$2003,$B588,Issues!$D$4:$D$2003)-SUMIF($B589:$B$1004,$B588,$D589:$D$1004))))</f>
        <v/>
      </c>
      <c r="I588" s="22" t="str">
        <f t="shared" si="19"/>
        <v/>
      </c>
    </row>
    <row r="589" spans="1:9" x14ac:dyDescent="0.3">
      <c r="A589" s="18"/>
      <c r="B589" s="17"/>
      <c r="C589" s="19" t="str">
        <f>IF($B589="","",IFERROR(INDEX(Items!$B:$B,MATCH($B589,Items!$A:$A,0)),"Unknown code"))</f>
        <v/>
      </c>
      <c r="D589" s="20"/>
      <c r="E589" s="21"/>
      <c r="F589" s="22" t="str">
        <f t="shared" si="18"/>
        <v/>
      </c>
      <c r="G589" s="17"/>
      <c r="H589" s="23" t="str">
        <f>IF($B589="","",MAX(0,MIN(N($D589),SUMIF($B$4:$B$1003,$B589,$D$4:$D$1003)-SUMIF(Issues!$B$4:$B$2003,$B589,Issues!$D$4:$D$2003)-SUMIF($B590:$B$1004,$B589,$D590:$D$1004))))</f>
        <v/>
      </c>
      <c r="I589" s="22" t="str">
        <f t="shared" si="19"/>
        <v/>
      </c>
    </row>
    <row r="590" spans="1:9" x14ac:dyDescent="0.3">
      <c r="A590" s="18"/>
      <c r="B590" s="17"/>
      <c r="C590" s="19" t="str">
        <f>IF($B590="","",IFERROR(INDEX(Items!$B:$B,MATCH($B590,Items!$A:$A,0)),"Unknown code"))</f>
        <v/>
      </c>
      <c r="D590" s="20"/>
      <c r="E590" s="21"/>
      <c r="F590" s="22" t="str">
        <f t="shared" si="18"/>
        <v/>
      </c>
      <c r="G590" s="17"/>
      <c r="H590" s="23" t="str">
        <f>IF($B590="","",MAX(0,MIN(N($D590),SUMIF($B$4:$B$1003,$B590,$D$4:$D$1003)-SUMIF(Issues!$B$4:$B$2003,$B590,Issues!$D$4:$D$2003)-SUMIF($B591:$B$1004,$B590,$D591:$D$1004))))</f>
        <v/>
      </c>
      <c r="I590" s="22" t="str">
        <f t="shared" si="19"/>
        <v/>
      </c>
    </row>
    <row r="591" spans="1:9" x14ac:dyDescent="0.3">
      <c r="A591" s="18"/>
      <c r="B591" s="17"/>
      <c r="C591" s="19" t="str">
        <f>IF($B591="","",IFERROR(INDEX(Items!$B:$B,MATCH($B591,Items!$A:$A,0)),"Unknown code"))</f>
        <v/>
      </c>
      <c r="D591" s="20"/>
      <c r="E591" s="21"/>
      <c r="F591" s="22" t="str">
        <f t="shared" si="18"/>
        <v/>
      </c>
      <c r="G591" s="17"/>
      <c r="H591" s="23" t="str">
        <f>IF($B591="","",MAX(0,MIN(N($D591),SUMIF($B$4:$B$1003,$B591,$D$4:$D$1003)-SUMIF(Issues!$B$4:$B$2003,$B591,Issues!$D$4:$D$2003)-SUMIF($B592:$B$1004,$B591,$D592:$D$1004))))</f>
        <v/>
      </c>
      <c r="I591" s="22" t="str">
        <f t="shared" si="19"/>
        <v/>
      </c>
    </row>
    <row r="592" spans="1:9" x14ac:dyDescent="0.3">
      <c r="A592" s="18"/>
      <c r="B592" s="17"/>
      <c r="C592" s="19" t="str">
        <f>IF($B592="","",IFERROR(INDEX(Items!$B:$B,MATCH($B592,Items!$A:$A,0)),"Unknown code"))</f>
        <v/>
      </c>
      <c r="D592" s="20"/>
      <c r="E592" s="21"/>
      <c r="F592" s="22" t="str">
        <f t="shared" si="18"/>
        <v/>
      </c>
      <c r="G592" s="17"/>
      <c r="H592" s="23" t="str">
        <f>IF($B592="","",MAX(0,MIN(N($D592),SUMIF($B$4:$B$1003,$B592,$D$4:$D$1003)-SUMIF(Issues!$B$4:$B$2003,$B592,Issues!$D$4:$D$2003)-SUMIF($B593:$B$1004,$B592,$D593:$D$1004))))</f>
        <v/>
      </c>
      <c r="I592" s="22" t="str">
        <f t="shared" si="19"/>
        <v/>
      </c>
    </row>
    <row r="593" spans="1:9" x14ac:dyDescent="0.3">
      <c r="A593" s="18"/>
      <c r="B593" s="17"/>
      <c r="C593" s="19" t="str">
        <f>IF($B593="","",IFERROR(INDEX(Items!$B:$B,MATCH($B593,Items!$A:$A,0)),"Unknown code"))</f>
        <v/>
      </c>
      <c r="D593" s="20"/>
      <c r="E593" s="21"/>
      <c r="F593" s="22" t="str">
        <f t="shared" si="18"/>
        <v/>
      </c>
      <c r="G593" s="17"/>
      <c r="H593" s="23" t="str">
        <f>IF($B593="","",MAX(0,MIN(N($D593),SUMIF($B$4:$B$1003,$B593,$D$4:$D$1003)-SUMIF(Issues!$B$4:$B$2003,$B593,Issues!$D$4:$D$2003)-SUMIF($B594:$B$1004,$B593,$D594:$D$1004))))</f>
        <v/>
      </c>
      <c r="I593" s="22" t="str">
        <f t="shared" si="19"/>
        <v/>
      </c>
    </row>
    <row r="594" spans="1:9" x14ac:dyDescent="0.3">
      <c r="A594" s="18"/>
      <c r="B594" s="17"/>
      <c r="C594" s="19" t="str">
        <f>IF($B594="","",IFERROR(INDEX(Items!$B:$B,MATCH($B594,Items!$A:$A,0)),"Unknown code"))</f>
        <v/>
      </c>
      <c r="D594" s="20"/>
      <c r="E594" s="21"/>
      <c r="F594" s="22" t="str">
        <f t="shared" si="18"/>
        <v/>
      </c>
      <c r="G594" s="17"/>
      <c r="H594" s="23" t="str">
        <f>IF($B594="","",MAX(0,MIN(N($D594),SUMIF($B$4:$B$1003,$B594,$D$4:$D$1003)-SUMIF(Issues!$B$4:$B$2003,$B594,Issues!$D$4:$D$2003)-SUMIF($B595:$B$1004,$B594,$D595:$D$1004))))</f>
        <v/>
      </c>
      <c r="I594" s="22" t="str">
        <f t="shared" si="19"/>
        <v/>
      </c>
    </row>
    <row r="595" spans="1:9" x14ac:dyDescent="0.3">
      <c r="A595" s="18"/>
      <c r="B595" s="17"/>
      <c r="C595" s="19" t="str">
        <f>IF($B595="","",IFERROR(INDEX(Items!$B:$B,MATCH($B595,Items!$A:$A,0)),"Unknown code"))</f>
        <v/>
      </c>
      <c r="D595" s="20"/>
      <c r="E595" s="21"/>
      <c r="F595" s="22" t="str">
        <f t="shared" si="18"/>
        <v/>
      </c>
      <c r="G595" s="17"/>
      <c r="H595" s="23" t="str">
        <f>IF($B595="","",MAX(0,MIN(N($D595),SUMIF($B$4:$B$1003,$B595,$D$4:$D$1003)-SUMIF(Issues!$B$4:$B$2003,$B595,Issues!$D$4:$D$2003)-SUMIF($B596:$B$1004,$B595,$D596:$D$1004))))</f>
        <v/>
      </c>
      <c r="I595" s="22" t="str">
        <f t="shared" si="19"/>
        <v/>
      </c>
    </row>
    <row r="596" spans="1:9" x14ac:dyDescent="0.3">
      <c r="A596" s="18"/>
      <c r="B596" s="17"/>
      <c r="C596" s="19" t="str">
        <f>IF($B596="","",IFERROR(INDEX(Items!$B:$B,MATCH($B596,Items!$A:$A,0)),"Unknown code"))</f>
        <v/>
      </c>
      <c r="D596" s="20"/>
      <c r="E596" s="21"/>
      <c r="F596" s="22" t="str">
        <f t="shared" si="18"/>
        <v/>
      </c>
      <c r="G596" s="17"/>
      <c r="H596" s="23" t="str">
        <f>IF($B596="","",MAX(0,MIN(N($D596),SUMIF($B$4:$B$1003,$B596,$D$4:$D$1003)-SUMIF(Issues!$B$4:$B$2003,$B596,Issues!$D$4:$D$2003)-SUMIF($B597:$B$1004,$B596,$D597:$D$1004))))</f>
        <v/>
      </c>
      <c r="I596" s="22" t="str">
        <f t="shared" si="19"/>
        <v/>
      </c>
    </row>
    <row r="597" spans="1:9" x14ac:dyDescent="0.3">
      <c r="A597" s="18"/>
      <c r="B597" s="17"/>
      <c r="C597" s="19" t="str">
        <f>IF($B597="","",IFERROR(INDEX(Items!$B:$B,MATCH($B597,Items!$A:$A,0)),"Unknown code"))</f>
        <v/>
      </c>
      <c r="D597" s="20"/>
      <c r="E597" s="21"/>
      <c r="F597" s="22" t="str">
        <f t="shared" si="18"/>
        <v/>
      </c>
      <c r="G597" s="17"/>
      <c r="H597" s="23" t="str">
        <f>IF($B597="","",MAX(0,MIN(N($D597),SUMIF($B$4:$B$1003,$B597,$D$4:$D$1003)-SUMIF(Issues!$B$4:$B$2003,$B597,Issues!$D$4:$D$2003)-SUMIF($B598:$B$1004,$B597,$D598:$D$1004))))</f>
        <v/>
      </c>
      <c r="I597" s="22" t="str">
        <f t="shared" si="19"/>
        <v/>
      </c>
    </row>
    <row r="598" spans="1:9" x14ac:dyDescent="0.3">
      <c r="A598" s="18"/>
      <c r="B598" s="17"/>
      <c r="C598" s="19" t="str">
        <f>IF($B598="","",IFERROR(INDEX(Items!$B:$B,MATCH($B598,Items!$A:$A,0)),"Unknown code"))</f>
        <v/>
      </c>
      <c r="D598" s="20"/>
      <c r="E598" s="21"/>
      <c r="F598" s="22" t="str">
        <f t="shared" si="18"/>
        <v/>
      </c>
      <c r="G598" s="17"/>
      <c r="H598" s="23" t="str">
        <f>IF($B598="","",MAX(0,MIN(N($D598),SUMIF($B$4:$B$1003,$B598,$D$4:$D$1003)-SUMIF(Issues!$B$4:$B$2003,$B598,Issues!$D$4:$D$2003)-SUMIF($B599:$B$1004,$B598,$D599:$D$1004))))</f>
        <v/>
      </c>
      <c r="I598" s="22" t="str">
        <f t="shared" si="19"/>
        <v/>
      </c>
    </row>
    <row r="599" spans="1:9" x14ac:dyDescent="0.3">
      <c r="A599" s="18"/>
      <c r="B599" s="17"/>
      <c r="C599" s="19" t="str">
        <f>IF($B599="","",IFERROR(INDEX(Items!$B:$B,MATCH($B599,Items!$A:$A,0)),"Unknown code"))</f>
        <v/>
      </c>
      <c r="D599" s="20"/>
      <c r="E599" s="21"/>
      <c r="F599" s="22" t="str">
        <f t="shared" si="18"/>
        <v/>
      </c>
      <c r="G599" s="17"/>
      <c r="H599" s="23" t="str">
        <f>IF($B599="","",MAX(0,MIN(N($D599),SUMIF($B$4:$B$1003,$B599,$D$4:$D$1003)-SUMIF(Issues!$B$4:$B$2003,$B599,Issues!$D$4:$D$2003)-SUMIF($B600:$B$1004,$B599,$D600:$D$1004))))</f>
        <v/>
      </c>
      <c r="I599" s="22" t="str">
        <f t="shared" si="19"/>
        <v/>
      </c>
    </row>
    <row r="600" spans="1:9" x14ac:dyDescent="0.3">
      <c r="A600" s="18"/>
      <c r="B600" s="17"/>
      <c r="C600" s="19" t="str">
        <f>IF($B600="","",IFERROR(INDEX(Items!$B:$B,MATCH($B600,Items!$A:$A,0)),"Unknown code"))</f>
        <v/>
      </c>
      <c r="D600" s="20"/>
      <c r="E600" s="21"/>
      <c r="F600" s="22" t="str">
        <f t="shared" si="18"/>
        <v/>
      </c>
      <c r="G600" s="17"/>
      <c r="H600" s="23" t="str">
        <f>IF($B600="","",MAX(0,MIN(N($D600),SUMIF($B$4:$B$1003,$B600,$D$4:$D$1003)-SUMIF(Issues!$B$4:$B$2003,$B600,Issues!$D$4:$D$2003)-SUMIF($B601:$B$1004,$B600,$D601:$D$1004))))</f>
        <v/>
      </c>
      <c r="I600" s="22" t="str">
        <f t="shared" si="19"/>
        <v/>
      </c>
    </row>
    <row r="601" spans="1:9" x14ac:dyDescent="0.3">
      <c r="A601" s="18"/>
      <c r="B601" s="17"/>
      <c r="C601" s="19" t="str">
        <f>IF($B601="","",IFERROR(INDEX(Items!$B:$B,MATCH($B601,Items!$A:$A,0)),"Unknown code"))</f>
        <v/>
      </c>
      <c r="D601" s="20"/>
      <c r="E601" s="21"/>
      <c r="F601" s="22" t="str">
        <f t="shared" si="18"/>
        <v/>
      </c>
      <c r="G601" s="17"/>
      <c r="H601" s="23" t="str">
        <f>IF($B601="","",MAX(0,MIN(N($D601),SUMIF($B$4:$B$1003,$B601,$D$4:$D$1003)-SUMIF(Issues!$B$4:$B$2003,$B601,Issues!$D$4:$D$2003)-SUMIF($B602:$B$1004,$B601,$D602:$D$1004))))</f>
        <v/>
      </c>
      <c r="I601" s="22" t="str">
        <f t="shared" si="19"/>
        <v/>
      </c>
    </row>
    <row r="602" spans="1:9" x14ac:dyDescent="0.3">
      <c r="A602" s="18"/>
      <c r="B602" s="17"/>
      <c r="C602" s="19" t="str">
        <f>IF($B602="","",IFERROR(INDEX(Items!$B:$B,MATCH($B602,Items!$A:$A,0)),"Unknown code"))</f>
        <v/>
      </c>
      <c r="D602" s="20"/>
      <c r="E602" s="21"/>
      <c r="F602" s="22" t="str">
        <f t="shared" si="18"/>
        <v/>
      </c>
      <c r="G602" s="17"/>
      <c r="H602" s="23" t="str">
        <f>IF($B602="","",MAX(0,MIN(N($D602),SUMIF($B$4:$B$1003,$B602,$D$4:$D$1003)-SUMIF(Issues!$B$4:$B$2003,$B602,Issues!$D$4:$D$2003)-SUMIF($B603:$B$1004,$B602,$D603:$D$1004))))</f>
        <v/>
      </c>
      <c r="I602" s="22" t="str">
        <f t="shared" si="19"/>
        <v/>
      </c>
    </row>
    <row r="603" spans="1:9" x14ac:dyDescent="0.3">
      <c r="A603" s="18"/>
      <c r="B603" s="17"/>
      <c r="C603" s="19" t="str">
        <f>IF($B603="","",IFERROR(INDEX(Items!$B:$B,MATCH($B603,Items!$A:$A,0)),"Unknown code"))</f>
        <v/>
      </c>
      <c r="D603" s="20"/>
      <c r="E603" s="21"/>
      <c r="F603" s="22" t="str">
        <f t="shared" si="18"/>
        <v/>
      </c>
      <c r="G603" s="17"/>
      <c r="H603" s="23" t="str">
        <f>IF($B603="","",MAX(0,MIN(N($D603),SUMIF($B$4:$B$1003,$B603,$D$4:$D$1003)-SUMIF(Issues!$B$4:$B$2003,$B603,Issues!$D$4:$D$2003)-SUMIF($B604:$B$1004,$B603,$D604:$D$1004))))</f>
        <v/>
      </c>
      <c r="I603" s="22" t="str">
        <f t="shared" si="19"/>
        <v/>
      </c>
    </row>
    <row r="604" spans="1:9" x14ac:dyDescent="0.3">
      <c r="A604" s="18"/>
      <c r="B604" s="17"/>
      <c r="C604" s="19" t="str">
        <f>IF($B604="","",IFERROR(INDEX(Items!$B:$B,MATCH($B604,Items!$A:$A,0)),"Unknown code"))</f>
        <v/>
      </c>
      <c r="D604" s="20"/>
      <c r="E604" s="21"/>
      <c r="F604" s="22" t="str">
        <f t="shared" si="18"/>
        <v/>
      </c>
      <c r="G604" s="17"/>
      <c r="H604" s="23" t="str">
        <f>IF($B604="","",MAX(0,MIN(N($D604),SUMIF($B$4:$B$1003,$B604,$D$4:$D$1003)-SUMIF(Issues!$B$4:$B$2003,$B604,Issues!$D$4:$D$2003)-SUMIF($B605:$B$1004,$B604,$D605:$D$1004))))</f>
        <v/>
      </c>
      <c r="I604" s="22" t="str">
        <f t="shared" si="19"/>
        <v/>
      </c>
    </row>
    <row r="605" spans="1:9" x14ac:dyDescent="0.3">
      <c r="A605" s="18"/>
      <c r="B605" s="17"/>
      <c r="C605" s="19" t="str">
        <f>IF($B605="","",IFERROR(INDEX(Items!$B:$B,MATCH($B605,Items!$A:$A,0)),"Unknown code"))</f>
        <v/>
      </c>
      <c r="D605" s="20"/>
      <c r="E605" s="21"/>
      <c r="F605" s="22" t="str">
        <f t="shared" si="18"/>
        <v/>
      </c>
      <c r="G605" s="17"/>
      <c r="H605" s="23" t="str">
        <f>IF($B605="","",MAX(0,MIN(N($D605),SUMIF($B$4:$B$1003,$B605,$D$4:$D$1003)-SUMIF(Issues!$B$4:$B$2003,$B605,Issues!$D$4:$D$2003)-SUMIF($B606:$B$1004,$B605,$D606:$D$1004))))</f>
        <v/>
      </c>
      <c r="I605" s="22" t="str">
        <f t="shared" si="19"/>
        <v/>
      </c>
    </row>
    <row r="606" spans="1:9" x14ac:dyDescent="0.3">
      <c r="A606" s="18"/>
      <c r="B606" s="17"/>
      <c r="C606" s="19" t="str">
        <f>IF($B606="","",IFERROR(INDEX(Items!$B:$B,MATCH($B606,Items!$A:$A,0)),"Unknown code"))</f>
        <v/>
      </c>
      <c r="D606" s="20"/>
      <c r="E606" s="21"/>
      <c r="F606" s="22" t="str">
        <f t="shared" si="18"/>
        <v/>
      </c>
      <c r="G606" s="17"/>
      <c r="H606" s="23" t="str">
        <f>IF($B606="","",MAX(0,MIN(N($D606),SUMIF($B$4:$B$1003,$B606,$D$4:$D$1003)-SUMIF(Issues!$B$4:$B$2003,$B606,Issues!$D$4:$D$2003)-SUMIF($B607:$B$1004,$B606,$D607:$D$1004))))</f>
        <v/>
      </c>
      <c r="I606" s="22" t="str">
        <f t="shared" si="19"/>
        <v/>
      </c>
    </row>
    <row r="607" spans="1:9" x14ac:dyDescent="0.3">
      <c r="A607" s="18"/>
      <c r="B607" s="17"/>
      <c r="C607" s="19" t="str">
        <f>IF($B607="","",IFERROR(INDEX(Items!$B:$B,MATCH($B607,Items!$A:$A,0)),"Unknown code"))</f>
        <v/>
      </c>
      <c r="D607" s="20"/>
      <c r="E607" s="21"/>
      <c r="F607" s="22" t="str">
        <f t="shared" si="18"/>
        <v/>
      </c>
      <c r="G607" s="17"/>
      <c r="H607" s="23" t="str">
        <f>IF($B607="","",MAX(0,MIN(N($D607),SUMIF($B$4:$B$1003,$B607,$D$4:$D$1003)-SUMIF(Issues!$B$4:$B$2003,$B607,Issues!$D$4:$D$2003)-SUMIF($B608:$B$1004,$B607,$D608:$D$1004))))</f>
        <v/>
      </c>
      <c r="I607" s="22" t="str">
        <f t="shared" si="19"/>
        <v/>
      </c>
    </row>
    <row r="608" spans="1:9" x14ac:dyDescent="0.3">
      <c r="A608" s="18"/>
      <c r="B608" s="17"/>
      <c r="C608" s="19" t="str">
        <f>IF($B608="","",IFERROR(INDEX(Items!$B:$B,MATCH($B608,Items!$A:$A,0)),"Unknown code"))</f>
        <v/>
      </c>
      <c r="D608" s="20"/>
      <c r="E608" s="21"/>
      <c r="F608" s="22" t="str">
        <f t="shared" si="18"/>
        <v/>
      </c>
      <c r="G608" s="17"/>
      <c r="H608" s="23" t="str">
        <f>IF($B608="","",MAX(0,MIN(N($D608),SUMIF($B$4:$B$1003,$B608,$D$4:$D$1003)-SUMIF(Issues!$B$4:$B$2003,$B608,Issues!$D$4:$D$2003)-SUMIF($B609:$B$1004,$B608,$D609:$D$1004))))</f>
        <v/>
      </c>
      <c r="I608" s="22" t="str">
        <f t="shared" si="19"/>
        <v/>
      </c>
    </row>
    <row r="609" spans="1:9" x14ac:dyDescent="0.3">
      <c r="A609" s="18"/>
      <c r="B609" s="17"/>
      <c r="C609" s="19" t="str">
        <f>IF($B609="","",IFERROR(INDEX(Items!$B:$B,MATCH($B609,Items!$A:$A,0)),"Unknown code"))</f>
        <v/>
      </c>
      <c r="D609" s="20"/>
      <c r="E609" s="21"/>
      <c r="F609" s="22" t="str">
        <f t="shared" si="18"/>
        <v/>
      </c>
      <c r="G609" s="17"/>
      <c r="H609" s="23" t="str">
        <f>IF($B609="","",MAX(0,MIN(N($D609),SUMIF($B$4:$B$1003,$B609,$D$4:$D$1003)-SUMIF(Issues!$B$4:$B$2003,$B609,Issues!$D$4:$D$2003)-SUMIF($B610:$B$1004,$B609,$D610:$D$1004))))</f>
        <v/>
      </c>
      <c r="I609" s="22" t="str">
        <f t="shared" si="19"/>
        <v/>
      </c>
    </row>
    <row r="610" spans="1:9" x14ac:dyDescent="0.3">
      <c r="A610" s="18"/>
      <c r="B610" s="17"/>
      <c r="C610" s="19" t="str">
        <f>IF($B610="","",IFERROR(INDEX(Items!$B:$B,MATCH($B610,Items!$A:$A,0)),"Unknown code"))</f>
        <v/>
      </c>
      <c r="D610" s="20"/>
      <c r="E610" s="21"/>
      <c r="F610" s="22" t="str">
        <f t="shared" si="18"/>
        <v/>
      </c>
      <c r="G610" s="17"/>
      <c r="H610" s="23" t="str">
        <f>IF($B610="","",MAX(0,MIN(N($D610),SUMIF($B$4:$B$1003,$B610,$D$4:$D$1003)-SUMIF(Issues!$B$4:$B$2003,$B610,Issues!$D$4:$D$2003)-SUMIF($B611:$B$1004,$B610,$D611:$D$1004))))</f>
        <v/>
      </c>
      <c r="I610" s="22" t="str">
        <f t="shared" si="19"/>
        <v/>
      </c>
    </row>
    <row r="611" spans="1:9" x14ac:dyDescent="0.3">
      <c r="A611" s="18"/>
      <c r="B611" s="17"/>
      <c r="C611" s="19" t="str">
        <f>IF($B611="","",IFERROR(INDEX(Items!$B:$B,MATCH($B611,Items!$A:$A,0)),"Unknown code"))</f>
        <v/>
      </c>
      <c r="D611" s="20"/>
      <c r="E611" s="21"/>
      <c r="F611" s="22" t="str">
        <f t="shared" si="18"/>
        <v/>
      </c>
      <c r="G611" s="17"/>
      <c r="H611" s="23" t="str">
        <f>IF($B611="","",MAX(0,MIN(N($D611),SUMIF($B$4:$B$1003,$B611,$D$4:$D$1003)-SUMIF(Issues!$B$4:$B$2003,$B611,Issues!$D$4:$D$2003)-SUMIF($B612:$B$1004,$B611,$D612:$D$1004))))</f>
        <v/>
      </c>
      <c r="I611" s="22" t="str">
        <f t="shared" si="19"/>
        <v/>
      </c>
    </row>
    <row r="612" spans="1:9" x14ac:dyDescent="0.3">
      <c r="A612" s="18"/>
      <c r="B612" s="17"/>
      <c r="C612" s="19" t="str">
        <f>IF($B612="","",IFERROR(INDEX(Items!$B:$B,MATCH($B612,Items!$A:$A,0)),"Unknown code"))</f>
        <v/>
      </c>
      <c r="D612" s="20"/>
      <c r="E612" s="21"/>
      <c r="F612" s="22" t="str">
        <f t="shared" si="18"/>
        <v/>
      </c>
      <c r="G612" s="17"/>
      <c r="H612" s="23" t="str">
        <f>IF($B612="","",MAX(0,MIN(N($D612),SUMIF($B$4:$B$1003,$B612,$D$4:$D$1003)-SUMIF(Issues!$B$4:$B$2003,$B612,Issues!$D$4:$D$2003)-SUMIF($B613:$B$1004,$B612,$D613:$D$1004))))</f>
        <v/>
      </c>
      <c r="I612" s="22" t="str">
        <f t="shared" si="19"/>
        <v/>
      </c>
    </row>
    <row r="613" spans="1:9" x14ac:dyDescent="0.3">
      <c r="A613" s="18"/>
      <c r="B613" s="17"/>
      <c r="C613" s="19" t="str">
        <f>IF($B613="","",IFERROR(INDEX(Items!$B:$B,MATCH($B613,Items!$A:$A,0)),"Unknown code"))</f>
        <v/>
      </c>
      <c r="D613" s="20"/>
      <c r="E613" s="21"/>
      <c r="F613" s="22" t="str">
        <f t="shared" si="18"/>
        <v/>
      </c>
      <c r="G613" s="17"/>
      <c r="H613" s="23" t="str">
        <f>IF($B613="","",MAX(0,MIN(N($D613),SUMIF($B$4:$B$1003,$B613,$D$4:$D$1003)-SUMIF(Issues!$B$4:$B$2003,$B613,Issues!$D$4:$D$2003)-SUMIF($B614:$B$1004,$B613,$D614:$D$1004))))</f>
        <v/>
      </c>
      <c r="I613" s="22" t="str">
        <f t="shared" si="19"/>
        <v/>
      </c>
    </row>
    <row r="614" spans="1:9" x14ac:dyDescent="0.3">
      <c r="A614" s="18"/>
      <c r="B614" s="17"/>
      <c r="C614" s="19" t="str">
        <f>IF($B614="","",IFERROR(INDEX(Items!$B:$B,MATCH($B614,Items!$A:$A,0)),"Unknown code"))</f>
        <v/>
      </c>
      <c r="D614" s="20"/>
      <c r="E614" s="21"/>
      <c r="F614" s="22" t="str">
        <f t="shared" si="18"/>
        <v/>
      </c>
      <c r="G614" s="17"/>
      <c r="H614" s="23" t="str">
        <f>IF($B614="","",MAX(0,MIN(N($D614),SUMIF($B$4:$B$1003,$B614,$D$4:$D$1003)-SUMIF(Issues!$B$4:$B$2003,$B614,Issues!$D$4:$D$2003)-SUMIF($B615:$B$1004,$B614,$D615:$D$1004))))</f>
        <v/>
      </c>
      <c r="I614" s="22" t="str">
        <f t="shared" si="19"/>
        <v/>
      </c>
    </row>
    <row r="615" spans="1:9" x14ac:dyDescent="0.3">
      <c r="A615" s="18"/>
      <c r="B615" s="17"/>
      <c r="C615" s="19" t="str">
        <f>IF($B615="","",IFERROR(INDEX(Items!$B:$B,MATCH($B615,Items!$A:$A,0)),"Unknown code"))</f>
        <v/>
      </c>
      <c r="D615" s="20"/>
      <c r="E615" s="21"/>
      <c r="F615" s="22" t="str">
        <f t="shared" si="18"/>
        <v/>
      </c>
      <c r="G615" s="17"/>
      <c r="H615" s="23" t="str">
        <f>IF($B615="","",MAX(0,MIN(N($D615),SUMIF($B$4:$B$1003,$B615,$D$4:$D$1003)-SUMIF(Issues!$B$4:$B$2003,$B615,Issues!$D$4:$D$2003)-SUMIF($B616:$B$1004,$B615,$D616:$D$1004))))</f>
        <v/>
      </c>
      <c r="I615" s="22" t="str">
        <f t="shared" si="19"/>
        <v/>
      </c>
    </row>
    <row r="616" spans="1:9" x14ac:dyDescent="0.3">
      <c r="A616" s="18"/>
      <c r="B616" s="17"/>
      <c r="C616" s="19" t="str">
        <f>IF($B616="","",IFERROR(INDEX(Items!$B:$B,MATCH($B616,Items!$A:$A,0)),"Unknown code"))</f>
        <v/>
      </c>
      <c r="D616" s="20"/>
      <c r="E616" s="21"/>
      <c r="F616" s="22" t="str">
        <f t="shared" si="18"/>
        <v/>
      </c>
      <c r="G616" s="17"/>
      <c r="H616" s="23" t="str">
        <f>IF($B616="","",MAX(0,MIN(N($D616),SUMIF($B$4:$B$1003,$B616,$D$4:$D$1003)-SUMIF(Issues!$B$4:$B$2003,$B616,Issues!$D$4:$D$2003)-SUMIF($B617:$B$1004,$B616,$D617:$D$1004))))</f>
        <v/>
      </c>
      <c r="I616" s="22" t="str">
        <f t="shared" si="19"/>
        <v/>
      </c>
    </row>
    <row r="617" spans="1:9" x14ac:dyDescent="0.3">
      <c r="A617" s="18"/>
      <c r="B617" s="17"/>
      <c r="C617" s="19" t="str">
        <f>IF($B617="","",IFERROR(INDEX(Items!$B:$B,MATCH($B617,Items!$A:$A,0)),"Unknown code"))</f>
        <v/>
      </c>
      <c r="D617" s="20"/>
      <c r="E617" s="21"/>
      <c r="F617" s="22" t="str">
        <f t="shared" si="18"/>
        <v/>
      </c>
      <c r="G617" s="17"/>
      <c r="H617" s="23" t="str">
        <f>IF($B617="","",MAX(0,MIN(N($D617),SUMIF($B$4:$B$1003,$B617,$D$4:$D$1003)-SUMIF(Issues!$B$4:$B$2003,$B617,Issues!$D$4:$D$2003)-SUMIF($B618:$B$1004,$B617,$D618:$D$1004))))</f>
        <v/>
      </c>
      <c r="I617" s="22" t="str">
        <f t="shared" si="19"/>
        <v/>
      </c>
    </row>
    <row r="618" spans="1:9" x14ac:dyDescent="0.3">
      <c r="A618" s="18"/>
      <c r="B618" s="17"/>
      <c r="C618" s="19" t="str">
        <f>IF($B618="","",IFERROR(INDEX(Items!$B:$B,MATCH($B618,Items!$A:$A,0)),"Unknown code"))</f>
        <v/>
      </c>
      <c r="D618" s="20"/>
      <c r="E618" s="21"/>
      <c r="F618" s="22" t="str">
        <f t="shared" si="18"/>
        <v/>
      </c>
      <c r="G618" s="17"/>
      <c r="H618" s="23" t="str">
        <f>IF($B618="","",MAX(0,MIN(N($D618),SUMIF($B$4:$B$1003,$B618,$D$4:$D$1003)-SUMIF(Issues!$B$4:$B$2003,$B618,Issues!$D$4:$D$2003)-SUMIF($B619:$B$1004,$B618,$D619:$D$1004))))</f>
        <v/>
      </c>
      <c r="I618" s="22" t="str">
        <f t="shared" si="19"/>
        <v/>
      </c>
    </row>
    <row r="619" spans="1:9" x14ac:dyDescent="0.3">
      <c r="A619" s="18"/>
      <c r="B619" s="17"/>
      <c r="C619" s="19" t="str">
        <f>IF($B619="","",IFERROR(INDEX(Items!$B:$B,MATCH($B619,Items!$A:$A,0)),"Unknown code"))</f>
        <v/>
      </c>
      <c r="D619" s="20"/>
      <c r="E619" s="21"/>
      <c r="F619" s="22" t="str">
        <f t="shared" si="18"/>
        <v/>
      </c>
      <c r="G619" s="17"/>
      <c r="H619" s="23" t="str">
        <f>IF($B619="","",MAX(0,MIN(N($D619),SUMIF($B$4:$B$1003,$B619,$D$4:$D$1003)-SUMIF(Issues!$B$4:$B$2003,$B619,Issues!$D$4:$D$2003)-SUMIF($B620:$B$1004,$B619,$D620:$D$1004))))</f>
        <v/>
      </c>
      <c r="I619" s="22" t="str">
        <f t="shared" si="19"/>
        <v/>
      </c>
    </row>
    <row r="620" spans="1:9" x14ac:dyDescent="0.3">
      <c r="A620" s="18"/>
      <c r="B620" s="17"/>
      <c r="C620" s="19" t="str">
        <f>IF($B620="","",IFERROR(INDEX(Items!$B:$B,MATCH($B620,Items!$A:$A,0)),"Unknown code"))</f>
        <v/>
      </c>
      <c r="D620" s="20"/>
      <c r="E620" s="21"/>
      <c r="F620" s="22" t="str">
        <f t="shared" si="18"/>
        <v/>
      </c>
      <c r="G620" s="17"/>
      <c r="H620" s="23" t="str">
        <f>IF($B620="","",MAX(0,MIN(N($D620),SUMIF($B$4:$B$1003,$B620,$D$4:$D$1003)-SUMIF(Issues!$B$4:$B$2003,$B620,Issues!$D$4:$D$2003)-SUMIF($B621:$B$1004,$B620,$D621:$D$1004))))</f>
        <v/>
      </c>
      <c r="I620" s="22" t="str">
        <f t="shared" si="19"/>
        <v/>
      </c>
    </row>
    <row r="621" spans="1:9" x14ac:dyDescent="0.3">
      <c r="A621" s="18"/>
      <c r="B621" s="17"/>
      <c r="C621" s="19" t="str">
        <f>IF($B621="","",IFERROR(INDEX(Items!$B:$B,MATCH($B621,Items!$A:$A,0)),"Unknown code"))</f>
        <v/>
      </c>
      <c r="D621" s="20"/>
      <c r="E621" s="21"/>
      <c r="F621" s="22" t="str">
        <f t="shared" si="18"/>
        <v/>
      </c>
      <c r="G621" s="17"/>
      <c r="H621" s="23" t="str">
        <f>IF($B621="","",MAX(0,MIN(N($D621),SUMIF($B$4:$B$1003,$B621,$D$4:$D$1003)-SUMIF(Issues!$B$4:$B$2003,$B621,Issues!$D$4:$D$2003)-SUMIF($B622:$B$1004,$B621,$D622:$D$1004))))</f>
        <v/>
      </c>
      <c r="I621" s="22" t="str">
        <f t="shared" si="19"/>
        <v/>
      </c>
    </row>
    <row r="622" spans="1:9" x14ac:dyDescent="0.3">
      <c r="A622" s="18"/>
      <c r="B622" s="17"/>
      <c r="C622" s="19" t="str">
        <f>IF($B622="","",IFERROR(INDEX(Items!$B:$B,MATCH($B622,Items!$A:$A,0)),"Unknown code"))</f>
        <v/>
      </c>
      <c r="D622" s="20"/>
      <c r="E622" s="21"/>
      <c r="F622" s="22" t="str">
        <f t="shared" si="18"/>
        <v/>
      </c>
      <c r="G622" s="17"/>
      <c r="H622" s="23" t="str">
        <f>IF($B622="","",MAX(0,MIN(N($D622),SUMIF($B$4:$B$1003,$B622,$D$4:$D$1003)-SUMIF(Issues!$B$4:$B$2003,$B622,Issues!$D$4:$D$2003)-SUMIF($B623:$B$1004,$B622,$D623:$D$1004))))</f>
        <v/>
      </c>
      <c r="I622" s="22" t="str">
        <f t="shared" si="19"/>
        <v/>
      </c>
    </row>
    <row r="623" spans="1:9" x14ac:dyDescent="0.3">
      <c r="A623" s="18"/>
      <c r="B623" s="17"/>
      <c r="C623" s="19" t="str">
        <f>IF($B623="","",IFERROR(INDEX(Items!$B:$B,MATCH($B623,Items!$A:$A,0)),"Unknown code"))</f>
        <v/>
      </c>
      <c r="D623" s="20"/>
      <c r="E623" s="21"/>
      <c r="F623" s="22" t="str">
        <f t="shared" si="18"/>
        <v/>
      </c>
      <c r="G623" s="17"/>
      <c r="H623" s="23" t="str">
        <f>IF($B623="","",MAX(0,MIN(N($D623),SUMIF($B$4:$B$1003,$B623,$D$4:$D$1003)-SUMIF(Issues!$B$4:$B$2003,$B623,Issues!$D$4:$D$2003)-SUMIF($B624:$B$1004,$B623,$D624:$D$1004))))</f>
        <v/>
      </c>
      <c r="I623" s="22" t="str">
        <f t="shared" si="19"/>
        <v/>
      </c>
    </row>
    <row r="624" spans="1:9" x14ac:dyDescent="0.3">
      <c r="A624" s="18"/>
      <c r="B624" s="17"/>
      <c r="C624" s="19" t="str">
        <f>IF($B624="","",IFERROR(INDEX(Items!$B:$B,MATCH($B624,Items!$A:$A,0)),"Unknown code"))</f>
        <v/>
      </c>
      <c r="D624" s="20"/>
      <c r="E624" s="21"/>
      <c r="F624" s="22" t="str">
        <f t="shared" si="18"/>
        <v/>
      </c>
      <c r="G624" s="17"/>
      <c r="H624" s="23" t="str">
        <f>IF($B624="","",MAX(0,MIN(N($D624),SUMIF($B$4:$B$1003,$B624,$D$4:$D$1003)-SUMIF(Issues!$B$4:$B$2003,$B624,Issues!$D$4:$D$2003)-SUMIF($B625:$B$1004,$B624,$D625:$D$1004))))</f>
        <v/>
      </c>
      <c r="I624" s="22" t="str">
        <f t="shared" si="19"/>
        <v/>
      </c>
    </row>
    <row r="625" spans="1:9" x14ac:dyDescent="0.3">
      <c r="A625" s="18"/>
      <c r="B625" s="17"/>
      <c r="C625" s="19" t="str">
        <f>IF($B625="","",IFERROR(INDEX(Items!$B:$B,MATCH($B625,Items!$A:$A,0)),"Unknown code"))</f>
        <v/>
      </c>
      <c r="D625" s="20"/>
      <c r="E625" s="21"/>
      <c r="F625" s="22" t="str">
        <f t="shared" si="18"/>
        <v/>
      </c>
      <c r="G625" s="17"/>
      <c r="H625" s="23" t="str">
        <f>IF($B625="","",MAX(0,MIN(N($D625),SUMIF($B$4:$B$1003,$B625,$D$4:$D$1003)-SUMIF(Issues!$B$4:$B$2003,$B625,Issues!$D$4:$D$2003)-SUMIF($B626:$B$1004,$B625,$D626:$D$1004))))</f>
        <v/>
      </c>
      <c r="I625" s="22" t="str">
        <f t="shared" si="19"/>
        <v/>
      </c>
    </row>
    <row r="626" spans="1:9" x14ac:dyDescent="0.3">
      <c r="A626" s="18"/>
      <c r="B626" s="17"/>
      <c r="C626" s="19" t="str">
        <f>IF($B626="","",IFERROR(INDEX(Items!$B:$B,MATCH($B626,Items!$A:$A,0)),"Unknown code"))</f>
        <v/>
      </c>
      <c r="D626" s="20"/>
      <c r="E626" s="21"/>
      <c r="F626" s="22" t="str">
        <f t="shared" si="18"/>
        <v/>
      </c>
      <c r="G626" s="17"/>
      <c r="H626" s="23" t="str">
        <f>IF($B626="","",MAX(0,MIN(N($D626),SUMIF($B$4:$B$1003,$B626,$D$4:$D$1003)-SUMIF(Issues!$B$4:$B$2003,$B626,Issues!$D$4:$D$2003)-SUMIF($B627:$B$1004,$B626,$D627:$D$1004))))</f>
        <v/>
      </c>
      <c r="I626" s="22" t="str">
        <f t="shared" si="19"/>
        <v/>
      </c>
    </row>
    <row r="627" spans="1:9" x14ac:dyDescent="0.3">
      <c r="A627" s="18"/>
      <c r="B627" s="17"/>
      <c r="C627" s="19" t="str">
        <f>IF($B627="","",IFERROR(INDEX(Items!$B:$B,MATCH($B627,Items!$A:$A,0)),"Unknown code"))</f>
        <v/>
      </c>
      <c r="D627" s="20"/>
      <c r="E627" s="21"/>
      <c r="F627" s="22" t="str">
        <f t="shared" si="18"/>
        <v/>
      </c>
      <c r="G627" s="17"/>
      <c r="H627" s="23" t="str">
        <f>IF($B627="","",MAX(0,MIN(N($D627),SUMIF($B$4:$B$1003,$B627,$D$4:$D$1003)-SUMIF(Issues!$B$4:$B$2003,$B627,Issues!$D$4:$D$2003)-SUMIF($B628:$B$1004,$B627,$D628:$D$1004))))</f>
        <v/>
      </c>
      <c r="I627" s="22" t="str">
        <f t="shared" si="19"/>
        <v/>
      </c>
    </row>
    <row r="628" spans="1:9" x14ac:dyDescent="0.3">
      <c r="A628" s="18"/>
      <c r="B628" s="17"/>
      <c r="C628" s="19" t="str">
        <f>IF($B628="","",IFERROR(INDEX(Items!$B:$B,MATCH($B628,Items!$A:$A,0)),"Unknown code"))</f>
        <v/>
      </c>
      <c r="D628" s="20"/>
      <c r="E628" s="21"/>
      <c r="F628" s="22" t="str">
        <f t="shared" si="18"/>
        <v/>
      </c>
      <c r="G628" s="17"/>
      <c r="H628" s="23" t="str">
        <f>IF($B628="","",MAX(0,MIN(N($D628),SUMIF($B$4:$B$1003,$B628,$D$4:$D$1003)-SUMIF(Issues!$B$4:$B$2003,$B628,Issues!$D$4:$D$2003)-SUMIF($B629:$B$1004,$B628,$D629:$D$1004))))</f>
        <v/>
      </c>
      <c r="I628" s="22" t="str">
        <f t="shared" si="19"/>
        <v/>
      </c>
    </row>
    <row r="629" spans="1:9" x14ac:dyDescent="0.3">
      <c r="A629" s="18"/>
      <c r="B629" s="17"/>
      <c r="C629" s="19" t="str">
        <f>IF($B629="","",IFERROR(INDEX(Items!$B:$B,MATCH($B629,Items!$A:$A,0)),"Unknown code"))</f>
        <v/>
      </c>
      <c r="D629" s="20"/>
      <c r="E629" s="21"/>
      <c r="F629" s="22" t="str">
        <f t="shared" si="18"/>
        <v/>
      </c>
      <c r="G629" s="17"/>
      <c r="H629" s="23" t="str">
        <f>IF($B629="","",MAX(0,MIN(N($D629),SUMIF($B$4:$B$1003,$B629,$D$4:$D$1003)-SUMIF(Issues!$B$4:$B$2003,$B629,Issues!$D$4:$D$2003)-SUMIF($B630:$B$1004,$B629,$D630:$D$1004))))</f>
        <v/>
      </c>
      <c r="I629" s="22" t="str">
        <f t="shared" si="19"/>
        <v/>
      </c>
    </row>
    <row r="630" spans="1:9" x14ac:dyDescent="0.3">
      <c r="A630" s="18"/>
      <c r="B630" s="17"/>
      <c r="C630" s="19" t="str">
        <f>IF($B630="","",IFERROR(INDEX(Items!$B:$B,MATCH($B630,Items!$A:$A,0)),"Unknown code"))</f>
        <v/>
      </c>
      <c r="D630" s="20"/>
      <c r="E630" s="21"/>
      <c r="F630" s="22" t="str">
        <f t="shared" si="18"/>
        <v/>
      </c>
      <c r="G630" s="17"/>
      <c r="H630" s="23" t="str">
        <f>IF($B630="","",MAX(0,MIN(N($D630),SUMIF($B$4:$B$1003,$B630,$D$4:$D$1003)-SUMIF(Issues!$B$4:$B$2003,$B630,Issues!$D$4:$D$2003)-SUMIF($B631:$B$1004,$B630,$D631:$D$1004))))</f>
        <v/>
      </c>
      <c r="I630" s="22" t="str">
        <f t="shared" si="19"/>
        <v/>
      </c>
    </row>
    <row r="631" spans="1:9" x14ac:dyDescent="0.3">
      <c r="A631" s="18"/>
      <c r="B631" s="17"/>
      <c r="C631" s="19" t="str">
        <f>IF($B631="","",IFERROR(INDEX(Items!$B:$B,MATCH($B631,Items!$A:$A,0)),"Unknown code"))</f>
        <v/>
      </c>
      <c r="D631" s="20"/>
      <c r="E631" s="21"/>
      <c r="F631" s="22" t="str">
        <f t="shared" si="18"/>
        <v/>
      </c>
      <c r="G631" s="17"/>
      <c r="H631" s="23" t="str">
        <f>IF($B631="","",MAX(0,MIN(N($D631),SUMIF($B$4:$B$1003,$B631,$D$4:$D$1003)-SUMIF(Issues!$B$4:$B$2003,$B631,Issues!$D$4:$D$2003)-SUMIF($B632:$B$1004,$B631,$D632:$D$1004))))</f>
        <v/>
      </c>
      <c r="I631" s="22" t="str">
        <f t="shared" si="19"/>
        <v/>
      </c>
    </row>
    <row r="632" spans="1:9" x14ac:dyDescent="0.3">
      <c r="A632" s="18"/>
      <c r="B632" s="17"/>
      <c r="C632" s="19" t="str">
        <f>IF($B632="","",IFERROR(INDEX(Items!$B:$B,MATCH($B632,Items!$A:$A,0)),"Unknown code"))</f>
        <v/>
      </c>
      <c r="D632" s="20"/>
      <c r="E632" s="21"/>
      <c r="F632" s="22" t="str">
        <f t="shared" si="18"/>
        <v/>
      </c>
      <c r="G632" s="17"/>
      <c r="H632" s="23" t="str">
        <f>IF($B632="","",MAX(0,MIN(N($D632),SUMIF($B$4:$B$1003,$B632,$D$4:$D$1003)-SUMIF(Issues!$B$4:$B$2003,$B632,Issues!$D$4:$D$2003)-SUMIF($B633:$B$1004,$B632,$D633:$D$1004))))</f>
        <v/>
      </c>
      <c r="I632" s="22" t="str">
        <f t="shared" si="19"/>
        <v/>
      </c>
    </row>
    <row r="633" spans="1:9" x14ac:dyDescent="0.3">
      <c r="A633" s="18"/>
      <c r="B633" s="17"/>
      <c r="C633" s="19" t="str">
        <f>IF($B633="","",IFERROR(INDEX(Items!$B:$B,MATCH($B633,Items!$A:$A,0)),"Unknown code"))</f>
        <v/>
      </c>
      <c r="D633" s="20"/>
      <c r="E633" s="21"/>
      <c r="F633" s="22" t="str">
        <f t="shared" si="18"/>
        <v/>
      </c>
      <c r="G633" s="17"/>
      <c r="H633" s="23" t="str">
        <f>IF($B633="","",MAX(0,MIN(N($D633),SUMIF($B$4:$B$1003,$B633,$D$4:$D$1003)-SUMIF(Issues!$B$4:$B$2003,$B633,Issues!$D$4:$D$2003)-SUMIF($B634:$B$1004,$B633,$D634:$D$1004))))</f>
        <v/>
      </c>
      <c r="I633" s="22" t="str">
        <f t="shared" si="19"/>
        <v/>
      </c>
    </row>
    <row r="634" spans="1:9" x14ac:dyDescent="0.3">
      <c r="A634" s="18"/>
      <c r="B634" s="17"/>
      <c r="C634" s="19" t="str">
        <f>IF($B634="","",IFERROR(INDEX(Items!$B:$B,MATCH($B634,Items!$A:$A,0)),"Unknown code"))</f>
        <v/>
      </c>
      <c r="D634" s="20"/>
      <c r="E634" s="21"/>
      <c r="F634" s="22" t="str">
        <f t="shared" si="18"/>
        <v/>
      </c>
      <c r="G634" s="17"/>
      <c r="H634" s="23" t="str">
        <f>IF($B634="","",MAX(0,MIN(N($D634),SUMIF($B$4:$B$1003,$B634,$D$4:$D$1003)-SUMIF(Issues!$B$4:$B$2003,$B634,Issues!$D$4:$D$2003)-SUMIF($B635:$B$1004,$B634,$D635:$D$1004))))</f>
        <v/>
      </c>
      <c r="I634" s="22" t="str">
        <f t="shared" si="19"/>
        <v/>
      </c>
    </row>
    <row r="635" spans="1:9" x14ac:dyDescent="0.3">
      <c r="A635" s="18"/>
      <c r="B635" s="17"/>
      <c r="C635" s="19" t="str">
        <f>IF($B635="","",IFERROR(INDEX(Items!$B:$B,MATCH($B635,Items!$A:$A,0)),"Unknown code"))</f>
        <v/>
      </c>
      <c r="D635" s="20"/>
      <c r="E635" s="21"/>
      <c r="F635" s="22" t="str">
        <f t="shared" si="18"/>
        <v/>
      </c>
      <c r="G635" s="17"/>
      <c r="H635" s="23" t="str">
        <f>IF($B635="","",MAX(0,MIN(N($D635),SUMIF($B$4:$B$1003,$B635,$D$4:$D$1003)-SUMIF(Issues!$B$4:$B$2003,$B635,Issues!$D$4:$D$2003)-SUMIF($B636:$B$1004,$B635,$D636:$D$1004))))</f>
        <v/>
      </c>
      <c r="I635" s="22" t="str">
        <f t="shared" si="19"/>
        <v/>
      </c>
    </row>
    <row r="636" spans="1:9" x14ac:dyDescent="0.3">
      <c r="A636" s="18"/>
      <c r="B636" s="17"/>
      <c r="C636" s="19" t="str">
        <f>IF($B636="","",IFERROR(INDEX(Items!$B:$B,MATCH($B636,Items!$A:$A,0)),"Unknown code"))</f>
        <v/>
      </c>
      <c r="D636" s="20"/>
      <c r="E636" s="21"/>
      <c r="F636" s="22" t="str">
        <f t="shared" si="18"/>
        <v/>
      </c>
      <c r="G636" s="17"/>
      <c r="H636" s="23" t="str">
        <f>IF($B636="","",MAX(0,MIN(N($D636),SUMIF($B$4:$B$1003,$B636,$D$4:$D$1003)-SUMIF(Issues!$B$4:$B$2003,$B636,Issues!$D$4:$D$2003)-SUMIF($B637:$B$1004,$B636,$D637:$D$1004))))</f>
        <v/>
      </c>
      <c r="I636" s="22" t="str">
        <f t="shared" si="19"/>
        <v/>
      </c>
    </row>
    <row r="637" spans="1:9" x14ac:dyDescent="0.3">
      <c r="A637" s="18"/>
      <c r="B637" s="17"/>
      <c r="C637" s="19" t="str">
        <f>IF($B637="","",IFERROR(INDEX(Items!$B:$B,MATCH($B637,Items!$A:$A,0)),"Unknown code"))</f>
        <v/>
      </c>
      <c r="D637" s="20"/>
      <c r="E637" s="21"/>
      <c r="F637" s="22" t="str">
        <f t="shared" si="18"/>
        <v/>
      </c>
      <c r="G637" s="17"/>
      <c r="H637" s="23" t="str">
        <f>IF($B637="","",MAX(0,MIN(N($D637),SUMIF($B$4:$B$1003,$B637,$D$4:$D$1003)-SUMIF(Issues!$B$4:$B$2003,$B637,Issues!$D$4:$D$2003)-SUMIF($B638:$B$1004,$B637,$D638:$D$1004))))</f>
        <v/>
      </c>
      <c r="I637" s="22" t="str">
        <f t="shared" si="19"/>
        <v/>
      </c>
    </row>
    <row r="638" spans="1:9" x14ac:dyDescent="0.3">
      <c r="A638" s="18"/>
      <c r="B638" s="17"/>
      <c r="C638" s="19" t="str">
        <f>IF($B638="","",IFERROR(INDEX(Items!$B:$B,MATCH($B638,Items!$A:$A,0)),"Unknown code"))</f>
        <v/>
      </c>
      <c r="D638" s="20"/>
      <c r="E638" s="21"/>
      <c r="F638" s="22" t="str">
        <f t="shared" si="18"/>
        <v/>
      </c>
      <c r="G638" s="17"/>
      <c r="H638" s="23" t="str">
        <f>IF($B638="","",MAX(0,MIN(N($D638),SUMIF($B$4:$B$1003,$B638,$D$4:$D$1003)-SUMIF(Issues!$B$4:$B$2003,$B638,Issues!$D$4:$D$2003)-SUMIF($B639:$B$1004,$B638,$D639:$D$1004))))</f>
        <v/>
      </c>
      <c r="I638" s="22" t="str">
        <f t="shared" si="19"/>
        <v/>
      </c>
    </row>
    <row r="639" spans="1:9" x14ac:dyDescent="0.3">
      <c r="A639" s="18"/>
      <c r="B639" s="17"/>
      <c r="C639" s="19" t="str">
        <f>IF($B639="","",IFERROR(INDEX(Items!$B:$B,MATCH($B639,Items!$A:$A,0)),"Unknown code"))</f>
        <v/>
      </c>
      <c r="D639" s="20"/>
      <c r="E639" s="21"/>
      <c r="F639" s="22" t="str">
        <f t="shared" si="18"/>
        <v/>
      </c>
      <c r="G639" s="17"/>
      <c r="H639" s="23" t="str">
        <f>IF($B639="","",MAX(0,MIN(N($D639),SUMIF($B$4:$B$1003,$B639,$D$4:$D$1003)-SUMIF(Issues!$B$4:$B$2003,$B639,Issues!$D$4:$D$2003)-SUMIF($B640:$B$1004,$B639,$D640:$D$1004))))</f>
        <v/>
      </c>
      <c r="I639" s="22" t="str">
        <f t="shared" si="19"/>
        <v/>
      </c>
    </row>
    <row r="640" spans="1:9" x14ac:dyDescent="0.3">
      <c r="A640" s="18"/>
      <c r="B640" s="17"/>
      <c r="C640" s="19" t="str">
        <f>IF($B640="","",IFERROR(INDEX(Items!$B:$B,MATCH($B640,Items!$A:$A,0)),"Unknown code"))</f>
        <v/>
      </c>
      <c r="D640" s="20"/>
      <c r="E640" s="21"/>
      <c r="F640" s="22" t="str">
        <f t="shared" si="18"/>
        <v/>
      </c>
      <c r="G640" s="17"/>
      <c r="H640" s="23" t="str">
        <f>IF($B640="","",MAX(0,MIN(N($D640),SUMIF($B$4:$B$1003,$B640,$D$4:$D$1003)-SUMIF(Issues!$B$4:$B$2003,$B640,Issues!$D$4:$D$2003)-SUMIF($B641:$B$1004,$B640,$D641:$D$1004))))</f>
        <v/>
      </c>
      <c r="I640" s="22" t="str">
        <f t="shared" si="19"/>
        <v/>
      </c>
    </row>
    <row r="641" spans="1:9" x14ac:dyDescent="0.3">
      <c r="A641" s="18"/>
      <c r="B641" s="17"/>
      <c r="C641" s="19" t="str">
        <f>IF($B641="","",IFERROR(INDEX(Items!$B:$B,MATCH($B641,Items!$A:$A,0)),"Unknown code"))</f>
        <v/>
      </c>
      <c r="D641" s="20"/>
      <c r="E641" s="21"/>
      <c r="F641" s="22" t="str">
        <f t="shared" si="18"/>
        <v/>
      </c>
      <c r="G641" s="17"/>
      <c r="H641" s="23" t="str">
        <f>IF($B641="","",MAX(0,MIN(N($D641),SUMIF($B$4:$B$1003,$B641,$D$4:$D$1003)-SUMIF(Issues!$B$4:$B$2003,$B641,Issues!$D$4:$D$2003)-SUMIF($B642:$B$1004,$B641,$D642:$D$1004))))</f>
        <v/>
      </c>
      <c r="I641" s="22" t="str">
        <f t="shared" si="19"/>
        <v/>
      </c>
    </row>
    <row r="642" spans="1:9" x14ac:dyDescent="0.3">
      <c r="A642" s="18"/>
      <c r="B642" s="17"/>
      <c r="C642" s="19" t="str">
        <f>IF($B642="","",IFERROR(INDEX(Items!$B:$B,MATCH($B642,Items!$A:$A,0)),"Unknown code"))</f>
        <v/>
      </c>
      <c r="D642" s="20"/>
      <c r="E642" s="21"/>
      <c r="F642" s="22" t="str">
        <f t="shared" si="18"/>
        <v/>
      </c>
      <c r="G642" s="17"/>
      <c r="H642" s="23" t="str">
        <f>IF($B642="","",MAX(0,MIN(N($D642),SUMIF($B$4:$B$1003,$B642,$D$4:$D$1003)-SUMIF(Issues!$B$4:$B$2003,$B642,Issues!$D$4:$D$2003)-SUMIF($B643:$B$1004,$B642,$D643:$D$1004))))</f>
        <v/>
      </c>
      <c r="I642" s="22" t="str">
        <f t="shared" si="19"/>
        <v/>
      </c>
    </row>
    <row r="643" spans="1:9" x14ac:dyDescent="0.3">
      <c r="A643" s="18"/>
      <c r="B643" s="17"/>
      <c r="C643" s="19" t="str">
        <f>IF($B643="","",IFERROR(INDEX(Items!$B:$B,MATCH($B643,Items!$A:$A,0)),"Unknown code"))</f>
        <v/>
      </c>
      <c r="D643" s="20"/>
      <c r="E643" s="21"/>
      <c r="F643" s="22" t="str">
        <f t="shared" si="18"/>
        <v/>
      </c>
      <c r="G643" s="17"/>
      <c r="H643" s="23" t="str">
        <f>IF($B643="","",MAX(0,MIN(N($D643),SUMIF($B$4:$B$1003,$B643,$D$4:$D$1003)-SUMIF(Issues!$B$4:$B$2003,$B643,Issues!$D$4:$D$2003)-SUMIF($B644:$B$1004,$B643,$D644:$D$1004))))</f>
        <v/>
      </c>
      <c r="I643" s="22" t="str">
        <f t="shared" si="19"/>
        <v/>
      </c>
    </row>
    <row r="644" spans="1:9" x14ac:dyDescent="0.3">
      <c r="A644" s="18"/>
      <c r="B644" s="17"/>
      <c r="C644" s="19" t="str">
        <f>IF($B644="","",IFERROR(INDEX(Items!$B:$B,MATCH($B644,Items!$A:$A,0)),"Unknown code"))</f>
        <v/>
      </c>
      <c r="D644" s="20"/>
      <c r="E644" s="21"/>
      <c r="F644" s="22" t="str">
        <f t="shared" ref="F644:F707" si="20">IF(OR($D644="",$E644=""),"",ROUND($D644*$E644,2))</f>
        <v/>
      </c>
      <c r="G644" s="17"/>
      <c r="H644" s="23" t="str">
        <f>IF($B644="","",MAX(0,MIN(N($D644),SUMIF($B$4:$B$1003,$B644,$D$4:$D$1003)-SUMIF(Issues!$B$4:$B$2003,$B644,Issues!$D$4:$D$2003)-SUMIF($B645:$B$1004,$B644,$D645:$D$1004))))</f>
        <v/>
      </c>
      <c r="I644" s="22" t="str">
        <f t="shared" ref="I644:I707" si="21">IF(OR($H644="",$E644=""),"",ROUND($H644*$E644,2))</f>
        <v/>
      </c>
    </row>
    <row r="645" spans="1:9" x14ac:dyDescent="0.3">
      <c r="A645" s="18"/>
      <c r="B645" s="17"/>
      <c r="C645" s="19" t="str">
        <f>IF($B645="","",IFERROR(INDEX(Items!$B:$B,MATCH($B645,Items!$A:$A,0)),"Unknown code"))</f>
        <v/>
      </c>
      <c r="D645" s="20"/>
      <c r="E645" s="21"/>
      <c r="F645" s="22" t="str">
        <f t="shared" si="20"/>
        <v/>
      </c>
      <c r="G645" s="17"/>
      <c r="H645" s="23" t="str">
        <f>IF($B645="","",MAX(0,MIN(N($D645),SUMIF($B$4:$B$1003,$B645,$D$4:$D$1003)-SUMIF(Issues!$B$4:$B$2003,$B645,Issues!$D$4:$D$2003)-SUMIF($B646:$B$1004,$B645,$D646:$D$1004))))</f>
        <v/>
      </c>
      <c r="I645" s="22" t="str">
        <f t="shared" si="21"/>
        <v/>
      </c>
    </row>
    <row r="646" spans="1:9" x14ac:dyDescent="0.3">
      <c r="A646" s="18"/>
      <c r="B646" s="17"/>
      <c r="C646" s="19" t="str">
        <f>IF($B646="","",IFERROR(INDEX(Items!$B:$B,MATCH($B646,Items!$A:$A,0)),"Unknown code"))</f>
        <v/>
      </c>
      <c r="D646" s="20"/>
      <c r="E646" s="21"/>
      <c r="F646" s="22" t="str">
        <f t="shared" si="20"/>
        <v/>
      </c>
      <c r="G646" s="17"/>
      <c r="H646" s="23" t="str">
        <f>IF($B646="","",MAX(0,MIN(N($D646),SUMIF($B$4:$B$1003,$B646,$D$4:$D$1003)-SUMIF(Issues!$B$4:$B$2003,$B646,Issues!$D$4:$D$2003)-SUMIF($B647:$B$1004,$B646,$D647:$D$1004))))</f>
        <v/>
      </c>
      <c r="I646" s="22" t="str">
        <f t="shared" si="21"/>
        <v/>
      </c>
    </row>
    <row r="647" spans="1:9" x14ac:dyDescent="0.3">
      <c r="A647" s="18"/>
      <c r="B647" s="17"/>
      <c r="C647" s="19" t="str">
        <f>IF($B647="","",IFERROR(INDEX(Items!$B:$B,MATCH($B647,Items!$A:$A,0)),"Unknown code"))</f>
        <v/>
      </c>
      <c r="D647" s="20"/>
      <c r="E647" s="21"/>
      <c r="F647" s="22" t="str">
        <f t="shared" si="20"/>
        <v/>
      </c>
      <c r="G647" s="17"/>
      <c r="H647" s="23" t="str">
        <f>IF($B647="","",MAX(0,MIN(N($D647),SUMIF($B$4:$B$1003,$B647,$D$4:$D$1003)-SUMIF(Issues!$B$4:$B$2003,$B647,Issues!$D$4:$D$2003)-SUMIF($B648:$B$1004,$B647,$D648:$D$1004))))</f>
        <v/>
      </c>
      <c r="I647" s="22" t="str">
        <f t="shared" si="21"/>
        <v/>
      </c>
    </row>
    <row r="648" spans="1:9" x14ac:dyDescent="0.3">
      <c r="A648" s="18"/>
      <c r="B648" s="17"/>
      <c r="C648" s="19" t="str">
        <f>IF($B648="","",IFERROR(INDEX(Items!$B:$B,MATCH($B648,Items!$A:$A,0)),"Unknown code"))</f>
        <v/>
      </c>
      <c r="D648" s="20"/>
      <c r="E648" s="21"/>
      <c r="F648" s="22" t="str">
        <f t="shared" si="20"/>
        <v/>
      </c>
      <c r="G648" s="17"/>
      <c r="H648" s="23" t="str">
        <f>IF($B648="","",MAX(0,MIN(N($D648),SUMIF($B$4:$B$1003,$B648,$D$4:$D$1003)-SUMIF(Issues!$B$4:$B$2003,$B648,Issues!$D$4:$D$2003)-SUMIF($B649:$B$1004,$B648,$D649:$D$1004))))</f>
        <v/>
      </c>
      <c r="I648" s="22" t="str">
        <f t="shared" si="21"/>
        <v/>
      </c>
    </row>
    <row r="649" spans="1:9" x14ac:dyDescent="0.3">
      <c r="A649" s="18"/>
      <c r="B649" s="17"/>
      <c r="C649" s="19" t="str">
        <f>IF($B649="","",IFERROR(INDEX(Items!$B:$B,MATCH($B649,Items!$A:$A,0)),"Unknown code"))</f>
        <v/>
      </c>
      <c r="D649" s="20"/>
      <c r="E649" s="21"/>
      <c r="F649" s="22" t="str">
        <f t="shared" si="20"/>
        <v/>
      </c>
      <c r="G649" s="17"/>
      <c r="H649" s="23" t="str">
        <f>IF($B649="","",MAX(0,MIN(N($D649),SUMIF($B$4:$B$1003,$B649,$D$4:$D$1003)-SUMIF(Issues!$B$4:$B$2003,$B649,Issues!$D$4:$D$2003)-SUMIF($B650:$B$1004,$B649,$D650:$D$1004))))</f>
        <v/>
      </c>
      <c r="I649" s="22" t="str">
        <f t="shared" si="21"/>
        <v/>
      </c>
    </row>
    <row r="650" spans="1:9" x14ac:dyDescent="0.3">
      <c r="A650" s="18"/>
      <c r="B650" s="17"/>
      <c r="C650" s="19" t="str">
        <f>IF($B650="","",IFERROR(INDEX(Items!$B:$B,MATCH($B650,Items!$A:$A,0)),"Unknown code"))</f>
        <v/>
      </c>
      <c r="D650" s="20"/>
      <c r="E650" s="21"/>
      <c r="F650" s="22" t="str">
        <f t="shared" si="20"/>
        <v/>
      </c>
      <c r="G650" s="17"/>
      <c r="H650" s="23" t="str">
        <f>IF($B650="","",MAX(0,MIN(N($D650),SUMIF($B$4:$B$1003,$B650,$D$4:$D$1003)-SUMIF(Issues!$B$4:$B$2003,$B650,Issues!$D$4:$D$2003)-SUMIF($B651:$B$1004,$B650,$D651:$D$1004))))</f>
        <v/>
      </c>
      <c r="I650" s="22" t="str">
        <f t="shared" si="21"/>
        <v/>
      </c>
    </row>
    <row r="651" spans="1:9" x14ac:dyDescent="0.3">
      <c r="A651" s="18"/>
      <c r="B651" s="17"/>
      <c r="C651" s="19" t="str">
        <f>IF($B651="","",IFERROR(INDEX(Items!$B:$B,MATCH($B651,Items!$A:$A,0)),"Unknown code"))</f>
        <v/>
      </c>
      <c r="D651" s="20"/>
      <c r="E651" s="21"/>
      <c r="F651" s="22" t="str">
        <f t="shared" si="20"/>
        <v/>
      </c>
      <c r="G651" s="17"/>
      <c r="H651" s="23" t="str">
        <f>IF($B651="","",MAX(0,MIN(N($D651),SUMIF($B$4:$B$1003,$B651,$D$4:$D$1003)-SUMIF(Issues!$B$4:$B$2003,$B651,Issues!$D$4:$D$2003)-SUMIF($B652:$B$1004,$B651,$D652:$D$1004))))</f>
        <v/>
      </c>
      <c r="I651" s="22" t="str">
        <f t="shared" si="21"/>
        <v/>
      </c>
    </row>
    <row r="652" spans="1:9" x14ac:dyDescent="0.3">
      <c r="A652" s="18"/>
      <c r="B652" s="17"/>
      <c r="C652" s="19" t="str">
        <f>IF($B652="","",IFERROR(INDEX(Items!$B:$B,MATCH($B652,Items!$A:$A,0)),"Unknown code"))</f>
        <v/>
      </c>
      <c r="D652" s="20"/>
      <c r="E652" s="21"/>
      <c r="F652" s="22" t="str">
        <f t="shared" si="20"/>
        <v/>
      </c>
      <c r="G652" s="17"/>
      <c r="H652" s="23" t="str">
        <f>IF($B652="","",MAX(0,MIN(N($D652),SUMIF($B$4:$B$1003,$B652,$D$4:$D$1003)-SUMIF(Issues!$B$4:$B$2003,$B652,Issues!$D$4:$D$2003)-SUMIF($B653:$B$1004,$B652,$D653:$D$1004))))</f>
        <v/>
      </c>
      <c r="I652" s="22" t="str">
        <f t="shared" si="21"/>
        <v/>
      </c>
    </row>
    <row r="653" spans="1:9" x14ac:dyDescent="0.3">
      <c r="A653" s="18"/>
      <c r="B653" s="17"/>
      <c r="C653" s="19" t="str">
        <f>IF($B653="","",IFERROR(INDEX(Items!$B:$B,MATCH($B653,Items!$A:$A,0)),"Unknown code"))</f>
        <v/>
      </c>
      <c r="D653" s="20"/>
      <c r="E653" s="21"/>
      <c r="F653" s="22" t="str">
        <f t="shared" si="20"/>
        <v/>
      </c>
      <c r="G653" s="17"/>
      <c r="H653" s="23" t="str">
        <f>IF($B653="","",MAX(0,MIN(N($D653),SUMIF($B$4:$B$1003,$B653,$D$4:$D$1003)-SUMIF(Issues!$B$4:$B$2003,$B653,Issues!$D$4:$D$2003)-SUMIF($B654:$B$1004,$B653,$D654:$D$1004))))</f>
        <v/>
      </c>
      <c r="I653" s="22" t="str">
        <f t="shared" si="21"/>
        <v/>
      </c>
    </row>
    <row r="654" spans="1:9" x14ac:dyDescent="0.3">
      <c r="A654" s="18"/>
      <c r="B654" s="17"/>
      <c r="C654" s="19" t="str">
        <f>IF($B654="","",IFERROR(INDEX(Items!$B:$B,MATCH($B654,Items!$A:$A,0)),"Unknown code"))</f>
        <v/>
      </c>
      <c r="D654" s="20"/>
      <c r="E654" s="21"/>
      <c r="F654" s="22" t="str">
        <f t="shared" si="20"/>
        <v/>
      </c>
      <c r="G654" s="17"/>
      <c r="H654" s="23" t="str">
        <f>IF($B654="","",MAX(0,MIN(N($D654),SUMIF($B$4:$B$1003,$B654,$D$4:$D$1003)-SUMIF(Issues!$B$4:$B$2003,$B654,Issues!$D$4:$D$2003)-SUMIF($B655:$B$1004,$B654,$D655:$D$1004))))</f>
        <v/>
      </c>
      <c r="I654" s="22" t="str">
        <f t="shared" si="21"/>
        <v/>
      </c>
    </row>
    <row r="655" spans="1:9" x14ac:dyDescent="0.3">
      <c r="A655" s="18"/>
      <c r="B655" s="17"/>
      <c r="C655" s="19" t="str">
        <f>IF($B655="","",IFERROR(INDEX(Items!$B:$B,MATCH($B655,Items!$A:$A,0)),"Unknown code"))</f>
        <v/>
      </c>
      <c r="D655" s="20"/>
      <c r="E655" s="21"/>
      <c r="F655" s="22" t="str">
        <f t="shared" si="20"/>
        <v/>
      </c>
      <c r="G655" s="17"/>
      <c r="H655" s="23" t="str">
        <f>IF($B655="","",MAX(0,MIN(N($D655),SUMIF($B$4:$B$1003,$B655,$D$4:$D$1003)-SUMIF(Issues!$B$4:$B$2003,$B655,Issues!$D$4:$D$2003)-SUMIF($B656:$B$1004,$B655,$D656:$D$1004))))</f>
        <v/>
      </c>
      <c r="I655" s="22" t="str">
        <f t="shared" si="21"/>
        <v/>
      </c>
    </row>
    <row r="656" spans="1:9" x14ac:dyDescent="0.3">
      <c r="A656" s="18"/>
      <c r="B656" s="17"/>
      <c r="C656" s="19" t="str">
        <f>IF($B656="","",IFERROR(INDEX(Items!$B:$B,MATCH($B656,Items!$A:$A,0)),"Unknown code"))</f>
        <v/>
      </c>
      <c r="D656" s="20"/>
      <c r="E656" s="21"/>
      <c r="F656" s="22" t="str">
        <f t="shared" si="20"/>
        <v/>
      </c>
      <c r="G656" s="17"/>
      <c r="H656" s="23" t="str">
        <f>IF($B656="","",MAX(0,MIN(N($D656),SUMIF($B$4:$B$1003,$B656,$D$4:$D$1003)-SUMIF(Issues!$B$4:$B$2003,$B656,Issues!$D$4:$D$2003)-SUMIF($B657:$B$1004,$B656,$D657:$D$1004))))</f>
        <v/>
      </c>
      <c r="I656" s="22" t="str">
        <f t="shared" si="21"/>
        <v/>
      </c>
    </row>
    <row r="657" spans="1:9" x14ac:dyDescent="0.3">
      <c r="A657" s="18"/>
      <c r="B657" s="17"/>
      <c r="C657" s="19" t="str">
        <f>IF($B657="","",IFERROR(INDEX(Items!$B:$B,MATCH($B657,Items!$A:$A,0)),"Unknown code"))</f>
        <v/>
      </c>
      <c r="D657" s="20"/>
      <c r="E657" s="21"/>
      <c r="F657" s="22" t="str">
        <f t="shared" si="20"/>
        <v/>
      </c>
      <c r="G657" s="17"/>
      <c r="H657" s="23" t="str">
        <f>IF($B657="","",MAX(0,MIN(N($D657),SUMIF($B$4:$B$1003,$B657,$D$4:$D$1003)-SUMIF(Issues!$B$4:$B$2003,$B657,Issues!$D$4:$D$2003)-SUMIF($B658:$B$1004,$B657,$D658:$D$1004))))</f>
        <v/>
      </c>
      <c r="I657" s="22" t="str">
        <f t="shared" si="21"/>
        <v/>
      </c>
    </row>
    <row r="658" spans="1:9" x14ac:dyDescent="0.3">
      <c r="A658" s="18"/>
      <c r="B658" s="17"/>
      <c r="C658" s="19" t="str">
        <f>IF($B658="","",IFERROR(INDEX(Items!$B:$B,MATCH($B658,Items!$A:$A,0)),"Unknown code"))</f>
        <v/>
      </c>
      <c r="D658" s="20"/>
      <c r="E658" s="21"/>
      <c r="F658" s="22" t="str">
        <f t="shared" si="20"/>
        <v/>
      </c>
      <c r="G658" s="17"/>
      <c r="H658" s="23" t="str">
        <f>IF($B658="","",MAX(0,MIN(N($D658),SUMIF($B$4:$B$1003,$B658,$D$4:$D$1003)-SUMIF(Issues!$B$4:$B$2003,$B658,Issues!$D$4:$D$2003)-SUMIF($B659:$B$1004,$B658,$D659:$D$1004))))</f>
        <v/>
      </c>
      <c r="I658" s="22" t="str">
        <f t="shared" si="21"/>
        <v/>
      </c>
    </row>
    <row r="659" spans="1:9" x14ac:dyDescent="0.3">
      <c r="A659" s="18"/>
      <c r="B659" s="17"/>
      <c r="C659" s="19" t="str">
        <f>IF($B659="","",IFERROR(INDEX(Items!$B:$B,MATCH($B659,Items!$A:$A,0)),"Unknown code"))</f>
        <v/>
      </c>
      <c r="D659" s="20"/>
      <c r="E659" s="21"/>
      <c r="F659" s="22" t="str">
        <f t="shared" si="20"/>
        <v/>
      </c>
      <c r="G659" s="17"/>
      <c r="H659" s="23" t="str">
        <f>IF($B659="","",MAX(0,MIN(N($D659),SUMIF($B$4:$B$1003,$B659,$D$4:$D$1003)-SUMIF(Issues!$B$4:$B$2003,$B659,Issues!$D$4:$D$2003)-SUMIF($B660:$B$1004,$B659,$D660:$D$1004))))</f>
        <v/>
      </c>
      <c r="I659" s="22" t="str">
        <f t="shared" si="21"/>
        <v/>
      </c>
    </row>
    <row r="660" spans="1:9" x14ac:dyDescent="0.3">
      <c r="A660" s="18"/>
      <c r="B660" s="17"/>
      <c r="C660" s="19" t="str">
        <f>IF($B660="","",IFERROR(INDEX(Items!$B:$B,MATCH($B660,Items!$A:$A,0)),"Unknown code"))</f>
        <v/>
      </c>
      <c r="D660" s="20"/>
      <c r="E660" s="21"/>
      <c r="F660" s="22" t="str">
        <f t="shared" si="20"/>
        <v/>
      </c>
      <c r="G660" s="17"/>
      <c r="H660" s="23" t="str">
        <f>IF($B660="","",MAX(0,MIN(N($D660),SUMIF($B$4:$B$1003,$B660,$D$4:$D$1003)-SUMIF(Issues!$B$4:$B$2003,$B660,Issues!$D$4:$D$2003)-SUMIF($B661:$B$1004,$B660,$D661:$D$1004))))</f>
        <v/>
      </c>
      <c r="I660" s="22" t="str">
        <f t="shared" si="21"/>
        <v/>
      </c>
    </row>
    <row r="661" spans="1:9" x14ac:dyDescent="0.3">
      <c r="A661" s="18"/>
      <c r="B661" s="17"/>
      <c r="C661" s="19" t="str">
        <f>IF($B661="","",IFERROR(INDEX(Items!$B:$B,MATCH($B661,Items!$A:$A,0)),"Unknown code"))</f>
        <v/>
      </c>
      <c r="D661" s="20"/>
      <c r="E661" s="21"/>
      <c r="F661" s="22" t="str">
        <f t="shared" si="20"/>
        <v/>
      </c>
      <c r="G661" s="17"/>
      <c r="H661" s="23" t="str">
        <f>IF($B661="","",MAX(0,MIN(N($D661),SUMIF($B$4:$B$1003,$B661,$D$4:$D$1003)-SUMIF(Issues!$B$4:$B$2003,$B661,Issues!$D$4:$D$2003)-SUMIF($B662:$B$1004,$B661,$D662:$D$1004))))</f>
        <v/>
      </c>
      <c r="I661" s="22" t="str">
        <f t="shared" si="21"/>
        <v/>
      </c>
    </row>
    <row r="662" spans="1:9" x14ac:dyDescent="0.3">
      <c r="A662" s="18"/>
      <c r="B662" s="17"/>
      <c r="C662" s="19" t="str">
        <f>IF($B662="","",IFERROR(INDEX(Items!$B:$B,MATCH($B662,Items!$A:$A,0)),"Unknown code"))</f>
        <v/>
      </c>
      <c r="D662" s="20"/>
      <c r="E662" s="21"/>
      <c r="F662" s="22" t="str">
        <f t="shared" si="20"/>
        <v/>
      </c>
      <c r="G662" s="17"/>
      <c r="H662" s="23" t="str">
        <f>IF($B662="","",MAX(0,MIN(N($D662),SUMIF($B$4:$B$1003,$B662,$D$4:$D$1003)-SUMIF(Issues!$B$4:$B$2003,$B662,Issues!$D$4:$D$2003)-SUMIF($B663:$B$1004,$B662,$D663:$D$1004))))</f>
        <v/>
      </c>
      <c r="I662" s="22" t="str">
        <f t="shared" si="21"/>
        <v/>
      </c>
    </row>
    <row r="663" spans="1:9" x14ac:dyDescent="0.3">
      <c r="A663" s="18"/>
      <c r="B663" s="17"/>
      <c r="C663" s="19" t="str">
        <f>IF($B663="","",IFERROR(INDEX(Items!$B:$B,MATCH($B663,Items!$A:$A,0)),"Unknown code"))</f>
        <v/>
      </c>
      <c r="D663" s="20"/>
      <c r="E663" s="21"/>
      <c r="F663" s="22" t="str">
        <f t="shared" si="20"/>
        <v/>
      </c>
      <c r="G663" s="17"/>
      <c r="H663" s="23" t="str">
        <f>IF($B663="","",MAX(0,MIN(N($D663),SUMIF($B$4:$B$1003,$B663,$D$4:$D$1003)-SUMIF(Issues!$B$4:$B$2003,$B663,Issues!$D$4:$D$2003)-SUMIF($B664:$B$1004,$B663,$D664:$D$1004))))</f>
        <v/>
      </c>
      <c r="I663" s="22" t="str">
        <f t="shared" si="21"/>
        <v/>
      </c>
    </row>
    <row r="664" spans="1:9" x14ac:dyDescent="0.3">
      <c r="A664" s="18"/>
      <c r="B664" s="17"/>
      <c r="C664" s="19" t="str">
        <f>IF($B664="","",IFERROR(INDEX(Items!$B:$B,MATCH($B664,Items!$A:$A,0)),"Unknown code"))</f>
        <v/>
      </c>
      <c r="D664" s="20"/>
      <c r="E664" s="21"/>
      <c r="F664" s="22" t="str">
        <f t="shared" si="20"/>
        <v/>
      </c>
      <c r="G664" s="17"/>
      <c r="H664" s="23" t="str">
        <f>IF($B664="","",MAX(0,MIN(N($D664),SUMIF($B$4:$B$1003,$B664,$D$4:$D$1003)-SUMIF(Issues!$B$4:$B$2003,$B664,Issues!$D$4:$D$2003)-SUMIF($B665:$B$1004,$B664,$D665:$D$1004))))</f>
        <v/>
      </c>
      <c r="I664" s="22" t="str">
        <f t="shared" si="21"/>
        <v/>
      </c>
    </row>
    <row r="665" spans="1:9" x14ac:dyDescent="0.3">
      <c r="A665" s="18"/>
      <c r="B665" s="17"/>
      <c r="C665" s="19" t="str">
        <f>IF($B665="","",IFERROR(INDEX(Items!$B:$B,MATCH($B665,Items!$A:$A,0)),"Unknown code"))</f>
        <v/>
      </c>
      <c r="D665" s="20"/>
      <c r="E665" s="21"/>
      <c r="F665" s="22" t="str">
        <f t="shared" si="20"/>
        <v/>
      </c>
      <c r="G665" s="17"/>
      <c r="H665" s="23" t="str">
        <f>IF($B665="","",MAX(0,MIN(N($D665),SUMIF($B$4:$B$1003,$B665,$D$4:$D$1003)-SUMIF(Issues!$B$4:$B$2003,$B665,Issues!$D$4:$D$2003)-SUMIF($B666:$B$1004,$B665,$D666:$D$1004))))</f>
        <v/>
      </c>
      <c r="I665" s="22" t="str">
        <f t="shared" si="21"/>
        <v/>
      </c>
    </row>
    <row r="666" spans="1:9" x14ac:dyDescent="0.3">
      <c r="A666" s="18"/>
      <c r="B666" s="17"/>
      <c r="C666" s="19" t="str">
        <f>IF($B666="","",IFERROR(INDEX(Items!$B:$B,MATCH($B666,Items!$A:$A,0)),"Unknown code"))</f>
        <v/>
      </c>
      <c r="D666" s="20"/>
      <c r="E666" s="21"/>
      <c r="F666" s="22" t="str">
        <f t="shared" si="20"/>
        <v/>
      </c>
      <c r="G666" s="17"/>
      <c r="H666" s="23" t="str">
        <f>IF($B666="","",MAX(0,MIN(N($D666),SUMIF($B$4:$B$1003,$B666,$D$4:$D$1003)-SUMIF(Issues!$B$4:$B$2003,$B666,Issues!$D$4:$D$2003)-SUMIF($B667:$B$1004,$B666,$D667:$D$1004))))</f>
        <v/>
      </c>
      <c r="I666" s="22" t="str">
        <f t="shared" si="21"/>
        <v/>
      </c>
    </row>
    <row r="667" spans="1:9" x14ac:dyDescent="0.3">
      <c r="A667" s="18"/>
      <c r="B667" s="17"/>
      <c r="C667" s="19" t="str">
        <f>IF($B667="","",IFERROR(INDEX(Items!$B:$B,MATCH($B667,Items!$A:$A,0)),"Unknown code"))</f>
        <v/>
      </c>
      <c r="D667" s="20"/>
      <c r="E667" s="21"/>
      <c r="F667" s="22" t="str">
        <f t="shared" si="20"/>
        <v/>
      </c>
      <c r="G667" s="17"/>
      <c r="H667" s="23" t="str">
        <f>IF($B667="","",MAX(0,MIN(N($D667),SUMIF($B$4:$B$1003,$B667,$D$4:$D$1003)-SUMIF(Issues!$B$4:$B$2003,$B667,Issues!$D$4:$D$2003)-SUMIF($B668:$B$1004,$B667,$D668:$D$1004))))</f>
        <v/>
      </c>
      <c r="I667" s="22" t="str">
        <f t="shared" si="21"/>
        <v/>
      </c>
    </row>
    <row r="668" spans="1:9" x14ac:dyDescent="0.3">
      <c r="A668" s="18"/>
      <c r="B668" s="17"/>
      <c r="C668" s="19" t="str">
        <f>IF($B668="","",IFERROR(INDEX(Items!$B:$B,MATCH($B668,Items!$A:$A,0)),"Unknown code"))</f>
        <v/>
      </c>
      <c r="D668" s="20"/>
      <c r="E668" s="21"/>
      <c r="F668" s="22" t="str">
        <f t="shared" si="20"/>
        <v/>
      </c>
      <c r="G668" s="17"/>
      <c r="H668" s="23" t="str">
        <f>IF($B668="","",MAX(0,MIN(N($D668),SUMIF($B$4:$B$1003,$B668,$D$4:$D$1003)-SUMIF(Issues!$B$4:$B$2003,$B668,Issues!$D$4:$D$2003)-SUMIF($B669:$B$1004,$B668,$D669:$D$1004))))</f>
        <v/>
      </c>
      <c r="I668" s="22" t="str">
        <f t="shared" si="21"/>
        <v/>
      </c>
    </row>
    <row r="669" spans="1:9" x14ac:dyDescent="0.3">
      <c r="A669" s="18"/>
      <c r="B669" s="17"/>
      <c r="C669" s="19" t="str">
        <f>IF($B669="","",IFERROR(INDEX(Items!$B:$B,MATCH($B669,Items!$A:$A,0)),"Unknown code"))</f>
        <v/>
      </c>
      <c r="D669" s="20"/>
      <c r="E669" s="21"/>
      <c r="F669" s="22" t="str">
        <f t="shared" si="20"/>
        <v/>
      </c>
      <c r="G669" s="17"/>
      <c r="H669" s="23" t="str">
        <f>IF($B669="","",MAX(0,MIN(N($D669),SUMIF($B$4:$B$1003,$B669,$D$4:$D$1003)-SUMIF(Issues!$B$4:$B$2003,$B669,Issues!$D$4:$D$2003)-SUMIF($B670:$B$1004,$B669,$D670:$D$1004))))</f>
        <v/>
      </c>
      <c r="I669" s="22" t="str">
        <f t="shared" si="21"/>
        <v/>
      </c>
    </row>
    <row r="670" spans="1:9" x14ac:dyDescent="0.3">
      <c r="A670" s="18"/>
      <c r="B670" s="17"/>
      <c r="C670" s="19" t="str">
        <f>IF($B670="","",IFERROR(INDEX(Items!$B:$B,MATCH($B670,Items!$A:$A,0)),"Unknown code"))</f>
        <v/>
      </c>
      <c r="D670" s="20"/>
      <c r="E670" s="21"/>
      <c r="F670" s="22" t="str">
        <f t="shared" si="20"/>
        <v/>
      </c>
      <c r="G670" s="17"/>
      <c r="H670" s="23" t="str">
        <f>IF($B670="","",MAX(0,MIN(N($D670),SUMIF($B$4:$B$1003,$B670,$D$4:$D$1003)-SUMIF(Issues!$B$4:$B$2003,$B670,Issues!$D$4:$D$2003)-SUMIF($B671:$B$1004,$B670,$D671:$D$1004))))</f>
        <v/>
      </c>
      <c r="I670" s="22" t="str">
        <f t="shared" si="21"/>
        <v/>
      </c>
    </row>
    <row r="671" spans="1:9" x14ac:dyDescent="0.3">
      <c r="A671" s="18"/>
      <c r="B671" s="17"/>
      <c r="C671" s="19" t="str">
        <f>IF($B671="","",IFERROR(INDEX(Items!$B:$B,MATCH($B671,Items!$A:$A,0)),"Unknown code"))</f>
        <v/>
      </c>
      <c r="D671" s="20"/>
      <c r="E671" s="21"/>
      <c r="F671" s="22" t="str">
        <f t="shared" si="20"/>
        <v/>
      </c>
      <c r="G671" s="17"/>
      <c r="H671" s="23" t="str">
        <f>IF($B671="","",MAX(0,MIN(N($D671),SUMIF($B$4:$B$1003,$B671,$D$4:$D$1003)-SUMIF(Issues!$B$4:$B$2003,$B671,Issues!$D$4:$D$2003)-SUMIF($B672:$B$1004,$B671,$D672:$D$1004))))</f>
        <v/>
      </c>
      <c r="I671" s="22" t="str">
        <f t="shared" si="21"/>
        <v/>
      </c>
    </row>
    <row r="672" spans="1:9" x14ac:dyDescent="0.3">
      <c r="A672" s="18"/>
      <c r="B672" s="17"/>
      <c r="C672" s="19" t="str">
        <f>IF($B672="","",IFERROR(INDEX(Items!$B:$B,MATCH($B672,Items!$A:$A,0)),"Unknown code"))</f>
        <v/>
      </c>
      <c r="D672" s="20"/>
      <c r="E672" s="21"/>
      <c r="F672" s="22" t="str">
        <f t="shared" si="20"/>
        <v/>
      </c>
      <c r="G672" s="17"/>
      <c r="H672" s="23" t="str">
        <f>IF($B672="","",MAX(0,MIN(N($D672),SUMIF($B$4:$B$1003,$B672,$D$4:$D$1003)-SUMIF(Issues!$B$4:$B$2003,$B672,Issues!$D$4:$D$2003)-SUMIF($B673:$B$1004,$B672,$D673:$D$1004))))</f>
        <v/>
      </c>
      <c r="I672" s="22" t="str">
        <f t="shared" si="21"/>
        <v/>
      </c>
    </row>
    <row r="673" spans="1:9" x14ac:dyDescent="0.3">
      <c r="A673" s="18"/>
      <c r="B673" s="17"/>
      <c r="C673" s="19" t="str">
        <f>IF($B673="","",IFERROR(INDEX(Items!$B:$B,MATCH($B673,Items!$A:$A,0)),"Unknown code"))</f>
        <v/>
      </c>
      <c r="D673" s="20"/>
      <c r="E673" s="21"/>
      <c r="F673" s="22" t="str">
        <f t="shared" si="20"/>
        <v/>
      </c>
      <c r="G673" s="17"/>
      <c r="H673" s="23" t="str">
        <f>IF($B673="","",MAX(0,MIN(N($D673),SUMIF($B$4:$B$1003,$B673,$D$4:$D$1003)-SUMIF(Issues!$B$4:$B$2003,$B673,Issues!$D$4:$D$2003)-SUMIF($B674:$B$1004,$B673,$D674:$D$1004))))</f>
        <v/>
      </c>
      <c r="I673" s="22" t="str">
        <f t="shared" si="21"/>
        <v/>
      </c>
    </row>
    <row r="674" spans="1:9" x14ac:dyDescent="0.3">
      <c r="A674" s="18"/>
      <c r="B674" s="17"/>
      <c r="C674" s="19" t="str">
        <f>IF($B674="","",IFERROR(INDEX(Items!$B:$B,MATCH($B674,Items!$A:$A,0)),"Unknown code"))</f>
        <v/>
      </c>
      <c r="D674" s="20"/>
      <c r="E674" s="21"/>
      <c r="F674" s="22" t="str">
        <f t="shared" si="20"/>
        <v/>
      </c>
      <c r="G674" s="17"/>
      <c r="H674" s="23" t="str">
        <f>IF($B674="","",MAX(0,MIN(N($D674),SUMIF($B$4:$B$1003,$B674,$D$4:$D$1003)-SUMIF(Issues!$B$4:$B$2003,$B674,Issues!$D$4:$D$2003)-SUMIF($B675:$B$1004,$B674,$D675:$D$1004))))</f>
        <v/>
      </c>
      <c r="I674" s="22" t="str">
        <f t="shared" si="21"/>
        <v/>
      </c>
    </row>
    <row r="675" spans="1:9" x14ac:dyDescent="0.3">
      <c r="A675" s="18"/>
      <c r="B675" s="17"/>
      <c r="C675" s="19" t="str">
        <f>IF($B675="","",IFERROR(INDEX(Items!$B:$B,MATCH($B675,Items!$A:$A,0)),"Unknown code"))</f>
        <v/>
      </c>
      <c r="D675" s="20"/>
      <c r="E675" s="21"/>
      <c r="F675" s="22" t="str">
        <f t="shared" si="20"/>
        <v/>
      </c>
      <c r="G675" s="17"/>
      <c r="H675" s="23" t="str">
        <f>IF($B675="","",MAX(0,MIN(N($D675),SUMIF($B$4:$B$1003,$B675,$D$4:$D$1003)-SUMIF(Issues!$B$4:$B$2003,$B675,Issues!$D$4:$D$2003)-SUMIF($B676:$B$1004,$B675,$D676:$D$1004))))</f>
        <v/>
      </c>
      <c r="I675" s="22" t="str">
        <f t="shared" si="21"/>
        <v/>
      </c>
    </row>
    <row r="676" spans="1:9" x14ac:dyDescent="0.3">
      <c r="A676" s="18"/>
      <c r="B676" s="17"/>
      <c r="C676" s="19" t="str">
        <f>IF($B676="","",IFERROR(INDEX(Items!$B:$B,MATCH($B676,Items!$A:$A,0)),"Unknown code"))</f>
        <v/>
      </c>
      <c r="D676" s="20"/>
      <c r="E676" s="21"/>
      <c r="F676" s="22" t="str">
        <f t="shared" si="20"/>
        <v/>
      </c>
      <c r="G676" s="17"/>
      <c r="H676" s="23" t="str">
        <f>IF($B676="","",MAX(0,MIN(N($D676),SUMIF($B$4:$B$1003,$B676,$D$4:$D$1003)-SUMIF(Issues!$B$4:$B$2003,$B676,Issues!$D$4:$D$2003)-SUMIF($B677:$B$1004,$B676,$D677:$D$1004))))</f>
        <v/>
      </c>
      <c r="I676" s="22" t="str">
        <f t="shared" si="21"/>
        <v/>
      </c>
    </row>
    <row r="677" spans="1:9" x14ac:dyDescent="0.3">
      <c r="A677" s="18"/>
      <c r="B677" s="17"/>
      <c r="C677" s="19" t="str">
        <f>IF($B677="","",IFERROR(INDEX(Items!$B:$B,MATCH($B677,Items!$A:$A,0)),"Unknown code"))</f>
        <v/>
      </c>
      <c r="D677" s="20"/>
      <c r="E677" s="21"/>
      <c r="F677" s="22" t="str">
        <f t="shared" si="20"/>
        <v/>
      </c>
      <c r="G677" s="17"/>
      <c r="H677" s="23" t="str">
        <f>IF($B677="","",MAX(0,MIN(N($D677),SUMIF($B$4:$B$1003,$B677,$D$4:$D$1003)-SUMIF(Issues!$B$4:$B$2003,$B677,Issues!$D$4:$D$2003)-SUMIF($B678:$B$1004,$B677,$D678:$D$1004))))</f>
        <v/>
      </c>
      <c r="I677" s="22" t="str">
        <f t="shared" si="21"/>
        <v/>
      </c>
    </row>
    <row r="678" spans="1:9" x14ac:dyDescent="0.3">
      <c r="A678" s="18"/>
      <c r="B678" s="17"/>
      <c r="C678" s="19" t="str">
        <f>IF($B678="","",IFERROR(INDEX(Items!$B:$B,MATCH($B678,Items!$A:$A,0)),"Unknown code"))</f>
        <v/>
      </c>
      <c r="D678" s="20"/>
      <c r="E678" s="21"/>
      <c r="F678" s="22" t="str">
        <f t="shared" si="20"/>
        <v/>
      </c>
      <c r="G678" s="17"/>
      <c r="H678" s="23" t="str">
        <f>IF($B678="","",MAX(0,MIN(N($D678),SUMIF($B$4:$B$1003,$B678,$D$4:$D$1003)-SUMIF(Issues!$B$4:$B$2003,$B678,Issues!$D$4:$D$2003)-SUMIF($B679:$B$1004,$B678,$D679:$D$1004))))</f>
        <v/>
      </c>
      <c r="I678" s="22" t="str">
        <f t="shared" si="21"/>
        <v/>
      </c>
    </row>
    <row r="679" spans="1:9" x14ac:dyDescent="0.3">
      <c r="A679" s="18"/>
      <c r="B679" s="17"/>
      <c r="C679" s="19" t="str">
        <f>IF($B679="","",IFERROR(INDEX(Items!$B:$B,MATCH($B679,Items!$A:$A,0)),"Unknown code"))</f>
        <v/>
      </c>
      <c r="D679" s="20"/>
      <c r="E679" s="21"/>
      <c r="F679" s="22" t="str">
        <f t="shared" si="20"/>
        <v/>
      </c>
      <c r="G679" s="17"/>
      <c r="H679" s="23" t="str">
        <f>IF($B679="","",MAX(0,MIN(N($D679),SUMIF($B$4:$B$1003,$B679,$D$4:$D$1003)-SUMIF(Issues!$B$4:$B$2003,$B679,Issues!$D$4:$D$2003)-SUMIF($B680:$B$1004,$B679,$D680:$D$1004))))</f>
        <v/>
      </c>
      <c r="I679" s="22" t="str">
        <f t="shared" si="21"/>
        <v/>
      </c>
    </row>
    <row r="680" spans="1:9" x14ac:dyDescent="0.3">
      <c r="A680" s="18"/>
      <c r="B680" s="17"/>
      <c r="C680" s="19" t="str">
        <f>IF($B680="","",IFERROR(INDEX(Items!$B:$B,MATCH($B680,Items!$A:$A,0)),"Unknown code"))</f>
        <v/>
      </c>
      <c r="D680" s="20"/>
      <c r="E680" s="21"/>
      <c r="F680" s="22" t="str">
        <f t="shared" si="20"/>
        <v/>
      </c>
      <c r="G680" s="17"/>
      <c r="H680" s="23" t="str">
        <f>IF($B680="","",MAX(0,MIN(N($D680),SUMIF($B$4:$B$1003,$B680,$D$4:$D$1003)-SUMIF(Issues!$B$4:$B$2003,$B680,Issues!$D$4:$D$2003)-SUMIF($B681:$B$1004,$B680,$D681:$D$1004))))</f>
        <v/>
      </c>
      <c r="I680" s="22" t="str">
        <f t="shared" si="21"/>
        <v/>
      </c>
    </row>
    <row r="681" spans="1:9" x14ac:dyDescent="0.3">
      <c r="A681" s="18"/>
      <c r="B681" s="17"/>
      <c r="C681" s="19" t="str">
        <f>IF($B681="","",IFERROR(INDEX(Items!$B:$B,MATCH($B681,Items!$A:$A,0)),"Unknown code"))</f>
        <v/>
      </c>
      <c r="D681" s="20"/>
      <c r="E681" s="21"/>
      <c r="F681" s="22" t="str">
        <f t="shared" si="20"/>
        <v/>
      </c>
      <c r="G681" s="17"/>
      <c r="H681" s="23" t="str">
        <f>IF($B681="","",MAX(0,MIN(N($D681),SUMIF($B$4:$B$1003,$B681,$D$4:$D$1003)-SUMIF(Issues!$B$4:$B$2003,$B681,Issues!$D$4:$D$2003)-SUMIF($B682:$B$1004,$B681,$D682:$D$1004))))</f>
        <v/>
      </c>
      <c r="I681" s="22" t="str">
        <f t="shared" si="21"/>
        <v/>
      </c>
    </row>
    <row r="682" spans="1:9" x14ac:dyDescent="0.3">
      <c r="A682" s="18"/>
      <c r="B682" s="17"/>
      <c r="C682" s="19" t="str">
        <f>IF($B682="","",IFERROR(INDEX(Items!$B:$B,MATCH($B682,Items!$A:$A,0)),"Unknown code"))</f>
        <v/>
      </c>
      <c r="D682" s="20"/>
      <c r="E682" s="21"/>
      <c r="F682" s="22" t="str">
        <f t="shared" si="20"/>
        <v/>
      </c>
      <c r="G682" s="17"/>
      <c r="H682" s="23" t="str">
        <f>IF($B682="","",MAX(0,MIN(N($D682),SUMIF($B$4:$B$1003,$B682,$D$4:$D$1003)-SUMIF(Issues!$B$4:$B$2003,$B682,Issues!$D$4:$D$2003)-SUMIF($B683:$B$1004,$B682,$D683:$D$1004))))</f>
        <v/>
      </c>
      <c r="I682" s="22" t="str">
        <f t="shared" si="21"/>
        <v/>
      </c>
    </row>
    <row r="683" spans="1:9" x14ac:dyDescent="0.3">
      <c r="A683" s="18"/>
      <c r="B683" s="17"/>
      <c r="C683" s="19" t="str">
        <f>IF($B683="","",IFERROR(INDEX(Items!$B:$B,MATCH($B683,Items!$A:$A,0)),"Unknown code"))</f>
        <v/>
      </c>
      <c r="D683" s="20"/>
      <c r="E683" s="21"/>
      <c r="F683" s="22" t="str">
        <f t="shared" si="20"/>
        <v/>
      </c>
      <c r="G683" s="17"/>
      <c r="H683" s="23" t="str">
        <f>IF($B683="","",MAX(0,MIN(N($D683),SUMIF($B$4:$B$1003,$B683,$D$4:$D$1003)-SUMIF(Issues!$B$4:$B$2003,$B683,Issues!$D$4:$D$2003)-SUMIF($B684:$B$1004,$B683,$D684:$D$1004))))</f>
        <v/>
      </c>
      <c r="I683" s="22" t="str">
        <f t="shared" si="21"/>
        <v/>
      </c>
    </row>
    <row r="684" spans="1:9" x14ac:dyDescent="0.3">
      <c r="A684" s="18"/>
      <c r="B684" s="17"/>
      <c r="C684" s="19" t="str">
        <f>IF($B684="","",IFERROR(INDEX(Items!$B:$B,MATCH($B684,Items!$A:$A,0)),"Unknown code"))</f>
        <v/>
      </c>
      <c r="D684" s="20"/>
      <c r="E684" s="21"/>
      <c r="F684" s="22" t="str">
        <f t="shared" si="20"/>
        <v/>
      </c>
      <c r="G684" s="17"/>
      <c r="H684" s="23" t="str">
        <f>IF($B684="","",MAX(0,MIN(N($D684),SUMIF($B$4:$B$1003,$B684,$D$4:$D$1003)-SUMIF(Issues!$B$4:$B$2003,$B684,Issues!$D$4:$D$2003)-SUMIF($B685:$B$1004,$B684,$D685:$D$1004))))</f>
        <v/>
      </c>
      <c r="I684" s="22" t="str">
        <f t="shared" si="21"/>
        <v/>
      </c>
    </row>
    <row r="685" spans="1:9" x14ac:dyDescent="0.3">
      <c r="A685" s="18"/>
      <c r="B685" s="17"/>
      <c r="C685" s="19" t="str">
        <f>IF($B685="","",IFERROR(INDEX(Items!$B:$B,MATCH($B685,Items!$A:$A,0)),"Unknown code"))</f>
        <v/>
      </c>
      <c r="D685" s="20"/>
      <c r="E685" s="21"/>
      <c r="F685" s="22" t="str">
        <f t="shared" si="20"/>
        <v/>
      </c>
      <c r="G685" s="17"/>
      <c r="H685" s="23" t="str">
        <f>IF($B685="","",MAX(0,MIN(N($D685),SUMIF($B$4:$B$1003,$B685,$D$4:$D$1003)-SUMIF(Issues!$B$4:$B$2003,$B685,Issues!$D$4:$D$2003)-SUMIF($B686:$B$1004,$B685,$D686:$D$1004))))</f>
        <v/>
      </c>
      <c r="I685" s="22" t="str">
        <f t="shared" si="21"/>
        <v/>
      </c>
    </row>
    <row r="686" spans="1:9" x14ac:dyDescent="0.3">
      <c r="A686" s="18"/>
      <c r="B686" s="17"/>
      <c r="C686" s="19" t="str">
        <f>IF($B686="","",IFERROR(INDEX(Items!$B:$B,MATCH($B686,Items!$A:$A,0)),"Unknown code"))</f>
        <v/>
      </c>
      <c r="D686" s="20"/>
      <c r="E686" s="21"/>
      <c r="F686" s="22" t="str">
        <f t="shared" si="20"/>
        <v/>
      </c>
      <c r="G686" s="17"/>
      <c r="H686" s="23" t="str">
        <f>IF($B686="","",MAX(0,MIN(N($D686),SUMIF($B$4:$B$1003,$B686,$D$4:$D$1003)-SUMIF(Issues!$B$4:$B$2003,$B686,Issues!$D$4:$D$2003)-SUMIF($B687:$B$1004,$B686,$D687:$D$1004))))</f>
        <v/>
      </c>
      <c r="I686" s="22" t="str">
        <f t="shared" si="21"/>
        <v/>
      </c>
    </row>
    <row r="687" spans="1:9" x14ac:dyDescent="0.3">
      <c r="A687" s="18"/>
      <c r="B687" s="17"/>
      <c r="C687" s="19" t="str">
        <f>IF($B687="","",IFERROR(INDEX(Items!$B:$B,MATCH($B687,Items!$A:$A,0)),"Unknown code"))</f>
        <v/>
      </c>
      <c r="D687" s="20"/>
      <c r="E687" s="21"/>
      <c r="F687" s="22" t="str">
        <f t="shared" si="20"/>
        <v/>
      </c>
      <c r="G687" s="17"/>
      <c r="H687" s="23" t="str">
        <f>IF($B687="","",MAX(0,MIN(N($D687),SUMIF($B$4:$B$1003,$B687,$D$4:$D$1003)-SUMIF(Issues!$B$4:$B$2003,$B687,Issues!$D$4:$D$2003)-SUMIF($B688:$B$1004,$B687,$D688:$D$1004))))</f>
        <v/>
      </c>
      <c r="I687" s="22" t="str">
        <f t="shared" si="21"/>
        <v/>
      </c>
    </row>
    <row r="688" spans="1:9" x14ac:dyDescent="0.3">
      <c r="A688" s="18"/>
      <c r="B688" s="17"/>
      <c r="C688" s="19" t="str">
        <f>IF($B688="","",IFERROR(INDEX(Items!$B:$B,MATCH($B688,Items!$A:$A,0)),"Unknown code"))</f>
        <v/>
      </c>
      <c r="D688" s="20"/>
      <c r="E688" s="21"/>
      <c r="F688" s="22" t="str">
        <f t="shared" si="20"/>
        <v/>
      </c>
      <c r="G688" s="17"/>
      <c r="H688" s="23" t="str">
        <f>IF($B688="","",MAX(0,MIN(N($D688),SUMIF($B$4:$B$1003,$B688,$D$4:$D$1003)-SUMIF(Issues!$B$4:$B$2003,$B688,Issues!$D$4:$D$2003)-SUMIF($B689:$B$1004,$B688,$D689:$D$1004))))</f>
        <v/>
      </c>
      <c r="I688" s="22" t="str">
        <f t="shared" si="21"/>
        <v/>
      </c>
    </row>
    <row r="689" spans="1:9" x14ac:dyDescent="0.3">
      <c r="A689" s="18"/>
      <c r="B689" s="17"/>
      <c r="C689" s="19" t="str">
        <f>IF($B689="","",IFERROR(INDEX(Items!$B:$B,MATCH($B689,Items!$A:$A,0)),"Unknown code"))</f>
        <v/>
      </c>
      <c r="D689" s="20"/>
      <c r="E689" s="21"/>
      <c r="F689" s="22" t="str">
        <f t="shared" si="20"/>
        <v/>
      </c>
      <c r="G689" s="17"/>
      <c r="H689" s="23" t="str">
        <f>IF($B689="","",MAX(0,MIN(N($D689),SUMIF($B$4:$B$1003,$B689,$D$4:$D$1003)-SUMIF(Issues!$B$4:$B$2003,$B689,Issues!$D$4:$D$2003)-SUMIF($B690:$B$1004,$B689,$D690:$D$1004))))</f>
        <v/>
      </c>
      <c r="I689" s="22" t="str">
        <f t="shared" si="21"/>
        <v/>
      </c>
    </row>
    <row r="690" spans="1:9" x14ac:dyDescent="0.3">
      <c r="A690" s="18"/>
      <c r="B690" s="17"/>
      <c r="C690" s="19" t="str">
        <f>IF($B690="","",IFERROR(INDEX(Items!$B:$B,MATCH($B690,Items!$A:$A,0)),"Unknown code"))</f>
        <v/>
      </c>
      <c r="D690" s="20"/>
      <c r="E690" s="21"/>
      <c r="F690" s="22" t="str">
        <f t="shared" si="20"/>
        <v/>
      </c>
      <c r="G690" s="17"/>
      <c r="H690" s="23" t="str">
        <f>IF($B690="","",MAX(0,MIN(N($D690),SUMIF($B$4:$B$1003,$B690,$D$4:$D$1003)-SUMIF(Issues!$B$4:$B$2003,$B690,Issues!$D$4:$D$2003)-SUMIF($B691:$B$1004,$B690,$D691:$D$1004))))</f>
        <v/>
      </c>
      <c r="I690" s="22" t="str">
        <f t="shared" si="21"/>
        <v/>
      </c>
    </row>
    <row r="691" spans="1:9" x14ac:dyDescent="0.3">
      <c r="A691" s="18"/>
      <c r="B691" s="17"/>
      <c r="C691" s="19" t="str">
        <f>IF($B691="","",IFERROR(INDEX(Items!$B:$B,MATCH($B691,Items!$A:$A,0)),"Unknown code"))</f>
        <v/>
      </c>
      <c r="D691" s="20"/>
      <c r="E691" s="21"/>
      <c r="F691" s="22" t="str">
        <f t="shared" si="20"/>
        <v/>
      </c>
      <c r="G691" s="17"/>
      <c r="H691" s="23" t="str">
        <f>IF($B691="","",MAX(0,MIN(N($D691),SUMIF($B$4:$B$1003,$B691,$D$4:$D$1003)-SUMIF(Issues!$B$4:$B$2003,$B691,Issues!$D$4:$D$2003)-SUMIF($B692:$B$1004,$B691,$D692:$D$1004))))</f>
        <v/>
      </c>
      <c r="I691" s="22" t="str">
        <f t="shared" si="21"/>
        <v/>
      </c>
    </row>
    <row r="692" spans="1:9" x14ac:dyDescent="0.3">
      <c r="A692" s="18"/>
      <c r="B692" s="17"/>
      <c r="C692" s="19" t="str">
        <f>IF($B692="","",IFERROR(INDEX(Items!$B:$B,MATCH($B692,Items!$A:$A,0)),"Unknown code"))</f>
        <v/>
      </c>
      <c r="D692" s="20"/>
      <c r="E692" s="21"/>
      <c r="F692" s="22" t="str">
        <f t="shared" si="20"/>
        <v/>
      </c>
      <c r="G692" s="17"/>
      <c r="H692" s="23" t="str">
        <f>IF($B692="","",MAX(0,MIN(N($D692),SUMIF($B$4:$B$1003,$B692,$D$4:$D$1003)-SUMIF(Issues!$B$4:$B$2003,$B692,Issues!$D$4:$D$2003)-SUMIF($B693:$B$1004,$B692,$D693:$D$1004))))</f>
        <v/>
      </c>
      <c r="I692" s="22" t="str">
        <f t="shared" si="21"/>
        <v/>
      </c>
    </row>
    <row r="693" spans="1:9" x14ac:dyDescent="0.3">
      <c r="A693" s="18"/>
      <c r="B693" s="17"/>
      <c r="C693" s="19" t="str">
        <f>IF($B693="","",IFERROR(INDEX(Items!$B:$B,MATCH($B693,Items!$A:$A,0)),"Unknown code"))</f>
        <v/>
      </c>
      <c r="D693" s="20"/>
      <c r="E693" s="21"/>
      <c r="F693" s="22" t="str">
        <f t="shared" si="20"/>
        <v/>
      </c>
      <c r="G693" s="17"/>
      <c r="H693" s="23" t="str">
        <f>IF($B693="","",MAX(0,MIN(N($D693),SUMIF($B$4:$B$1003,$B693,$D$4:$D$1003)-SUMIF(Issues!$B$4:$B$2003,$B693,Issues!$D$4:$D$2003)-SUMIF($B694:$B$1004,$B693,$D694:$D$1004))))</f>
        <v/>
      </c>
      <c r="I693" s="22" t="str">
        <f t="shared" si="21"/>
        <v/>
      </c>
    </row>
    <row r="694" spans="1:9" x14ac:dyDescent="0.3">
      <c r="A694" s="18"/>
      <c r="B694" s="17"/>
      <c r="C694" s="19" t="str">
        <f>IF($B694="","",IFERROR(INDEX(Items!$B:$B,MATCH($B694,Items!$A:$A,0)),"Unknown code"))</f>
        <v/>
      </c>
      <c r="D694" s="20"/>
      <c r="E694" s="21"/>
      <c r="F694" s="22" t="str">
        <f t="shared" si="20"/>
        <v/>
      </c>
      <c r="G694" s="17"/>
      <c r="H694" s="23" t="str">
        <f>IF($B694="","",MAX(0,MIN(N($D694),SUMIF($B$4:$B$1003,$B694,$D$4:$D$1003)-SUMIF(Issues!$B$4:$B$2003,$B694,Issues!$D$4:$D$2003)-SUMIF($B695:$B$1004,$B694,$D695:$D$1004))))</f>
        <v/>
      </c>
      <c r="I694" s="22" t="str">
        <f t="shared" si="21"/>
        <v/>
      </c>
    </row>
    <row r="695" spans="1:9" x14ac:dyDescent="0.3">
      <c r="A695" s="18"/>
      <c r="B695" s="17"/>
      <c r="C695" s="19" t="str">
        <f>IF($B695="","",IFERROR(INDEX(Items!$B:$B,MATCH($B695,Items!$A:$A,0)),"Unknown code"))</f>
        <v/>
      </c>
      <c r="D695" s="20"/>
      <c r="E695" s="21"/>
      <c r="F695" s="22" t="str">
        <f t="shared" si="20"/>
        <v/>
      </c>
      <c r="G695" s="17"/>
      <c r="H695" s="23" t="str">
        <f>IF($B695="","",MAX(0,MIN(N($D695),SUMIF($B$4:$B$1003,$B695,$D$4:$D$1003)-SUMIF(Issues!$B$4:$B$2003,$B695,Issues!$D$4:$D$2003)-SUMIF($B696:$B$1004,$B695,$D696:$D$1004))))</f>
        <v/>
      </c>
      <c r="I695" s="22" t="str">
        <f t="shared" si="21"/>
        <v/>
      </c>
    </row>
    <row r="696" spans="1:9" x14ac:dyDescent="0.3">
      <c r="A696" s="18"/>
      <c r="B696" s="17"/>
      <c r="C696" s="19" t="str">
        <f>IF($B696="","",IFERROR(INDEX(Items!$B:$B,MATCH($B696,Items!$A:$A,0)),"Unknown code"))</f>
        <v/>
      </c>
      <c r="D696" s="20"/>
      <c r="E696" s="21"/>
      <c r="F696" s="22" t="str">
        <f t="shared" si="20"/>
        <v/>
      </c>
      <c r="G696" s="17"/>
      <c r="H696" s="23" t="str">
        <f>IF($B696="","",MAX(0,MIN(N($D696),SUMIF($B$4:$B$1003,$B696,$D$4:$D$1003)-SUMIF(Issues!$B$4:$B$2003,$B696,Issues!$D$4:$D$2003)-SUMIF($B697:$B$1004,$B696,$D697:$D$1004))))</f>
        <v/>
      </c>
      <c r="I696" s="22" t="str">
        <f t="shared" si="21"/>
        <v/>
      </c>
    </row>
    <row r="697" spans="1:9" x14ac:dyDescent="0.3">
      <c r="A697" s="18"/>
      <c r="B697" s="17"/>
      <c r="C697" s="19" t="str">
        <f>IF($B697="","",IFERROR(INDEX(Items!$B:$B,MATCH($B697,Items!$A:$A,0)),"Unknown code"))</f>
        <v/>
      </c>
      <c r="D697" s="20"/>
      <c r="E697" s="21"/>
      <c r="F697" s="22" t="str">
        <f t="shared" si="20"/>
        <v/>
      </c>
      <c r="G697" s="17"/>
      <c r="H697" s="23" t="str">
        <f>IF($B697="","",MAX(0,MIN(N($D697),SUMIF($B$4:$B$1003,$B697,$D$4:$D$1003)-SUMIF(Issues!$B$4:$B$2003,$B697,Issues!$D$4:$D$2003)-SUMIF($B698:$B$1004,$B697,$D698:$D$1004))))</f>
        <v/>
      </c>
      <c r="I697" s="22" t="str">
        <f t="shared" si="21"/>
        <v/>
      </c>
    </row>
    <row r="698" spans="1:9" x14ac:dyDescent="0.3">
      <c r="A698" s="18"/>
      <c r="B698" s="17"/>
      <c r="C698" s="19" t="str">
        <f>IF($B698="","",IFERROR(INDEX(Items!$B:$B,MATCH($B698,Items!$A:$A,0)),"Unknown code"))</f>
        <v/>
      </c>
      <c r="D698" s="20"/>
      <c r="E698" s="21"/>
      <c r="F698" s="22" t="str">
        <f t="shared" si="20"/>
        <v/>
      </c>
      <c r="G698" s="17"/>
      <c r="H698" s="23" t="str">
        <f>IF($B698="","",MAX(0,MIN(N($D698),SUMIF($B$4:$B$1003,$B698,$D$4:$D$1003)-SUMIF(Issues!$B$4:$B$2003,$B698,Issues!$D$4:$D$2003)-SUMIF($B699:$B$1004,$B698,$D699:$D$1004))))</f>
        <v/>
      </c>
      <c r="I698" s="22" t="str">
        <f t="shared" si="21"/>
        <v/>
      </c>
    </row>
    <row r="699" spans="1:9" x14ac:dyDescent="0.3">
      <c r="A699" s="18"/>
      <c r="B699" s="17"/>
      <c r="C699" s="19" t="str">
        <f>IF($B699="","",IFERROR(INDEX(Items!$B:$B,MATCH($B699,Items!$A:$A,0)),"Unknown code"))</f>
        <v/>
      </c>
      <c r="D699" s="20"/>
      <c r="E699" s="21"/>
      <c r="F699" s="22" t="str">
        <f t="shared" si="20"/>
        <v/>
      </c>
      <c r="G699" s="17"/>
      <c r="H699" s="23" t="str">
        <f>IF($B699="","",MAX(0,MIN(N($D699),SUMIF($B$4:$B$1003,$B699,$D$4:$D$1003)-SUMIF(Issues!$B$4:$B$2003,$B699,Issues!$D$4:$D$2003)-SUMIF($B700:$B$1004,$B699,$D700:$D$1004))))</f>
        <v/>
      </c>
      <c r="I699" s="22" t="str">
        <f t="shared" si="21"/>
        <v/>
      </c>
    </row>
    <row r="700" spans="1:9" x14ac:dyDescent="0.3">
      <c r="A700" s="18"/>
      <c r="B700" s="17"/>
      <c r="C700" s="19" t="str">
        <f>IF($B700="","",IFERROR(INDEX(Items!$B:$B,MATCH($B700,Items!$A:$A,0)),"Unknown code"))</f>
        <v/>
      </c>
      <c r="D700" s="20"/>
      <c r="E700" s="21"/>
      <c r="F700" s="22" t="str">
        <f t="shared" si="20"/>
        <v/>
      </c>
      <c r="G700" s="17"/>
      <c r="H700" s="23" t="str">
        <f>IF($B700="","",MAX(0,MIN(N($D700),SUMIF($B$4:$B$1003,$B700,$D$4:$D$1003)-SUMIF(Issues!$B$4:$B$2003,$B700,Issues!$D$4:$D$2003)-SUMIF($B701:$B$1004,$B700,$D701:$D$1004))))</f>
        <v/>
      </c>
      <c r="I700" s="22" t="str">
        <f t="shared" si="21"/>
        <v/>
      </c>
    </row>
    <row r="701" spans="1:9" x14ac:dyDescent="0.3">
      <c r="A701" s="18"/>
      <c r="B701" s="17"/>
      <c r="C701" s="19" t="str">
        <f>IF($B701="","",IFERROR(INDEX(Items!$B:$B,MATCH($B701,Items!$A:$A,0)),"Unknown code"))</f>
        <v/>
      </c>
      <c r="D701" s="20"/>
      <c r="E701" s="21"/>
      <c r="F701" s="22" t="str">
        <f t="shared" si="20"/>
        <v/>
      </c>
      <c r="G701" s="17"/>
      <c r="H701" s="23" t="str">
        <f>IF($B701="","",MAX(0,MIN(N($D701),SUMIF($B$4:$B$1003,$B701,$D$4:$D$1003)-SUMIF(Issues!$B$4:$B$2003,$B701,Issues!$D$4:$D$2003)-SUMIF($B702:$B$1004,$B701,$D702:$D$1004))))</f>
        <v/>
      </c>
      <c r="I701" s="22" t="str">
        <f t="shared" si="21"/>
        <v/>
      </c>
    </row>
    <row r="702" spans="1:9" x14ac:dyDescent="0.3">
      <c r="A702" s="18"/>
      <c r="B702" s="17"/>
      <c r="C702" s="19" t="str">
        <f>IF($B702="","",IFERROR(INDEX(Items!$B:$B,MATCH($B702,Items!$A:$A,0)),"Unknown code"))</f>
        <v/>
      </c>
      <c r="D702" s="20"/>
      <c r="E702" s="21"/>
      <c r="F702" s="22" t="str">
        <f t="shared" si="20"/>
        <v/>
      </c>
      <c r="G702" s="17"/>
      <c r="H702" s="23" t="str">
        <f>IF($B702="","",MAX(0,MIN(N($D702),SUMIF($B$4:$B$1003,$B702,$D$4:$D$1003)-SUMIF(Issues!$B$4:$B$2003,$B702,Issues!$D$4:$D$2003)-SUMIF($B703:$B$1004,$B702,$D703:$D$1004))))</f>
        <v/>
      </c>
      <c r="I702" s="22" t="str">
        <f t="shared" si="21"/>
        <v/>
      </c>
    </row>
    <row r="703" spans="1:9" x14ac:dyDescent="0.3">
      <c r="A703" s="18"/>
      <c r="B703" s="17"/>
      <c r="C703" s="19" t="str">
        <f>IF($B703="","",IFERROR(INDEX(Items!$B:$B,MATCH($B703,Items!$A:$A,0)),"Unknown code"))</f>
        <v/>
      </c>
      <c r="D703" s="20"/>
      <c r="E703" s="21"/>
      <c r="F703" s="22" t="str">
        <f t="shared" si="20"/>
        <v/>
      </c>
      <c r="G703" s="17"/>
      <c r="H703" s="23" t="str">
        <f>IF($B703="","",MAX(0,MIN(N($D703),SUMIF($B$4:$B$1003,$B703,$D$4:$D$1003)-SUMIF(Issues!$B$4:$B$2003,$B703,Issues!$D$4:$D$2003)-SUMIF($B704:$B$1004,$B703,$D704:$D$1004))))</f>
        <v/>
      </c>
      <c r="I703" s="22" t="str">
        <f t="shared" si="21"/>
        <v/>
      </c>
    </row>
    <row r="704" spans="1:9" x14ac:dyDescent="0.3">
      <c r="A704" s="18"/>
      <c r="B704" s="17"/>
      <c r="C704" s="19" t="str">
        <f>IF($B704="","",IFERROR(INDEX(Items!$B:$B,MATCH($B704,Items!$A:$A,0)),"Unknown code"))</f>
        <v/>
      </c>
      <c r="D704" s="20"/>
      <c r="E704" s="21"/>
      <c r="F704" s="22" t="str">
        <f t="shared" si="20"/>
        <v/>
      </c>
      <c r="G704" s="17"/>
      <c r="H704" s="23" t="str">
        <f>IF($B704="","",MAX(0,MIN(N($D704),SUMIF($B$4:$B$1003,$B704,$D$4:$D$1003)-SUMIF(Issues!$B$4:$B$2003,$B704,Issues!$D$4:$D$2003)-SUMIF($B705:$B$1004,$B704,$D705:$D$1004))))</f>
        <v/>
      </c>
      <c r="I704" s="22" t="str">
        <f t="shared" si="21"/>
        <v/>
      </c>
    </row>
    <row r="705" spans="1:9" x14ac:dyDescent="0.3">
      <c r="A705" s="18"/>
      <c r="B705" s="17"/>
      <c r="C705" s="19" t="str">
        <f>IF($B705="","",IFERROR(INDEX(Items!$B:$B,MATCH($B705,Items!$A:$A,0)),"Unknown code"))</f>
        <v/>
      </c>
      <c r="D705" s="20"/>
      <c r="E705" s="21"/>
      <c r="F705" s="22" t="str">
        <f t="shared" si="20"/>
        <v/>
      </c>
      <c r="G705" s="17"/>
      <c r="H705" s="23" t="str">
        <f>IF($B705="","",MAX(0,MIN(N($D705),SUMIF($B$4:$B$1003,$B705,$D$4:$D$1003)-SUMIF(Issues!$B$4:$B$2003,$B705,Issues!$D$4:$D$2003)-SUMIF($B706:$B$1004,$B705,$D706:$D$1004))))</f>
        <v/>
      </c>
      <c r="I705" s="22" t="str">
        <f t="shared" si="21"/>
        <v/>
      </c>
    </row>
    <row r="706" spans="1:9" x14ac:dyDescent="0.3">
      <c r="A706" s="18"/>
      <c r="B706" s="17"/>
      <c r="C706" s="19" t="str">
        <f>IF($B706="","",IFERROR(INDEX(Items!$B:$B,MATCH($B706,Items!$A:$A,0)),"Unknown code"))</f>
        <v/>
      </c>
      <c r="D706" s="20"/>
      <c r="E706" s="21"/>
      <c r="F706" s="22" t="str">
        <f t="shared" si="20"/>
        <v/>
      </c>
      <c r="G706" s="17"/>
      <c r="H706" s="23" t="str">
        <f>IF($B706="","",MAX(0,MIN(N($D706),SUMIF($B$4:$B$1003,$B706,$D$4:$D$1003)-SUMIF(Issues!$B$4:$B$2003,$B706,Issues!$D$4:$D$2003)-SUMIF($B707:$B$1004,$B706,$D707:$D$1004))))</f>
        <v/>
      </c>
      <c r="I706" s="22" t="str">
        <f t="shared" si="21"/>
        <v/>
      </c>
    </row>
    <row r="707" spans="1:9" x14ac:dyDescent="0.3">
      <c r="A707" s="18"/>
      <c r="B707" s="17"/>
      <c r="C707" s="19" t="str">
        <f>IF($B707="","",IFERROR(INDEX(Items!$B:$B,MATCH($B707,Items!$A:$A,0)),"Unknown code"))</f>
        <v/>
      </c>
      <c r="D707" s="20"/>
      <c r="E707" s="21"/>
      <c r="F707" s="22" t="str">
        <f t="shared" si="20"/>
        <v/>
      </c>
      <c r="G707" s="17"/>
      <c r="H707" s="23" t="str">
        <f>IF($B707="","",MAX(0,MIN(N($D707),SUMIF($B$4:$B$1003,$B707,$D$4:$D$1003)-SUMIF(Issues!$B$4:$B$2003,$B707,Issues!$D$4:$D$2003)-SUMIF($B708:$B$1004,$B707,$D708:$D$1004))))</f>
        <v/>
      </c>
      <c r="I707" s="22" t="str">
        <f t="shared" si="21"/>
        <v/>
      </c>
    </row>
    <row r="708" spans="1:9" x14ac:dyDescent="0.3">
      <c r="A708" s="18"/>
      <c r="B708" s="17"/>
      <c r="C708" s="19" t="str">
        <f>IF($B708="","",IFERROR(INDEX(Items!$B:$B,MATCH($B708,Items!$A:$A,0)),"Unknown code"))</f>
        <v/>
      </c>
      <c r="D708" s="20"/>
      <c r="E708" s="21"/>
      <c r="F708" s="22" t="str">
        <f t="shared" ref="F708:F771" si="22">IF(OR($D708="",$E708=""),"",ROUND($D708*$E708,2))</f>
        <v/>
      </c>
      <c r="G708" s="17"/>
      <c r="H708" s="23" t="str">
        <f>IF($B708="","",MAX(0,MIN(N($D708),SUMIF($B$4:$B$1003,$B708,$D$4:$D$1003)-SUMIF(Issues!$B$4:$B$2003,$B708,Issues!$D$4:$D$2003)-SUMIF($B709:$B$1004,$B708,$D709:$D$1004))))</f>
        <v/>
      </c>
      <c r="I708" s="22" t="str">
        <f t="shared" ref="I708:I771" si="23">IF(OR($H708="",$E708=""),"",ROUND($H708*$E708,2))</f>
        <v/>
      </c>
    </row>
    <row r="709" spans="1:9" x14ac:dyDescent="0.3">
      <c r="A709" s="18"/>
      <c r="B709" s="17"/>
      <c r="C709" s="19" t="str">
        <f>IF($B709="","",IFERROR(INDEX(Items!$B:$B,MATCH($B709,Items!$A:$A,0)),"Unknown code"))</f>
        <v/>
      </c>
      <c r="D709" s="20"/>
      <c r="E709" s="21"/>
      <c r="F709" s="22" t="str">
        <f t="shared" si="22"/>
        <v/>
      </c>
      <c r="G709" s="17"/>
      <c r="H709" s="23" t="str">
        <f>IF($B709="","",MAX(0,MIN(N($D709),SUMIF($B$4:$B$1003,$B709,$D$4:$D$1003)-SUMIF(Issues!$B$4:$B$2003,$B709,Issues!$D$4:$D$2003)-SUMIF($B710:$B$1004,$B709,$D710:$D$1004))))</f>
        <v/>
      </c>
      <c r="I709" s="22" t="str">
        <f t="shared" si="23"/>
        <v/>
      </c>
    </row>
    <row r="710" spans="1:9" x14ac:dyDescent="0.3">
      <c r="A710" s="18"/>
      <c r="B710" s="17"/>
      <c r="C710" s="19" t="str">
        <f>IF($B710="","",IFERROR(INDEX(Items!$B:$B,MATCH($B710,Items!$A:$A,0)),"Unknown code"))</f>
        <v/>
      </c>
      <c r="D710" s="20"/>
      <c r="E710" s="21"/>
      <c r="F710" s="22" t="str">
        <f t="shared" si="22"/>
        <v/>
      </c>
      <c r="G710" s="17"/>
      <c r="H710" s="23" t="str">
        <f>IF($B710="","",MAX(0,MIN(N($D710),SUMIF($B$4:$B$1003,$B710,$D$4:$D$1003)-SUMIF(Issues!$B$4:$B$2003,$B710,Issues!$D$4:$D$2003)-SUMIF($B711:$B$1004,$B710,$D711:$D$1004))))</f>
        <v/>
      </c>
      <c r="I710" s="22" t="str">
        <f t="shared" si="23"/>
        <v/>
      </c>
    </row>
    <row r="711" spans="1:9" x14ac:dyDescent="0.3">
      <c r="A711" s="18"/>
      <c r="B711" s="17"/>
      <c r="C711" s="19" t="str">
        <f>IF($B711="","",IFERROR(INDEX(Items!$B:$B,MATCH($B711,Items!$A:$A,0)),"Unknown code"))</f>
        <v/>
      </c>
      <c r="D711" s="20"/>
      <c r="E711" s="21"/>
      <c r="F711" s="22" t="str">
        <f t="shared" si="22"/>
        <v/>
      </c>
      <c r="G711" s="17"/>
      <c r="H711" s="23" t="str">
        <f>IF($B711="","",MAX(0,MIN(N($D711),SUMIF($B$4:$B$1003,$B711,$D$4:$D$1003)-SUMIF(Issues!$B$4:$B$2003,$B711,Issues!$D$4:$D$2003)-SUMIF($B712:$B$1004,$B711,$D712:$D$1004))))</f>
        <v/>
      </c>
      <c r="I711" s="22" t="str">
        <f t="shared" si="23"/>
        <v/>
      </c>
    </row>
    <row r="712" spans="1:9" x14ac:dyDescent="0.3">
      <c r="A712" s="18"/>
      <c r="B712" s="17"/>
      <c r="C712" s="19" t="str">
        <f>IF($B712="","",IFERROR(INDEX(Items!$B:$B,MATCH($B712,Items!$A:$A,0)),"Unknown code"))</f>
        <v/>
      </c>
      <c r="D712" s="20"/>
      <c r="E712" s="21"/>
      <c r="F712" s="22" t="str">
        <f t="shared" si="22"/>
        <v/>
      </c>
      <c r="G712" s="17"/>
      <c r="H712" s="23" t="str">
        <f>IF($B712="","",MAX(0,MIN(N($D712),SUMIF($B$4:$B$1003,$B712,$D$4:$D$1003)-SUMIF(Issues!$B$4:$B$2003,$B712,Issues!$D$4:$D$2003)-SUMIF($B713:$B$1004,$B712,$D713:$D$1004))))</f>
        <v/>
      </c>
      <c r="I712" s="22" t="str">
        <f t="shared" si="23"/>
        <v/>
      </c>
    </row>
    <row r="713" spans="1:9" x14ac:dyDescent="0.3">
      <c r="A713" s="18"/>
      <c r="B713" s="17"/>
      <c r="C713" s="19" t="str">
        <f>IF($B713="","",IFERROR(INDEX(Items!$B:$B,MATCH($B713,Items!$A:$A,0)),"Unknown code"))</f>
        <v/>
      </c>
      <c r="D713" s="20"/>
      <c r="E713" s="21"/>
      <c r="F713" s="22" t="str">
        <f t="shared" si="22"/>
        <v/>
      </c>
      <c r="G713" s="17"/>
      <c r="H713" s="23" t="str">
        <f>IF($B713="","",MAX(0,MIN(N($D713),SUMIF($B$4:$B$1003,$B713,$D$4:$D$1003)-SUMIF(Issues!$B$4:$B$2003,$B713,Issues!$D$4:$D$2003)-SUMIF($B714:$B$1004,$B713,$D714:$D$1004))))</f>
        <v/>
      </c>
      <c r="I713" s="22" t="str">
        <f t="shared" si="23"/>
        <v/>
      </c>
    </row>
    <row r="714" spans="1:9" x14ac:dyDescent="0.3">
      <c r="A714" s="18"/>
      <c r="B714" s="17"/>
      <c r="C714" s="19" t="str">
        <f>IF($B714="","",IFERROR(INDEX(Items!$B:$B,MATCH($B714,Items!$A:$A,0)),"Unknown code"))</f>
        <v/>
      </c>
      <c r="D714" s="20"/>
      <c r="E714" s="21"/>
      <c r="F714" s="22" t="str">
        <f t="shared" si="22"/>
        <v/>
      </c>
      <c r="G714" s="17"/>
      <c r="H714" s="23" t="str">
        <f>IF($B714="","",MAX(0,MIN(N($D714),SUMIF($B$4:$B$1003,$B714,$D$4:$D$1003)-SUMIF(Issues!$B$4:$B$2003,$B714,Issues!$D$4:$D$2003)-SUMIF($B715:$B$1004,$B714,$D715:$D$1004))))</f>
        <v/>
      </c>
      <c r="I714" s="22" t="str">
        <f t="shared" si="23"/>
        <v/>
      </c>
    </row>
    <row r="715" spans="1:9" x14ac:dyDescent="0.3">
      <c r="A715" s="18"/>
      <c r="B715" s="17"/>
      <c r="C715" s="19" t="str">
        <f>IF($B715="","",IFERROR(INDEX(Items!$B:$B,MATCH($B715,Items!$A:$A,0)),"Unknown code"))</f>
        <v/>
      </c>
      <c r="D715" s="20"/>
      <c r="E715" s="21"/>
      <c r="F715" s="22" t="str">
        <f t="shared" si="22"/>
        <v/>
      </c>
      <c r="G715" s="17"/>
      <c r="H715" s="23" t="str">
        <f>IF($B715="","",MAX(0,MIN(N($D715),SUMIF($B$4:$B$1003,$B715,$D$4:$D$1003)-SUMIF(Issues!$B$4:$B$2003,$B715,Issues!$D$4:$D$2003)-SUMIF($B716:$B$1004,$B715,$D716:$D$1004))))</f>
        <v/>
      </c>
      <c r="I715" s="22" t="str">
        <f t="shared" si="23"/>
        <v/>
      </c>
    </row>
    <row r="716" spans="1:9" x14ac:dyDescent="0.3">
      <c r="A716" s="18"/>
      <c r="B716" s="17"/>
      <c r="C716" s="19" t="str">
        <f>IF($B716="","",IFERROR(INDEX(Items!$B:$B,MATCH($B716,Items!$A:$A,0)),"Unknown code"))</f>
        <v/>
      </c>
      <c r="D716" s="20"/>
      <c r="E716" s="21"/>
      <c r="F716" s="22" t="str">
        <f t="shared" si="22"/>
        <v/>
      </c>
      <c r="G716" s="17"/>
      <c r="H716" s="23" t="str">
        <f>IF($B716="","",MAX(0,MIN(N($D716),SUMIF($B$4:$B$1003,$B716,$D$4:$D$1003)-SUMIF(Issues!$B$4:$B$2003,$B716,Issues!$D$4:$D$2003)-SUMIF($B717:$B$1004,$B716,$D717:$D$1004))))</f>
        <v/>
      </c>
      <c r="I716" s="22" t="str">
        <f t="shared" si="23"/>
        <v/>
      </c>
    </row>
    <row r="717" spans="1:9" x14ac:dyDescent="0.3">
      <c r="A717" s="18"/>
      <c r="B717" s="17"/>
      <c r="C717" s="19" t="str">
        <f>IF($B717="","",IFERROR(INDEX(Items!$B:$B,MATCH($B717,Items!$A:$A,0)),"Unknown code"))</f>
        <v/>
      </c>
      <c r="D717" s="20"/>
      <c r="E717" s="21"/>
      <c r="F717" s="22" t="str">
        <f t="shared" si="22"/>
        <v/>
      </c>
      <c r="G717" s="17"/>
      <c r="H717" s="23" t="str">
        <f>IF($B717="","",MAX(0,MIN(N($D717),SUMIF($B$4:$B$1003,$B717,$D$4:$D$1003)-SUMIF(Issues!$B$4:$B$2003,$B717,Issues!$D$4:$D$2003)-SUMIF($B718:$B$1004,$B717,$D718:$D$1004))))</f>
        <v/>
      </c>
      <c r="I717" s="22" t="str">
        <f t="shared" si="23"/>
        <v/>
      </c>
    </row>
    <row r="718" spans="1:9" x14ac:dyDescent="0.3">
      <c r="A718" s="18"/>
      <c r="B718" s="17"/>
      <c r="C718" s="19" t="str">
        <f>IF($B718="","",IFERROR(INDEX(Items!$B:$B,MATCH($B718,Items!$A:$A,0)),"Unknown code"))</f>
        <v/>
      </c>
      <c r="D718" s="20"/>
      <c r="E718" s="21"/>
      <c r="F718" s="22" t="str">
        <f t="shared" si="22"/>
        <v/>
      </c>
      <c r="G718" s="17"/>
      <c r="H718" s="23" t="str">
        <f>IF($B718="","",MAX(0,MIN(N($D718),SUMIF($B$4:$B$1003,$B718,$D$4:$D$1003)-SUMIF(Issues!$B$4:$B$2003,$B718,Issues!$D$4:$D$2003)-SUMIF($B719:$B$1004,$B718,$D719:$D$1004))))</f>
        <v/>
      </c>
      <c r="I718" s="22" t="str">
        <f t="shared" si="23"/>
        <v/>
      </c>
    </row>
    <row r="719" spans="1:9" x14ac:dyDescent="0.3">
      <c r="A719" s="18"/>
      <c r="B719" s="17"/>
      <c r="C719" s="19" t="str">
        <f>IF($B719="","",IFERROR(INDEX(Items!$B:$B,MATCH($B719,Items!$A:$A,0)),"Unknown code"))</f>
        <v/>
      </c>
      <c r="D719" s="20"/>
      <c r="E719" s="21"/>
      <c r="F719" s="22" t="str">
        <f t="shared" si="22"/>
        <v/>
      </c>
      <c r="G719" s="17"/>
      <c r="H719" s="23" t="str">
        <f>IF($B719="","",MAX(0,MIN(N($D719),SUMIF($B$4:$B$1003,$B719,$D$4:$D$1003)-SUMIF(Issues!$B$4:$B$2003,$B719,Issues!$D$4:$D$2003)-SUMIF($B720:$B$1004,$B719,$D720:$D$1004))))</f>
        <v/>
      </c>
      <c r="I719" s="22" t="str">
        <f t="shared" si="23"/>
        <v/>
      </c>
    </row>
    <row r="720" spans="1:9" x14ac:dyDescent="0.3">
      <c r="A720" s="18"/>
      <c r="B720" s="17"/>
      <c r="C720" s="19" t="str">
        <f>IF($B720="","",IFERROR(INDEX(Items!$B:$B,MATCH($B720,Items!$A:$A,0)),"Unknown code"))</f>
        <v/>
      </c>
      <c r="D720" s="20"/>
      <c r="E720" s="21"/>
      <c r="F720" s="22" t="str">
        <f t="shared" si="22"/>
        <v/>
      </c>
      <c r="G720" s="17"/>
      <c r="H720" s="23" t="str">
        <f>IF($B720="","",MAX(0,MIN(N($D720),SUMIF($B$4:$B$1003,$B720,$D$4:$D$1003)-SUMIF(Issues!$B$4:$B$2003,$B720,Issues!$D$4:$D$2003)-SUMIF($B721:$B$1004,$B720,$D721:$D$1004))))</f>
        <v/>
      </c>
      <c r="I720" s="22" t="str">
        <f t="shared" si="23"/>
        <v/>
      </c>
    </row>
    <row r="721" spans="1:9" x14ac:dyDescent="0.3">
      <c r="A721" s="18"/>
      <c r="B721" s="17"/>
      <c r="C721" s="19" t="str">
        <f>IF($B721="","",IFERROR(INDEX(Items!$B:$B,MATCH($B721,Items!$A:$A,0)),"Unknown code"))</f>
        <v/>
      </c>
      <c r="D721" s="20"/>
      <c r="E721" s="21"/>
      <c r="F721" s="22" t="str">
        <f t="shared" si="22"/>
        <v/>
      </c>
      <c r="G721" s="17"/>
      <c r="H721" s="23" t="str">
        <f>IF($B721="","",MAX(0,MIN(N($D721),SUMIF($B$4:$B$1003,$B721,$D$4:$D$1003)-SUMIF(Issues!$B$4:$B$2003,$B721,Issues!$D$4:$D$2003)-SUMIF($B722:$B$1004,$B721,$D722:$D$1004))))</f>
        <v/>
      </c>
      <c r="I721" s="22" t="str">
        <f t="shared" si="23"/>
        <v/>
      </c>
    </row>
    <row r="722" spans="1:9" x14ac:dyDescent="0.3">
      <c r="A722" s="18"/>
      <c r="B722" s="17"/>
      <c r="C722" s="19" t="str">
        <f>IF($B722="","",IFERROR(INDEX(Items!$B:$B,MATCH($B722,Items!$A:$A,0)),"Unknown code"))</f>
        <v/>
      </c>
      <c r="D722" s="20"/>
      <c r="E722" s="21"/>
      <c r="F722" s="22" t="str">
        <f t="shared" si="22"/>
        <v/>
      </c>
      <c r="G722" s="17"/>
      <c r="H722" s="23" t="str">
        <f>IF($B722="","",MAX(0,MIN(N($D722),SUMIF($B$4:$B$1003,$B722,$D$4:$D$1003)-SUMIF(Issues!$B$4:$B$2003,$B722,Issues!$D$4:$D$2003)-SUMIF($B723:$B$1004,$B722,$D723:$D$1004))))</f>
        <v/>
      </c>
      <c r="I722" s="22" t="str">
        <f t="shared" si="23"/>
        <v/>
      </c>
    </row>
    <row r="723" spans="1:9" x14ac:dyDescent="0.3">
      <c r="A723" s="18"/>
      <c r="B723" s="17"/>
      <c r="C723" s="19" t="str">
        <f>IF($B723="","",IFERROR(INDEX(Items!$B:$B,MATCH($B723,Items!$A:$A,0)),"Unknown code"))</f>
        <v/>
      </c>
      <c r="D723" s="20"/>
      <c r="E723" s="21"/>
      <c r="F723" s="22" t="str">
        <f t="shared" si="22"/>
        <v/>
      </c>
      <c r="G723" s="17"/>
      <c r="H723" s="23" t="str">
        <f>IF($B723="","",MAX(0,MIN(N($D723),SUMIF($B$4:$B$1003,$B723,$D$4:$D$1003)-SUMIF(Issues!$B$4:$B$2003,$B723,Issues!$D$4:$D$2003)-SUMIF($B724:$B$1004,$B723,$D724:$D$1004))))</f>
        <v/>
      </c>
      <c r="I723" s="22" t="str">
        <f t="shared" si="23"/>
        <v/>
      </c>
    </row>
    <row r="724" spans="1:9" x14ac:dyDescent="0.3">
      <c r="A724" s="18"/>
      <c r="B724" s="17"/>
      <c r="C724" s="19" t="str">
        <f>IF($B724="","",IFERROR(INDEX(Items!$B:$B,MATCH($B724,Items!$A:$A,0)),"Unknown code"))</f>
        <v/>
      </c>
      <c r="D724" s="20"/>
      <c r="E724" s="21"/>
      <c r="F724" s="22" t="str">
        <f t="shared" si="22"/>
        <v/>
      </c>
      <c r="G724" s="17"/>
      <c r="H724" s="23" t="str">
        <f>IF($B724="","",MAX(0,MIN(N($D724),SUMIF($B$4:$B$1003,$B724,$D$4:$D$1003)-SUMIF(Issues!$B$4:$B$2003,$B724,Issues!$D$4:$D$2003)-SUMIF($B725:$B$1004,$B724,$D725:$D$1004))))</f>
        <v/>
      </c>
      <c r="I724" s="22" t="str">
        <f t="shared" si="23"/>
        <v/>
      </c>
    </row>
    <row r="725" spans="1:9" x14ac:dyDescent="0.3">
      <c r="A725" s="18"/>
      <c r="B725" s="17"/>
      <c r="C725" s="19" t="str">
        <f>IF($B725="","",IFERROR(INDEX(Items!$B:$B,MATCH($B725,Items!$A:$A,0)),"Unknown code"))</f>
        <v/>
      </c>
      <c r="D725" s="20"/>
      <c r="E725" s="21"/>
      <c r="F725" s="22" t="str">
        <f t="shared" si="22"/>
        <v/>
      </c>
      <c r="G725" s="17"/>
      <c r="H725" s="23" t="str">
        <f>IF($B725="","",MAX(0,MIN(N($D725),SUMIF($B$4:$B$1003,$B725,$D$4:$D$1003)-SUMIF(Issues!$B$4:$B$2003,$B725,Issues!$D$4:$D$2003)-SUMIF($B726:$B$1004,$B725,$D726:$D$1004))))</f>
        <v/>
      </c>
      <c r="I725" s="22" t="str">
        <f t="shared" si="23"/>
        <v/>
      </c>
    </row>
    <row r="726" spans="1:9" x14ac:dyDescent="0.3">
      <c r="A726" s="18"/>
      <c r="B726" s="17"/>
      <c r="C726" s="19" t="str">
        <f>IF($B726="","",IFERROR(INDEX(Items!$B:$B,MATCH($B726,Items!$A:$A,0)),"Unknown code"))</f>
        <v/>
      </c>
      <c r="D726" s="20"/>
      <c r="E726" s="21"/>
      <c r="F726" s="22" t="str">
        <f t="shared" si="22"/>
        <v/>
      </c>
      <c r="G726" s="17"/>
      <c r="H726" s="23" t="str">
        <f>IF($B726="","",MAX(0,MIN(N($D726),SUMIF($B$4:$B$1003,$B726,$D$4:$D$1003)-SUMIF(Issues!$B$4:$B$2003,$B726,Issues!$D$4:$D$2003)-SUMIF($B727:$B$1004,$B726,$D727:$D$1004))))</f>
        <v/>
      </c>
      <c r="I726" s="22" t="str">
        <f t="shared" si="23"/>
        <v/>
      </c>
    </row>
    <row r="727" spans="1:9" x14ac:dyDescent="0.3">
      <c r="A727" s="18"/>
      <c r="B727" s="17"/>
      <c r="C727" s="19" t="str">
        <f>IF($B727="","",IFERROR(INDEX(Items!$B:$B,MATCH($B727,Items!$A:$A,0)),"Unknown code"))</f>
        <v/>
      </c>
      <c r="D727" s="20"/>
      <c r="E727" s="21"/>
      <c r="F727" s="22" t="str">
        <f t="shared" si="22"/>
        <v/>
      </c>
      <c r="G727" s="17"/>
      <c r="H727" s="23" t="str">
        <f>IF($B727="","",MAX(0,MIN(N($D727),SUMIF($B$4:$B$1003,$B727,$D$4:$D$1003)-SUMIF(Issues!$B$4:$B$2003,$B727,Issues!$D$4:$D$2003)-SUMIF($B728:$B$1004,$B727,$D728:$D$1004))))</f>
        <v/>
      </c>
      <c r="I727" s="22" t="str">
        <f t="shared" si="23"/>
        <v/>
      </c>
    </row>
    <row r="728" spans="1:9" x14ac:dyDescent="0.3">
      <c r="A728" s="18"/>
      <c r="B728" s="17"/>
      <c r="C728" s="19" t="str">
        <f>IF($B728="","",IFERROR(INDEX(Items!$B:$B,MATCH($B728,Items!$A:$A,0)),"Unknown code"))</f>
        <v/>
      </c>
      <c r="D728" s="20"/>
      <c r="E728" s="21"/>
      <c r="F728" s="22" t="str">
        <f t="shared" si="22"/>
        <v/>
      </c>
      <c r="G728" s="17"/>
      <c r="H728" s="23" t="str">
        <f>IF($B728="","",MAX(0,MIN(N($D728),SUMIF($B$4:$B$1003,$B728,$D$4:$D$1003)-SUMIF(Issues!$B$4:$B$2003,$B728,Issues!$D$4:$D$2003)-SUMIF($B729:$B$1004,$B728,$D729:$D$1004))))</f>
        <v/>
      </c>
      <c r="I728" s="22" t="str">
        <f t="shared" si="23"/>
        <v/>
      </c>
    </row>
    <row r="729" spans="1:9" x14ac:dyDescent="0.3">
      <c r="A729" s="18"/>
      <c r="B729" s="17"/>
      <c r="C729" s="19" t="str">
        <f>IF($B729="","",IFERROR(INDEX(Items!$B:$B,MATCH($B729,Items!$A:$A,0)),"Unknown code"))</f>
        <v/>
      </c>
      <c r="D729" s="20"/>
      <c r="E729" s="21"/>
      <c r="F729" s="22" t="str">
        <f t="shared" si="22"/>
        <v/>
      </c>
      <c r="G729" s="17"/>
      <c r="H729" s="23" t="str">
        <f>IF($B729="","",MAX(0,MIN(N($D729),SUMIF($B$4:$B$1003,$B729,$D$4:$D$1003)-SUMIF(Issues!$B$4:$B$2003,$B729,Issues!$D$4:$D$2003)-SUMIF($B730:$B$1004,$B729,$D730:$D$1004))))</f>
        <v/>
      </c>
      <c r="I729" s="22" t="str">
        <f t="shared" si="23"/>
        <v/>
      </c>
    </row>
    <row r="730" spans="1:9" x14ac:dyDescent="0.3">
      <c r="A730" s="18"/>
      <c r="B730" s="17"/>
      <c r="C730" s="19" t="str">
        <f>IF($B730="","",IFERROR(INDEX(Items!$B:$B,MATCH($B730,Items!$A:$A,0)),"Unknown code"))</f>
        <v/>
      </c>
      <c r="D730" s="20"/>
      <c r="E730" s="21"/>
      <c r="F730" s="22" t="str">
        <f t="shared" si="22"/>
        <v/>
      </c>
      <c r="G730" s="17"/>
      <c r="H730" s="23" t="str">
        <f>IF($B730="","",MAX(0,MIN(N($D730),SUMIF($B$4:$B$1003,$B730,$D$4:$D$1003)-SUMIF(Issues!$B$4:$B$2003,$B730,Issues!$D$4:$D$2003)-SUMIF($B731:$B$1004,$B730,$D731:$D$1004))))</f>
        <v/>
      </c>
      <c r="I730" s="22" t="str">
        <f t="shared" si="23"/>
        <v/>
      </c>
    </row>
    <row r="731" spans="1:9" x14ac:dyDescent="0.3">
      <c r="A731" s="18"/>
      <c r="B731" s="17"/>
      <c r="C731" s="19" t="str">
        <f>IF($B731="","",IFERROR(INDEX(Items!$B:$B,MATCH($B731,Items!$A:$A,0)),"Unknown code"))</f>
        <v/>
      </c>
      <c r="D731" s="20"/>
      <c r="E731" s="21"/>
      <c r="F731" s="22" t="str">
        <f t="shared" si="22"/>
        <v/>
      </c>
      <c r="G731" s="17"/>
      <c r="H731" s="23" t="str">
        <f>IF($B731="","",MAX(0,MIN(N($D731),SUMIF($B$4:$B$1003,$B731,$D$4:$D$1003)-SUMIF(Issues!$B$4:$B$2003,$B731,Issues!$D$4:$D$2003)-SUMIF($B732:$B$1004,$B731,$D732:$D$1004))))</f>
        <v/>
      </c>
      <c r="I731" s="22" t="str">
        <f t="shared" si="23"/>
        <v/>
      </c>
    </row>
    <row r="732" spans="1:9" x14ac:dyDescent="0.3">
      <c r="A732" s="18"/>
      <c r="B732" s="17"/>
      <c r="C732" s="19" t="str">
        <f>IF($B732="","",IFERROR(INDEX(Items!$B:$B,MATCH($B732,Items!$A:$A,0)),"Unknown code"))</f>
        <v/>
      </c>
      <c r="D732" s="20"/>
      <c r="E732" s="21"/>
      <c r="F732" s="22" t="str">
        <f t="shared" si="22"/>
        <v/>
      </c>
      <c r="G732" s="17"/>
      <c r="H732" s="23" t="str">
        <f>IF($B732="","",MAX(0,MIN(N($D732),SUMIF($B$4:$B$1003,$B732,$D$4:$D$1003)-SUMIF(Issues!$B$4:$B$2003,$B732,Issues!$D$4:$D$2003)-SUMIF($B733:$B$1004,$B732,$D733:$D$1004))))</f>
        <v/>
      </c>
      <c r="I732" s="22" t="str">
        <f t="shared" si="23"/>
        <v/>
      </c>
    </row>
    <row r="733" spans="1:9" x14ac:dyDescent="0.3">
      <c r="A733" s="18"/>
      <c r="B733" s="17"/>
      <c r="C733" s="19" t="str">
        <f>IF($B733="","",IFERROR(INDEX(Items!$B:$B,MATCH($B733,Items!$A:$A,0)),"Unknown code"))</f>
        <v/>
      </c>
      <c r="D733" s="20"/>
      <c r="E733" s="21"/>
      <c r="F733" s="22" t="str">
        <f t="shared" si="22"/>
        <v/>
      </c>
      <c r="G733" s="17"/>
      <c r="H733" s="23" t="str">
        <f>IF($B733="","",MAX(0,MIN(N($D733),SUMIF($B$4:$B$1003,$B733,$D$4:$D$1003)-SUMIF(Issues!$B$4:$B$2003,$B733,Issues!$D$4:$D$2003)-SUMIF($B734:$B$1004,$B733,$D734:$D$1004))))</f>
        <v/>
      </c>
      <c r="I733" s="22" t="str">
        <f t="shared" si="23"/>
        <v/>
      </c>
    </row>
    <row r="734" spans="1:9" x14ac:dyDescent="0.3">
      <c r="A734" s="18"/>
      <c r="B734" s="17"/>
      <c r="C734" s="19" t="str">
        <f>IF($B734="","",IFERROR(INDEX(Items!$B:$B,MATCH($B734,Items!$A:$A,0)),"Unknown code"))</f>
        <v/>
      </c>
      <c r="D734" s="20"/>
      <c r="E734" s="21"/>
      <c r="F734" s="22" t="str">
        <f t="shared" si="22"/>
        <v/>
      </c>
      <c r="G734" s="17"/>
      <c r="H734" s="23" t="str">
        <f>IF($B734="","",MAX(0,MIN(N($D734),SUMIF($B$4:$B$1003,$B734,$D$4:$D$1003)-SUMIF(Issues!$B$4:$B$2003,$B734,Issues!$D$4:$D$2003)-SUMIF($B735:$B$1004,$B734,$D735:$D$1004))))</f>
        <v/>
      </c>
      <c r="I734" s="22" t="str">
        <f t="shared" si="23"/>
        <v/>
      </c>
    </row>
    <row r="735" spans="1:9" x14ac:dyDescent="0.3">
      <c r="A735" s="18"/>
      <c r="B735" s="17"/>
      <c r="C735" s="19" t="str">
        <f>IF($B735="","",IFERROR(INDEX(Items!$B:$B,MATCH($B735,Items!$A:$A,0)),"Unknown code"))</f>
        <v/>
      </c>
      <c r="D735" s="20"/>
      <c r="E735" s="21"/>
      <c r="F735" s="22" t="str">
        <f t="shared" si="22"/>
        <v/>
      </c>
      <c r="G735" s="17"/>
      <c r="H735" s="23" t="str">
        <f>IF($B735="","",MAX(0,MIN(N($D735),SUMIF($B$4:$B$1003,$B735,$D$4:$D$1003)-SUMIF(Issues!$B$4:$B$2003,$B735,Issues!$D$4:$D$2003)-SUMIF($B736:$B$1004,$B735,$D736:$D$1004))))</f>
        <v/>
      </c>
      <c r="I735" s="22" t="str">
        <f t="shared" si="23"/>
        <v/>
      </c>
    </row>
    <row r="736" spans="1:9" x14ac:dyDescent="0.3">
      <c r="A736" s="18"/>
      <c r="B736" s="17"/>
      <c r="C736" s="19" t="str">
        <f>IF($B736="","",IFERROR(INDEX(Items!$B:$B,MATCH($B736,Items!$A:$A,0)),"Unknown code"))</f>
        <v/>
      </c>
      <c r="D736" s="20"/>
      <c r="E736" s="21"/>
      <c r="F736" s="22" t="str">
        <f t="shared" si="22"/>
        <v/>
      </c>
      <c r="G736" s="17"/>
      <c r="H736" s="23" t="str">
        <f>IF($B736="","",MAX(0,MIN(N($D736),SUMIF($B$4:$B$1003,$B736,$D$4:$D$1003)-SUMIF(Issues!$B$4:$B$2003,$B736,Issues!$D$4:$D$2003)-SUMIF($B737:$B$1004,$B736,$D737:$D$1004))))</f>
        <v/>
      </c>
      <c r="I736" s="22" t="str">
        <f t="shared" si="23"/>
        <v/>
      </c>
    </row>
    <row r="737" spans="1:9" x14ac:dyDescent="0.3">
      <c r="A737" s="18"/>
      <c r="B737" s="17"/>
      <c r="C737" s="19" t="str">
        <f>IF($B737="","",IFERROR(INDEX(Items!$B:$B,MATCH($B737,Items!$A:$A,0)),"Unknown code"))</f>
        <v/>
      </c>
      <c r="D737" s="20"/>
      <c r="E737" s="21"/>
      <c r="F737" s="22" t="str">
        <f t="shared" si="22"/>
        <v/>
      </c>
      <c r="G737" s="17"/>
      <c r="H737" s="23" t="str">
        <f>IF($B737="","",MAX(0,MIN(N($D737),SUMIF($B$4:$B$1003,$B737,$D$4:$D$1003)-SUMIF(Issues!$B$4:$B$2003,$B737,Issues!$D$4:$D$2003)-SUMIF($B738:$B$1004,$B737,$D738:$D$1004))))</f>
        <v/>
      </c>
      <c r="I737" s="22" t="str">
        <f t="shared" si="23"/>
        <v/>
      </c>
    </row>
    <row r="738" spans="1:9" x14ac:dyDescent="0.3">
      <c r="A738" s="18"/>
      <c r="B738" s="17"/>
      <c r="C738" s="19" t="str">
        <f>IF($B738="","",IFERROR(INDEX(Items!$B:$B,MATCH($B738,Items!$A:$A,0)),"Unknown code"))</f>
        <v/>
      </c>
      <c r="D738" s="20"/>
      <c r="E738" s="21"/>
      <c r="F738" s="22" t="str">
        <f t="shared" si="22"/>
        <v/>
      </c>
      <c r="G738" s="17"/>
      <c r="H738" s="23" t="str">
        <f>IF($B738="","",MAX(0,MIN(N($D738),SUMIF($B$4:$B$1003,$B738,$D$4:$D$1003)-SUMIF(Issues!$B$4:$B$2003,$B738,Issues!$D$4:$D$2003)-SUMIF($B739:$B$1004,$B738,$D739:$D$1004))))</f>
        <v/>
      </c>
      <c r="I738" s="22" t="str">
        <f t="shared" si="23"/>
        <v/>
      </c>
    </row>
    <row r="739" spans="1:9" x14ac:dyDescent="0.3">
      <c r="A739" s="18"/>
      <c r="B739" s="17"/>
      <c r="C739" s="19" t="str">
        <f>IF($B739="","",IFERROR(INDEX(Items!$B:$B,MATCH($B739,Items!$A:$A,0)),"Unknown code"))</f>
        <v/>
      </c>
      <c r="D739" s="20"/>
      <c r="E739" s="21"/>
      <c r="F739" s="22" t="str">
        <f t="shared" si="22"/>
        <v/>
      </c>
      <c r="G739" s="17"/>
      <c r="H739" s="23" t="str">
        <f>IF($B739="","",MAX(0,MIN(N($D739),SUMIF($B$4:$B$1003,$B739,$D$4:$D$1003)-SUMIF(Issues!$B$4:$B$2003,$B739,Issues!$D$4:$D$2003)-SUMIF($B740:$B$1004,$B739,$D740:$D$1004))))</f>
        <v/>
      </c>
      <c r="I739" s="22" t="str">
        <f t="shared" si="23"/>
        <v/>
      </c>
    </row>
    <row r="740" spans="1:9" x14ac:dyDescent="0.3">
      <c r="A740" s="18"/>
      <c r="B740" s="17"/>
      <c r="C740" s="19" t="str">
        <f>IF($B740="","",IFERROR(INDEX(Items!$B:$B,MATCH($B740,Items!$A:$A,0)),"Unknown code"))</f>
        <v/>
      </c>
      <c r="D740" s="20"/>
      <c r="E740" s="21"/>
      <c r="F740" s="22" t="str">
        <f t="shared" si="22"/>
        <v/>
      </c>
      <c r="G740" s="17"/>
      <c r="H740" s="23" t="str">
        <f>IF($B740="","",MAX(0,MIN(N($D740),SUMIF($B$4:$B$1003,$B740,$D$4:$D$1003)-SUMIF(Issues!$B$4:$B$2003,$B740,Issues!$D$4:$D$2003)-SUMIF($B741:$B$1004,$B740,$D741:$D$1004))))</f>
        <v/>
      </c>
      <c r="I740" s="22" t="str">
        <f t="shared" si="23"/>
        <v/>
      </c>
    </row>
    <row r="741" spans="1:9" x14ac:dyDescent="0.3">
      <c r="A741" s="18"/>
      <c r="B741" s="17"/>
      <c r="C741" s="19" t="str">
        <f>IF($B741="","",IFERROR(INDEX(Items!$B:$B,MATCH($B741,Items!$A:$A,0)),"Unknown code"))</f>
        <v/>
      </c>
      <c r="D741" s="20"/>
      <c r="E741" s="21"/>
      <c r="F741" s="22" t="str">
        <f t="shared" si="22"/>
        <v/>
      </c>
      <c r="G741" s="17"/>
      <c r="H741" s="23" t="str">
        <f>IF($B741="","",MAX(0,MIN(N($D741),SUMIF($B$4:$B$1003,$B741,$D$4:$D$1003)-SUMIF(Issues!$B$4:$B$2003,$B741,Issues!$D$4:$D$2003)-SUMIF($B742:$B$1004,$B741,$D742:$D$1004))))</f>
        <v/>
      </c>
      <c r="I741" s="22" t="str">
        <f t="shared" si="23"/>
        <v/>
      </c>
    </row>
    <row r="742" spans="1:9" x14ac:dyDescent="0.3">
      <c r="A742" s="18"/>
      <c r="B742" s="17"/>
      <c r="C742" s="19" t="str">
        <f>IF($B742="","",IFERROR(INDEX(Items!$B:$B,MATCH($B742,Items!$A:$A,0)),"Unknown code"))</f>
        <v/>
      </c>
      <c r="D742" s="20"/>
      <c r="E742" s="21"/>
      <c r="F742" s="22" t="str">
        <f t="shared" si="22"/>
        <v/>
      </c>
      <c r="G742" s="17"/>
      <c r="H742" s="23" t="str">
        <f>IF($B742="","",MAX(0,MIN(N($D742),SUMIF($B$4:$B$1003,$B742,$D$4:$D$1003)-SUMIF(Issues!$B$4:$B$2003,$B742,Issues!$D$4:$D$2003)-SUMIF($B743:$B$1004,$B742,$D743:$D$1004))))</f>
        <v/>
      </c>
      <c r="I742" s="22" t="str">
        <f t="shared" si="23"/>
        <v/>
      </c>
    </row>
    <row r="743" spans="1:9" x14ac:dyDescent="0.3">
      <c r="A743" s="18"/>
      <c r="B743" s="17"/>
      <c r="C743" s="19" t="str">
        <f>IF($B743="","",IFERROR(INDEX(Items!$B:$B,MATCH($B743,Items!$A:$A,0)),"Unknown code"))</f>
        <v/>
      </c>
      <c r="D743" s="20"/>
      <c r="E743" s="21"/>
      <c r="F743" s="22" t="str">
        <f t="shared" si="22"/>
        <v/>
      </c>
      <c r="G743" s="17"/>
      <c r="H743" s="23" t="str">
        <f>IF($B743="","",MAX(0,MIN(N($D743),SUMIF($B$4:$B$1003,$B743,$D$4:$D$1003)-SUMIF(Issues!$B$4:$B$2003,$B743,Issues!$D$4:$D$2003)-SUMIF($B744:$B$1004,$B743,$D744:$D$1004))))</f>
        <v/>
      </c>
      <c r="I743" s="22" t="str">
        <f t="shared" si="23"/>
        <v/>
      </c>
    </row>
    <row r="744" spans="1:9" x14ac:dyDescent="0.3">
      <c r="A744" s="18"/>
      <c r="B744" s="17"/>
      <c r="C744" s="19" t="str">
        <f>IF($B744="","",IFERROR(INDEX(Items!$B:$B,MATCH($B744,Items!$A:$A,0)),"Unknown code"))</f>
        <v/>
      </c>
      <c r="D744" s="20"/>
      <c r="E744" s="21"/>
      <c r="F744" s="22" t="str">
        <f t="shared" si="22"/>
        <v/>
      </c>
      <c r="G744" s="17"/>
      <c r="H744" s="23" t="str">
        <f>IF($B744="","",MAX(0,MIN(N($D744),SUMIF($B$4:$B$1003,$B744,$D$4:$D$1003)-SUMIF(Issues!$B$4:$B$2003,$B744,Issues!$D$4:$D$2003)-SUMIF($B745:$B$1004,$B744,$D745:$D$1004))))</f>
        <v/>
      </c>
      <c r="I744" s="22" t="str">
        <f t="shared" si="23"/>
        <v/>
      </c>
    </row>
    <row r="745" spans="1:9" x14ac:dyDescent="0.3">
      <c r="A745" s="18"/>
      <c r="B745" s="17"/>
      <c r="C745" s="19" t="str">
        <f>IF($B745="","",IFERROR(INDEX(Items!$B:$B,MATCH($B745,Items!$A:$A,0)),"Unknown code"))</f>
        <v/>
      </c>
      <c r="D745" s="20"/>
      <c r="E745" s="21"/>
      <c r="F745" s="22" t="str">
        <f t="shared" si="22"/>
        <v/>
      </c>
      <c r="G745" s="17"/>
      <c r="H745" s="23" t="str">
        <f>IF($B745="","",MAX(0,MIN(N($D745),SUMIF($B$4:$B$1003,$B745,$D$4:$D$1003)-SUMIF(Issues!$B$4:$B$2003,$B745,Issues!$D$4:$D$2003)-SUMIF($B746:$B$1004,$B745,$D746:$D$1004))))</f>
        <v/>
      </c>
      <c r="I745" s="22" t="str">
        <f t="shared" si="23"/>
        <v/>
      </c>
    </row>
    <row r="746" spans="1:9" x14ac:dyDescent="0.3">
      <c r="A746" s="18"/>
      <c r="B746" s="17"/>
      <c r="C746" s="19" t="str">
        <f>IF($B746="","",IFERROR(INDEX(Items!$B:$B,MATCH($B746,Items!$A:$A,0)),"Unknown code"))</f>
        <v/>
      </c>
      <c r="D746" s="20"/>
      <c r="E746" s="21"/>
      <c r="F746" s="22" t="str">
        <f t="shared" si="22"/>
        <v/>
      </c>
      <c r="G746" s="17"/>
      <c r="H746" s="23" t="str">
        <f>IF($B746="","",MAX(0,MIN(N($D746),SUMIF($B$4:$B$1003,$B746,$D$4:$D$1003)-SUMIF(Issues!$B$4:$B$2003,$B746,Issues!$D$4:$D$2003)-SUMIF($B747:$B$1004,$B746,$D747:$D$1004))))</f>
        <v/>
      </c>
      <c r="I746" s="22" t="str">
        <f t="shared" si="23"/>
        <v/>
      </c>
    </row>
    <row r="747" spans="1:9" x14ac:dyDescent="0.3">
      <c r="A747" s="18"/>
      <c r="B747" s="17"/>
      <c r="C747" s="19" t="str">
        <f>IF($B747="","",IFERROR(INDEX(Items!$B:$B,MATCH($B747,Items!$A:$A,0)),"Unknown code"))</f>
        <v/>
      </c>
      <c r="D747" s="20"/>
      <c r="E747" s="21"/>
      <c r="F747" s="22" t="str">
        <f t="shared" si="22"/>
        <v/>
      </c>
      <c r="G747" s="17"/>
      <c r="H747" s="23" t="str">
        <f>IF($B747="","",MAX(0,MIN(N($D747),SUMIF($B$4:$B$1003,$B747,$D$4:$D$1003)-SUMIF(Issues!$B$4:$B$2003,$B747,Issues!$D$4:$D$2003)-SUMIF($B748:$B$1004,$B747,$D748:$D$1004))))</f>
        <v/>
      </c>
      <c r="I747" s="22" t="str">
        <f t="shared" si="23"/>
        <v/>
      </c>
    </row>
    <row r="748" spans="1:9" x14ac:dyDescent="0.3">
      <c r="A748" s="18"/>
      <c r="B748" s="17"/>
      <c r="C748" s="19" t="str">
        <f>IF($B748="","",IFERROR(INDEX(Items!$B:$B,MATCH($B748,Items!$A:$A,0)),"Unknown code"))</f>
        <v/>
      </c>
      <c r="D748" s="20"/>
      <c r="E748" s="21"/>
      <c r="F748" s="22" t="str">
        <f t="shared" si="22"/>
        <v/>
      </c>
      <c r="G748" s="17"/>
      <c r="H748" s="23" t="str">
        <f>IF($B748="","",MAX(0,MIN(N($D748),SUMIF($B$4:$B$1003,$B748,$D$4:$D$1003)-SUMIF(Issues!$B$4:$B$2003,$B748,Issues!$D$4:$D$2003)-SUMIF($B749:$B$1004,$B748,$D749:$D$1004))))</f>
        <v/>
      </c>
      <c r="I748" s="22" t="str">
        <f t="shared" si="23"/>
        <v/>
      </c>
    </row>
    <row r="749" spans="1:9" x14ac:dyDescent="0.3">
      <c r="A749" s="18"/>
      <c r="B749" s="17"/>
      <c r="C749" s="19" t="str">
        <f>IF($B749="","",IFERROR(INDEX(Items!$B:$B,MATCH($B749,Items!$A:$A,0)),"Unknown code"))</f>
        <v/>
      </c>
      <c r="D749" s="20"/>
      <c r="E749" s="21"/>
      <c r="F749" s="22" t="str">
        <f t="shared" si="22"/>
        <v/>
      </c>
      <c r="G749" s="17"/>
      <c r="H749" s="23" t="str">
        <f>IF($B749="","",MAX(0,MIN(N($D749),SUMIF($B$4:$B$1003,$B749,$D$4:$D$1003)-SUMIF(Issues!$B$4:$B$2003,$B749,Issues!$D$4:$D$2003)-SUMIF($B750:$B$1004,$B749,$D750:$D$1004))))</f>
        <v/>
      </c>
      <c r="I749" s="22" t="str">
        <f t="shared" si="23"/>
        <v/>
      </c>
    </row>
    <row r="750" spans="1:9" x14ac:dyDescent="0.3">
      <c r="A750" s="18"/>
      <c r="B750" s="17"/>
      <c r="C750" s="19" t="str">
        <f>IF($B750="","",IFERROR(INDEX(Items!$B:$B,MATCH($B750,Items!$A:$A,0)),"Unknown code"))</f>
        <v/>
      </c>
      <c r="D750" s="20"/>
      <c r="E750" s="21"/>
      <c r="F750" s="22" t="str">
        <f t="shared" si="22"/>
        <v/>
      </c>
      <c r="G750" s="17"/>
      <c r="H750" s="23" t="str">
        <f>IF($B750="","",MAX(0,MIN(N($D750),SUMIF($B$4:$B$1003,$B750,$D$4:$D$1003)-SUMIF(Issues!$B$4:$B$2003,$B750,Issues!$D$4:$D$2003)-SUMIF($B751:$B$1004,$B750,$D751:$D$1004))))</f>
        <v/>
      </c>
      <c r="I750" s="22" t="str">
        <f t="shared" si="23"/>
        <v/>
      </c>
    </row>
    <row r="751" spans="1:9" x14ac:dyDescent="0.3">
      <c r="A751" s="18"/>
      <c r="B751" s="17"/>
      <c r="C751" s="19" t="str">
        <f>IF($B751="","",IFERROR(INDEX(Items!$B:$B,MATCH($B751,Items!$A:$A,0)),"Unknown code"))</f>
        <v/>
      </c>
      <c r="D751" s="20"/>
      <c r="E751" s="21"/>
      <c r="F751" s="22" t="str">
        <f t="shared" si="22"/>
        <v/>
      </c>
      <c r="G751" s="17"/>
      <c r="H751" s="23" t="str">
        <f>IF($B751="","",MAX(0,MIN(N($D751),SUMIF($B$4:$B$1003,$B751,$D$4:$D$1003)-SUMIF(Issues!$B$4:$B$2003,$B751,Issues!$D$4:$D$2003)-SUMIF($B752:$B$1004,$B751,$D752:$D$1004))))</f>
        <v/>
      </c>
      <c r="I751" s="22" t="str">
        <f t="shared" si="23"/>
        <v/>
      </c>
    </row>
    <row r="752" spans="1:9" x14ac:dyDescent="0.3">
      <c r="A752" s="18"/>
      <c r="B752" s="17"/>
      <c r="C752" s="19" t="str">
        <f>IF($B752="","",IFERROR(INDEX(Items!$B:$B,MATCH($B752,Items!$A:$A,0)),"Unknown code"))</f>
        <v/>
      </c>
      <c r="D752" s="20"/>
      <c r="E752" s="21"/>
      <c r="F752" s="22" t="str">
        <f t="shared" si="22"/>
        <v/>
      </c>
      <c r="G752" s="17"/>
      <c r="H752" s="23" t="str">
        <f>IF($B752="","",MAX(0,MIN(N($D752),SUMIF($B$4:$B$1003,$B752,$D$4:$D$1003)-SUMIF(Issues!$B$4:$B$2003,$B752,Issues!$D$4:$D$2003)-SUMIF($B753:$B$1004,$B752,$D753:$D$1004))))</f>
        <v/>
      </c>
      <c r="I752" s="22" t="str">
        <f t="shared" si="23"/>
        <v/>
      </c>
    </row>
    <row r="753" spans="1:9" x14ac:dyDescent="0.3">
      <c r="A753" s="18"/>
      <c r="B753" s="17"/>
      <c r="C753" s="19" t="str">
        <f>IF($B753="","",IFERROR(INDEX(Items!$B:$B,MATCH($B753,Items!$A:$A,0)),"Unknown code"))</f>
        <v/>
      </c>
      <c r="D753" s="20"/>
      <c r="E753" s="21"/>
      <c r="F753" s="22" t="str">
        <f t="shared" si="22"/>
        <v/>
      </c>
      <c r="G753" s="17"/>
      <c r="H753" s="23" t="str">
        <f>IF($B753="","",MAX(0,MIN(N($D753),SUMIF($B$4:$B$1003,$B753,$D$4:$D$1003)-SUMIF(Issues!$B$4:$B$2003,$B753,Issues!$D$4:$D$2003)-SUMIF($B754:$B$1004,$B753,$D754:$D$1004))))</f>
        <v/>
      </c>
      <c r="I753" s="22" t="str">
        <f t="shared" si="23"/>
        <v/>
      </c>
    </row>
    <row r="754" spans="1:9" x14ac:dyDescent="0.3">
      <c r="A754" s="18"/>
      <c r="B754" s="17"/>
      <c r="C754" s="19" t="str">
        <f>IF($B754="","",IFERROR(INDEX(Items!$B:$B,MATCH($B754,Items!$A:$A,0)),"Unknown code"))</f>
        <v/>
      </c>
      <c r="D754" s="20"/>
      <c r="E754" s="21"/>
      <c r="F754" s="22" t="str">
        <f t="shared" si="22"/>
        <v/>
      </c>
      <c r="G754" s="17"/>
      <c r="H754" s="23" t="str">
        <f>IF($B754="","",MAX(0,MIN(N($D754),SUMIF($B$4:$B$1003,$B754,$D$4:$D$1003)-SUMIF(Issues!$B$4:$B$2003,$B754,Issues!$D$4:$D$2003)-SUMIF($B755:$B$1004,$B754,$D755:$D$1004))))</f>
        <v/>
      </c>
      <c r="I754" s="22" t="str">
        <f t="shared" si="23"/>
        <v/>
      </c>
    </row>
    <row r="755" spans="1:9" x14ac:dyDescent="0.3">
      <c r="A755" s="18"/>
      <c r="B755" s="17"/>
      <c r="C755" s="19" t="str">
        <f>IF($B755="","",IFERROR(INDEX(Items!$B:$B,MATCH($B755,Items!$A:$A,0)),"Unknown code"))</f>
        <v/>
      </c>
      <c r="D755" s="20"/>
      <c r="E755" s="21"/>
      <c r="F755" s="22" t="str">
        <f t="shared" si="22"/>
        <v/>
      </c>
      <c r="G755" s="17"/>
      <c r="H755" s="23" t="str">
        <f>IF($B755="","",MAX(0,MIN(N($D755),SUMIF($B$4:$B$1003,$B755,$D$4:$D$1003)-SUMIF(Issues!$B$4:$B$2003,$B755,Issues!$D$4:$D$2003)-SUMIF($B756:$B$1004,$B755,$D756:$D$1004))))</f>
        <v/>
      </c>
      <c r="I755" s="22" t="str">
        <f t="shared" si="23"/>
        <v/>
      </c>
    </row>
    <row r="756" spans="1:9" x14ac:dyDescent="0.3">
      <c r="A756" s="18"/>
      <c r="B756" s="17"/>
      <c r="C756" s="19" t="str">
        <f>IF($B756="","",IFERROR(INDEX(Items!$B:$B,MATCH($B756,Items!$A:$A,0)),"Unknown code"))</f>
        <v/>
      </c>
      <c r="D756" s="20"/>
      <c r="E756" s="21"/>
      <c r="F756" s="22" t="str">
        <f t="shared" si="22"/>
        <v/>
      </c>
      <c r="G756" s="17"/>
      <c r="H756" s="23" t="str">
        <f>IF($B756="","",MAX(0,MIN(N($D756),SUMIF($B$4:$B$1003,$B756,$D$4:$D$1003)-SUMIF(Issues!$B$4:$B$2003,$B756,Issues!$D$4:$D$2003)-SUMIF($B757:$B$1004,$B756,$D757:$D$1004))))</f>
        <v/>
      </c>
      <c r="I756" s="22" t="str">
        <f t="shared" si="23"/>
        <v/>
      </c>
    </row>
    <row r="757" spans="1:9" x14ac:dyDescent="0.3">
      <c r="A757" s="18"/>
      <c r="B757" s="17"/>
      <c r="C757" s="19" t="str">
        <f>IF($B757="","",IFERROR(INDEX(Items!$B:$B,MATCH($B757,Items!$A:$A,0)),"Unknown code"))</f>
        <v/>
      </c>
      <c r="D757" s="20"/>
      <c r="E757" s="21"/>
      <c r="F757" s="22" t="str">
        <f t="shared" si="22"/>
        <v/>
      </c>
      <c r="G757" s="17"/>
      <c r="H757" s="23" t="str">
        <f>IF($B757="","",MAX(0,MIN(N($D757),SUMIF($B$4:$B$1003,$B757,$D$4:$D$1003)-SUMIF(Issues!$B$4:$B$2003,$B757,Issues!$D$4:$D$2003)-SUMIF($B758:$B$1004,$B757,$D758:$D$1004))))</f>
        <v/>
      </c>
      <c r="I757" s="22" t="str">
        <f t="shared" si="23"/>
        <v/>
      </c>
    </row>
    <row r="758" spans="1:9" x14ac:dyDescent="0.3">
      <c r="A758" s="18"/>
      <c r="B758" s="17"/>
      <c r="C758" s="19" t="str">
        <f>IF($B758="","",IFERROR(INDEX(Items!$B:$B,MATCH($B758,Items!$A:$A,0)),"Unknown code"))</f>
        <v/>
      </c>
      <c r="D758" s="20"/>
      <c r="E758" s="21"/>
      <c r="F758" s="22" t="str">
        <f t="shared" si="22"/>
        <v/>
      </c>
      <c r="G758" s="17"/>
      <c r="H758" s="23" t="str">
        <f>IF($B758="","",MAX(0,MIN(N($D758),SUMIF($B$4:$B$1003,$B758,$D$4:$D$1003)-SUMIF(Issues!$B$4:$B$2003,$B758,Issues!$D$4:$D$2003)-SUMIF($B759:$B$1004,$B758,$D759:$D$1004))))</f>
        <v/>
      </c>
      <c r="I758" s="22" t="str">
        <f t="shared" si="23"/>
        <v/>
      </c>
    </row>
    <row r="759" spans="1:9" x14ac:dyDescent="0.3">
      <c r="A759" s="18"/>
      <c r="B759" s="17"/>
      <c r="C759" s="19" t="str">
        <f>IF($B759="","",IFERROR(INDEX(Items!$B:$B,MATCH($B759,Items!$A:$A,0)),"Unknown code"))</f>
        <v/>
      </c>
      <c r="D759" s="20"/>
      <c r="E759" s="21"/>
      <c r="F759" s="22" t="str">
        <f t="shared" si="22"/>
        <v/>
      </c>
      <c r="G759" s="17"/>
      <c r="H759" s="23" t="str">
        <f>IF($B759="","",MAX(0,MIN(N($D759),SUMIF($B$4:$B$1003,$B759,$D$4:$D$1003)-SUMIF(Issues!$B$4:$B$2003,$B759,Issues!$D$4:$D$2003)-SUMIF($B760:$B$1004,$B759,$D760:$D$1004))))</f>
        <v/>
      </c>
      <c r="I759" s="22" t="str">
        <f t="shared" si="23"/>
        <v/>
      </c>
    </row>
    <row r="760" spans="1:9" x14ac:dyDescent="0.3">
      <c r="A760" s="18"/>
      <c r="B760" s="17"/>
      <c r="C760" s="19" t="str">
        <f>IF($B760="","",IFERROR(INDEX(Items!$B:$B,MATCH($B760,Items!$A:$A,0)),"Unknown code"))</f>
        <v/>
      </c>
      <c r="D760" s="20"/>
      <c r="E760" s="21"/>
      <c r="F760" s="22" t="str">
        <f t="shared" si="22"/>
        <v/>
      </c>
      <c r="G760" s="17"/>
      <c r="H760" s="23" t="str">
        <f>IF($B760="","",MAX(0,MIN(N($D760),SUMIF($B$4:$B$1003,$B760,$D$4:$D$1003)-SUMIF(Issues!$B$4:$B$2003,$B760,Issues!$D$4:$D$2003)-SUMIF($B761:$B$1004,$B760,$D761:$D$1004))))</f>
        <v/>
      </c>
      <c r="I760" s="22" t="str">
        <f t="shared" si="23"/>
        <v/>
      </c>
    </row>
    <row r="761" spans="1:9" x14ac:dyDescent="0.3">
      <c r="A761" s="18"/>
      <c r="B761" s="17"/>
      <c r="C761" s="19" t="str">
        <f>IF($B761="","",IFERROR(INDEX(Items!$B:$B,MATCH($B761,Items!$A:$A,0)),"Unknown code"))</f>
        <v/>
      </c>
      <c r="D761" s="20"/>
      <c r="E761" s="21"/>
      <c r="F761" s="22" t="str">
        <f t="shared" si="22"/>
        <v/>
      </c>
      <c r="G761" s="17"/>
      <c r="H761" s="23" t="str">
        <f>IF($B761="","",MAX(0,MIN(N($D761),SUMIF($B$4:$B$1003,$B761,$D$4:$D$1003)-SUMIF(Issues!$B$4:$B$2003,$B761,Issues!$D$4:$D$2003)-SUMIF($B762:$B$1004,$B761,$D762:$D$1004))))</f>
        <v/>
      </c>
      <c r="I761" s="22" t="str">
        <f t="shared" si="23"/>
        <v/>
      </c>
    </row>
    <row r="762" spans="1:9" x14ac:dyDescent="0.3">
      <c r="A762" s="18"/>
      <c r="B762" s="17"/>
      <c r="C762" s="19" t="str">
        <f>IF($B762="","",IFERROR(INDEX(Items!$B:$B,MATCH($B762,Items!$A:$A,0)),"Unknown code"))</f>
        <v/>
      </c>
      <c r="D762" s="20"/>
      <c r="E762" s="21"/>
      <c r="F762" s="22" t="str">
        <f t="shared" si="22"/>
        <v/>
      </c>
      <c r="G762" s="17"/>
      <c r="H762" s="23" t="str">
        <f>IF($B762="","",MAX(0,MIN(N($D762),SUMIF($B$4:$B$1003,$B762,$D$4:$D$1003)-SUMIF(Issues!$B$4:$B$2003,$B762,Issues!$D$4:$D$2003)-SUMIF($B763:$B$1004,$B762,$D763:$D$1004))))</f>
        <v/>
      </c>
      <c r="I762" s="22" t="str">
        <f t="shared" si="23"/>
        <v/>
      </c>
    </row>
    <row r="763" spans="1:9" x14ac:dyDescent="0.3">
      <c r="A763" s="18"/>
      <c r="B763" s="17"/>
      <c r="C763" s="19" t="str">
        <f>IF($B763="","",IFERROR(INDEX(Items!$B:$B,MATCH($B763,Items!$A:$A,0)),"Unknown code"))</f>
        <v/>
      </c>
      <c r="D763" s="20"/>
      <c r="E763" s="21"/>
      <c r="F763" s="22" t="str">
        <f t="shared" si="22"/>
        <v/>
      </c>
      <c r="G763" s="17"/>
      <c r="H763" s="23" t="str">
        <f>IF($B763="","",MAX(0,MIN(N($D763),SUMIF($B$4:$B$1003,$B763,$D$4:$D$1003)-SUMIF(Issues!$B$4:$B$2003,$B763,Issues!$D$4:$D$2003)-SUMIF($B764:$B$1004,$B763,$D764:$D$1004))))</f>
        <v/>
      </c>
      <c r="I763" s="22" t="str">
        <f t="shared" si="23"/>
        <v/>
      </c>
    </row>
    <row r="764" spans="1:9" x14ac:dyDescent="0.3">
      <c r="A764" s="18"/>
      <c r="B764" s="17"/>
      <c r="C764" s="19" t="str">
        <f>IF($B764="","",IFERROR(INDEX(Items!$B:$B,MATCH($B764,Items!$A:$A,0)),"Unknown code"))</f>
        <v/>
      </c>
      <c r="D764" s="20"/>
      <c r="E764" s="21"/>
      <c r="F764" s="22" t="str">
        <f t="shared" si="22"/>
        <v/>
      </c>
      <c r="G764" s="17"/>
      <c r="H764" s="23" t="str">
        <f>IF($B764="","",MAX(0,MIN(N($D764),SUMIF($B$4:$B$1003,$B764,$D$4:$D$1003)-SUMIF(Issues!$B$4:$B$2003,$B764,Issues!$D$4:$D$2003)-SUMIF($B765:$B$1004,$B764,$D765:$D$1004))))</f>
        <v/>
      </c>
      <c r="I764" s="22" t="str">
        <f t="shared" si="23"/>
        <v/>
      </c>
    </row>
    <row r="765" spans="1:9" x14ac:dyDescent="0.3">
      <c r="A765" s="18"/>
      <c r="B765" s="17"/>
      <c r="C765" s="19" t="str">
        <f>IF($B765="","",IFERROR(INDEX(Items!$B:$B,MATCH($B765,Items!$A:$A,0)),"Unknown code"))</f>
        <v/>
      </c>
      <c r="D765" s="20"/>
      <c r="E765" s="21"/>
      <c r="F765" s="22" t="str">
        <f t="shared" si="22"/>
        <v/>
      </c>
      <c r="G765" s="17"/>
      <c r="H765" s="23" t="str">
        <f>IF($B765="","",MAX(0,MIN(N($D765),SUMIF($B$4:$B$1003,$B765,$D$4:$D$1003)-SUMIF(Issues!$B$4:$B$2003,$B765,Issues!$D$4:$D$2003)-SUMIF($B766:$B$1004,$B765,$D766:$D$1004))))</f>
        <v/>
      </c>
      <c r="I765" s="22" t="str">
        <f t="shared" si="23"/>
        <v/>
      </c>
    </row>
    <row r="766" spans="1:9" x14ac:dyDescent="0.3">
      <c r="A766" s="18"/>
      <c r="B766" s="17"/>
      <c r="C766" s="19" t="str">
        <f>IF($B766="","",IFERROR(INDEX(Items!$B:$B,MATCH($B766,Items!$A:$A,0)),"Unknown code"))</f>
        <v/>
      </c>
      <c r="D766" s="20"/>
      <c r="E766" s="21"/>
      <c r="F766" s="22" t="str">
        <f t="shared" si="22"/>
        <v/>
      </c>
      <c r="G766" s="17"/>
      <c r="H766" s="23" t="str">
        <f>IF($B766="","",MAX(0,MIN(N($D766),SUMIF($B$4:$B$1003,$B766,$D$4:$D$1003)-SUMIF(Issues!$B$4:$B$2003,$B766,Issues!$D$4:$D$2003)-SUMIF($B767:$B$1004,$B766,$D767:$D$1004))))</f>
        <v/>
      </c>
      <c r="I766" s="22" t="str">
        <f t="shared" si="23"/>
        <v/>
      </c>
    </row>
    <row r="767" spans="1:9" x14ac:dyDescent="0.3">
      <c r="A767" s="18"/>
      <c r="B767" s="17"/>
      <c r="C767" s="19" t="str">
        <f>IF($B767="","",IFERROR(INDEX(Items!$B:$B,MATCH($B767,Items!$A:$A,0)),"Unknown code"))</f>
        <v/>
      </c>
      <c r="D767" s="20"/>
      <c r="E767" s="21"/>
      <c r="F767" s="22" t="str">
        <f t="shared" si="22"/>
        <v/>
      </c>
      <c r="G767" s="17"/>
      <c r="H767" s="23" t="str">
        <f>IF($B767="","",MAX(0,MIN(N($D767),SUMIF($B$4:$B$1003,$B767,$D$4:$D$1003)-SUMIF(Issues!$B$4:$B$2003,$B767,Issues!$D$4:$D$2003)-SUMIF($B768:$B$1004,$B767,$D768:$D$1004))))</f>
        <v/>
      </c>
      <c r="I767" s="22" t="str">
        <f t="shared" si="23"/>
        <v/>
      </c>
    </row>
    <row r="768" spans="1:9" x14ac:dyDescent="0.3">
      <c r="A768" s="18"/>
      <c r="B768" s="17"/>
      <c r="C768" s="19" t="str">
        <f>IF($B768="","",IFERROR(INDEX(Items!$B:$B,MATCH($B768,Items!$A:$A,0)),"Unknown code"))</f>
        <v/>
      </c>
      <c r="D768" s="20"/>
      <c r="E768" s="21"/>
      <c r="F768" s="22" t="str">
        <f t="shared" si="22"/>
        <v/>
      </c>
      <c r="G768" s="17"/>
      <c r="H768" s="23" t="str">
        <f>IF($B768="","",MAX(0,MIN(N($D768),SUMIF($B$4:$B$1003,$B768,$D$4:$D$1003)-SUMIF(Issues!$B$4:$B$2003,$B768,Issues!$D$4:$D$2003)-SUMIF($B769:$B$1004,$B768,$D769:$D$1004))))</f>
        <v/>
      </c>
      <c r="I768" s="22" t="str">
        <f t="shared" si="23"/>
        <v/>
      </c>
    </row>
    <row r="769" spans="1:9" x14ac:dyDescent="0.3">
      <c r="A769" s="18"/>
      <c r="B769" s="17"/>
      <c r="C769" s="19" t="str">
        <f>IF($B769="","",IFERROR(INDEX(Items!$B:$B,MATCH($B769,Items!$A:$A,0)),"Unknown code"))</f>
        <v/>
      </c>
      <c r="D769" s="20"/>
      <c r="E769" s="21"/>
      <c r="F769" s="22" t="str">
        <f t="shared" si="22"/>
        <v/>
      </c>
      <c r="G769" s="17"/>
      <c r="H769" s="23" t="str">
        <f>IF($B769="","",MAX(0,MIN(N($D769),SUMIF($B$4:$B$1003,$B769,$D$4:$D$1003)-SUMIF(Issues!$B$4:$B$2003,$B769,Issues!$D$4:$D$2003)-SUMIF($B770:$B$1004,$B769,$D770:$D$1004))))</f>
        <v/>
      </c>
      <c r="I769" s="22" t="str">
        <f t="shared" si="23"/>
        <v/>
      </c>
    </row>
    <row r="770" spans="1:9" x14ac:dyDescent="0.3">
      <c r="A770" s="18"/>
      <c r="B770" s="17"/>
      <c r="C770" s="19" t="str">
        <f>IF($B770="","",IFERROR(INDEX(Items!$B:$B,MATCH($B770,Items!$A:$A,0)),"Unknown code"))</f>
        <v/>
      </c>
      <c r="D770" s="20"/>
      <c r="E770" s="21"/>
      <c r="F770" s="22" t="str">
        <f t="shared" si="22"/>
        <v/>
      </c>
      <c r="G770" s="17"/>
      <c r="H770" s="23" t="str">
        <f>IF($B770="","",MAX(0,MIN(N($D770),SUMIF($B$4:$B$1003,$B770,$D$4:$D$1003)-SUMIF(Issues!$B$4:$B$2003,$B770,Issues!$D$4:$D$2003)-SUMIF($B771:$B$1004,$B770,$D771:$D$1004))))</f>
        <v/>
      </c>
      <c r="I770" s="22" t="str">
        <f t="shared" si="23"/>
        <v/>
      </c>
    </row>
    <row r="771" spans="1:9" x14ac:dyDescent="0.3">
      <c r="A771" s="18"/>
      <c r="B771" s="17"/>
      <c r="C771" s="19" t="str">
        <f>IF($B771="","",IFERROR(INDEX(Items!$B:$B,MATCH($B771,Items!$A:$A,0)),"Unknown code"))</f>
        <v/>
      </c>
      <c r="D771" s="20"/>
      <c r="E771" s="21"/>
      <c r="F771" s="22" t="str">
        <f t="shared" si="22"/>
        <v/>
      </c>
      <c r="G771" s="17"/>
      <c r="H771" s="23" t="str">
        <f>IF($B771="","",MAX(0,MIN(N($D771),SUMIF($B$4:$B$1003,$B771,$D$4:$D$1003)-SUMIF(Issues!$B$4:$B$2003,$B771,Issues!$D$4:$D$2003)-SUMIF($B772:$B$1004,$B771,$D772:$D$1004))))</f>
        <v/>
      </c>
      <c r="I771" s="22" t="str">
        <f t="shared" si="23"/>
        <v/>
      </c>
    </row>
    <row r="772" spans="1:9" x14ac:dyDescent="0.3">
      <c r="A772" s="18"/>
      <c r="B772" s="17"/>
      <c r="C772" s="19" t="str">
        <f>IF($B772="","",IFERROR(INDEX(Items!$B:$B,MATCH($B772,Items!$A:$A,0)),"Unknown code"))</f>
        <v/>
      </c>
      <c r="D772" s="20"/>
      <c r="E772" s="21"/>
      <c r="F772" s="22" t="str">
        <f t="shared" ref="F772:F835" si="24">IF(OR($D772="",$E772=""),"",ROUND($D772*$E772,2))</f>
        <v/>
      </c>
      <c r="G772" s="17"/>
      <c r="H772" s="23" t="str">
        <f>IF($B772="","",MAX(0,MIN(N($D772),SUMIF($B$4:$B$1003,$B772,$D$4:$D$1003)-SUMIF(Issues!$B$4:$B$2003,$B772,Issues!$D$4:$D$2003)-SUMIF($B773:$B$1004,$B772,$D773:$D$1004))))</f>
        <v/>
      </c>
      <c r="I772" s="22" t="str">
        <f t="shared" ref="I772:I835" si="25">IF(OR($H772="",$E772=""),"",ROUND($H772*$E772,2))</f>
        <v/>
      </c>
    </row>
    <row r="773" spans="1:9" x14ac:dyDescent="0.3">
      <c r="A773" s="18"/>
      <c r="B773" s="17"/>
      <c r="C773" s="19" t="str">
        <f>IF($B773="","",IFERROR(INDEX(Items!$B:$B,MATCH($B773,Items!$A:$A,0)),"Unknown code"))</f>
        <v/>
      </c>
      <c r="D773" s="20"/>
      <c r="E773" s="21"/>
      <c r="F773" s="22" t="str">
        <f t="shared" si="24"/>
        <v/>
      </c>
      <c r="G773" s="17"/>
      <c r="H773" s="23" t="str">
        <f>IF($B773="","",MAX(0,MIN(N($D773),SUMIF($B$4:$B$1003,$B773,$D$4:$D$1003)-SUMIF(Issues!$B$4:$B$2003,$B773,Issues!$D$4:$D$2003)-SUMIF($B774:$B$1004,$B773,$D774:$D$1004))))</f>
        <v/>
      </c>
      <c r="I773" s="22" t="str">
        <f t="shared" si="25"/>
        <v/>
      </c>
    </row>
    <row r="774" spans="1:9" x14ac:dyDescent="0.3">
      <c r="A774" s="18"/>
      <c r="B774" s="17"/>
      <c r="C774" s="19" t="str">
        <f>IF($B774="","",IFERROR(INDEX(Items!$B:$B,MATCH($B774,Items!$A:$A,0)),"Unknown code"))</f>
        <v/>
      </c>
      <c r="D774" s="20"/>
      <c r="E774" s="21"/>
      <c r="F774" s="22" t="str">
        <f t="shared" si="24"/>
        <v/>
      </c>
      <c r="G774" s="17"/>
      <c r="H774" s="23" t="str">
        <f>IF($B774="","",MAX(0,MIN(N($D774),SUMIF($B$4:$B$1003,$B774,$D$4:$D$1003)-SUMIF(Issues!$B$4:$B$2003,$B774,Issues!$D$4:$D$2003)-SUMIF($B775:$B$1004,$B774,$D775:$D$1004))))</f>
        <v/>
      </c>
      <c r="I774" s="22" t="str">
        <f t="shared" si="25"/>
        <v/>
      </c>
    </row>
    <row r="775" spans="1:9" x14ac:dyDescent="0.3">
      <c r="A775" s="18"/>
      <c r="B775" s="17"/>
      <c r="C775" s="19" t="str">
        <f>IF($B775="","",IFERROR(INDEX(Items!$B:$B,MATCH($B775,Items!$A:$A,0)),"Unknown code"))</f>
        <v/>
      </c>
      <c r="D775" s="20"/>
      <c r="E775" s="21"/>
      <c r="F775" s="22" t="str">
        <f t="shared" si="24"/>
        <v/>
      </c>
      <c r="G775" s="17"/>
      <c r="H775" s="23" t="str">
        <f>IF($B775="","",MAX(0,MIN(N($D775),SUMIF($B$4:$B$1003,$B775,$D$4:$D$1003)-SUMIF(Issues!$B$4:$B$2003,$B775,Issues!$D$4:$D$2003)-SUMIF($B776:$B$1004,$B775,$D776:$D$1004))))</f>
        <v/>
      </c>
      <c r="I775" s="22" t="str">
        <f t="shared" si="25"/>
        <v/>
      </c>
    </row>
    <row r="776" spans="1:9" x14ac:dyDescent="0.3">
      <c r="A776" s="18"/>
      <c r="B776" s="17"/>
      <c r="C776" s="19" t="str">
        <f>IF($B776="","",IFERROR(INDEX(Items!$B:$B,MATCH($B776,Items!$A:$A,0)),"Unknown code"))</f>
        <v/>
      </c>
      <c r="D776" s="20"/>
      <c r="E776" s="21"/>
      <c r="F776" s="22" t="str">
        <f t="shared" si="24"/>
        <v/>
      </c>
      <c r="G776" s="17"/>
      <c r="H776" s="23" t="str">
        <f>IF($B776="","",MAX(0,MIN(N($D776),SUMIF($B$4:$B$1003,$B776,$D$4:$D$1003)-SUMIF(Issues!$B$4:$B$2003,$B776,Issues!$D$4:$D$2003)-SUMIF($B777:$B$1004,$B776,$D777:$D$1004))))</f>
        <v/>
      </c>
      <c r="I776" s="22" t="str">
        <f t="shared" si="25"/>
        <v/>
      </c>
    </row>
    <row r="777" spans="1:9" x14ac:dyDescent="0.3">
      <c r="A777" s="18"/>
      <c r="B777" s="17"/>
      <c r="C777" s="19" t="str">
        <f>IF($B777="","",IFERROR(INDEX(Items!$B:$B,MATCH($B777,Items!$A:$A,0)),"Unknown code"))</f>
        <v/>
      </c>
      <c r="D777" s="20"/>
      <c r="E777" s="21"/>
      <c r="F777" s="22" t="str">
        <f t="shared" si="24"/>
        <v/>
      </c>
      <c r="G777" s="17"/>
      <c r="H777" s="23" t="str">
        <f>IF($B777="","",MAX(0,MIN(N($D777),SUMIF($B$4:$B$1003,$B777,$D$4:$D$1003)-SUMIF(Issues!$B$4:$B$2003,$B777,Issues!$D$4:$D$2003)-SUMIF($B778:$B$1004,$B777,$D778:$D$1004))))</f>
        <v/>
      </c>
      <c r="I777" s="22" t="str">
        <f t="shared" si="25"/>
        <v/>
      </c>
    </row>
    <row r="778" spans="1:9" x14ac:dyDescent="0.3">
      <c r="A778" s="18"/>
      <c r="B778" s="17"/>
      <c r="C778" s="19" t="str">
        <f>IF($B778="","",IFERROR(INDEX(Items!$B:$B,MATCH($B778,Items!$A:$A,0)),"Unknown code"))</f>
        <v/>
      </c>
      <c r="D778" s="20"/>
      <c r="E778" s="21"/>
      <c r="F778" s="22" t="str">
        <f t="shared" si="24"/>
        <v/>
      </c>
      <c r="G778" s="17"/>
      <c r="H778" s="23" t="str">
        <f>IF($B778="","",MAX(0,MIN(N($D778),SUMIF($B$4:$B$1003,$B778,$D$4:$D$1003)-SUMIF(Issues!$B$4:$B$2003,$B778,Issues!$D$4:$D$2003)-SUMIF($B779:$B$1004,$B778,$D779:$D$1004))))</f>
        <v/>
      </c>
      <c r="I778" s="22" t="str">
        <f t="shared" si="25"/>
        <v/>
      </c>
    </row>
    <row r="779" spans="1:9" x14ac:dyDescent="0.3">
      <c r="A779" s="18"/>
      <c r="B779" s="17"/>
      <c r="C779" s="19" t="str">
        <f>IF($B779="","",IFERROR(INDEX(Items!$B:$B,MATCH($B779,Items!$A:$A,0)),"Unknown code"))</f>
        <v/>
      </c>
      <c r="D779" s="20"/>
      <c r="E779" s="21"/>
      <c r="F779" s="22" t="str">
        <f t="shared" si="24"/>
        <v/>
      </c>
      <c r="G779" s="17"/>
      <c r="H779" s="23" t="str">
        <f>IF($B779="","",MAX(0,MIN(N($D779),SUMIF($B$4:$B$1003,$B779,$D$4:$D$1003)-SUMIF(Issues!$B$4:$B$2003,$B779,Issues!$D$4:$D$2003)-SUMIF($B780:$B$1004,$B779,$D780:$D$1004))))</f>
        <v/>
      </c>
      <c r="I779" s="22" t="str">
        <f t="shared" si="25"/>
        <v/>
      </c>
    </row>
    <row r="780" spans="1:9" x14ac:dyDescent="0.3">
      <c r="A780" s="18"/>
      <c r="B780" s="17"/>
      <c r="C780" s="19" t="str">
        <f>IF($B780="","",IFERROR(INDEX(Items!$B:$B,MATCH($B780,Items!$A:$A,0)),"Unknown code"))</f>
        <v/>
      </c>
      <c r="D780" s="20"/>
      <c r="E780" s="21"/>
      <c r="F780" s="22" t="str">
        <f t="shared" si="24"/>
        <v/>
      </c>
      <c r="G780" s="17"/>
      <c r="H780" s="23" t="str">
        <f>IF($B780="","",MAX(0,MIN(N($D780),SUMIF($B$4:$B$1003,$B780,$D$4:$D$1003)-SUMIF(Issues!$B$4:$B$2003,$B780,Issues!$D$4:$D$2003)-SUMIF($B781:$B$1004,$B780,$D781:$D$1004))))</f>
        <v/>
      </c>
      <c r="I780" s="22" t="str">
        <f t="shared" si="25"/>
        <v/>
      </c>
    </row>
    <row r="781" spans="1:9" x14ac:dyDescent="0.3">
      <c r="A781" s="18"/>
      <c r="B781" s="17"/>
      <c r="C781" s="19" t="str">
        <f>IF($B781="","",IFERROR(INDEX(Items!$B:$B,MATCH($B781,Items!$A:$A,0)),"Unknown code"))</f>
        <v/>
      </c>
      <c r="D781" s="20"/>
      <c r="E781" s="21"/>
      <c r="F781" s="22" t="str">
        <f t="shared" si="24"/>
        <v/>
      </c>
      <c r="G781" s="17"/>
      <c r="H781" s="23" t="str">
        <f>IF($B781="","",MAX(0,MIN(N($D781),SUMIF($B$4:$B$1003,$B781,$D$4:$D$1003)-SUMIF(Issues!$B$4:$B$2003,$B781,Issues!$D$4:$D$2003)-SUMIF($B782:$B$1004,$B781,$D782:$D$1004))))</f>
        <v/>
      </c>
      <c r="I781" s="22" t="str">
        <f t="shared" si="25"/>
        <v/>
      </c>
    </row>
    <row r="782" spans="1:9" x14ac:dyDescent="0.3">
      <c r="A782" s="18"/>
      <c r="B782" s="17"/>
      <c r="C782" s="19" t="str">
        <f>IF($B782="","",IFERROR(INDEX(Items!$B:$B,MATCH($B782,Items!$A:$A,0)),"Unknown code"))</f>
        <v/>
      </c>
      <c r="D782" s="20"/>
      <c r="E782" s="21"/>
      <c r="F782" s="22" t="str">
        <f t="shared" si="24"/>
        <v/>
      </c>
      <c r="G782" s="17"/>
      <c r="H782" s="23" t="str">
        <f>IF($B782="","",MAX(0,MIN(N($D782),SUMIF($B$4:$B$1003,$B782,$D$4:$D$1003)-SUMIF(Issues!$B$4:$B$2003,$B782,Issues!$D$4:$D$2003)-SUMIF($B783:$B$1004,$B782,$D783:$D$1004))))</f>
        <v/>
      </c>
      <c r="I782" s="22" t="str">
        <f t="shared" si="25"/>
        <v/>
      </c>
    </row>
    <row r="783" spans="1:9" x14ac:dyDescent="0.3">
      <c r="A783" s="18"/>
      <c r="B783" s="17"/>
      <c r="C783" s="19" t="str">
        <f>IF($B783="","",IFERROR(INDEX(Items!$B:$B,MATCH($B783,Items!$A:$A,0)),"Unknown code"))</f>
        <v/>
      </c>
      <c r="D783" s="20"/>
      <c r="E783" s="21"/>
      <c r="F783" s="22" t="str">
        <f t="shared" si="24"/>
        <v/>
      </c>
      <c r="G783" s="17"/>
      <c r="H783" s="23" t="str">
        <f>IF($B783="","",MAX(0,MIN(N($D783),SUMIF($B$4:$B$1003,$B783,$D$4:$D$1003)-SUMIF(Issues!$B$4:$B$2003,$B783,Issues!$D$4:$D$2003)-SUMIF($B784:$B$1004,$B783,$D784:$D$1004))))</f>
        <v/>
      </c>
      <c r="I783" s="22" t="str">
        <f t="shared" si="25"/>
        <v/>
      </c>
    </row>
    <row r="784" spans="1:9" x14ac:dyDescent="0.3">
      <c r="A784" s="18"/>
      <c r="B784" s="17"/>
      <c r="C784" s="19" t="str">
        <f>IF($B784="","",IFERROR(INDEX(Items!$B:$B,MATCH($B784,Items!$A:$A,0)),"Unknown code"))</f>
        <v/>
      </c>
      <c r="D784" s="20"/>
      <c r="E784" s="21"/>
      <c r="F784" s="22" t="str">
        <f t="shared" si="24"/>
        <v/>
      </c>
      <c r="G784" s="17"/>
      <c r="H784" s="23" t="str">
        <f>IF($B784="","",MAX(0,MIN(N($D784),SUMIF($B$4:$B$1003,$B784,$D$4:$D$1003)-SUMIF(Issues!$B$4:$B$2003,$B784,Issues!$D$4:$D$2003)-SUMIF($B785:$B$1004,$B784,$D785:$D$1004))))</f>
        <v/>
      </c>
      <c r="I784" s="22" t="str">
        <f t="shared" si="25"/>
        <v/>
      </c>
    </row>
    <row r="785" spans="1:9" x14ac:dyDescent="0.3">
      <c r="A785" s="18"/>
      <c r="B785" s="17"/>
      <c r="C785" s="19" t="str">
        <f>IF($B785="","",IFERROR(INDEX(Items!$B:$B,MATCH($B785,Items!$A:$A,0)),"Unknown code"))</f>
        <v/>
      </c>
      <c r="D785" s="20"/>
      <c r="E785" s="21"/>
      <c r="F785" s="22" t="str">
        <f t="shared" si="24"/>
        <v/>
      </c>
      <c r="G785" s="17"/>
      <c r="H785" s="23" t="str">
        <f>IF($B785="","",MAX(0,MIN(N($D785),SUMIF($B$4:$B$1003,$B785,$D$4:$D$1003)-SUMIF(Issues!$B$4:$B$2003,$B785,Issues!$D$4:$D$2003)-SUMIF($B786:$B$1004,$B785,$D786:$D$1004))))</f>
        <v/>
      </c>
      <c r="I785" s="22" t="str">
        <f t="shared" si="25"/>
        <v/>
      </c>
    </row>
    <row r="786" spans="1:9" x14ac:dyDescent="0.3">
      <c r="A786" s="18"/>
      <c r="B786" s="17"/>
      <c r="C786" s="19" t="str">
        <f>IF($B786="","",IFERROR(INDEX(Items!$B:$B,MATCH($B786,Items!$A:$A,0)),"Unknown code"))</f>
        <v/>
      </c>
      <c r="D786" s="20"/>
      <c r="E786" s="21"/>
      <c r="F786" s="22" t="str">
        <f t="shared" si="24"/>
        <v/>
      </c>
      <c r="G786" s="17"/>
      <c r="H786" s="23" t="str">
        <f>IF($B786="","",MAX(0,MIN(N($D786),SUMIF($B$4:$B$1003,$B786,$D$4:$D$1003)-SUMIF(Issues!$B$4:$B$2003,$B786,Issues!$D$4:$D$2003)-SUMIF($B787:$B$1004,$B786,$D787:$D$1004))))</f>
        <v/>
      </c>
      <c r="I786" s="22" t="str">
        <f t="shared" si="25"/>
        <v/>
      </c>
    </row>
    <row r="787" spans="1:9" x14ac:dyDescent="0.3">
      <c r="A787" s="18"/>
      <c r="B787" s="17"/>
      <c r="C787" s="19" t="str">
        <f>IF($B787="","",IFERROR(INDEX(Items!$B:$B,MATCH($B787,Items!$A:$A,0)),"Unknown code"))</f>
        <v/>
      </c>
      <c r="D787" s="20"/>
      <c r="E787" s="21"/>
      <c r="F787" s="22" t="str">
        <f t="shared" si="24"/>
        <v/>
      </c>
      <c r="G787" s="17"/>
      <c r="H787" s="23" t="str">
        <f>IF($B787="","",MAX(0,MIN(N($D787),SUMIF($B$4:$B$1003,$B787,$D$4:$D$1003)-SUMIF(Issues!$B$4:$B$2003,$B787,Issues!$D$4:$D$2003)-SUMIF($B788:$B$1004,$B787,$D788:$D$1004))))</f>
        <v/>
      </c>
      <c r="I787" s="22" t="str">
        <f t="shared" si="25"/>
        <v/>
      </c>
    </row>
    <row r="788" spans="1:9" x14ac:dyDescent="0.3">
      <c r="A788" s="18"/>
      <c r="B788" s="17"/>
      <c r="C788" s="19" t="str">
        <f>IF($B788="","",IFERROR(INDEX(Items!$B:$B,MATCH($B788,Items!$A:$A,0)),"Unknown code"))</f>
        <v/>
      </c>
      <c r="D788" s="20"/>
      <c r="E788" s="21"/>
      <c r="F788" s="22" t="str">
        <f t="shared" si="24"/>
        <v/>
      </c>
      <c r="G788" s="17"/>
      <c r="H788" s="23" t="str">
        <f>IF($B788="","",MAX(0,MIN(N($D788),SUMIF($B$4:$B$1003,$B788,$D$4:$D$1003)-SUMIF(Issues!$B$4:$B$2003,$B788,Issues!$D$4:$D$2003)-SUMIF($B789:$B$1004,$B788,$D789:$D$1004))))</f>
        <v/>
      </c>
      <c r="I788" s="22" t="str">
        <f t="shared" si="25"/>
        <v/>
      </c>
    </row>
    <row r="789" spans="1:9" x14ac:dyDescent="0.3">
      <c r="A789" s="18"/>
      <c r="B789" s="17"/>
      <c r="C789" s="19" t="str">
        <f>IF($B789="","",IFERROR(INDEX(Items!$B:$B,MATCH($B789,Items!$A:$A,0)),"Unknown code"))</f>
        <v/>
      </c>
      <c r="D789" s="20"/>
      <c r="E789" s="21"/>
      <c r="F789" s="22" t="str">
        <f t="shared" si="24"/>
        <v/>
      </c>
      <c r="G789" s="17"/>
      <c r="H789" s="23" t="str">
        <f>IF($B789="","",MAX(0,MIN(N($D789),SUMIF($B$4:$B$1003,$B789,$D$4:$D$1003)-SUMIF(Issues!$B$4:$B$2003,$B789,Issues!$D$4:$D$2003)-SUMIF($B790:$B$1004,$B789,$D790:$D$1004))))</f>
        <v/>
      </c>
      <c r="I789" s="22" t="str">
        <f t="shared" si="25"/>
        <v/>
      </c>
    </row>
    <row r="790" spans="1:9" x14ac:dyDescent="0.3">
      <c r="A790" s="18"/>
      <c r="B790" s="17"/>
      <c r="C790" s="19" t="str">
        <f>IF($B790="","",IFERROR(INDEX(Items!$B:$B,MATCH($B790,Items!$A:$A,0)),"Unknown code"))</f>
        <v/>
      </c>
      <c r="D790" s="20"/>
      <c r="E790" s="21"/>
      <c r="F790" s="22" t="str">
        <f t="shared" si="24"/>
        <v/>
      </c>
      <c r="G790" s="17"/>
      <c r="H790" s="23" t="str">
        <f>IF($B790="","",MAX(0,MIN(N($D790),SUMIF($B$4:$B$1003,$B790,$D$4:$D$1003)-SUMIF(Issues!$B$4:$B$2003,$B790,Issues!$D$4:$D$2003)-SUMIF($B791:$B$1004,$B790,$D791:$D$1004))))</f>
        <v/>
      </c>
      <c r="I790" s="22" t="str">
        <f t="shared" si="25"/>
        <v/>
      </c>
    </row>
    <row r="791" spans="1:9" x14ac:dyDescent="0.3">
      <c r="A791" s="18"/>
      <c r="B791" s="17"/>
      <c r="C791" s="19" t="str">
        <f>IF($B791="","",IFERROR(INDEX(Items!$B:$B,MATCH($B791,Items!$A:$A,0)),"Unknown code"))</f>
        <v/>
      </c>
      <c r="D791" s="20"/>
      <c r="E791" s="21"/>
      <c r="F791" s="22" t="str">
        <f t="shared" si="24"/>
        <v/>
      </c>
      <c r="G791" s="17"/>
      <c r="H791" s="23" t="str">
        <f>IF($B791="","",MAX(0,MIN(N($D791),SUMIF($B$4:$B$1003,$B791,$D$4:$D$1003)-SUMIF(Issues!$B$4:$B$2003,$B791,Issues!$D$4:$D$2003)-SUMIF($B792:$B$1004,$B791,$D792:$D$1004))))</f>
        <v/>
      </c>
      <c r="I791" s="22" t="str">
        <f t="shared" si="25"/>
        <v/>
      </c>
    </row>
    <row r="792" spans="1:9" x14ac:dyDescent="0.3">
      <c r="A792" s="18"/>
      <c r="B792" s="17"/>
      <c r="C792" s="19" t="str">
        <f>IF($B792="","",IFERROR(INDEX(Items!$B:$B,MATCH($B792,Items!$A:$A,0)),"Unknown code"))</f>
        <v/>
      </c>
      <c r="D792" s="20"/>
      <c r="E792" s="21"/>
      <c r="F792" s="22" t="str">
        <f t="shared" si="24"/>
        <v/>
      </c>
      <c r="G792" s="17"/>
      <c r="H792" s="23" t="str">
        <f>IF($B792="","",MAX(0,MIN(N($D792),SUMIF($B$4:$B$1003,$B792,$D$4:$D$1003)-SUMIF(Issues!$B$4:$B$2003,$B792,Issues!$D$4:$D$2003)-SUMIF($B793:$B$1004,$B792,$D793:$D$1004))))</f>
        <v/>
      </c>
      <c r="I792" s="22" t="str">
        <f t="shared" si="25"/>
        <v/>
      </c>
    </row>
    <row r="793" spans="1:9" x14ac:dyDescent="0.3">
      <c r="A793" s="18"/>
      <c r="B793" s="17"/>
      <c r="C793" s="19" t="str">
        <f>IF($B793="","",IFERROR(INDEX(Items!$B:$B,MATCH($B793,Items!$A:$A,0)),"Unknown code"))</f>
        <v/>
      </c>
      <c r="D793" s="20"/>
      <c r="E793" s="21"/>
      <c r="F793" s="22" t="str">
        <f t="shared" si="24"/>
        <v/>
      </c>
      <c r="G793" s="17"/>
      <c r="H793" s="23" t="str">
        <f>IF($B793="","",MAX(0,MIN(N($D793),SUMIF($B$4:$B$1003,$B793,$D$4:$D$1003)-SUMIF(Issues!$B$4:$B$2003,$B793,Issues!$D$4:$D$2003)-SUMIF($B794:$B$1004,$B793,$D794:$D$1004))))</f>
        <v/>
      </c>
      <c r="I793" s="22" t="str">
        <f t="shared" si="25"/>
        <v/>
      </c>
    </row>
    <row r="794" spans="1:9" x14ac:dyDescent="0.3">
      <c r="A794" s="18"/>
      <c r="B794" s="17"/>
      <c r="C794" s="19" t="str">
        <f>IF($B794="","",IFERROR(INDEX(Items!$B:$B,MATCH($B794,Items!$A:$A,0)),"Unknown code"))</f>
        <v/>
      </c>
      <c r="D794" s="20"/>
      <c r="E794" s="21"/>
      <c r="F794" s="22" t="str">
        <f t="shared" si="24"/>
        <v/>
      </c>
      <c r="G794" s="17"/>
      <c r="H794" s="23" t="str">
        <f>IF($B794="","",MAX(0,MIN(N($D794),SUMIF($B$4:$B$1003,$B794,$D$4:$D$1003)-SUMIF(Issues!$B$4:$B$2003,$B794,Issues!$D$4:$D$2003)-SUMIF($B795:$B$1004,$B794,$D795:$D$1004))))</f>
        <v/>
      </c>
      <c r="I794" s="22" t="str">
        <f t="shared" si="25"/>
        <v/>
      </c>
    </row>
    <row r="795" spans="1:9" x14ac:dyDescent="0.3">
      <c r="A795" s="18"/>
      <c r="B795" s="17"/>
      <c r="C795" s="19" t="str">
        <f>IF($B795="","",IFERROR(INDEX(Items!$B:$B,MATCH($B795,Items!$A:$A,0)),"Unknown code"))</f>
        <v/>
      </c>
      <c r="D795" s="20"/>
      <c r="E795" s="21"/>
      <c r="F795" s="22" t="str">
        <f t="shared" si="24"/>
        <v/>
      </c>
      <c r="G795" s="17"/>
      <c r="H795" s="23" t="str">
        <f>IF($B795="","",MAX(0,MIN(N($D795),SUMIF($B$4:$B$1003,$B795,$D$4:$D$1003)-SUMIF(Issues!$B$4:$B$2003,$B795,Issues!$D$4:$D$2003)-SUMIF($B796:$B$1004,$B795,$D796:$D$1004))))</f>
        <v/>
      </c>
      <c r="I795" s="22" t="str">
        <f t="shared" si="25"/>
        <v/>
      </c>
    </row>
    <row r="796" spans="1:9" x14ac:dyDescent="0.3">
      <c r="A796" s="18"/>
      <c r="B796" s="17"/>
      <c r="C796" s="19" t="str">
        <f>IF($B796="","",IFERROR(INDEX(Items!$B:$B,MATCH($B796,Items!$A:$A,0)),"Unknown code"))</f>
        <v/>
      </c>
      <c r="D796" s="20"/>
      <c r="E796" s="21"/>
      <c r="F796" s="22" t="str">
        <f t="shared" si="24"/>
        <v/>
      </c>
      <c r="G796" s="17"/>
      <c r="H796" s="23" t="str">
        <f>IF($B796="","",MAX(0,MIN(N($D796),SUMIF($B$4:$B$1003,$B796,$D$4:$D$1003)-SUMIF(Issues!$B$4:$B$2003,$B796,Issues!$D$4:$D$2003)-SUMIF($B797:$B$1004,$B796,$D797:$D$1004))))</f>
        <v/>
      </c>
      <c r="I796" s="22" t="str">
        <f t="shared" si="25"/>
        <v/>
      </c>
    </row>
    <row r="797" spans="1:9" x14ac:dyDescent="0.3">
      <c r="A797" s="18"/>
      <c r="B797" s="17"/>
      <c r="C797" s="19" t="str">
        <f>IF($B797="","",IFERROR(INDEX(Items!$B:$B,MATCH($B797,Items!$A:$A,0)),"Unknown code"))</f>
        <v/>
      </c>
      <c r="D797" s="20"/>
      <c r="E797" s="21"/>
      <c r="F797" s="22" t="str">
        <f t="shared" si="24"/>
        <v/>
      </c>
      <c r="G797" s="17"/>
      <c r="H797" s="23" t="str">
        <f>IF($B797="","",MAX(0,MIN(N($D797),SUMIF($B$4:$B$1003,$B797,$D$4:$D$1003)-SUMIF(Issues!$B$4:$B$2003,$B797,Issues!$D$4:$D$2003)-SUMIF($B798:$B$1004,$B797,$D798:$D$1004))))</f>
        <v/>
      </c>
      <c r="I797" s="22" t="str">
        <f t="shared" si="25"/>
        <v/>
      </c>
    </row>
    <row r="798" spans="1:9" x14ac:dyDescent="0.3">
      <c r="A798" s="18"/>
      <c r="B798" s="17"/>
      <c r="C798" s="19" t="str">
        <f>IF($B798="","",IFERROR(INDEX(Items!$B:$B,MATCH($B798,Items!$A:$A,0)),"Unknown code"))</f>
        <v/>
      </c>
      <c r="D798" s="20"/>
      <c r="E798" s="21"/>
      <c r="F798" s="22" t="str">
        <f t="shared" si="24"/>
        <v/>
      </c>
      <c r="G798" s="17"/>
      <c r="H798" s="23" t="str">
        <f>IF($B798="","",MAX(0,MIN(N($D798),SUMIF($B$4:$B$1003,$B798,$D$4:$D$1003)-SUMIF(Issues!$B$4:$B$2003,$B798,Issues!$D$4:$D$2003)-SUMIF($B799:$B$1004,$B798,$D799:$D$1004))))</f>
        <v/>
      </c>
      <c r="I798" s="22" t="str">
        <f t="shared" si="25"/>
        <v/>
      </c>
    </row>
    <row r="799" spans="1:9" x14ac:dyDescent="0.3">
      <c r="A799" s="18"/>
      <c r="B799" s="17"/>
      <c r="C799" s="19" t="str">
        <f>IF($B799="","",IFERROR(INDEX(Items!$B:$B,MATCH($B799,Items!$A:$A,0)),"Unknown code"))</f>
        <v/>
      </c>
      <c r="D799" s="20"/>
      <c r="E799" s="21"/>
      <c r="F799" s="22" t="str">
        <f t="shared" si="24"/>
        <v/>
      </c>
      <c r="G799" s="17"/>
      <c r="H799" s="23" t="str">
        <f>IF($B799="","",MAX(0,MIN(N($D799),SUMIF($B$4:$B$1003,$B799,$D$4:$D$1003)-SUMIF(Issues!$B$4:$B$2003,$B799,Issues!$D$4:$D$2003)-SUMIF($B800:$B$1004,$B799,$D800:$D$1004))))</f>
        <v/>
      </c>
      <c r="I799" s="22" t="str">
        <f t="shared" si="25"/>
        <v/>
      </c>
    </row>
    <row r="800" spans="1:9" x14ac:dyDescent="0.3">
      <c r="A800" s="18"/>
      <c r="B800" s="17"/>
      <c r="C800" s="19" t="str">
        <f>IF($B800="","",IFERROR(INDEX(Items!$B:$B,MATCH($B800,Items!$A:$A,0)),"Unknown code"))</f>
        <v/>
      </c>
      <c r="D800" s="20"/>
      <c r="E800" s="21"/>
      <c r="F800" s="22" t="str">
        <f t="shared" si="24"/>
        <v/>
      </c>
      <c r="G800" s="17"/>
      <c r="H800" s="23" t="str">
        <f>IF($B800="","",MAX(0,MIN(N($D800),SUMIF($B$4:$B$1003,$B800,$D$4:$D$1003)-SUMIF(Issues!$B$4:$B$2003,$B800,Issues!$D$4:$D$2003)-SUMIF($B801:$B$1004,$B800,$D801:$D$1004))))</f>
        <v/>
      </c>
      <c r="I800" s="22" t="str">
        <f t="shared" si="25"/>
        <v/>
      </c>
    </row>
    <row r="801" spans="1:9" x14ac:dyDescent="0.3">
      <c r="A801" s="18"/>
      <c r="B801" s="17"/>
      <c r="C801" s="19" t="str">
        <f>IF($B801="","",IFERROR(INDEX(Items!$B:$B,MATCH($B801,Items!$A:$A,0)),"Unknown code"))</f>
        <v/>
      </c>
      <c r="D801" s="20"/>
      <c r="E801" s="21"/>
      <c r="F801" s="22" t="str">
        <f t="shared" si="24"/>
        <v/>
      </c>
      <c r="G801" s="17"/>
      <c r="H801" s="23" t="str">
        <f>IF($B801="","",MAX(0,MIN(N($D801),SUMIF($B$4:$B$1003,$B801,$D$4:$D$1003)-SUMIF(Issues!$B$4:$B$2003,$B801,Issues!$D$4:$D$2003)-SUMIF($B802:$B$1004,$B801,$D802:$D$1004))))</f>
        <v/>
      </c>
      <c r="I801" s="22" t="str">
        <f t="shared" si="25"/>
        <v/>
      </c>
    </row>
    <row r="802" spans="1:9" x14ac:dyDescent="0.3">
      <c r="A802" s="18"/>
      <c r="B802" s="17"/>
      <c r="C802" s="19" t="str">
        <f>IF($B802="","",IFERROR(INDEX(Items!$B:$B,MATCH($B802,Items!$A:$A,0)),"Unknown code"))</f>
        <v/>
      </c>
      <c r="D802" s="20"/>
      <c r="E802" s="21"/>
      <c r="F802" s="22" t="str">
        <f t="shared" si="24"/>
        <v/>
      </c>
      <c r="G802" s="17"/>
      <c r="H802" s="23" t="str">
        <f>IF($B802="","",MAX(0,MIN(N($D802),SUMIF($B$4:$B$1003,$B802,$D$4:$D$1003)-SUMIF(Issues!$B$4:$B$2003,$B802,Issues!$D$4:$D$2003)-SUMIF($B803:$B$1004,$B802,$D803:$D$1004))))</f>
        <v/>
      </c>
      <c r="I802" s="22" t="str">
        <f t="shared" si="25"/>
        <v/>
      </c>
    </row>
    <row r="803" spans="1:9" x14ac:dyDescent="0.3">
      <c r="A803" s="18"/>
      <c r="B803" s="17"/>
      <c r="C803" s="19" t="str">
        <f>IF($B803="","",IFERROR(INDEX(Items!$B:$B,MATCH($B803,Items!$A:$A,0)),"Unknown code"))</f>
        <v/>
      </c>
      <c r="D803" s="20"/>
      <c r="E803" s="21"/>
      <c r="F803" s="22" t="str">
        <f t="shared" si="24"/>
        <v/>
      </c>
      <c r="G803" s="17"/>
      <c r="H803" s="23" t="str">
        <f>IF($B803="","",MAX(0,MIN(N($D803),SUMIF($B$4:$B$1003,$B803,$D$4:$D$1003)-SUMIF(Issues!$B$4:$B$2003,$B803,Issues!$D$4:$D$2003)-SUMIF($B804:$B$1004,$B803,$D804:$D$1004))))</f>
        <v/>
      </c>
      <c r="I803" s="22" t="str">
        <f t="shared" si="25"/>
        <v/>
      </c>
    </row>
    <row r="804" spans="1:9" x14ac:dyDescent="0.3">
      <c r="A804" s="18"/>
      <c r="B804" s="17"/>
      <c r="C804" s="19" t="str">
        <f>IF($B804="","",IFERROR(INDEX(Items!$B:$B,MATCH($B804,Items!$A:$A,0)),"Unknown code"))</f>
        <v/>
      </c>
      <c r="D804" s="20"/>
      <c r="E804" s="21"/>
      <c r="F804" s="22" t="str">
        <f t="shared" si="24"/>
        <v/>
      </c>
      <c r="G804" s="17"/>
      <c r="H804" s="23" t="str">
        <f>IF($B804="","",MAX(0,MIN(N($D804),SUMIF($B$4:$B$1003,$B804,$D$4:$D$1003)-SUMIF(Issues!$B$4:$B$2003,$B804,Issues!$D$4:$D$2003)-SUMIF($B805:$B$1004,$B804,$D805:$D$1004))))</f>
        <v/>
      </c>
      <c r="I804" s="22" t="str">
        <f t="shared" si="25"/>
        <v/>
      </c>
    </row>
    <row r="805" spans="1:9" x14ac:dyDescent="0.3">
      <c r="A805" s="18"/>
      <c r="B805" s="17"/>
      <c r="C805" s="19" t="str">
        <f>IF($B805="","",IFERROR(INDEX(Items!$B:$B,MATCH($B805,Items!$A:$A,0)),"Unknown code"))</f>
        <v/>
      </c>
      <c r="D805" s="20"/>
      <c r="E805" s="21"/>
      <c r="F805" s="22" t="str">
        <f t="shared" si="24"/>
        <v/>
      </c>
      <c r="G805" s="17"/>
      <c r="H805" s="23" t="str">
        <f>IF($B805="","",MAX(0,MIN(N($D805),SUMIF($B$4:$B$1003,$B805,$D$4:$D$1003)-SUMIF(Issues!$B$4:$B$2003,$B805,Issues!$D$4:$D$2003)-SUMIF($B806:$B$1004,$B805,$D806:$D$1004))))</f>
        <v/>
      </c>
      <c r="I805" s="22" t="str">
        <f t="shared" si="25"/>
        <v/>
      </c>
    </row>
    <row r="806" spans="1:9" x14ac:dyDescent="0.3">
      <c r="A806" s="18"/>
      <c r="B806" s="17"/>
      <c r="C806" s="19" t="str">
        <f>IF($B806="","",IFERROR(INDEX(Items!$B:$B,MATCH($B806,Items!$A:$A,0)),"Unknown code"))</f>
        <v/>
      </c>
      <c r="D806" s="20"/>
      <c r="E806" s="21"/>
      <c r="F806" s="22" t="str">
        <f t="shared" si="24"/>
        <v/>
      </c>
      <c r="G806" s="17"/>
      <c r="H806" s="23" t="str">
        <f>IF($B806="","",MAX(0,MIN(N($D806),SUMIF($B$4:$B$1003,$B806,$D$4:$D$1003)-SUMIF(Issues!$B$4:$B$2003,$B806,Issues!$D$4:$D$2003)-SUMIF($B807:$B$1004,$B806,$D807:$D$1004))))</f>
        <v/>
      </c>
      <c r="I806" s="22" t="str">
        <f t="shared" si="25"/>
        <v/>
      </c>
    </row>
    <row r="807" spans="1:9" x14ac:dyDescent="0.3">
      <c r="A807" s="18"/>
      <c r="B807" s="17"/>
      <c r="C807" s="19" t="str">
        <f>IF($B807="","",IFERROR(INDEX(Items!$B:$B,MATCH($B807,Items!$A:$A,0)),"Unknown code"))</f>
        <v/>
      </c>
      <c r="D807" s="20"/>
      <c r="E807" s="21"/>
      <c r="F807" s="22" t="str">
        <f t="shared" si="24"/>
        <v/>
      </c>
      <c r="G807" s="17"/>
      <c r="H807" s="23" t="str">
        <f>IF($B807="","",MAX(0,MIN(N($D807),SUMIF($B$4:$B$1003,$B807,$D$4:$D$1003)-SUMIF(Issues!$B$4:$B$2003,$B807,Issues!$D$4:$D$2003)-SUMIF($B808:$B$1004,$B807,$D808:$D$1004))))</f>
        <v/>
      </c>
      <c r="I807" s="22" t="str">
        <f t="shared" si="25"/>
        <v/>
      </c>
    </row>
    <row r="808" spans="1:9" x14ac:dyDescent="0.3">
      <c r="A808" s="18"/>
      <c r="B808" s="17"/>
      <c r="C808" s="19" t="str">
        <f>IF($B808="","",IFERROR(INDEX(Items!$B:$B,MATCH($B808,Items!$A:$A,0)),"Unknown code"))</f>
        <v/>
      </c>
      <c r="D808" s="20"/>
      <c r="E808" s="21"/>
      <c r="F808" s="22" t="str">
        <f t="shared" si="24"/>
        <v/>
      </c>
      <c r="G808" s="17"/>
      <c r="H808" s="23" t="str">
        <f>IF($B808="","",MAX(0,MIN(N($D808),SUMIF($B$4:$B$1003,$B808,$D$4:$D$1003)-SUMIF(Issues!$B$4:$B$2003,$B808,Issues!$D$4:$D$2003)-SUMIF($B809:$B$1004,$B808,$D809:$D$1004))))</f>
        <v/>
      </c>
      <c r="I808" s="22" t="str">
        <f t="shared" si="25"/>
        <v/>
      </c>
    </row>
    <row r="809" spans="1:9" x14ac:dyDescent="0.3">
      <c r="A809" s="18"/>
      <c r="B809" s="17"/>
      <c r="C809" s="19" t="str">
        <f>IF($B809="","",IFERROR(INDEX(Items!$B:$B,MATCH($B809,Items!$A:$A,0)),"Unknown code"))</f>
        <v/>
      </c>
      <c r="D809" s="20"/>
      <c r="E809" s="21"/>
      <c r="F809" s="22" t="str">
        <f t="shared" si="24"/>
        <v/>
      </c>
      <c r="G809" s="17"/>
      <c r="H809" s="23" t="str">
        <f>IF($B809="","",MAX(0,MIN(N($D809),SUMIF($B$4:$B$1003,$B809,$D$4:$D$1003)-SUMIF(Issues!$B$4:$B$2003,$B809,Issues!$D$4:$D$2003)-SUMIF($B810:$B$1004,$B809,$D810:$D$1004))))</f>
        <v/>
      </c>
      <c r="I809" s="22" t="str">
        <f t="shared" si="25"/>
        <v/>
      </c>
    </row>
    <row r="810" spans="1:9" x14ac:dyDescent="0.3">
      <c r="A810" s="18"/>
      <c r="B810" s="17"/>
      <c r="C810" s="19" t="str">
        <f>IF($B810="","",IFERROR(INDEX(Items!$B:$B,MATCH($B810,Items!$A:$A,0)),"Unknown code"))</f>
        <v/>
      </c>
      <c r="D810" s="20"/>
      <c r="E810" s="21"/>
      <c r="F810" s="22" t="str">
        <f t="shared" si="24"/>
        <v/>
      </c>
      <c r="G810" s="17"/>
      <c r="H810" s="23" t="str">
        <f>IF($B810="","",MAX(0,MIN(N($D810),SUMIF($B$4:$B$1003,$B810,$D$4:$D$1003)-SUMIF(Issues!$B$4:$B$2003,$B810,Issues!$D$4:$D$2003)-SUMIF($B811:$B$1004,$B810,$D811:$D$1004))))</f>
        <v/>
      </c>
      <c r="I810" s="22" t="str">
        <f t="shared" si="25"/>
        <v/>
      </c>
    </row>
    <row r="811" spans="1:9" x14ac:dyDescent="0.3">
      <c r="A811" s="18"/>
      <c r="B811" s="17"/>
      <c r="C811" s="19" t="str">
        <f>IF($B811="","",IFERROR(INDEX(Items!$B:$B,MATCH($B811,Items!$A:$A,0)),"Unknown code"))</f>
        <v/>
      </c>
      <c r="D811" s="20"/>
      <c r="E811" s="21"/>
      <c r="F811" s="22" t="str">
        <f t="shared" si="24"/>
        <v/>
      </c>
      <c r="G811" s="17"/>
      <c r="H811" s="23" t="str">
        <f>IF($B811="","",MAX(0,MIN(N($D811),SUMIF($B$4:$B$1003,$B811,$D$4:$D$1003)-SUMIF(Issues!$B$4:$B$2003,$B811,Issues!$D$4:$D$2003)-SUMIF($B812:$B$1004,$B811,$D812:$D$1004))))</f>
        <v/>
      </c>
      <c r="I811" s="22" t="str">
        <f t="shared" si="25"/>
        <v/>
      </c>
    </row>
    <row r="812" spans="1:9" x14ac:dyDescent="0.3">
      <c r="A812" s="18"/>
      <c r="B812" s="17"/>
      <c r="C812" s="19" t="str">
        <f>IF($B812="","",IFERROR(INDEX(Items!$B:$B,MATCH($B812,Items!$A:$A,0)),"Unknown code"))</f>
        <v/>
      </c>
      <c r="D812" s="20"/>
      <c r="E812" s="21"/>
      <c r="F812" s="22" t="str">
        <f t="shared" si="24"/>
        <v/>
      </c>
      <c r="G812" s="17"/>
      <c r="H812" s="23" t="str">
        <f>IF($B812="","",MAX(0,MIN(N($D812),SUMIF($B$4:$B$1003,$B812,$D$4:$D$1003)-SUMIF(Issues!$B$4:$B$2003,$B812,Issues!$D$4:$D$2003)-SUMIF($B813:$B$1004,$B812,$D813:$D$1004))))</f>
        <v/>
      </c>
      <c r="I812" s="22" t="str">
        <f t="shared" si="25"/>
        <v/>
      </c>
    </row>
    <row r="813" spans="1:9" x14ac:dyDescent="0.3">
      <c r="A813" s="18"/>
      <c r="B813" s="17"/>
      <c r="C813" s="19" t="str">
        <f>IF($B813="","",IFERROR(INDEX(Items!$B:$B,MATCH($B813,Items!$A:$A,0)),"Unknown code"))</f>
        <v/>
      </c>
      <c r="D813" s="20"/>
      <c r="E813" s="21"/>
      <c r="F813" s="22" t="str">
        <f t="shared" si="24"/>
        <v/>
      </c>
      <c r="G813" s="17"/>
      <c r="H813" s="23" t="str">
        <f>IF($B813="","",MAX(0,MIN(N($D813),SUMIF($B$4:$B$1003,$B813,$D$4:$D$1003)-SUMIF(Issues!$B$4:$B$2003,$B813,Issues!$D$4:$D$2003)-SUMIF($B814:$B$1004,$B813,$D814:$D$1004))))</f>
        <v/>
      </c>
      <c r="I813" s="22" t="str">
        <f t="shared" si="25"/>
        <v/>
      </c>
    </row>
    <row r="814" spans="1:9" x14ac:dyDescent="0.3">
      <c r="A814" s="18"/>
      <c r="B814" s="17"/>
      <c r="C814" s="19" t="str">
        <f>IF($B814="","",IFERROR(INDEX(Items!$B:$B,MATCH($B814,Items!$A:$A,0)),"Unknown code"))</f>
        <v/>
      </c>
      <c r="D814" s="20"/>
      <c r="E814" s="21"/>
      <c r="F814" s="22" t="str">
        <f t="shared" si="24"/>
        <v/>
      </c>
      <c r="G814" s="17"/>
      <c r="H814" s="23" t="str">
        <f>IF($B814="","",MAX(0,MIN(N($D814),SUMIF($B$4:$B$1003,$B814,$D$4:$D$1003)-SUMIF(Issues!$B$4:$B$2003,$B814,Issues!$D$4:$D$2003)-SUMIF($B815:$B$1004,$B814,$D815:$D$1004))))</f>
        <v/>
      </c>
      <c r="I814" s="22" t="str">
        <f t="shared" si="25"/>
        <v/>
      </c>
    </row>
    <row r="815" spans="1:9" x14ac:dyDescent="0.3">
      <c r="A815" s="18"/>
      <c r="B815" s="17"/>
      <c r="C815" s="19" t="str">
        <f>IF($B815="","",IFERROR(INDEX(Items!$B:$B,MATCH($B815,Items!$A:$A,0)),"Unknown code"))</f>
        <v/>
      </c>
      <c r="D815" s="20"/>
      <c r="E815" s="21"/>
      <c r="F815" s="22" t="str">
        <f t="shared" si="24"/>
        <v/>
      </c>
      <c r="G815" s="17"/>
      <c r="H815" s="23" t="str">
        <f>IF($B815="","",MAX(0,MIN(N($D815),SUMIF($B$4:$B$1003,$B815,$D$4:$D$1003)-SUMIF(Issues!$B$4:$B$2003,$B815,Issues!$D$4:$D$2003)-SUMIF($B816:$B$1004,$B815,$D816:$D$1004))))</f>
        <v/>
      </c>
      <c r="I815" s="22" t="str">
        <f t="shared" si="25"/>
        <v/>
      </c>
    </row>
    <row r="816" spans="1:9" x14ac:dyDescent="0.3">
      <c r="A816" s="18"/>
      <c r="B816" s="17"/>
      <c r="C816" s="19" t="str">
        <f>IF($B816="","",IFERROR(INDEX(Items!$B:$B,MATCH($B816,Items!$A:$A,0)),"Unknown code"))</f>
        <v/>
      </c>
      <c r="D816" s="20"/>
      <c r="E816" s="21"/>
      <c r="F816" s="22" t="str">
        <f t="shared" si="24"/>
        <v/>
      </c>
      <c r="G816" s="17"/>
      <c r="H816" s="23" t="str">
        <f>IF($B816="","",MAX(0,MIN(N($D816),SUMIF($B$4:$B$1003,$B816,$D$4:$D$1003)-SUMIF(Issues!$B$4:$B$2003,$B816,Issues!$D$4:$D$2003)-SUMIF($B817:$B$1004,$B816,$D817:$D$1004))))</f>
        <v/>
      </c>
      <c r="I816" s="22" t="str">
        <f t="shared" si="25"/>
        <v/>
      </c>
    </row>
    <row r="817" spans="1:9" x14ac:dyDescent="0.3">
      <c r="A817" s="18"/>
      <c r="B817" s="17"/>
      <c r="C817" s="19" t="str">
        <f>IF($B817="","",IFERROR(INDEX(Items!$B:$B,MATCH($B817,Items!$A:$A,0)),"Unknown code"))</f>
        <v/>
      </c>
      <c r="D817" s="20"/>
      <c r="E817" s="21"/>
      <c r="F817" s="22" t="str">
        <f t="shared" si="24"/>
        <v/>
      </c>
      <c r="G817" s="17"/>
      <c r="H817" s="23" t="str">
        <f>IF($B817="","",MAX(0,MIN(N($D817),SUMIF($B$4:$B$1003,$B817,$D$4:$D$1003)-SUMIF(Issues!$B$4:$B$2003,$B817,Issues!$D$4:$D$2003)-SUMIF($B818:$B$1004,$B817,$D818:$D$1004))))</f>
        <v/>
      </c>
      <c r="I817" s="22" t="str">
        <f t="shared" si="25"/>
        <v/>
      </c>
    </row>
    <row r="818" spans="1:9" x14ac:dyDescent="0.3">
      <c r="A818" s="18"/>
      <c r="B818" s="17"/>
      <c r="C818" s="19" t="str">
        <f>IF($B818="","",IFERROR(INDEX(Items!$B:$B,MATCH($B818,Items!$A:$A,0)),"Unknown code"))</f>
        <v/>
      </c>
      <c r="D818" s="20"/>
      <c r="E818" s="21"/>
      <c r="F818" s="22" t="str">
        <f t="shared" si="24"/>
        <v/>
      </c>
      <c r="G818" s="17"/>
      <c r="H818" s="23" t="str">
        <f>IF($B818="","",MAX(0,MIN(N($D818),SUMIF($B$4:$B$1003,$B818,$D$4:$D$1003)-SUMIF(Issues!$B$4:$B$2003,$B818,Issues!$D$4:$D$2003)-SUMIF($B819:$B$1004,$B818,$D819:$D$1004))))</f>
        <v/>
      </c>
      <c r="I818" s="22" t="str">
        <f t="shared" si="25"/>
        <v/>
      </c>
    </row>
    <row r="819" spans="1:9" x14ac:dyDescent="0.3">
      <c r="A819" s="18"/>
      <c r="B819" s="17"/>
      <c r="C819" s="19" t="str">
        <f>IF($B819="","",IFERROR(INDEX(Items!$B:$B,MATCH($B819,Items!$A:$A,0)),"Unknown code"))</f>
        <v/>
      </c>
      <c r="D819" s="20"/>
      <c r="E819" s="21"/>
      <c r="F819" s="22" t="str">
        <f t="shared" si="24"/>
        <v/>
      </c>
      <c r="G819" s="17"/>
      <c r="H819" s="23" t="str">
        <f>IF($B819="","",MAX(0,MIN(N($D819),SUMIF($B$4:$B$1003,$B819,$D$4:$D$1003)-SUMIF(Issues!$B$4:$B$2003,$B819,Issues!$D$4:$D$2003)-SUMIF($B820:$B$1004,$B819,$D820:$D$1004))))</f>
        <v/>
      </c>
      <c r="I819" s="22" t="str">
        <f t="shared" si="25"/>
        <v/>
      </c>
    </row>
    <row r="820" spans="1:9" x14ac:dyDescent="0.3">
      <c r="A820" s="18"/>
      <c r="B820" s="17"/>
      <c r="C820" s="19" t="str">
        <f>IF($B820="","",IFERROR(INDEX(Items!$B:$B,MATCH($B820,Items!$A:$A,0)),"Unknown code"))</f>
        <v/>
      </c>
      <c r="D820" s="20"/>
      <c r="E820" s="21"/>
      <c r="F820" s="22" t="str">
        <f t="shared" si="24"/>
        <v/>
      </c>
      <c r="G820" s="17"/>
      <c r="H820" s="23" t="str">
        <f>IF($B820="","",MAX(0,MIN(N($D820),SUMIF($B$4:$B$1003,$B820,$D$4:$D$1003)-SUMIF(Issues!$B$4:$B$2003,$B820,Issues!$D$4:$D$2003)-SUMIF($B821:$B$1004,$B820,$D821:$D$1004))))</f>
        <v/>
      </c>
      <c r="I820" s="22" t="str">
        <f t="shared" si="25"/>
        <v/>
      </c>
    </row>
    <row r="821" spans="1:9" x14ac:dyDescent="0.3">
      <c r="A821" s="18"/>
      <c r="B821" s="17"/>
      <c r="C821" s="19" t="str">
        <f>IF($B821="","",IFERROR(INDEX(Items!$B:$B,MATCH($B821,Items!$A:$A,0)),"Unknown code"))</f>
        <v/>
      </c>
      <c r="D821" s="20"/>
      <c r="E821" s="21"/>
      <c r="F821" s="22" t="str">
        <f t="shared" si="24"/>
        <v/>
      </c>
      <c r="G821" s="17"/>
      <c r="H821" s="23" t="str">
        <f>IF($B821="","",MAX(0,MIN(N($D821),SUMIF($B$4:$B$1003,$B821,$D$4:$D$1003)-SUMIF(Issues!$B$4:$B$2003,$B821,Issues!$D$4:$D$2003)-SUMIF($B822:$B$1004,$B821,$D822:$D$1004))))</f>
        <v/>
      </c>
      <c r="I821" s="22" t="str">
        <f t="shared" si="25"/>
        <v/>
      </c>
    </row>
    <row r="822" spans="1:9" x14ac:dyDescent="0.3">
      <c r="A822" s="18"/>
      <c r="B822" s="17"/>
      <c r="C822" s="19" t="str">
        <f>IF($B822="","",IFERROR(INDEX(Items!$B:$B,MATCH($B822,Items!$A:$A,0)),"Unknown code"))</f>
        <v/>
      </c>
      <c r="D822" s="20"/>
      <c r="E822" s="21"/>
      <c r="F822" s="22" t="str">
        <f t="shared" si="24"/>
        <v/>
      </c>
      <c r="G822" s="17"/>
      <c r="H822" s="23" t="str">
        <f>IF($B822="","",MAX(0,MIN(N($D822),SUMIF($B$4:$B$1003,$B822,$D$4:$D$1003)-SUMIF(Issues!$B$4:$B$2003,$B822,Issues!$D$4:$D$2003)-SUMIF($B823:$B$1004,$B822,$D823:$D$1004))))</f>
        <v/>
      </c>
      <c r="I822" s="22" t="str">
        <f t="shared" si="25"/>
        <v/>
      </c>
    </row>
    <row r="823" spans="1:9" x14ac:dyDescent="0.3">
      <c r="A823" s="18"/>
      <c r="B823" s="17"/>
      <c r="C823" s="19" t="str">
        <f>IF($B823="","",IFERROR(INDEX(Items!$B:$B,MATCH($B823,Items!$A:$A,0)),"Unknown code"))</f>
        <v/>
      </c>
      <c r="D823" s="20"/>
      <c r="E823" s="21"/>
      <c r="F823" s="22" t="str">
        <f t="shared" si="24"/>
        <v/>
      </c>
      <c r="G823" s="17"/>
      <c r="H823" s="23" t="str">
        <f>IF($B823="","",MAX(0,MIN(N($D823),SUMIF($B$4:$B$1003,$B823,$D$4:$D$1003)-SUMIF(Issues!$B$4:$B$2003,$B823,Issues!$D$4:$D$2003)-SUMIF($B824:$B$1004,$B823,$D824:$D$1004))))</f>
        <v/>
      </c>
      <c r="I823" s="22" t="str">
        <f t="shared" si="25"/>
        <v/>
      </c>
    </row>
    <row r="824" spans="1:9" x14ac:dyDescent="0.3">
      <c r="A824" s="18"/>
      <c r="B824" s="17"/>
      <c r="C824" s="19" t="str">
        <f>IF($B824="","",IFERROR(INDEX(Items!$B:$B,MATCH($B824,Items!$A:$A,0)),"Unknown code"))</f>
        <v/>
      </c>
      <c r="D824" s="20"/>
      <c r="E824" s="21"/>
      <c r="F824" s="22" t="str">
        <f t="shared" si="24"/>
        <v/>
      </c>
      <c r="G824" s="17"/>
      <c r="H824" s="23" t="str">
        <f>IF($B824="","",MAX(0,MIN(N($D824),SUMIF($B$4:$B$1003,$B824,$D$4:$D$1003)-SUMIF(Issues!$B$4:$B$2003,$B824,Issues!$D$4:$D$2003)-SUMIF($B825:$B$1004,$B824,$D825:$D$1004))))</f>
        <v/>
      </c>
      <c r="I824" s="22" t="str">
        <f t="shared" si="25"/>
        <v/>
      </c>
    </row>
    <row r="825" spans="1:9" x14ac:dyDescent="0.3">
      <c r="A825" s="18"/>
      <c r="B825" s="17"/>
      <c r="C825" s="19" t="str">
        <f>IF($B825="","",IFERROR(INDEX(Items!$B:$B,MATCH($B825,Items!$A:$A,0)),"Unknown code"))</f>
        <v/>
      </c>
      <c r="D825" s="20"/>
      <c r="E825" s="21"/>
      <c r="F825" s="22" t="str">
        <f t="shared" si="24"/>
        <v/>
      </c>
      <c r="G825" s="17"/>
      <c r="H825" s="23" t="str">
        <f>IF($B825="","",MAX(0,MIN(N($D825),SUMIF($B$4:$B$1003,$B825,$D$4:$D$1003)-SUMIF(Issues!$B$4:$B$2003,$B825,Issues!$D$4:$D$2003)-SUMIF($B826:$B$1004,$B825,$D826:$D$1004))))</f>
        <v/>
      </c>
      <c r="I825" s="22" t="str">
        <f t="shared" si="25"/>
        <v/>
      </c>
    </row>
    <row r="826" spans="1:9" x14ac:dyDescent="0.3">
      <c r="A826" s="18"/>
      <c r="B826" s="17"/>
      <c r="C826" s="19" t="str">
        <f>IF($B826="","",IFERROR(INDEX(Items!$B:$B,MATCH($B826,Items!$A:$A,0)),"Unknown code"))</f>
        <v/>
      </c>
      <c r="D826" s="20"/>
      <c r="E826" s="21"/>
      <c r="F826" s="22" t="str">
        <f t="shared" si="24"/>
        <v/>
      </c>
      <c r="G826" s="17"/>
      <c r="H826" s="23" t="str">
        <f>IF($B826="","",MAX(0,MIN(N($D826),SUMIF($B$4:$B$1003,$B826,$D$4:$D$1003)-SUMIF(Issues!$B$4:$B$2003,$B826,Issues!$D$4:$D$2003)-SUMIF($B827:$B$1004,$B826,$D827:$D$1004))))</f>
        <v/>
      </c>
      <c r="I826" s="22" t="str">
        <f t="shared" si="25"/>
        <v/>
      </c>
    </row>
    <row r="827" spans="1:9" x14ac:dyDescent="0.3">
      <c r="A827" s="18"/>
      <c r="B827" s="17"/>
      <c r="C827" s="19" t="str">
        <f>IF($B827="","",IFERROR(INDEX(Items!$B:$B,MATCH($B827,Items!$A:$A,0)),"Unknown code"))</f>
        <v/>
      </c>
      <c r="D827" s="20"/>
      <c r="E827" s="21"/>
      <c r="F827" s="22" t="str">
        <f t="shared" si="24"/>
        <v/>
      </c>
      <c r="G827" s="17"/>
      <c r="H827" s="23" t="str">
        <f>IF($B827="","",MAX(0,MIN(N($D827),SUMIF($B$4:$B$1003,$B827,$D$4:$D$1003)-SUMIF(Issues!$B$4:$B$2003,$B827,Issues!$D$4:$D$2003)-SUMIF($B828:$B$1004,$B827,$D828:$D$1004))))</f>
        <v/>
      </c>
      <c r="I827" s="22" t="str">
        <f t="shared" si="25"/>
        <v/>
      </c>
    </row>
    <row r="828" spans="1:9" x14ac:dyDescent="0.3">
      <c r="A828" s="18"/>
      <c r="B828" s="17"/>
      <c r="C828" s="19" t="str">
        <f>IF($B828="","",IFERROR(INDEX(Items!$B:$B,MATCH($B828,Items!$A:$A,0)),"Unknown code"))</f>
        <v/>
      </c>
      <c r="D828" s="20"/>
      <c r="E828" s="21"/>
      <c r="F828" s="22" t="str">
        <f t="shared" si="24"/>
        <v/>
      </c>
      <c r="G828" s="17"/>
      <c r="H828" s="23" t="str">
        <f>IF($B828="","",MAX(0,MIN(N($D828),SUMIF($B$4:$B$1003,$B828,$D$4:$D$1003)-SUMIF(Issues!$B$4:$B$2003,$B828,Issues!$D$4:$D$2003)-SUMIF($B829:$B$1004,$B828,$D829:$D$1004))))</f>
        <v/>
      </c>
      <c r="I828" s="22" t="str">
        <f t="shared" si="25"/>
        <v/>
      </c>
    </row>
    <row r="829" spans="1:9" x14ac:dyDescent="0.3">
      <c r="A829" s="18"/>
      <c r="B829" s="17"/>
      <c r="C829" s="19" t="str">
        <f>IF($B829="","",IFERROR(INDEX(Items!$B:$B,MATCH($B829,Items!$A:$A,0)),"Unknown code"))</f>
        <v/>
      </c>
      <c r="D829" s="20"/>
      <c r="E829" s="21"/>
      <c r="F829" s="22" t="str">
        <f t="shared" si="24"/>
        <v/>
      </c>
      <c r="G829" s="17"/>
      <c r="H829" s="23" t="str">
        <f>IF($B829="","",MAX(0,MIN(N($D829),SUMIF($B$4:$B$1003,$B829,$D$4:$D$1003)-SUMIF(Issues!$B$4:$B$2003,$B829,Issues!$D$4:$D$2003)-SUMIF($B830:$B$1004,$B829,$D830:$D$1004))))</f>
        <v/>
      </c>
      <c r="I829" s="22" t="str">
        <f t="shared" si="25"/>
        <v/>
      </c>
    </row>
    <row r="830" spans="1:9" x14ac:dyDescent="0.3">
      <c r="A830" s="18"/>
      <c r="B830" s="17"/>
      <c r="C830" s="19" t="str">
        <f>IF($B830="","",IFERROR(INDEX(Items!$B:$B,MATCH($B830,Items!$A:$A,0)),"Unknown code"))</f>
        <v/>
      </c>
      <c r="D830" s="20"/>
      <c r="E830" s="21"/>
      <c r="F830" s="22" t="str">
        <f t="shared" si="24"/>
        <v/>
      </c>
      <c r="G830" s="17"/>
      <c r="H830" s="23" t="str">
        <f>IF($B830="","",MAX(0,MIN(N($D830),SUMIF($B$4:$B$1003,$B830,$D$4:$D$1003)-SUMIF(Issues!$B$4:$B$2003,$B830,Issues!$D$4:$D$2003)-SUMIF($B831:$B$1004,$B830,$D831:$D$1004))))</f>
        <v/>
      </c>
      <c r="I830" s="22" t="str">
        <f t="shared" si="25"/>
        <v/>
      </c>
    </row>
    <row r="831" spans="1:9" x14ac:dyDescent="0.3">
      <c r="A831" s="18"/>
      <c r="B831" s="17"/>
      <c r="C831" s="19" t="str">
        <f>IF($B831="","",IFERROR(INDEX(Items!$B:$B,MATCH($B831,Items!$A:$A,0)),"Unknown code"))</f>
        <v/>
      </c>
      <c r="D831" s="20"/>
      <c r="E831" s="21"/>
      <c r="F831" s="22" t="str">
        <f t="shared" si="24"/>
        <v/>
      </c>
      <c r="G831" s="17"/>
      <c r="H831" s="23" t="str">
        <f>IF($B831="","",MAX(0,MIN(N($D831),SUMIF($B$4:$B$1003,$B831,$D$4:$D$1003)-SUMIF(Issues!$B$4:$B$2003,$B831,Issues!$D$4:$D$2003)-SUMIF($B832:$B$1004,$B831,$D832:$D$1004))))</f>
        <v/>
      </c>
      <c r="I831" s="22" t="str">
        <f t="shared" si="25"/>
        <v/>
      </c>
    </row>
    <row r="832" spans="1:9" x14ac:dyDescent="0.3">
      <c r="A832" s="18"/>
      <c r="B832" s="17"/>
      <c r="C832" s="19" t="str">
        <f>IF($B832="","",IFERROR(INDEX(Items!$B:$B,MATCH($B832,Items!$A:$A,0)),"Unknown code"))</f>
        <v/>
      </c>
      <c r="D832" s="20"/>
      <c r="E832" s="21"/>
      <c r="F832" s="22" t="str">
        <f t="shared" si="24"/>
        <v/>
      </c>
      <c r="G832" s="17"/>
      <c r="H832" s="23" t="str">
        <f>IF($B832="","",MAX(0,MIN(N($D832),SUMIF($B$4:$B$1003,$B832,$D$4:$D$1003)-SUMIF(Issues!$B$4:$B$2003,$B832,Issues!$D$4:$D$2003)-SUMIF($B833:$B$1004,$B832,$D833:$D$1004))))</f>
        <v/>
      </c>
      <c r="I832" s="22" t="str">
        <f t="shared" si="25"/>
        <v/>
      </c>
    </row>
    <row r="833" spans="1:9" x14ac:dyDescent="0.3">
      <c r="A833" s="18"/>
      <c r="B833" s="17"/>
      <c r="C833" s="19" t="str">
        <f>IF($B833="","",IFERROR(INDEX(Items!$B:$B,MATCH($B833,Items!$A:$A,0)),"Unknown code"))</f>
        <v/>
      </c>
      <c r="D833" s="20"/>
      <c r="E833" s="21"/>
      <c r="F833" s="22" t="str">
        <f t="shared" si="24"/>
        <v/>
      </c>
      <c r="G833" s="17"/>
      <c r="H833" s="23" t="str">
        <f>IF($B833="","",MAX(0,MIN(N($D833),SUMIF($B$4:$B$1003,$B833,$D$4:$D$1003)-SUMIF(Issues!$B$4:$B$2003,$B833,Issues!$D$4:$D$2003)-SUMIF($B834:$B$1004,$B833,$D834:$D$1004))))</f>
        <v/>
      </c>
      <c r="I833" s="22" t="str">
        <f t="shared" si="25"/>
        <v/>
      </c>
    </row>
    <row r="834" spans="1:9" x14ac:dyDescent="0.3">
      <c r="A834" s="18"/>
      <c r="B834" s="17"/>
      <c r="C834" s="19" t="str">
        <f>IF($B834="","",IFERROR(INDEX(Items!$B:$B,MATCH($B834,Items!$A:$A,0)),"Unknown code"))</f>
        <v/>
      </c>
      <c r="D834" s="20"/>
      <c r="E834" s="21"/>
      <c r="F834" s="22" t="str">
        <f t="shared" si="24"/>
        <v/>
      </c>
      <c r="G834" s="17"/>
      <c r="H834" s="23" t="str">
        <f>IF($B834="","",MAX(0,MIN(N($D834),SUMIF($B$4:$B$1003,$B834,$D$4:$D$1003)-SUMIF(Issues!$B$4:$B$2003,$B834,Issues!$D$4:$D$2003)-SUMIF($B835:$B$1004,$B834,$D835:$D$1004))))</f>
        <v/>
      </c>
      <c r="I834" s="22" t="str">
        <f t="shared" si="25"/>
        <v/>
      </c>
    </row>
    <row r="835" spans="1:9" x14ac:dyDescent="0.3">
      <c r="A835" s="18"/>
      <c r="B835" s="17"/>
      <c r="C835" s="19" t="str">
        <f>IF($B835="","",IFERROR(INDEX(Items!$B:$B,MATCH($B835,Items!$A:$A,0)),"Unknown code"))</f>
        <v/>
      </c>
      <c r="D835" s="20"/>
      <c r="E835" s="21"/>
      <c r="F835" s="22" t="str">
        <f t="shared" si="24"/>
        <v/>
      </c>
      <c r="G835" s="17"/>
      <c r="H835" s="23" t="str">
        <f>IF($B835="","",MAX(0,MIN(N($D835),SUMIF($B$4:$B$1003,$B835,$D$4:$D$1003)-SUMIF(Issues!$B$4:$B$2003,$B835,Issues!$D$4:$D$2003)-SUMIF($B836:$B$1004,$B835,$D836:$D$1004))))</f>
        <v/>
      </c>
      <c r="I835" s="22" t="str">
        <f t="shared" si="25"/>
        <v/>
      </c>
    </row>
    <row r="836" spans="1:9" x14ac:dyDescent="0.3">
      <c r="A836" s="18"/>
      <c r="B836" s="17"/>
      <c r="C836" s="19" t="str">
        <f>IF($B836="","",IFERROR(INDEX(Items!$B:$B,MATCH($B836,Items!$A:$A,0)),"Unknown code"))</f>
        <v/>
      </c>
      <c r="D836" s="20"/>
      <c r="E836" s="21"/>
      <c r="F836" s="22" t="str">
        <f t="shared" ref="F836:F899" si="26">IF(OR($D836="",$E836=""),"",ROUND($D836*$E836,2))</f>
        <v/>
      </c>
      <c r="G836" s="17"/>
      <c r="H836" s="23" t="str">
        <f>IF($B836="","",MAX(0,MIN(N($D836),SUMIF($B$4:$B$1003,$B836,$D$4:$D$1003)-SUMIF(Issues!$B$4:$B$2003,$B836,Issues!$D$4:$D$2003)-SUMIF($B837:$B$1004,$B836,$D837:$D$1004))))</f>
        <v/>
      </c>
      <c r="I836" s="22" t="str">
        <f t="shared" ref="I836:I899" si="27">IF(OR($H836="",$E836=""),"",ROUND($H836*$E836,2))</f>
        <v/>
      </c>
    </row>
    <row r="837" spans="1:9" x14ac:dyDescent="0.3">
      <c r="A837" s="18"/>
      <c r="B837" s="17"/>
      <c r="C837" s="19" t="str">
        <f>IF($B837="","",IFERROR(INDEX(Items!$B:$B,MATCH($B837,Items!$A:$A,0)),"Unknown code"))</f>
        <v/>
      </c>
      <c r="D837" s="20"/>
      <c r="E837" s="21"/>
      <c r="F837" s="22" t="str">
        <f t="shared" si="26"/>
        <v/>
      </c>
      <c r="G837" s="17"/>
      <c r="H837" s="23" t="str">
        <f>IF($B837="","",MAX(0,MIN(N($D837),SUMIF($B$4:$B$1003,$B837,$D$4:$D$1003)-SUMIF(Issues!$B$4:$B$2003,$B837,Issues!$D$4:$D$2003)-SUMIF($B838:$B$1004,$B837,$D838:$D$1004))))</f>
        <v/>
      </c>
      <c r="I837" s="22" t="str">
        <f t="shared" si="27"/>
        <v/>
      </c>
    </row>
    <row r="838" spans="1:9" x14ac:dyDescent="0.3">
      <c r="A838" s="18"/>
      <c r="B838" s="17"/>
      <c r="C838" s="19" t="str">
        <f>IF($B838="","",IFERROR(INDEX(Items!$B:$B,MATCH($B838,Items!$A:$A,0)),"Unknown code"))</f>
        <v/>
      </c>
      <c r="D838" s="20"/>
      <c r="E838" s="21"/>
      <c r="F838" s="22" t="str">
        <f t="shared" si="26"/>
        <v/>
      </c>
      <c r="G838" s="17"/>
      <c r="H838" s="23" t="str">
        <f>IF($B838="","",MAX(0,MIN(N($D838),SUMIF($B$4:$B$1003,$B838,$D$4:$D$1003)-SUMIF(Issues!$B$4:$B$2003,$B838,Issues!$D$4:$D$2003)-SUMIF($B839:$B$1004,$B838,$D839:$D$1004))))</f>
        <v/>
      </c>
      <c r="I838" s="22" t="str">
        <f t="shared" si="27"/>
        <v/>
      </c>
    </row>
    <row r="839" spans="1:9" x14ac:dyDescent="0.3">
      <c r="A839" s="18"/>
      <c r="B839" s="17"/>
      <c r="C839" s="19" t="str">
        <f>IF($B839="","",IFERROR(INDEX(Items!$B:$B,MATCH($B839,Items!$A:$A,0)),"Unknown code"))</f>
        <v/>
      </c>
      <c r="D839" s="20"/>
      <c r="E839" s="21"/>
      <c r="F839" s="22" t="str">
        <f t="shared" si="26"/>
        <v/>
      </c>
      <c r="G839" s="17"/>
      <c r="H839" s="23" t="str">
        <f>IF($B839="","",MAX(0,MIN(N($D839),SUMIF($B$4:$B$1003,$B839,$D$4:$D$1003)-SUMIF(Issues!$B$4:$B$2003,$B839,Issues!$D$4:$D$2003)-SUMIF($B840:$B$1004,$B839,$D840:$D$1004))))</f>
        <v/>
      </c>
      <c r="I839" s="22" t="str">
        <f t="shared" si="27"/>
        <v/>
      </c>
    </row>
    <row r="840" spans="1:9" x14ac:dyDescent="0.3">
      <c r="A840" s="18"/>
      <c r="B840" s="17"/>
      <c r="C840" s="19" t="str">
        <f>IF($B840="","",IFERROR(INDEX(Items!$B:$B,MATCH($B840,Items!$A:$A,0)),"Unknown code"))</f>
        <v/>
      </c>
      <c r="D840" s="20"/>
      <c r="E840" s="21"/>
      <c r="F840" s="22" t="str">
        <f t="shared" si="26"/>
        <v/>
      </c>
      <c r="G840" s="17"/>
      <c r="H840" s="23" t="str">
        <f>IF($B840="","",MAX(0,MIN(N($D840),SUMIF($B$4:$B$1003,$B840,$D$4:$D$1003)-SUMIF(Issues!$B$4:$B$2003,$B840,Issues!$D$4:$D$2003)-SUMIF($B841:$B$1004,$B840,$D841:$D$1004))))</f>
        <v/>
      </c>
      <c r="I840" s="22" t="str">
        <f t="shared" si="27"/>
        <v/>
      </c>
    </row>
    <row r="841" spans="1:9" x14ac:dyDescent="0.3">
      <c r="A841" s="18"/>
      <c r="B841" s="17"/>
      <c r="C841" s="19" t="str">
        <f>IF($B841="","",IFERROR(INDEX(Items!$B:$B,MATCH($B841,Items!$A:$A,0)),"Unknown code"))</f>
        <v/>
      </c>
      <c r="D841" s="20"/>
      <c r="E841" s="21"/>
      <c r="F841" s="22" t="str">
        <f t="shared" si="26"/>
        <v/>
      </c>
      <c r="G841" s="17"/>
      <c r="H841" s="23" t="str">
        <f>IF($B841="","",MAX(0,MIN(N($D841),SUMIF($B$4:$B$1003,$B841,$D$4:$D$1003)-SUMIF(Issues!$B$4:$B$2003,$B841,Issues!$D$4:$D$2003)-SUMIF($B842:$B$1004,$B841,$D842:$D$1004))))</f>
        <v/>
      </c>
      <c r="I841" s="22" t="str">
        <f t="shared" si="27"/>
        <v/>
      </c>
    </row>
    <row r="842" spans="1:9" x14ac:dyDescent="0.3">
      <c r="A842" s="18"/>
      <c r="B842" s="17"/>
      <c r="C842" s="19" t="str">
        <f>IF($B842="","",IFERROR(INDEX(Items!$B:$B,MATCH($B842,Items!$A:$A,0)),"Unknown code"))</f>
        <v/>
      </c>
      <c r="D842" s="20"/>
      <c r="E842" s="21"/>
      <c r="F842" s="22" t="str">
        <f t="shared" si="26"/>
        <v/>
      </c>
      <c r="G842" s="17"/>
      <c r="H842" s="23" t="str">
        <f>IF($B842="","",MAX(0,MIN(N($D842),SUMIF($B$4:$B$1003,$B842,$D$4:$D$1003)-SUMIF(Issues!$B$4:$B$2003,$B842,Issues!$D$4:$D$2003)-SUMIF($B843:$B$1004,$B842,$D843:$D$1004))))</f>
        <v/>
      </c>
      <c r="I842" s="22" t="str">
        <f t="shared" si="27"/>
        <v/>
      </c>
    </row>
    <row r="843" spans="1:9" x14ac:dyDescent="0.3">
      <c r="A843" s="18"/>
      <c r="B843" s="17"/>
      <c r="C843" s="19" t="str">
        <f>IF($B843="","",IFERROR(INDEX(Items!$B:$B,MATCH($B843,Items!$A:$A,0)),"Unknown code"))</f>
        <v/>
      </c>
      <c r="D843" s="20"/>
      <c r="E843" s="21"/>
      <c r="F843" s="22" t="str">
        <f t="shared" si="26"/>
        <v/>
      </c>
      <c r="G843" s="17"/>
      <c r="H843" s="23" t="str">
        <f>IF($B843="","",MAX(0,MIN(N($D843),SUMIF($B$4:$B$1003,$B843,$D$4:$D$1003)-SUMIF(Issues!$B$4:$B$2003,$B843,Issues!$D$4:$D$2003)-SUMIF($B844:$B$1004,$B843,$D844:$D$1004))))</f>
        <v/>
      </c>
      <c r="I843" s="22" t="str">
        <f t="shared" si="27"/>
        <v/>
      </c>
    </row>
    <row r="844" spans="1:9" x14ac:dyDescent="0.3">
      <c r="A844" s="18"/>
      <c r="B844" s="17"/>
      <c r="C844" s="19" t="str">
        <f>IF($B844="","",IFERROR(INDEX(Items!$B:$B,MATCH($B844,Items!$A:$A,0)),"Unknown code"))</f>
        <v/>
      </c>
      <c r="D844" s="20"/>
      <c r="E844" s="21"/>
      <c r="F844" s="22" t="str">
        <f t="shared" si="26"/>
        <v/>
      </c>
      <c r="G844" s="17"/>
      <c r="H844" s="23" t="str">
        <f>IF($B844="","",MAX(0,MIN(N($D844),SUMIF($B$4:$B$1003,$B844,$D$4:$D$1003)-SUMIF(Issues!$B$4:$B$2003,$B844,Issues!$D$4:$D$2003)-SUMIF($B845:$B$1004,$B844,$D845:$D$1004))))</f>
        <v/>
      </c>
      <c r="I844" s="22" t="str">
        <f t="shared" si="27"/>
        <v/>
      </c>
    </row>
    <row r="845" spans="1:9" x14ac:dyDescent="0.3">
      <c r="A845" s="18"/>
      <c r="B845" s="17"/>
      <c r="C845" s="19" t="str">
        <f>IF($B845="","",IFERROR(INDEX(Items!$B:$B,MATCH($B845,Items!$A:$A,0)),"Unknown code"))</f>
        <v/>
      </c>
      <c r="D845" s="20"/>
      <c r="E845" s="21"/>
      <c r="F845" s="22" t="str">
        <f t="shared" si="26"/>
        <v/>
      </c>
      <c r="G845" s="17"/>
      <c r="H845" s="23" t="str">
        <f>IF($B845="","",MAX(0,MIN(N($D845),SUMIF($B$4:$B$1003,$B845,$D$4:$D$1003)-SUMIF(Issues!$B$4:$B$2003,$B845,Issues!$D$4:$D$2003)-SUMIF($B846:$B$1004,$B845,$D846:$D$1004))))</f>
        <v/>
      </c>
      <c r="I845" s="22" t="str">
        <f t="shared" si="27"/>
        <v/>
      </c>
    </row>
    <row r="846" spans="1:9" x14ac:dyDescent="0.3">
      <c r="A846" s="18"/>
      <c r="B846" s="17"/>
      <c r="C846" s="19" t="str">
        <f>IF($B846="","",IFERROR(INDEX(Items!$B:$B,MATCH($B846,Items!$A:$A,0)),"Unknown code"))</f>
        <v/>
      </c>
      <c r="D846" s="20"/>
      <c r="E846" s="21"/>
      <c r="F846" s="22" t="str">
        <f t="shared" si="26"/>
        <v/>
      </c>
      <c r="G846" s="17"/>
      <c r="H846" s="23" t="str">
        <f>IF($B846="","",MAX(0,MIN(N($D846),SUMIF($B$4:$B$1003,$B846,$D$4:$D$1003)-SUMIF(Issues!$B$4:$B$2003,$B846,Issues!$D$4:$D$2003)-SUMIF($B847:$B$1004,$B846,$D847:$D$1004))))</f>
        <v/>
      </c>
      <c r="I846" s="22" t="str">
        <f t="shared" si="27"/>
        <v/>
      </c>
    </row>
    <row r="847" spans="1:9" x14ac:dyDescent="0.3">
      <c r="A847" s="18"/>
      <c r="B847" s="17"/>
      <c r="C847" s="19" t="str">
        <f>IF($B847="","",IFERROR(INDEX(Items!$B:$B,MATCH($B847,Items!$A:$A,0)),"Unknown code"))</f>
        <v/>
      </c>
      <c r="D847" s="20"/>
      <c r="E847" s="21"/>
      <c r="F847" s="22" t="str">
        <f t="shared" si="26"/>
        <v/>
      </c>
      <c r="G847" s="17"/>
      <c r="H847" s="23" t="str">
        <f>IF($B847="","",MAX(0,MIN(N($D847),SUMIF($B$4:$B$1003,$B847,$D$4:$D$1003)-SUMIF(Issues!$B$4:$B$2003,$B847,Issues!$D$4:$D$2003)-SUMIF($B848:$B$1004,$B847,$D848:$D$1004))))</f>
        <v/>
      </c>
      <c r="I847" s="22" t="str">
        <f t="shared" si="27"/>
        <v/>
      </c>
    </row>
    <row r="848" spans="1:9" x14ac:dyDescent="0.3">
      <c r="A848" s="18"/>
      <c r="B848" s="17"/>
      <c r="C848" s="19" t="str">
        <f>IF($B848="","",IFERROR(INDEX(Items!$B:$B,MATCH($B848,Items!$A:$A,0)),"Unknown code"))</f>
        <v/>
      </c>
      <c r="D848" s="20"/>
      <c r="E848" s="21"/>
      <c r="F848" s="22" t="str">
        <f t="shared" si="26"/>
        <v/>
      </c>
      <c r="G848" s="17"/>
      <c r="H848" s="23" t="str">
        <f>IF($B848="","",MAX(0,MIN(N($D848),SUMIF($B$4:$B$1003,$B848,$D$4:$D$1003)-SUMIF(Issues!$B$4:$B$2003,$B848,Issues!$D$4:$D$2003)-SUMIF($B849:$B$1004,$B848,$D849:$D$1004))))</f>
        <v/>
      </c>
      <c r="I848" s="22" t="str">
        <f t="shared" si="27"/>
        <v/>
      </c>
    </row>
    <row r="849" spans="1:9" x14ac:dyDescent="0.3">
      <c r="A849" s="18"/>
      <c r="B849" s="17"/>
      <c r="C849" s="19" t="str">
        <f>IF($B849="","",IFERROR(INDEX(Items!$B:$B,MATCH($B849,Items!$A:$A,0)),"Unknown code"))</f>
        <v/>
      </c>
      <c r="D849" s="20"/>
      <c r="E849" s="21"/>
      <c r="F849" s="22" t="str">
        <f t="shared" si="26"/>
        <v/>
      </c>
      <c r="G849" s="17"/>
      <c r="H849" s="23" t="str">
        <f>IF($B849="","",MAX(0,MIN(N($D849),SUMIF($B$4:$B$1003,$B849,$D$4:$D$1003)-SUMIF(Issues!$B$4:$B$2003,$B849,Issues!$D$4:$D$2003)-SUMIF($B850:$B$1004,$B849,$D850:$D$1004))))</f>
        <v/>
      </c>
      <c r="I849" s="22" t="str">
        <f t="shared" si="27"/>
        <v/>
      </c>
    </row>
    <row r="850" spans="1:9" x14ac:dyDescent="0.3">
      <c r="A850" s="18"/>
      <c r="B850" s="17"/>
      <c r="C850" s="19" t="str">
        <f>IF($B850="","",IFERROR(INDEX(Items!$B:$B,MATCH($B850,Items!$A:$A,0)),"Unknown code"))</f>
        <v/>
      </c>
      <c r="D850" s="20"/>
      <c r="E850" s="21"/>
      <c r="F850" s="22" t="str">
        <f t="shared" si="26"/>
        <v/>
      </c>
      <c r="G850" s="17"/>
      <c r="H850" s="23" t="str">
        <f>IF($B850="","",MAX(0,MIN(N($D850),SUMIF($B$4:$B$1003,$B850,$D$4:$D$1003)-SUMIF(Issues!$B$4:$B$2003,$B850,Issues!$D$4:$D$2003)-SUMIF($B851:$B$1004,$B850,$D851:$D$1004))))</f>
        <v/>
      </c>
      <c r="I850" s="22" t="str">
        <f t="shared" si="27"/>
        <v/>
      </c>
    </row>
    <row r="851" spans="1:9" x14ac:dyDescent="0.3">
      <c r="A851" s="18"/>
      <c r="B851" s="17"/>
      <c r="C851" s="19" t="str">
        <f>IF($B851="","",IFERROR(INDEX(Items!$B:$B,MATCH($B851,Items!$A:$A,0)),"Unknown code"))</f>
        <v/>
      </c>
      <c r="D851" s="20"/>
      <c r="E851" s="21"/>
      <c r="F851" s="22" t="str">
        <f t="shared" si="26"/>
        <v/>
      </c>
      <c r="G851" s="17"/>
      <c r="H851" s="23" t="str">
        <f>IF($B851="","",MAX(0,MIN(N($D851),SUMIF($B$4:$B$1003,$B851,$D$4:$D$1003)-SUMIF(Issues!$B$4:$B$2003,$B851,Issues!$D$4:$D$2003)-SUMIF($B852:$B$1004,$B851,$D852:$D$1004))))</f>
        <v/>
      </c>
      <c r="I851" s="22" t="str">
        <f t="shared" si="27"/>
        <v/>
      </c>
    </row>
    <row r="852" spans="1:9" x14ac:dyDescent="0.3">
      <c r="A852" s="18"/>
      <c r="B852" s="17"/>
      <c r="C852" s="19" t="str">
        <f>IF($B852="","",IFERROR(INDEX(Items!$B:$B,MATCH($B852,Items!$A:$A,0)),"Unknown code"))</f>
        <v/>
      </c>
      <c r="D852" s="20"/>
      <c r="E852" s="21"/>
      <c r="F852" s="22" t="str">
        <f t="shared" si="26"/>
        <v/>
      </c>
      <c r="G852" s="17"/>
      <c r="H852" s="23" t="str">
        <f>IF($B852="","",MAX(0,MIN(N($D852),SUMIF($B$4:$B$1003,$B852,$D$4:$D$1003)-SUMIF(Issues!$B$4:$B$2003,$B852,Issues!$D$4:$D$2003)-SUMIF($B853:$B$1004,$B852,$D853:$D$1004))))</f>
        <v/>
      </c>
      <c r="I852" s="22" t="str">
        <f t="shared" si="27"/>
        <v/>
      </c>
    </row>
    <row r="853" spans="1:9" x14ac:dyDescent="0.3">
      <c r="A853" s="18"/>
      <c r="B853" s="17"/>
      <c r="C853" s="19" t="str">
        <f>IF($B853="","",IFERROR(INDEX(Items!$B:$B,MATCH($B853,Items!$A:$A,0)),"Unknown code"))</f>
        <v/>
      </c>
      <c r="D853" s="20"/>
      <c r="E853" s="21"/>
      <c r="F853" s="22" t="str">
        <f t="shared" si="26"/>
        <v/>
      </c>
      <c r="G853" s="17"/>
      <c r="H853" s="23" t="str">
        <f>IF($B853="","",MAX(0,MIN(N($D853),SUMIF($B$4:$B$1003,$B853,$D$4:$D$1003)-SUMIF(Issues!$B$4:$B$2003,$B853,Issues!$D$4:$D$2003)-SUMIF($B854:$B$1004,$B853,$D854:$D$1004))))</f>
        <v/>
      </c>
      <c r="I853" s="22" t="str">
        <f t="shared" si="27"/>
        <v/>
      </c>
    </row>
    <row r="854" spans="1:9" x14ac:dyDescent="0.3">
      <c r="A854" s="18"/>
      <c r="B854" s="17"/>
      <c r="C854" s="19" t="str">
        <f>IF($B854="","",IFERROR(INDEX(Items!$B:$B,MATCH($B854,Items!$A:$A,0)),"Unknown code"))</f>
        <v/>
      </c>
      <c r="D854" s="20"/>
      <c r="E854" s="21"/>
      <c r="F854" s="22" t="str">
        <f t="shared" si="26"/>
        <v/>
      </c>
      <c r="G854" s="17"/>
      <c r="H854" s="23" t="str">
        <f>IF($B854="","",MAX(0,MIN(N($D854),SUMIF($B$4:$B$1003,$B854,$D$4:$D$1003)-SUMIF(Issues!$B$4:$B$2003,$B854,Issues!$D$4:$D$2003)-SUMIF($B855:$B$1004,$B854,$D855:$D$1004))))</f>
        <v/>
      </c>
      <c r="I854" s="22" t="str">
        <f t="shared" si="27"/>
        <v/>
      </c>
    </row>
    <row r="855" spans="1:9" x14ac:dyDescent="0.3">
      <c r="A855" s="18"/>
      <c r="B855" s="17"/>
      <c r="C855" s="19" t="str">
        <f>IF($B855="","",IFERROR(INDEX(Items!$B:$B,MATCH($B855,Items!$A:$A,0)),"Unknown code"))</f>
        <v/>
      </c>
      <c r="D855" s="20"/>
      <c r="E855" s="21"/>
      <c r="F855" s="22" t="str">
        <f t="shared" si="26"/>
        <v/>
      </c>
      <c r="G855" s="17"/>
      <c r="H855" s="23" t="str">
        <f>IF($B855="","",MAX(0,MIN(N($D855),SUMIF($B$4:$B$1003,$B855,$D$4:$D$1003)-SUMIF(Issues!$B$4:$B$2003,$B855,Issues!$D$4:$D$2003)-SUMIF($B856:$B$1004,$B855,$D856:$D$1004))))</f>
        <v/>
      </c>
      <c r="I855" s="22" t="str">
        <f t="shared" si="27"/>
        <v/>
      </c>
    </row>
    <row r="856" spans="1:9" x14ac:dyDescent="0.3">
      <c r="A856" s="18"/>
      <c r="B856" s="17"/>
      <c r="C856" s="19" t="str">
        <f>IF($B856="","",IFERROR(INDEX(Items!$B:$B,MATCH($B856,Items!$A:$A,0)),"Unknown code"))</f>
        <v/>
      </c>
      <c r="D856" s="20"/>
      <c r="E856" s="21"/>
      <c r="F856" s="22" t="str">
        <f t="shared" si="26"/>
        <v/>
      </c>
      <c r="G856" s="17"/>
      <c r="H856" s="23" t="str">
        <f>IF($B856="","",MAX(0,MIN(N($D856),SUMIF($B$4:$B$1003,$B856,$D$4:$D$1003)-SUMIF(Issues!$B$4:$B$2003,$B856,Issues!$D$4:$D$2003)-SUMIF($B857:$B$1004,$B856,$D857:$D$1004))))</f>
        <v/>
      </c>
      <c r="I856" s="22" t="str">
        <f t="shared" si="27"/>
        <v/>
      </c>
    </row>
    <row r="857" spans="1:9" x14ac:dyDescent="0.3">
      <c r="A857" s="18"/>
      <c r="B857" s="17"/>
      <c r="C857" s="19" t="str">
        <f>IF($B857="","",IFERROR(INDEX(Items!$B:$B,MATCH($B857,Items!$A:$A,0)),"Unknown code"))</f>
        <v/>
      </c>
      <c r="D857" s="20"/>
      <c r="E857" s="21"/>
      <c r="F857" s="22" t="str">
        <f t="shared" si="26"/>
        <v/>
      </c>
      <c r="G857" s="17"/>
      <c r="H857" s="23" t="str">
        <f>IF($B857="","",MAX(0,MIN(N($D857),SUMIF($B$4:$B$1003,$B857,$D$4:$D$1003)-SUMIF(Issues!$B$4:$B$2003,$B857,Issues!$D$4:$D$2003)-SUMIF($B858:$B$1004,$B857,$D858:$D$1004))))</f>
        <v/>
      </c>
      <c r="I857" s="22" t="str">
        <f t="shared" si="27"/>
        <v/>
      </c>
    </row>
    <row r="858" spans="1:9" x14ac:dyDescent="0.3">
      <c r="A858" s="18"/>
      <c r="B858" s="17"/>
      <c r="C858" s="19" t="str">
        <f>IF($B858="","",IFERROR(INDEX(Items!$B:$B,MATCH($B858,Items!$A:$A,0)),"Unknown code"))</f>
        <v/>
      </c>
      <c r="D858" s="20"/>
      <c r="E858" s="21"/>
      <c r="F858" s="22" t="str">
        <f t="shared" si="26"/>
        <v/>
      </c>
      <c r="G858" s="17"/>
      <c r="H858" s="23" t="str">
        <f>IF($B858="","",MAX(0,MIN(N($D858),SUMIF($B$4:$B$1003,$B858,$D$4:$D$1003)-SUMIF(Issues!$B$4:$B$2003,$B858,Issues!$D$4:$D$2003)-SUMIF($B859:$B$1004,$B858,$D859:$D$1004))))</f>
        <v/>
      </c>
      <c r="I858" s="22" t="str">
        <f t="shared" si="27"/>
        <v/>
      </c>
    </row>
    <row r="859" spans="1:9" x14ac:dyDescent="0.3">
      <c r="A859" s="18"/>
      <c r="B859" s="17"/>
      <c r="C859" s="19" t="str">
        <f>IF($B859="","",IFERROR(INDEX(Items!$B:$B,MATCH($B859,Items!$A:$A,0)),"Unknown code"))</f>
        <v/>
      </c>
      <c r="D859" s="20"/>
      <c r="E859" s="21"/>
      <c r="F859" s="22" t="str">
        <f t="shared" si="26"/>
        <v/>
      </c>
      <c r="G859" s="17"/>
      <c r="H859" s="23" t="str">
        <f>IF($B859="","",MAX(0,MIN(N($D859),SUMIF($B$4:$B$1003,$B859,$D$4:$D$1003)-SUMIF(Issues!$B$4:$B$2003,$B859,Issues!$D$4:$D$2003)-SUMIF($B860:$B$1004,$B859,$D860:$D$1004))))</f>
        <v/>
      </c>
      <c r="I859" s="22" t="str">
        <f t="shared" si="27"/>
        <v/>
      </c>
    </row>
    <row r="860" spans="1:9" x14ac:dyDescent="0.3">
      <c r="A860" s="18"/>
      <c r="B860" s="17"/>
      <c r="C860" s="19" t="str">
        <f>IF($B860="","",IFERROR(INDEX(Items!$B:$B,MATCH($B860,Items!$A:$A,0)),"Unknown code"))</f>
        <v/>
      </c>
      <c r="D860" s="20"/>
      <c r="E860" s="21"/>
      <c r="F860" s="22" t="str">
        <f t="shared" si="26"/>
        <v/>
      </c>
      <c r="G860" s="17"/>
      <c r="H860" s="23" t="str">
        <f>IF($B860="","",MAX(0,MIN(N($D860),SUMIF($B$4:$B$1003,$B860,$D$4:$D$1003)-SUMIF(Issues!$B$4:$B$2003,$B860,Issues!$D$4:$D$2003)-SUMIF($B861:$B$1004,$B860,$D861:$D$1004))))</f>
        <v/>
      </c>
      <c r="I860" s="22" t="str">
        <f t="shared" si="27"/>
        <v/>
      </c>
    </row>
    <row r="861" spans="1:9" x14ac:dyDescent="0.3">
      <c r="A861" s="18"/>
      <c r="B861" s="17"/>
      <c r="C861" s="19" t="str">
        <f>IF($B861="","",IFERROR(INDEX(Items!$B:$B,MATCH($B861,Items!$A:$A,0)),"Unknown code"))</f>
        <v/>
      </c>
      <c r="D861" s="20"/>
      <c r="E861" s="21"/>
      <c r="F861" s="22" t="str">
        <f t="shared" si="26"/>
        <v/>
      </c>
      <c r="G861" s="17"/>
      <c r="H861" s="23" t="str">
        <f>IF($B861="","",MAX(0,MIN(N($D861),SUMIF($B$4:$B$1003,$B861,$D$4:$D$1003)-SUMIF(Issues!$B$4:$B$2003,$B861,Issues!$D$4:$D$2003)-SUMIF($B862:$B$1004,$B861,$D862:$D$1004))))</f>
        <v/>
      </c>
      <c r="I861" s="22" t="str">
        <f t="shared" si="27"/>
        <v/>
      </c>
    </row>
    <row r="862" spans="1:9" x14ac:dyDescent="0.3">
      <c r="A862" s="18"/>
      <c r="B862" s="17"/>
      <c r="C862" s="19" t="str">
        <f>IF($B862="","",IFERROR(INDEX(Items!$B:$B,MATCH($B862,Items!$A:$A,0)),"Unknown code"))</f>
        <v/>
      </c>
      <c r="D862" s="20"/>
      <c r="E862" s="21"/>
      <c r="F862" s="22" t="str">
        <f t="shared" si="26"/>
        <v/>
      </c>
      <c r="G862" s="17"/>
      <c r="H862" s="23" t="str">
        <f>IF($B862="","",MAX(0,MIN(N($D862),SUMIF($B$4:$B$1003,$B862,$D$4:$D$1003)-SUMIF(Issues!$B$4:$B$2003,$B862,Issues!$D$4:$D$2003)-SUMIF($B863:$B$1004,$B862,$D863:$D$1004))))</f>
        <v/>
      </c>
      <c r="I862" s="22" t="str">
        <f t="shared" si="27"/>
        <v/>
      </c>
    </row>
    <row r="863" spans="1:9" x14ac:dyDescent="0.3">
      <c r="A863" s="18"/>
      <c r="B863" s="17"/>
      <c r="C863" s="19" t="str">
        <f>IF($B863="","",IFERROR(INDEX(Items!$B:$B,MATCH($B863,Items!$A:$A,0)),"Unknown code"))</f>
        <v/>
      </c>
      <c r="D863" s="20"/>
      <c r="E863" s="21"/>
      <c r="F863" s="22" t="str">
        <f t="shared" si="26"/>
        <v/>
      </c>
      <c r="G863" s="17"/>
      <c r="H863" s="23" t="str">
        <f>IF($B863="","",MAX(0,MIN(N($D863),SUMIF($B$4:$B$1003,$B863,$D$4:$D$1003)-SUMIF(Issues!$B$4:$B$2003,$B863,Issues!$D$4:$D$2003)-SUMIF($B864:$B$1004,$B863,$D864:$D$1004))))</f>
        <v/>
      </c>
      <c r="I863" s="22" t="str">
        <f t="shared" si="27"/>
        <v/>
      </c>
    </row>
    <row r="864" spans="1:9" x14ac:dyDescent="0.3">
      <c r="A864" s="18"/>
      <c r="B864" s="17"/>
      <c r="C864" s="19" t="str">
        <f>IF($B864="","",IFERROR(INDEX(Items!$B:$B,MATCH($B864,Items!$A:$A,0)),"Unknown code"))</f>
        <v/>
      </c>
      <c r="D864" s="20"/>
      <c r="E864" s="21"/>
      <c r="F864" s="22" t="str">
        <f t="shared" si="26"/>
        <v/>
      </c>
      <c r="G864" s="17"/>
      <c r="H864" s="23" t="str">
        <f>IF($B864="","",MAX(0,MIN(N($D864),SUMIF($B$4:$B$1003,$B864,$D$4:$D$1003)-SUMIF(Issues!$B$4:$B$2003,$B864,Issues!$D$4:$D$2003)-SUMIF($B865:$B$1004,$B864,$D865:$D$1004))))</f>
        <v/>
      </c>
      <c r="I864" s="22" t="str">
        <f t="shared" si="27"/>
        <v/>
      </c>
    </row>
    <row r="865" spans="1:9" x14ac:dyDescent="0.3">
      <c r="A865" s="18"/>
      <c r="B865" s="17"/>
      <c r="C865" s="19" t="str">
        <f>IF($B865="","",IFERROR(INDEX(Items!$B:$B,MATCH($B865,Items!$A:$A,0)),"Unknown code"))</f>
        <v/>
      </c>
      <c r="D865" s="20"/>
      <c r="E865" s="21"/>
      <c r="F865" s="22" t="str">
        <f t="shared" si="26"/>
        <v/>
      </c>
      <c r="G865" s="17"/>
      <c r="H865" s="23" t="str">
        <f>IF($B865="","",MAX(0,MIN(N($D865),SUMIF($B$4:$B$1003,$B865,$D$4:$D$1003)-SUMIF(Issues!$B$4:$B$2003,$B865,Issues!$D$4:$D$2003)-SUMIF($B866:$B$1004,$B865,$D866:$D$1004))))</f>
        <v/>
      </c>
      <c r="I865" s="22" t="str">
        <f t="shared" si="27"/>
        <v/>
      </c>
    </row>
    <row r="866" spans="1:9" x14ac:dyDescent="0.3">
      <c r="A866" s="18"/>
      <c r="B866" s="17"/>
      <c r="C866" s="19" t="str">
        <f>IF($B866="","",IFERROR(INDEX(Items!$B:$B,MATCH($B866,Items!$A:$A,0)),"Unknown code"))</f>
        <v/>
      </c>
      <c r="D866" s="20"/>
      <c r="E866" s="21"/>
      <c r="F866" s="22" t="str">
        <f t="shared" si="26"/>
        <v/>
      </c>
      <c r="G866" s="17"/>
      <c r="H866" s="23" t="str">
        <f>IF($B866="","",MAX(0,MIN(N($D866),SUMIF($B$4:$B$1003,$B866,$D$4:$D$1003)-SUMIF(Issues!$B$4:$B$2003,$B866,Issues!$D$4:$D$2003)-SUMIF($B867:$B$1004,$B866,$D867:$D$1004))))</f>
        <v/>
      </c>
      <c r="I866" s="22" t="str">
        <f t="shared" si="27"/>
        <v/>
      </c>
    </row>
    <row r="867" spans="1:9" x14ac:dyDescent="0.3">
      <c r="A867" s="18"/>
      <c r="B867" s="17"/>
      <c r="C867" s="19" t="str">
        <f>IF($B867="","",IFERROR(INDEX(Items!$B:$B,MATCH($B867,Items!$A:$A,0)),"Unknown code"))</f>
        <v/>
      </c>
      <c r="D867" s="20"/>
      <c r="E867" s="21"/>
      <c r="F867" s="22" t="str">
        <f t="shared" si="26"/>
        <v/>
      </c>
      <c r="G867" s="17"/>
      <c r="H867" s="23" t="str">
        <f>IF($B867="","",MAX(0,MIN(N($D867),SUMIF($B$4:$B$1003,$B867,$D$4:$D$1003)-SUMIF(Issues!$B$4:$B$2003,$B867,Issues!$D$4:$D$2003)-SUMIF($B868:$B$1004,$B867,$D868:$D$1004))))</f>
        <v/>
      </c>
      <c r="I867" s="22" t="str">
        <f t="shared" si="27"/>
        <v/>
      </c>
    </row>
    <row r="868" spans="1:9" x14ac:dyDescent="0.3">
      <c r="A868" s="18"/>
      <c r="B868" s="17"/>
      <c r="C868" s="19" t="str">
        <f>IF($B868="","",IFERROR(INDEX(Items!$B:$B,MATCH($B868,Items!$A:$A,0)),"Unknown code"))</f>
        <v/>
      </c>
      <c r="D868" s="20"/>
      <c r="E868" s="21"/>
      <c r="F868" s="22" t="str">
        <f t="shared" si="26"/>
        <v/>
      </c>
      <c r="G868" s="17"/>
      <c r="H868" s="23" t="str">
        <f>IF($B868="","",MAX(0,MIN(N($D868),SUMIF($B$4:$B$1003,$B868,$D$4:$D$1003)-SUMIF(Issues!$B$4:$B$2003,$B868,Issues!$D$4:$D$2003)-SUMIF($B869:$B$1004,$B868,$D869:$D$1004))))</f>
        <v/>
      </c>
      <c r="I868" s="22" t="str">
        <f t="shared" si="27"/>
        <v/>
      </c>
    </row>
    <row r="869" spans="1:9" x14ac:dyDescent="0.3">
      <c r="A869" s="18"/>
      <c r="B869" s="17"/>
      <c r="C869" s="19" t="str">
        <f>IF($B869="","",IFERROR(INDEX(Items!$B:$B,MATCH($B869,Items!$A:$A,0)),"Unknown code"))</f>
        <v/>
      </c>
      <c r="D869" s="20"/>
      <c r="E869" s="21"/>
      <c r="F869" s="22" t="str">
        <f t="shared" si="26"/>
        <v/>
      </c>
      <c r="G869" s="17"/>
      <c r="H869" s="23" t="str">
        <f>IF($B869="","",MAX(0,MIN(N($D869),SUMIF($B$4:$B$1003,$B869,$D$4:$D$1003)-SUMIF(Issues!$B$4:$B$2003,$B869,Issues!$D$4:$D$2003)-SUMIF($B870:$B$1004,$B869,$D870:$D$1004))))</f>
        <v/>
      </c>
      <c r="I869" s="22" t="str">
        <f t="shared" si="27"/>
        <v/>
      </c>
    </row>
    <row r="870" spans="1:9" x14ac:dyDescent="0.3">
      <c r="A870" s="18"/>
      <c r="B870" s="17"/>
      <c r="C870" s="19" t="str">
        <f>IF($B870="","",IFERROR(INDEX(Items!$B:$B,MATCH($B870,Items!$A:$A,0)),"Unknown code"))</f>
        <v/>
      </c>
      <c r="D870" s="20"/>
      <c r="E870" s="21"/>
      <c r="F870" s="22" t="str">
        <f t="shared" si="26"/>
        <v/>
      </c>
      <c r="G870" s="17"/>
      <c r="H870" s="23" t="str">
        <f>IF($B870="","",MAX(0,MIN(N($D870),SUMIF($B$4:$B$1003,$B870,$D$4:$D$1003)-SUMIF(Issues!$B$4:$B$2003,$B870,Issues!$D$4:$D$2003)-SUMIF($B871:$B$1004,$B870,$D871:$D$1004))))</f>
        <v/>
      </c>
      <c r="I870" s="22" t="str">
        <f t="shared" si="27"/>
        <v/>
      </c>
    </row>
    <row r="871" spans="1:9" x14ac:dyDescent="0.3">
      <c r="A871" s="18"/>
      <c r="B871" s="17"/>
      <c r="C871" s="19" t="str">
        <f>IF($B871="","",IFERROR(INDEX(Items!$B:$B,MATCH($B871,Items!$A:$A,0)),"Unknown code"))</f>
        <v/>
      </c>
      <c r="D871" s="20"/>
      <c r="E871" s="21"/>
      <c r="F871" s="22" t="str">
        <f t="shared" si="26"/>
        <v/>
      </c>
      <c r="G871" s="17"/>
      <c r="H871" s="23" t="str">
        <f>IF($B871="","",MAX(0,MIN(N($D871),SUMIF($B$4:$B$1003,$B871,$D$4:$D$1003)-SUMIF(Issues!$B$4:$B$2003,$B871,Issues!$D$4:$D$2003)-SUMIF($B872:$B$1004,$B871,$D872:$D$1004))))</f>
        <v/>
      </c>
      <c r="I871" s="22" t="str">
        <f t="shared" si="27"/>
        <v/>
      </c>
    </row>
    <row r="872" spans="1:9" x14ac:dyDescent="0.3">
      <c r="A872" s="18"/>
      <c r="B872" s="17"/>
      <c r="C872" s="19" t="str">
        <f>IF($B872="","",IFERROR(INDEX(Items!$B:$B,MATCH($B872,Items!$A:$A,0)),"Unknown code"))</f>
        <v/>
      </c>
      <c r="D872" s="20"/>
      <c r="E872" s="21"/>
      <c r="F872" s="22" t="str">
        <f t="shared" si="26"/>
        <v/>
      </c>
      <c r="G872" s="17"/>
      <c r="H872" s="23" t="str">
        <f>IF($B872="","",MAX(0,MIN(N($D872),SUMIF($B$4:$B$1003,$B872,$D$4:$D$1003)-SUMIF(Issues!$B$4:$B$2003,$B872,Issues!$D$4:$D$2003)-SUMIF($B873:$B$1004,$B872,$D873:$D$1004))))</f>
        <v/>
      </c>
      <c r="I872" s="22" t="str">
        <f t="shared" si="27"/>
        <v/>
      </c>
    </row>
    <row r="873" spans="1:9" x14ac:dyDescent="0.3">
      <c r="A873" s="18"/>
      <c r="B873" s="17"/>
      <c r="C873" s="19" t="str">
        <f>IF($B873="","",IFERROR(INDEX(Items!$B:$B,MATCH($B873,Items!$A:$A,0)),"Unknown code"))</f>
        <v/>
      </c>
      <c r="D873" s="20"/>
      <c r="E873" s="21"/>
      <c r="F873" s="22" t="str">
        <f t="shared" si="26"/>
        <v/>
      </c>
      <c r="G873" s="17"/>
      <c r="H873" s="23" t="str">
        <f>IF($B873="","",MAX(0,MIN(N($D873),SUMIF($B$4:$B$1003,$B873,$D$4:$D$1003)-SUMIF(Issues!$B$4:$B$2003,$B873,Issues!$D$4:$D$2003)-SUMIF($B874:$B$1004,$B873,$D874:$D$1004))))</f>
        <v/>
      </c>
      <c r="I873" s="22" t="str">
        <f t="shared" si="27"/>
        <v/>
      </c>
    </row>
    <row r="874" spans="1:9" x14ac:dyDescent="0.3">
      <c r="A874" s="18"/>
      <c r="B874" s="17"/>
      <c r="C874" s="19" t="str">
        <f>IF($B874="","",IFERROR(INDEX(Items!$B:$B,MATCH($B874,Items!$A:$A,0)),"Unknown code"))</f>
        <v/>
      </c>
      <c r="D874" s="20"/>
      <c r="E874" s="21"/>
      <c r="F874" s="22" t="str">
        <f t="shared" si="26"/>
        <v/>
      </c>
      <c r="G874" s="17"/>
      <c r="H874" s="23" t="str">
        <f>IF($B874="","",MAX(0,MIN(N($D874),SUMIF($B$4:$B$1003,$B874,$D$4:$D$1003)-SUMIF(Issues!$B$4:$B$2003,$B874,Issues!$D$4:$D$2003)-SUMIF($B875:$B$1004,$B874,$D875:$D$1004))))</f>
        <v/>
      </c>
      <c r="I874" s="22" t="str">
        <f t="shared" si="27"/>
        <v/>
      </c>
    </row>
    <row r="875" spans="1:9" x14ac:dyDescent="0.3">
      <c r="A875" s="18"/>
      <c r="B875" s="17"/>
      <c r="C875" s="19" t="str">
        <f>IF($B875="","",IFERROR(INDEX(Items!$B:$B,MATCH($B875,Items!$A:$A,0)),"Unknown code"))</f>
        <v/>
      </c>
      <c r="D875" s="20"/>
      <c r="E875" s="21"/>
      <c r="F875" s="22" t="str">
        <f t="shared" si="26"/>
        <v/>
      </c>
      <c r="G875" s="17"/>
      <c r="H875" s="23" t="str">
        <f>IF($B875="","",MAX(0,MIN(N($D875),SUMIF($B$4:$B$1003,$B875,$D$4:$D$1003)-SUMIF(Issues!$B$4:$B$2003,$B875,Issues!$D$4:$D$2003)-SUMIF($B876:$B$1004,$B875,$D876:$D$1004))))</f>
        <v/>
      </c>
      <c r="I875" s="22" t="str">
        <f t="shared" si="27"/>
        <v/>
      </c>
    </row>
    <row r="876" spans="1:9" x14ac:dyDescent="0.3">
      <c r="A876" s="18"/>
      <c r="B876" s="17"/>
      <c r="C876" s="19" t="str">
        <f>IF($B876="","",IFERROR(INDEX(Items!$B:$B,MATCH($B876,Items!$A:$A,0)),"Unknown code"))</f>
        <v/>
      </c>
      <c r="D876" s="20"/>
      <c r="E876" s="21"/>
      <c r="F876" s="22" t="str">
        <f t="shared" si="26"/>
        <v/>
      </c>
      <c r="G876" s="17"/>
      <c r="H876" s="23" t="str">
        <f>IF($B876="","",MAX(0,MIN(N($D876),SUMIF($B$4:$B$1003,$B876,$D$4:$D$1003)-SUMIF(Issues!$B$4:$B$2003,$B876,Issues!$D$4:$D$2003)-SUMIF($B877:$B$1004,$B876,$D877:$D$1004))))</f>
        <v/>
      </c>
      <c r="I876" s="22" t="str">
        <f t="shared" si="27"/>
        <v/>
      </c>
    </row>
    <row r="877" spans="1:9" x14ac:dyDescent="0.3">
      <c r="A877" s="18"/>
      <c r="B877" s="17"/>
      <c r="C877" s="19" t="str">
        <f>IF($B877="","",IFERROR(INDEX(Items!$B:$B,MATCH($B877,Items!$A:$A,0)),"Unknown code"))</f>
        <v/>
      </c>
      <c r="D877" s="20"/>
      <c r="E877" s="21"/>
      <c r="F877" s="22" t="str">
        <f t="shared" si="26"/>
        <v/>
      </c>
      <c r="G877" s="17"/>
      <c r="H877" s="23" t="str">
        <f>IF($B877="","",MAX(0,MIN(N($D877),SUMIF($B$4:$B$1003,$B877,$D$4:$D$1003)-SUMIF(Issues!$B$4:$B$2003,$B877,Issues!$D$4:$D$2003)-SUMIF($B878:$B$1004,$B877,$D878:$D$1004))))</f>
        <v/>
      </c>
      <c r="I877" s="22" t="str">
        <f t="shared" si="27"/>
        <v/>
      </c>
    </row>
    <row r="878" spans="1:9" x14ac:dyDescent="0.3">
      <c r="A878" s="18"/>
      <c r="B878" s="17"/>
      <c r="C878" s="19" t="str">
        <f>IF($B878="","",IFERROR(INDEX(Items!$B:$B,MATCH($B878,Items!$A:$A,0)),"Unknown code"))</f>
        <v/>
      </c>
      <c r="D878" s="20"/>
      <c r="E878" s="21"/>
      <c r="F878" s="22" t="str">
        <f t="shared" si="26"/>
        <v/>
      </c>
      <c r="G878" s="17"/>
      <c r="H878" s="23" t="str">
        <f>IF($B878="","",MAX(0,MIN(N($D878),SUMIF($B$4:$B$1003,$B878,$D$4:$D$1003)-SUMIF(Issues!$B$4:$B$2003,$B878,Issues!$D$4:$D$2003)-SUMIF($B879:$B$1004,$B878,$D879:$D$1004))))</f>
        <v/>
      </c>
      <c r="I878" s="22" t="str">
        <f t="shared" si="27"/>
        <v/>
      </c>
    </row>
    <row r="879" spans="1:9" x14ac:dyDescent="0.3">
      <c r="A879" s="18"/>
      <c r="B879" s="17"/>
      <c r="C879" s="19" t="str">
        <f>IF($B879="","",IFERROR(INDEX(Items!$B:$B,MATCH($B879,Items!$A:$A,0)),"Unknown code"))</f>
        <v/>
      </c>
      <c r="D879" s="20"/>
      <c r="E879" s="21"/>
      <c r="F879" s="22" t="str">
        <f t="shared" si="26"/>
        <v/>
      </c>
      <c r="G879" s="17"/>
      <c r="H879" s="23" t="str">
        <f>IF($B879="","",MAX(0,MIN(N($D879),SUMIF($B$4:$B$1003,$B879,$D$4:$D$1003)-SUMIF(Issues!$B$4:$B$2003,$B879,Issues!$D$4:$D$2003)-SUMIF($B880:$B$1004,$B879,$D880:$D$1004))))</f>
        <v/>
      </c>
      <c r="I879" s="22" t="str">
        <f t="shared" si="27"/>
        <v/>
      </c>
    </row>
    <row r="880" spans="1:9" x14ac:dyDescent="0.3">
      <c r="A880" s="18"/>
      <c r="B880" s="17"/>
      <c r="C880" s="19" t="str">
        <f>IF($B880="","",IFERROR(INDEX(Items!$B:$B,MATCH($B880,Items!$A:$A,0)),"Unknown code"))</f>
        <v/>
      </c>
      <c r="D880" s="20"/>
      <c r="E880" s="21"/>
      <c r="F880" s="22" t="str">
        <f t="shared" si="26"/>
        <v/>
      </c>
      <c r="G880" s="17"/>
      <c r="H880" s="23" t="str">
        <f>IF($B880="","",MAX(0,MIN(N($D880),SUMIF($B$4:$B$1003,$B880,$D$4:$D$1003)-SUMIF(Issues!$B$4:$B$2003,$B880,Issues!$D$4:$D$2003)-SUMIF($B881:$B$1004,$B880,$D881:$D$1004))))</f>
        <v/>
      </c>
      <c r="I880" s="22" t="str">
        <f t="shared" si="27"/>
        <v/>
      </c>
    </row>
    <row r="881" spans="1:9" x14ac:dyDescent="0.3">
      <c r="A881" s="18"/>
      <c r="B881" s="17"/>
      <c r="C881" s="19" t="str">
        <f>IF($B881="","",IFERROR(INDEX(Items!$B:$B,MATCH($B881,Items!$A:$A,0)),"Unknown code"))</f>
        <v/>
      </c>
      <c r="D881" s="20"/>
      <c r="E881" s="21"/>
      <c r="F881" s="22" t="str">
        <f t="shared" si="26"/>
        <v/>
      </c>
      <c r="G881" s="17"/>
      <c r="H881" s="23" t="str">
        <f>IF($B881="","",MAX(0,MIN(N($D881),SUMIF($B$4:$B$1003,$B881,$D$4:$D$1003)-SUMIF(Issues!$B$4:$B$2003,$B881,Issues!$D$4:$D$2003)-SUMIF($B882:$B$1004,$B881,$D882:$D$1004))))</f>
        <v/>
      </c>
      <c r="I881" s="22" t="str">
        <f t="shared" si="27"/>
        <v/>
      </c>
    </row>
    <row r="882" spans="1:9" x14ac:dyDescent="0.3">
      <c r="A882" s="18"/>
      <c r="B882" s="17"/>
      <c r="C882" s="19" t="str">
        <f>IF($B882="","",IFERROR(INDEX(Items!$B:$B,MATCH($B882,Items!$A:$A,0)),"Unknown code"))</f>
        <v/>
      </c>
      <c r="D882" s="20"/>
      <c r="E882" s="21"/>
      <c r="F882" s="22" t="str">
        <f t="shared" si="26"/>
        <v/>
      </c>
      <c r="G882" s="17"/>
      <c r="H882" s="23" t="str">
        <f>IF($B882="","",MAX(0,MIN(N($D882),SUMIF($B$4:$B$1003,$B882,$D$4:$D$1003)-SUMIF(Issues!$B$4:$B$2003,$B882,Issues!$D$4:$D$2003)-SUMIF($B883:$B$1004,$B882,$D883:$D$1004))))</f>
        <v/>
      </c>
      <c r="I882" s="22" t="str">
        <f t="shared" si="27"/>
        <v/>
      </c>
    </row>
    <row r="883" spans="1:9" x14ac:dyDescent="0.3">
      <c r="A883" s="18"/>
      <c r="B883" s="17"/>
      <c r="C883" s="19" t="str">
        <f>IF($B883="","",IFERROR(INDEX(Items!$B:$B,MATCH($B883,Items!$A:$A,0)),"Unknown code"))</f>
        <v/>
      </c>
      <c r="D883" s="20"/>
      <c r="E883" s="21"/>
      <c r="F883" s="22" t="str">
        <f t="shared" si="26"/>
        <v/>
      </c>
      <c r="G883" s="17"/>
      <c r="H883" s="23" t="str">
        <f>IF($B883="","",MAX(0,MIN(N($D883),SUMIF($B$4:$B$1003,$B883,$D$4:$D$1003)-SUMIF(Issues!$B$4:$B$2003,$B883,Issues!$D$4:$D$2003)-SUMIF($B884:$B$1004,$B883,$D884:$D$1004))))</f>
        <v/>
      </c>
      <c r="I883" s="22" t="str">
        <f t="shared" si="27"/>
        <v/>
      </c>
    </row>
    <row r="884" spans="1:9" x14ac:dyDescent="0.3">
      <c r="A884" s="18"/>
      <c r="B884" s="17"/>
      <c r="C884" s="19" t="str">
        <f>IF($B884="","",IFERROR(INDEX(Items!$B:$B,MATCH($B884,Items!$A:$A,0)),"Unknown code"))</f>
        <v/>
      </c>
      <c r="D884" s="20"/>
      <c r="E884" s="21"/>
      <c r="F884" s="22" t="str">
        <f t="shared" si="26"/>
        <v/>
      </c>
      <c r="G884" s="17"/>
      <c r="H884" s="23" t="str">
        <f>IF($B884="","",MAX(0,MIN(N($D884),SUMIF($B$4:$B$1003,$B884,$D$4:$D$1003)-SUMIF(Issues!$B$4:$B$2003,$B884,Issues!$D$4:$D$2003)-SUMIF($B885:$B$1004,$B884,$D885:$D$1004))))</f>
        <v/>
      </c>
      <c r="I884" s="22" t="str">
        <f t="shared" si="27"/>
        <v/>
      </c>
    </row>
    <row r="885" spans="1:9" x14ac:dyDescent="0.3">
      <c r="A885" s="18"/>
      <c r="B885" s="17"/>
      <c r="C885" s="19" t="str">
        <f>IF($B885="","",IFERROR(INDEX(Items!$B:$B,MATCH($B885,Items!$A:$A,0)),"Unknown code"))</f>
        <v/>
      </c>
      <c r="D885" s="20"/>
      <c r="E885" s="21"/>
      <c r="F885" s="22" t="str">
        <f t="shared" si="26"/>
        <v/>
      </c>
      <c r="G885" s="17"/>
      <c r="H885" s="23" t="str">
        <f>IF($B885="","",MAX(0,MIN(N($D885),SUMIF($B$4:$B$1003,$B885,$D$4:$D$1003)-SUMIF(Issues!$B$4:$B$2003,$B885,Issues!$D$4:$D$2003)-SUMIF($B886:$B$1004,$B885,$D886:$D$1004))))</f>
        <v/>
      </c>
      <c r="I885" s="22" t="str">
        <f t="shared" si="27"/>
        <v/>
      </c>
    </row>
    <row r="886" spans="1:9" x14ac:dyDescent="0.3">
      <c r="A886" s="18"/>
      <c r="B886" s="17"/>
      <c r="C886" s="19" t="str">
        <f>IF($B886="","",IFERROR(INDEX(Items!$B:$B,MATCH($B886,Items!$A:$A,0)),"Unknown code"))</f>
        <v/>
      </c>
      <c r="D886" s="20"/>
      <c r="E886" s="21"/>
      <c r="F886" s="22" t="str">
        <f t="shared" si="26"/>
        <v/>
      </c>
      <c r="G886" s="17"/>
      <c r="H886" s="23" t="str">
        <f>IF($B886="","",MAX(0,MIN(N($D886),SUMIF($B$4:$B$1003,$B886,$D$4:$D$1003)-SUMIF(Issues!$B$4:$B$2003,$B886,Issues!$D$4:$D$2003)-SUMIF($B887:$B$1004,$B886,$D887:$D$1004))))</f>
        <v/>
      </c>
      <c r="I886" s="22" t="str">
        <f t="shared" si="27"/>
        <v/>
      </c>
    </row>
    <row r="887" spans="1:9" x14ac:dyDescent="0.3">
      <c r="A887" s="18"/>
      <c r="B887" s="17"/>
      <c r="C887" s="19" t="str">
        <f>IF($B887="","",IFERROR(INDEX(Items!$B:$B,MATCH($B887,Items!$A:$A,0)),"Unknown code"))</f>
        <v/>
      </c>
      <c r="D887" s="20"/>
      <c r="E887" s="21"/>
      <c r="F887" s="22" t="str">
        <f t="shared" si="26"/>
        <v/>
      </c>
      <c r="G887" s="17"/>
      <c r="H887" s="23" t="str">
        <f>IF($B887="","",MAX(0,MIN(N($D887),SUMIF($B$4:$B$1003,$B887,$D$4:$D$1003)-SUMIF(Issues!$B$4:$B$2003,$B887,Issues!$D$4:$D$2003)-SUMIF($B888:$B$1004,$B887,$D888:$D$1004))))</f>
        <v/>
      </c>
      <c r="I887" s="22" t="str">
        <f t="shared" si="27"/>
        <v/>
      </c>
    </row>
    <row r="888" spans="1:9" x14ac:dyDescent="0.3">
      <c r="A888" s="18"/>
      <c r="B888" s="17"/>
      <c r="C888" s="19" t="str">
        <f>IF($B888="","",IFERROR(INDEX(Items!$B:$B,MATCH($B888,Items!$A:$A,0)),"Unknown code"))</f>
        <v/>
      </c>
      <c r="D888" s="20"/>
      <c r="E888" s="21"/>
      <c r="F888" s="22" t="str">
        <f t="shared" si="26"/>
        <v/>
      </c>
      <c r="G888" s="17"/>
      <c r="H888" s="23" t="str">
        <f>IF($B888="","",MAX(0,MIN(N($D888),SUMIF($B$4:$B$1003,$B888,$D$4:$D$1003)-SUMIF(Issues!$B$4:$B$2003,$B888,Issues!$D$4:$D$2003)-SUMIF($B889:$B$1004,$B888,$D889:$D$1004))))</f>
        <v/>
      </c>
      <c r="I888" s="22" t="str">
        <f t="shared" si="27"/>
        <v/>
      </c>
    </row>
    <row r="889" spans="1:9" x14ac:dyDescent="0.3">
      <c r="A889" s="18"/>
      <c r="B889" s="17"/>
      <c r="C889" s="19" t="str">
        <f>IF($B889="","",IFERROR(INDEX(Items!$B:$B,MATCH($B889,Items!$A:$A,0)),"Unknown code"))</f>
        <v/>
      </c>
      <c r="D889" s="20"/>
      <c r="E889" s="21"/>
      <c r="F889" s="22" t="str">
        <f t="shared" si="26"/>
        <v/>
      </c>
      <c r="G889" s="17"/>
      <c r="H889" s="23" t="str">
        <f>IF($B889="","",MAX(0,MIN(N($D889),SUMIF($B$4:$B$1003,$B889,$D$4:$D$1003)-SUMIF(Issues!$B$4:$B$2003,$B889,Issues!$D$4:$D$2003)-SUMIF($B890:$B$1004,$B889,$D890:$D$1004))))</f>
        <v/>
      </c>
      <c r="I889" s="22" t="str">
        <f t="shared" si="27"/>
        <v/>
      </c>
    </row>
    <row r="890" spans="1:9" x14ac:dyDescent="0.3">
      <c r="A890" s="18"/>
      <c r="B890" s="17"/>
      <c r="C890" s="19" t="str">
        <f>IF($B890="","",IFERROR(INDEX(Items!$B:$B,MATCH($B890,Items!$A:$A,0)),"Unknown code"))</f>
        <v/>
      </c>
      <c r="D890" s="20"/>
      <c r="E890" s="21"/>
      <c r="F890" s="22" t="str">
        <f t="shared" si="26"/>
        <v/>
      </c>
      <c r="G890" s="17"/>
      <c r="H890" s="23" t="str">
        <f>IF($B890="","",MAX(0,MIN(N($D890),SUMIF($B$4:$B$1003,$B890,$D$4:$D$1003)-SUMIF(Issues!$B$4:$B$2003,$B890,Issues!$D$4:$D$2003)-SUMIF($B891:$B$1004,$B890,$D891:$D$1004))))</f>
        <v/>
      </c>
      <c r="I890" s="22" t="str">
        <f t="shared" si="27"/>
        <v/>
      </c>
    </row>
    <row r="891" spans="1:9" x14ac:dyDescent="0.3">
      <c r="A891" s="18"/>
      <c r="B891" s="17"/>
      <c r="C891" s="19" t="str">
        <f>IF($B891="","",IFERROR(INDEX(Items!$B:$B,MATCH($B891,Items!$A:$A,0)),"Unknown code"))</f>
        <v/>
      </c>
      <c r="D891" s="20"/>
      <c r="E891" s="21"/>
      <c r="F891" s="22" t="str">
        <f t="shared" si="26"/>
        <v/>
      </c>
      <c r="G891" s="17"/>
      <c r="H891" s="23" t="str">
        <f>IF($B891="","",MAX(0,MIN(N($D891),SUMIF($B$4:$B$1003,$B891,$D$4:$D$1003)-SUMIF(Issues!$B$4:$B$2003,$B891,Issues!$D$4:$D$2003)-SUMIF($B892:$B$1004,$B891,$D892:$D$1004))))</f>
        <v/>
      </c>
      <c r="I891" s="22" t="str">
        <f t="shared" si="27"/>
        <v/>
      </c>
    </row>
    <row r="892" spans="1:9" x14ac:dyDescent="0.3">
      <c r="A892" s="18"/>
      <c r="B892" s="17"/>
      <c r="C892" s="19" t="str">
        <f>IF($B892="","",IFERROR(INDEX(Items!$B:$B,MATCH($B892,Items!$A:$A,0)),"Unknown code"))</f>
        <v/>
      </c>
      <c r="D892" s="20"/>
      <c r="E892" s="21"/>
      <c r="F892" s="22" t="str">
        <f t="shared" si="26"/>
        <v/>
      </c>
      <c r="G892" s="17"/>
      <c r="H892" s="23" t="str">
        <f>IF($B892="","",MAX(0,MIN(N($D892),SUMIF($B$4:$B$1003,$B892,$D$4:$D$1003)-SUMIF(Issues!$B$4:$B$2003,$B892,Issues!$D$4:$D$2003)-SUMIF($B893:$B$1004,$B892,$D893:$D$1004))))</f>
        <v/>
      </c>
      <c r="I892" s="22" t="str">
        <f t="shared" si="27"/>
        <v/>
      </c>
    </row>
    <row r="893" spans="1:9" x14ac:dyDescent="0.3">
      <c r="A893" s="18"/>
      <c r="B893" s="17"/>
      <c r="C893" s="19" t="str">
        <f>IF($B893="","",IFERROR(INDEX(Items!$B:$B,MATCH($B893,Items!$A:$A,0)),"Unknown code"))</f>
        <v/>
      </c>
      <c r="D893" s="20"/>
      <c r="E893" s="21"/>
      <c r="F893" s="22" t="str">
        <f t="shared" si="26"/>
        <v/>
      </c>
      <c r="G893" s="17"/>
      <c r="H893" s="23" t="str">
        <f>IF($B893="","",MAX(0,MIN(N($D893),SUMIF($B$4:$B$1003,$B893,$D$4:$D$1003)-SUMIF(Issues!$B$4:$B$2003,$B893,Issues!$D$4:$D$2003)-SUMIF($B894:$B$1004,$B893,$D894:$D$1004))))</f>
        <v/>
      </c>
      <c r="I893" s="22" t="str">
        <f t="shared" si="27"/>
        <v/>
      </c>
    </row>
    <row r="894" spans="1:9" x14ac:dyDescent="0.3">
      <c r="A894" s="18"/>
      <c r="B894" s="17"/>
      <c r="C894" s="19" t="str">
        <f>IF($B894="","",IFERROR(INDEX(Items!$B:$B,MATCH($B894,Items!$A:$A,0)),"Unknown code"))</f>
        <v/>
      </c>
      <c r="D894" s="20"/>
      <c r="E894" s="21"/>
      <c r="F894" s="22" t="str">
        <f t="shared" si="26"/>
        <v/>
      </c>
      <c r="G894" s="17"/>
      <c r="H894" s="23" t="str">
        <f>IF($B894="","",MAX(0,MIN(N($D894),SUMIF($B$4:$B$1003,$B894,$D$4:$D$1003)-SUMIF(Issues!$B$4:$B$2003,$B894,Issues!$D$4:$D$2003)-SUMIF($B895:$B$1004,$B894,$D895:$D$1004))))</f>
        <v/>
      </c>
      <c r="I894" s="22" t="str">
        <f t="shared" si="27"/>
        <v/>
      </c>
    </row>
    <row r="895" spans="1:9" x14ac:dyDescent="0.3">
      <c r="A895" s="18"/>
      <c r="B895" s="17"/>
      <c r="C895" s="19" t="str">
        <f>IF($B895="","",IFERROR(INDEX(Items!$B:$B,MATCH($B895,Items!$A:$A,0)),"Unknown code"))</f>
        <v/>
      </c>
      <c r="D895" s="20"/>
      <c r="E895" s="21"/>
      <c r="F895" s="22" t="str">
        <f t="shared" si="26"/>
        <v/>
      </c>
      <c r="G895" s="17"/>
      <c r="H895" s="23" t="str">
        <f>IF($B895="","",MAX(0,MIN(N($D895),SUMIF($B$4:$B$1003,$B895,$D$4:$D$1003)-SUMIF(Issues!$B$4:$B$2003,$B895,Issues!$D$4:$D$2003)-SUMIF($B896:$B$1004,$B895,$D896:$D$1004))))</f>
        <v/>
      </c>
      <c r="I895" s="22" t="str">
        <f t="shared" si="27"/>
        <v/>
      </c>
    </row>
    <row r="896" spans="1:9" x14ac:dyDescent="0.3">
      <c r="A896" s="18"/>
      <c r="B896" s="17"/>
      <c r="C896" s="19" t="str">
        <f>IF($B896="","",IFERROR(INDEX(Items!$B:$B,MATCH($B896,Items!$A:$A,0)),"Unknown code"))</f>
        <v/>
      </c>
      <c r="D896" s="20"/>
      <c r="E896" s="21"/>
      <c r="F896" s="22" t="str">
        <f t="shared" si="26"/>
        <v/>
      </c>
      <c r="G896" s="17"/>
      <c r="H896" s="23" t="str">
        <f>IF($B896="","",MAX(0,MIN(N($D896),SUMIF($B$4:$B$1003,$B896,$D$4:$D$1003)-SUMIF(Issues!$B$4:$B$2003,$B896,Issues!$D$4:$D$2003)-SUMIF($B897:$B$1004,$B896,$D897:$D$1004))))</f>
        <v/>
      </c>
      <c r="I896" s="22" t="str">
        <f t="shared" si="27"/>
        <v/>
      </c>
    </row>
    <row r="897" spans="1:9" x14ac:dyDescent="0.3">
      <c r="A897" s="18"/>
      <c r="B897" s="17"/>
      <c r="C897" s="19" t="str">
        <f>IF($B897="","",IFERROR(INDEX(Items!$B:$B,MATCH($B897,Items!$A:$A,0)),"Unknown code"))</f>
        <v/>
      </c>
      <c r="D897" s="20"/>
      <c r="E897" s="21"/>
      <c r="F897" s="22" t="str">
        <f t="shared" si="26"/>
        <v/>
      </c>
      <c r="G897" s="17"/>
      <c r="H897" s="23" t="str">
        <f>IF($B897="","",MAX(0,MIN(N($D897),SUMIF($B$4:$B$1003,$B897,$D$4:$D$1003)-SUMIF(Issues!$B$4:$B$2003,$B897,Issues!$D$4:$D$2003)-SUMIF($B898:$B$1004,$B897,$D898:$D$1004))))</f>
        <v/>
      </c>
      <c r="I897" s="22" t="str">
        <f t="shared" si="27"/>
        <v/>
      </c>
    </row>
    <row r="898" spans="1:9" x14ac:dyDescent="0.3">
      <c r="A898" s="18"/>
      <c r="B898" s="17"/>
      <c r="C898" s="19" t="str">
        <f>IF($B898="","",IFERROR(INDEX(Items!$B:$B,MATCH($B898,Items!$A:$A,0)),"Unknown code"))</f>
        <v/>
      </c>
      <c r="D898" s="20"/>
      <c r="E898" s="21"/>
      <c r="F898" s="22" t="str">
        <f t="shared" si="26"/>
        <v/>
      </c>
      <c r="G898" s="17"/>
      <c r="H898" s="23" t="str">
        <f>IF($B898="","",MAX(0,MIN(N($D898),SUMIF($B$4:$B$1003,$B898,$D$4:$D$1003)-SUMIF(Issues!$B$4:$B$2003,$B898,Issues!$D$4:$D$2003)-SUMIF($B899:$B$1004,$B898,$D899:$D$1004))))</f>
        <v/>
      </c>
      <c r="I898" s="22" t="str">
        <f t="shared" si="27"/>
        <v/>
      </c>
    </row>
    <row r="899" spans="1:9" x14ac:dyDescent="0.3">
      <c r="A899" s="18"/>
      <c r="B899" s="17"/>
      <c r="C899" s="19" t="str">
        <f>IF($B899="","",IFERROR(INDEX(Items!$B:$B,MATCH($B899,Items!$A:$A,0)),"Unknown code"))</f>
        <v/>
      </c>
      <c r="D899" s="20"/>
      <c r="E899" s="21"/>
      <c r="F899" s="22" t="str">
        <f t="shared" si="26"/>
        <v/>
      </c>
      <c r="G899" s="17"/>
      <c r="H899" s="23" t="str">
        <f>IF($B899="","",MAX(0,MIN(N($D899),SUMIF($B$4:$B$1003,$B899,$D$4:$D$1003)-SUMIF(Issues!$B$4:$B$2003,$B899,Issues!$D$4:$D$2003)-SUMIF($B900:$B$1004,$B899,$D900:$D$1004))))</f>
        <v/>
      </c>
      <c r="I899" s="22" t="str">
        <f t="shared" si="27"/>
        <v/>
      </c>
    </row>
    <row r="900" spans="1:9" x14ac:dyDescent="0.3">
      <c r="A900" s="18"/>
      <c r="B900" s="17"/>
      <c r="C900" s="19" t="str">
        <f>IF($B900="","",IFERROR(INDEX(Items!$B:$B,MATCH($B900,Items!$A:$A,0)),"Unknown code"))</f>
        <v/>
      </c>
      <c r="D900" s="20"/>
      <c r="E900" s="21"/>
      <c r="F900" s="22" t="str">
        <f t="shared" ref="F900:F963" si="28">IF(OR($D900="",$E900=""),"",ROUND($D900*$E900,2))</f>
        <v/>
      </c>
      <c r="G900" s="17"/>
      <c r="H900" s="23" t="str">
        <f>IF($B900="","",MAX(0,MIN(N($D900),SUMIF($B$4:$B$1003,$B900,$D$4:$D$1003)-SUMIF(Issues!$B$4:$B$2003,$B900,Issues!$D$4:$D$2003)-SUMIF($B901:$B$1004,$B900,$D901:$D$1004))))</f>
        <v/>
      </c>
      <c r="I900" s="22" t="str">
        <f t="shared" ref="I900:I963" si="29">IF(OR($H900="",$E900=""),"",ROUND($H900*$E900,2))</f>
        <v/>
      </c>
    </row>
    <row r="901" spans="1:9" x14ac:dyDescent="0.3">
      <c r="A901" s="18"/>
      <c r="B901" s="17"/>
      <c r="C901" s="19" t="str">
        <f>IF($B901="","",IFERROR(INDEX(Items!$B:$B,MATCH($B901,Items!$A:$A,0)),"Unknown code"))</f>
        <v/>
      </c>
      <c r="D901" s="20"/>
      <c r="E901" s="21"/>
      <c r="F901" s="22" t="str">
        <f t="shared" si="28"/>
        <v/>
      </c>
      <c r="G901" s="17"/>
      <c r="H901" s="23" t="str">
        <f>IF($B901="","",MAX(0,MIN(N($D901),SUMIF($B$4:$B$1003,$B901,$D$4:$D$1003)-SUMIF(Issues!$B$4:$B$2003,$B901,Issues!$D$4:$D$2003)-SUMIF($B902:$B$1004,$B901,$D902:$D$1004))))</f>
        <v/>
      </c>
      <c r="I901" s="22" t="str">
        <f t="shared" si="29"/>
        <v/>
      </c>
    </row>
    <row r="902" spans="1:9" x14ac:dyDescent="0.3">
      <c r="A902" s="18"/>
      <c r="B902" s="17"/>
      <c r="C902" s="19" t="str">
        <f>IF($B902="","",IFERROR(INDEX(Items!$B:$B,MATCH($B902,Items!$A:$A,0)),"Unknown code"))</f>
        <v/>
      </c>
      <c r="D902" s="20"/>
      <c r="E902" s="21"/>
      <c r="F902" s="22" t="str">
        <f t="shared" si="28"/>
        <v/>
      </c>
      <c r="G902" s="17"/>
      <c r="H902" s="23" t="str">
        <f>IF($B902="","",MAX(0,MIN(N($D902),SUMIF($B$4:$B$1003,$B902,$D$4:$D$1003)-SUMIF(Issues!$B$4:$B$2003,$B902,Issues!$D$4:$D$2003)-SUMIF($B903:$B$1004,$B902,$D903:$D$1004))))</f>
        <v/>
      </c>
      <c r="I902" s="22" t="str">
        <f t="shared" si="29"/>
        <v/>
      </c>
    </row>
    <row r="903" spans="1:9" x14ac:dyDescent="0.3">
      <c r="A903" s="18"/>
      <c r="B903" s="17"/>
      <c r="C903" s="19" t="str">
        <f>IF($B903="","",IFERROR(INDEX(Items!$B:$B,MATCH($B903,Items!$A:$A,0)),"Unknown code"))</f>
        <v/>
      </c>
      <c r="D903" s="20"/>
      <c r="E903" s="21"/>
      <c r="F903" s="22" t="str">
        <f t="shared" si="28"/>
        <v/>
      </c>
      <c r="G903" s="17"/>
      <c r="H903" s="23" t="str">
        <f>IF($B903="","",MAX(0,MIN(N($D903),SUMIF($B$4:$B$1003,$B903,$D$4:$D$1003)-SUMIF(Issues!$B$4:$B$2003,$B903,Issues!$D$4:$D$2003)-SUMIF($B904:$B$1004,$B903,$D904:$D$1004))))</f>
        <v/>
      </c>
      <c r="I903" s="22" t="str">
        <f t="shared" si="29"/>
        <v/>
      </c>
    </row>
    <row r="904" spans="1:9" x14ac:dyDescent="0.3">
      <c r="A904" s="18"/>
      <c r="B904" s="17"/>
      <c r="C904" s="19" t="str">
        <f>IF($B904="","",IFERROR(INDEX(Items!$B:$B,MATCH($B904,Items!$A:$A,0)),"Unknown code"))</f>
        <v/>
      </c>
      <c r="D904" s="20"/>
      <c r="E904" s="21"/>
      <c r="F904" s="22" t="str">
        <f t="shared" si="28"/>
        <v/>
      </c>
      <c r="G904" s="17"/>
      <c r="H904" s="23" t="str">
        <f>IF($B904="","",MAX(0,MIN(N($D904),SUMIF($B$4:$B$1003,$B904,$D$4:$D$1003)-SUMIF(Issues!$B$4:$B$2003,$B904,Issues!$D$4:$D$2003)-SUMIF($B905:$B$1004,$B904,$D905:$D$1004))))</f>
        <v/>
      </c>
      <c r="I904" s="22" t="str">
        <f t="shared" si="29"/>
        <v/>
      </c>
    </row>
    <row r="905" spans="1:9" x14ac:dyDescent="0.3">
      <c r="A905" s="18"/>
      <c r="B905" s="17"/>
      <c r="C905" s="19" t="str">
        <f>IF($B905="","",IFERROR(INDEX(Items!$B:$B,MATCH($B905,Items!$A:$A,0)),"Unknown code"))</f>
        <v/>
      </c>
      <c r="D905" s="20"/>
      <c r="E905" s="21"/>
      <c r="F905" s="22" t="str">
        <f t="shared" si="28"/>
        <v/>
      </c>
      <c r="G905" s="17"/>
      <c r="H905" s="23" t="str">
        <f>IF($B905="","",MAX(0,MIN(N($D905),SUMIF($B$4:$B$1003,$B905,$D$4:$D$1003)-SUMIF(Issues!$B$4:$B$2003,$B905,Issues!$D$4:$D$2003)-SUMIF($B906:$B$1004,$B905,$D906:$D$1004))))</f>
        <v/>
      </c>
      <c r="I905" s="22" t="str">
        <f t="shared" si="29"/>
        <v/>
      </c>
    </row>
    <row r="906" spans="1:9" x14ac:dyDescent="0.3">
      <c r="A906" s="18"/>
      <c r="B906" s="17"/>
      <c r="C906" s="19" t="str">
        <f>IF($B906="","",IFERROR(INDEX(Items!$B:$B,MATCH($B906,Items!$A:$A,0)),"Unknown code"))</f>
        <v/>
      </c>
      <c r="D906" s="20"/>
      <c r="E906" s="21"/>
      <c r="F906" s="22" t="str">
        <f t="shared" si="28"/>
        <v/>
      </c>
      <c r="G906" s="17"/>
      <c r="H906" s="23" t="str">
        <f>IF($B906="","",MAX(0,MIN(N($D906),SUMIF($B$4:$B$1003,$B906,$D$4:$D$1003)-SUMIF(Issues!$B$4:$B$2003,$B906,Issues!$D$4:$D$2003)-SUMIF($B907:$B$1004,$B906,$D907:$D$1004))))</f>
        <v/>
      </c>
      <c r="I906" s="22" t="str">
        <f t="shared" si="29"/>
        <v/>
      </c>
    </row>
    <row r="907" spans="1:9" x14ac:dyDescent="0.3">
      <c r="A907" s="18"/>
      <c r="B907" s="17"/>
      <c r="C907" s="19" t="str">
        <f>IF($B907="","",IFERROR(INDEX(Items!$B:$B,MATCH($B907,Items!$A:$A,0)),"Unknown code"))</f>
        <v/>
      </c>
      <c r="D907" s="20"/>
      <c r="E907" s="21"/>
      <c r="F907" s="22" t="str">
        <f t="shared" si="28"/>
        <v/>
      </c>
      <c r="G907" s="17"/>
      <c r="H907" s="23" t="str">
        <f>IF($B907="","",MAX(0,MIN(N($D907),SUMIF($B$4:$B$1003,$B907,$D$4:$D$1003)-SUMIF(Issues!$B$4:$B$2003,$B907,Issues!$D$4:$D$2003)-SUMIF($B908:$B$1004,$B907,$D908:$D$1004))))</f>
        <v/>
      </c>
      <c r="I907" s="22" t="str">
        <f t="shared" si="29"/>
        <v/>
      </c>
    </row>
    <row r="908" spans="1:9" x14ac:dyDescent="0.3">
      <c r="A908" s="18"/>
      <c r="B908" s="17"/>
      <c r="C908" s="19" t="str">
        <f>IF($B908="","",IFERROR(INDEX(Items!$B:$B,MATCH($B908,Items!$A:$A,0)),"Unknown code"))</f>
        <v/>
      </c>
      <c r="D908" s="20"/>
      <c r="E908" s="21"/>
      <c r="F908" s="22" t="str">
        <f t="shared" si="28"/>
        <v/>
      </c>
      <c r="G908" s="17"/>
      <c r="H908" s="23" t="str">
        <f>IF($B908="","",MAX(0,MIN(N($D908),SUMIF($B$4:$B$1003,$B908,$D$4:$D$1003)-SUMIF(Issues!$B$4:$B$2003,$B908,Issues!$D$4:$D$2003)-SUMIF($B909:$B$1004,$B908,$D909:$D$1004))))</f>
        <v/>
      </c>
      <c r="I908" s="22" t="str">
        <f t="shared" si="29"/>
        <v/>
      </c>
    </row>
    <row r="909" spans="1:9" x14ac:dyDescent="0.3">
      <c r="A909" s="18"/>
      <c r="B909" s="17"/>
      <c r="C909" s="19" t="str">
        <f>IF($B909="","",IFERROR(INDEX(Items!$B:$B,MATCH($B909,Items!$A:$A,0)),"Unknown code"))</f>
        <v/>
      </c>
      <c r="D909" s="20"/>
      <c r="E909" s="21"/>
      <c r="F909" s="22" t="str">
        <f t="shared" si="28"/>
        <v/>
      </c>
      <c r="G909" s="17"/>
      <c r="H909" s="23" t="str">
        <f>IF($B909="","",MAX(0,MIN(N($D909),SUMIF($B$4:$B$1003,$B909,$D$4:$D$1003)-SUMIF(Issues!$B$4:$B$2003,$B909,Issues!$D$4:$D$2003)-SUMIF($B910:$B$1004,$B909,$D910:$D$1004))))</f>
        <v/>
      </c>
      <c r="I909" s="22" t="str">
        <f t="shared" si="29"/>
        <v/>
      </c>
    </row>
    <row r="910" spans="1:9" x14ac:dyDescent="0.3">
      <c r="A910" s="18"/>
      <c r="B910" s="17"/>
      <c r="C910" s="19" t="str">
        <f>IF($B910="","",IFERROR(INDEX(Items!$B:$B,MATCH($B910,Items!$A:$A,0)),"Unknown code"))</f>
        <v/>
      </c>
      <c r="D910" s="20"/>
      <c r="E910" s="21"/>
      <c r="F910" s="22" t="str">
        <f t="shared" si="28"/>
        <v/>
      </c>
      <c r="G910" s="17"/>
      <c r="H910" s="23" t="str">
        <f>IF($B910="","",MAX(0,MIN(N($D910),SUMIF($B$4:$B$1003,$B910,$D$4:$D$1003)-SUMIF(Issues!$B$4:$B$2003,$B910,Issues!$D$4:$D$2003)-SUMIF($B911:$B$1004,$B910,$D911:$D$1004))))</f>
        <v/>
      </c>
      <c r="I910" s="22" t="str">
        <f t="shared" si="29"/>
        <v/>
      </c>
    </row>
    <row r="911" spans="1:9" x14ac:dyDescent="0.3">
      <c r="A911" s="18"/>
      <c r="B911" s="17"/>
      <c r="C911" s="19" t="str">
        <f>IF($B911="","",IFERROR(INDEX(Items!$B:$B,MATCH($B911,Items!$A:$A,0)),"Unknown code"))</f>
        <v/>
      </c>
      <c r="D911" s="20"/>
      <c r="E911" s="21"/>
      <c r="F911" s="22" t="str">
        <f t="shared" si="28"/>
        <v/>
      </c>
      <c r="G911" s="17"/>
      <c r="H911" s="23" t="str">
        <f>IF($B911="","",MAX(0,MIN(N($D911),SUMIF($B$4:$B$1003,$B911,$D$4:$D$1003)-SUMIF(Issues!$B$4:$B$2003,$B911,Issues!$D$4:$D$2003)-SUMIF($B912:$B$1004,$B911,$D912:$D$1004))))</f>
        <v/>
      </c>
      <c r="I911" s="22" t="str">
        <f t="shared" si="29"/>
        <v/>
      </c>
    </row>
    <row r="912" spans="1:9" x14ac:dyDescent="0.3">
      <c r="A912" s="18"/>
      <c r="B912" s="17"/>
      <c r="C912" s="19" t="str">
        <f>IF($B912="","",IFERROR(INDEX(Items!$B:$B,MATCH($B912,Items!$A:$A,0)),"Unknown code"))</f>
        <v/>
      </c>
      <c r="D912" s="20"/>
      <c r="E912" s="21"/>
      <c r="F912" s="22" t="str">
        <f t="shared" si="28"/>
        <v/>
      </c>
      <c r="G912" s="17"/>
      <c r="H912" s="23" t="str">
        <f>IF($B912="","",MAX(0,MIN(N($D912),SUMIF($B$4:$B$1003,$B912,$D$4:$D$1003)-SUMIF(Issues!$B$4:$B$2003,$B912,Issues!$D$4:$D$2003)-SUMIF($B913:$B$1004,$B912,$D913:$D$1004))))</f>
        <v/>
      </c>
      <c r="I912" s="22" t="str">
        <f t="shared" si="29"/>
        <v/>
      </c>
    </row>
    <row r="913" spans="1:9" x14ac:dyDescent="0.3">
      <c r="A913" s="18"/>
      <c r="B913" s="17"/>
      <c r="C913" s="19" t="str">
        <f>IF($B913="","",IFERROR(INDEX(Items!$B:$B,MATCH($B913,Items!$A:$A,0)),"Unknown code"))</f>
        <v/>
      </c>
      <c r="D913" s="20"/>
      <c r="E913" s="21"/>
      <c r="F913" s="22" t="str">
        <f t="shared" si="28"/>
        <v/>
      </c>
      <c r="G913" s="17"/>
      <c r="H913" s="23" t="str">
        <f>IF($B913="","",MAX(0,MIN(N($D913),SUMIF($B$4:$B$1003,$B913,$D$4:$D$1003)-SUMIF(Issues!$B$4:$B$2003,$B913,Issues!$D$4:$D$2003)-SUMIF($B914:$B$1004,$B913,$D914:$D$1004))))</f>
        <v/>
      </c>
      <c r="I913" s="22" t="str">
        <f t="shared" si="29"/>
        <v/>
      </c>
    </row>
    <row r="914" spans="1:9" x14ac:dyDescent="0.3">
      <c r="A914" s="18"/>
      <c r="B914" s="17"/>
      <c r="C914" s="19" t="str">
        <f>IF($B914="","",IFERROR(INDEX(Items!$B:$B,MATCH($B914,Items!$A:$A,0)),"Unknown code"))</f>
        <v/>
      </c>
      <c r="D914" s="20"/>
      <c r="E914" s="21"/>
      <c r="F914" s="22" t="str">
        <f t="shared" si="28"/>
        <v/>
      </c>
      <c r="G914" s="17"/>
      <c r="H914" s="23" t="str">
        <f>IF($B914="","",MAX(0,MIN(N($D914),SUMIF($B$4:$B$1003,$B914,$D$4:$D$1003)-SUMIF(Issues!$B$4:$B$2003,$B914,Issues!$D$4:$D$2003)-SUMIF($B915:$B$1004,$B914,$D915:$D$1004))))</f>
        <v/>
      </c>
      <c r="I914" s="22" t="str">
        <f t="shared" si="29"/>
        <v/>
      </c>
    </row>
    <row r="915" spans="1:9" x14ac:dyDescent="0.3">
      <c r="A915" s="18"/>
      <c r="B915" s="17"/>
      <c r="C915" s="19" t="str">
        <f>IF($B915="","",IFERROR(INDEX(Items!$B:$B,MATCH($B915,Items!$A:$A,0)),"Unknown code"))</f>
        <v/>
      </c>
      <c r="D915" s="20"/>
      <c r="E915" s="21"/>
      <c r="F915" s="22" t="str">
        <f t="shared" si="28"/>
        <v/>
      </c>
      <c r="G915" s="17"/>
      <c r="H915" s="23" t="str">
        <f>IF($B915="","",MAX(0,MIN(N($D915),SUMIF($B$4:$B$1003,$B915,$D$4:$D$1003)-SUMIF(Issues!$B$4:$B$2003,$B915,Issues!$D$4:$D$2003)-SUMIF($B916:$B$1004,$B915,$D916:$D$1004))))</f>
        <v/>
      </c>
      <c r="I915" s="22" t="str">
        <f t="shared" si="29"/>
        <v/>
      </c>
    </row>
    <row r="916" spans="1:9" x14ac:dyDescent="0.3">
      <c r="A916" s="18"/>
      <c r="B916" s="17"/>
      <c r="C916" s="19" t="str">
        <f>IF($B916="","",IFERROR(INDEX(Items!$B:$B,MATCH($B916,Items!$A:$A,0)),"Unknown code"))</f>
        <v/>
      </c>
      <c r="D916" s="20"/>
      <c r="E916" s="21"/>
      <c r="F916" s="22" t="str">
        <f t="shared" si="28"/>
        <v/>
      </c>
      <c r="G916" s="17"/>
      <c r="H916" s="23" t="str">
        <f>IF($B916="","",MAX(0,MIN(N($D916),SUMIF($B$4:$B$1003,$B916,$D$4:$D$1003)-SUMIF(Issues!$B$4:$B$2003,$B916,Issues!$D$4:$D$2003)-SUMIF($B917:$B$1004,$B916,$D917:$D$1004))))</f>
        <v/>
      </c>
      <c r="I916" s="22" t="str">
        <f t="shared" si="29"/>
        <v/>
      </c>
    </row>
    <row r="917" spans="1:9" x14ac:dyDescent="0.3">
      <c r="A917" s="18"/>
      <c r="B917" s="17"/>
      <c r="C917" s="19" t="str">
        <f>IF($B917="","",IFERROR(INDEX(Items!$B:$B,MATCH($B917,Items!$A:$A,0)),"Unknown code"))</f>
        <v/>
      </c>
      <c r="D917" s="20"/>
      <c r="E917" s="21"/>
      <c r="F917" s="22" t="str">
        <f t="shared" si="28"/>
        <v/>
      </c>
      <c r="G917" s="17"/>
      <c r="H917" s="23" t="str">
        <f>IF($B917="","",MAX(0,MIN(N($D917),SUMIF($B$4:$B$1003,$B917,$D$4:$D$1003)-SUMIF(Issues!$B$4:$B$2003,$B917,Issues!$D$4:$D$2003)-SUMIF($B918:$B$1004,$B917,$D918:$D$1004))))</f>
        <v/>
      </c>
      <c r="I917" s="22" t="str">
        <f t="shared" si="29"/>
        <v/>
      </c>
    </row>
    <row r="918" spans="1:9" x14ac:dyDescent="0.3">
      <c r="A918" s="18"/>
      <c r="B918" s="17"/>
      <c r="C918" s="19" t="str">
        <f>IF($B918="","",IFERROR(INDEX(Items!$B:$B,MATCH($B918,Items!$A:$A,0)),"Unknown code"))</f>
        <v/>
      </c>
      <c r="D918" s="20"/>
      <c r="E918" s="21"/>
      <c r="F918" s="22" t="str">
        <f t="shared" si="28"/>
        <v/>
      </c>
      <c r="G918" s="17"/>
      <c r="H918" s="23" t="str">
        <f>IF($B918="","",MAX(0,MIN(N($D918),SUMIF($B$4:$B$1003,$B918,$D$4:$D$1003)-SUMIF(Issues!$B$4:$B$2003,$B918,Issues!$D$4:$D$2003)-SUMIF($B919:$B$1004,$B918,$D919:$D$1004))))</f>
        <v/>
      </c>
      <c r="I918" s="22" t="str">
        <f t="shared" si="29"/>
        <v/>
      </c>
    </row>
    <row r="919" spans="1:9" x14ac:dyDescent="0.3">
      <c r="A919" s="18"/>
      <c r="B919" s="17"/>
      <c r="C919" s="19" t="str">
        <f>IF($B919="","",IFERROR(INDEX(Items!$B:$B,MATCH($B919,Items!$A:$A,0)),"Unknown code"))</f>
        <v/>
      </c>
      <c r="D919" s="20"/>
      <c r="E919" s="21"/>
      <c r="F919" s="22" t="str">
        <f t="shared" si="28"/>
        <v/>
      </c>
      <c r="G919" s="17"/>
      <c r="H919" s="23" t="str">
        <f>IF($B919="","",MAX(0,MIN(N($D919),SUMIF($B$4:$B$1003,$B919,$D$4:$D$1003)-SUMIF(Issues!$B$4:$B$2003,$B919,Issues!$D$4:$D$2003)-SUMIF($B920:$B$1004,$B919,$D920:$D$1004))))</f>
        <v/>
      </c>
      <c r="I919" s="22" t="str">
        <f t="shared" si="29"/>
        <v/>
      </c>
    </row>
    <row r="920" spans="1:9" x14ac:dyDescent="0.3">
      <c r="A920" s="18"/>
      <c r="B920" s="17"/>
      <c r="C920" s="19" t="str">
        <f>IF($B920="","",IFERROR(INDEX(Items!$B:$B,MATCH($B920,Items!$A:$A,0)),"Unknown code"))</f>
        <v/>
      </c>
      <c r="D920" s="20"/>
      <c r="E920" s="21"/>
      <c r="F920" s="22" t="str">
        <f t="shared" si="28"/>
        <v/>
      </c>
      <c r="G920" s="17"/>
      <c r="H920" s="23" t="str">
        <f>IF($B920="","",MAX(0,MIN(N($D920),SUMIF($B$4:$B$1003,$B920,$D$4:$D$1003)-SUMIF(Issues!$B$4:$B$2003,$B920,Issues!$D$4:$D$2003)-SUMIF($B921:$B$1004,$B920,$D921:$D$1004))))</f>
        <v/>
      </c>
      <c r="I920" s="22" t="str">
        <f t="shared" si="29"/>
        <v/>
      </c>
    </row>
    <row r="921" spans="1:9" x14ac:dyDescent="0.3">
      <c r="A921" s="18"/>
      <c r="B921" s="17"/>
      <c r="C921" s="19" t="str">
        <f>IF($B921="","",IFERROR(INDEX(Items!$B:$B,MATCH($B921,Items!$A:$A,0)),"Unknown code"))</f>
        <v/>
      </c>
      <c r="D921" s="20"/>
      <c r="E921" s="21"/>
      <c r="F921" s="22" t="str">
        <f t="shared" si="28"/>
        <v/>
      </c>
      <c r="G921" s="17"/>
      <c r="H921" s="23" t="str">
        <f>IF($B921="","",MAX(0,MIN(N($D921),SUMIF($B$4:$B$1003,$B921,$D$4:$D$1003)-SUMIF(Issues!$B$4:$B$2003,$B921,Issues!$D$4:$D$2003)-SUMIF($B922:$B$1004,$B921,$D922:$D$1004))))</f>
        <v/>
      </c>
      <c r="I921" s="22" t="str">
        <f t="shared" si="29"/>
        <v/>
      </c>
    </row>
    <row r="922" spans="1:9" x14ac:dyDescent="0.3">
      <c r="A922" s="18"/>
      <c r="B922" s="17"/>
      <c r="C922" s="19" t="str">
        <f>IF($B922="","",IFERROR(INDEX(Items!$B:$B,MATCH($B922,Items!$A:$A,0)),"Unknown code"))</f>
        <v/>
      </c>
      <c r="D922" s="20"/>
      <c r="E922" s="21"/>
      <c r="F922" s="22" t="str">
        <f t="shared" si="28"/>
        <v/>
      </c>
      <c r="G922" s="17"/>
      <c r="H922" s="23" t="str">
        <f>IF($B922="","",MAX(0,MIN(N($D922),SUMIF($B$4:$B$1003,$B922,$D$4:$D$1003)-SUMIF(Issues!$B$4:$B$2003,$B922,Issues!$D$4:$D$2003)-SUMIF($B923:$B$1004,$B922,$D923:$D$1004))))</f>
        <v/>
      </c>
      <c r="I922" s="22" t="str">
        <f t="shared" si="29"/>
        <v/>
      </c>
    </row>
    <row r="923" spans="1:9" x14ac:dyDescent="0.3">
      <c r="A923" s="18"/>
      <c r="B923" s="17"/>
      <c r="C923" s="19" t="str">
        <f>IF($B923="","",IFERROR(INDEX(Items!$B:$B,MATCH($B923,Items!$A:$A,0)),"Unknown code"))</f>
        <v/>
      </c>
      <c r="D923" s="20"/>
      <c r="E923" s="21"/>
      <c r="F923" s="22" t="str">
        <f t="shared" si="28"/>
        <v/>
      </c>
      <c r="G923" s="17"/>
      <c r="H923" s="23" t="str">
        <f>IF($B923="","",MAX(0,MIN(N($D923),SUMIF($B$4:$B$1003,$B923,$D$4:$D$1003)-SUMIF(Issues!$B$4:$B$2003,$B923,Issues!$D$4:$D$2003)-SUMIF($B924:$B$1004,$B923,$D924:$D$1004))))</f>
        <v/>
      </c>
      <c r="I923" s="22" t="str">
        <f t="shared" si="29"/>
        <v/>
      </c>
    </row>
    <row r="924" spans="1:9" x14ac:dyDescent="0.3">
      <c r="A924" s="18"/>
      <c r="B924" s="17"/>
      <c r="C924" s="19" t="str">
        <f>IF($B924="","",IFERROR(INDEX(Items!$B:$B,MATCH($B924,Items!$A:$A,0)),"Unknown code"))</f>
        <v/>
      </c>
      <c r="D924" s="20"/>
      <c r="E924" s="21"/>
      <c r="F924" s="22" t="str">
        <f t="shared" si="28"/>
        <v/>
      </c>
      <c r="G924" s="17"/>
      <c r="H924" s="23" t="str">
        <f>IF($B924="","",MAX(0,MIN(N($D924),SUMIF($B$4:$B$1003,$B924,$D$4:$D$1003)-SUMIF(Issues!$B$4:$B$2003,$B924,Issues!$D$4:$D$2003)-SUMIF($B925:$B$1004,$B924,$D925:$D$1004))))</f>
        <v/>
      </c>
      <c r="I924" s="22" t="str">
        <f t="shared" si="29"/>
        <v/>
      </c>
    </row>
    <row r="925" spans="1:9" x14ac:dyDescent="0.3">
      <c r="A925" s="18"/>
      <c r="B925" s="17"/>
      <c r="C925" s="19" t="str">
        <f>IF($B925="","",IFERROR(INDEX(Items!$B:$B,MATCH($B925,Items!$A:$A,0)),"Unknown code"))</f>
        <v/>
      </c>
      <c r="D925" s="20"/>
      <c r="E925" s="21"/>
      <c r="F925" s="22" t="str">
        <f t="shared" si="28"/>
        <v/>
      </c>
      <c r="G925" s="17"/>
      <c r="H925" s="23" t="str">
        <f>IF($B925="","",MAX(0,MIN(N($D925),SUMIF($B$4:$B$1003,$B925,$D$4:$D$1003)-SUMIF(Issues!$B$4:$B$2003,$B925,Issues!$D$4:$D$2003)-SUMIF($B926:$B$1004,$B925,$D926:$D$1004))))</f>
        <v/>
      </c>
      <c r="I925" s="22" t="str">
        <f t="shared" si="29"/>
        <v/>
      </c>
    </row>
    <row r="926" spans="1:9" x14ac:dyDescent="0.3">
      <c r="A926" s="18"/>
      <c r="B926" s="17"/>
      <c r="C926" s="19" t="str">
        <f>IF($B926="","",IFERROR(INDEX(Items!$B:$B,MATCH($B926,Items!$A:$A,0)),"Unknown code"))</f>
        <v/>
      </c>
      <c r="D926" s="20"/>
      <c r="E926" s="21"/>
      <c r="F926" s="22" t="str">
        <f t="shared" si="28"/>
        <v/>
      </c>
      <c r="G926" s="17"/>
      <c r="H926" s="23" t="str">
        <f>IF($B926="","",MAX(0,MIN(N($D926),SUMIF($B$4:$B$1003,$B926,$D$4:$D$1003)-SUMIF(Issues!$B$4:$B$2003,$B926,Issues!$D$4:$D$2003)-SUMIF($B927:$B$1004,$B926,$D927:$D$1004))))</f>
        <v/>
      </c>
      <c r="I926" s="22" t="str">
        <f t="shared" si="29"/>
        <v/>
      </c>
    </row>
    <row r="927" spans="1:9" x14ac:dyDescent="0.3">
      <c r="A927" s="18"/>
      <c r="B927" s="17"/>
      <c r="C927" s="19" t="str">
        <f>IF($B927="","",IFERROR(INDEX(Items!$B:$B,MATCH($B927,Items!$A:$A,0)),"Unknown code"))</f>
        <v/>
      </c>
      <c r="D927" s="20"/>
      <c r="E927" s="21"/>
      <c r="F927" s="22" t="str">
        <f t="shared" si="28"/>
        <v/>
      </c>
      <c r="G927" s="17"/>
      <c r="H927" s="23" t="str">
        <f>IF($B927="","",MAX(0,MIN(N($D927),SUMIF($B$4:$B$1003,$B927,$D$4:$D$1003)-SUMIF(Issues!$B$4:$B$2003,$B927,Issues!$D$4:$D$2003)-SUMIF($B928:$B$1004,$B927,$D928:$D$1004))))</f>
        <v/>
      </c>
      <c r="I927" s="22" t="str">
        <f t="shared" si="29"/>
        <v/>
      </c>
    </row>
    <row r="928" spans="1:9" x14ac:dyDescent="0.3">
      <c r="A928" s="18"/>
      <c r="B928" s="17"/>
      <c r="C928" s="19" t="str">
        <f>IF($B928="","",IFERROR(INDEX(Items!$B:$B,MATCH($B928,Items!$A:$A,0)),"Unknown code"))</f>
        <v/>
      </c>
      <c r="D928" s="20"/>
      <c r="E928" s="21"/>
      <c r="F928" s="22" t="str">
        <f t="shared" si="28"/>
        <v/>
      </c>
      <c r="G928" s="17"/>
      <c r="H928" s="23" t="str">
        <f>IF($B928="","",MAX(0,MIN(N($D928),SUMIF($B$4:$B$1003,$B928,$D$4:$D$1003)-SUMIF(Issues!$B$4:$B$2003,$B928,Issues!$D$4:$D$2003)-SUMIF($B929:$B$1004,$B928,$D929:$D$1004))))</f>
        <v/>
      </c>
      <c r="I928" s="22" t="str">
        <f t="shared" si="29"/>
        <v/>
      </c>
    </row>
    <row r="929" spans="1:9" x14ac:dyDescent="0.3">
      <c r="A929" s="18"/>
      <c r="B929" s="17"/>
      <c r="C929" s="19" t="str">
        <f>IF($B929="","",IFERROR(INDEX(Items!$B:$B,MATCH($B929,Items!$A:$A,0)),"Unknown code"))</f>
        <v/>
      </c>
      <c r="D929" s="20"/>
      <c r="E929" s="21"/>
      <c r="F929" s="22" t="str">
        <f t="shared" si="28"/>
        <v/>
      </c>
      <c r="G929" s="17"/>
      <c r="H929" s="23" t="str">
        <f>IF($B929="","",MAX(0,MIN(N($D929),SUMIF($B$4:$B$1003,$B929,$D$4:$D$1003)-SUMIF(Issues!$B$4:$B$2003,$B929,Issues!$D$4:$D$2003)-SUMIF($B930:$B$1004,$B929,$D930:$D$1004))))</f>
        <v/>
      </c>
      <c r="I929" s="22" t="str">
        <f t="shared" si="29"/>
        <v/>
      </c>
    </row>
    <row r="930" spans="1:9" x14ac:dyDescent="0.3">
      <c r="A930" s="18"/>
      <c r="B930" s="17"/>
      <c r="C930" s="19" t="str">
        <f>IF($B930="","",IFERROR(INDEX(Items!$B:$B,MATCH($B930,Items!$A:$A,0)),"Unknown code"))</f>
        <v/>
      </c>
      <c r="D930" s="20"/>
      <c r="E930" s="21"/>
      <c r="F930" s="22" t="str">
        <f t="shared" si="28"/>
        <v/>
      </c>
      <c r="G930" s="17"/>
      <c r="H930" s="23" t="str">
        <f>IF($B930="","",MAX(0,MIN(N($D930),SUMIF($B$4:$B$1003,$B930,$D$4:$D$1003)-SUMIF(Issues!$B$4:$B$2003,$B930,Issues!$D$4:$D$2003)-SUMIF($B931:$B$1004,$B930,$D931:$D$1004))))</f>
        <v/>
      </c>
      <c r="I930" s="22" t="str">
        <f t="shared" si="29"/>
        <v/>
      </c>
    </row>
    <row r="931" spans="1:9" x14ac:dyDescent="0.3">
      <c r="A931" s="18"/>
      <c r="B931" s="17"/>
      <c r="C931" s="19" t="str">
        <f>IF($B931="","",IFERROR(INDEX(Items!$B:$B,MATCH($B931,Items!$A:$A,0)),"Unknown code"))</f>
        <v/>
      </c>
      <c r="D931" s="20"/>
      <c r="E931" s="21"/>
      <c r="F931" s="22" t="str">
        <f t="shared" si="28"/>
        <v/>
      </c>
      <c r="G931" s="17"/>
      <c r="H931" s="23" t="str">
        <f>IF($B931="","",MAX(0,MIN(N($D931),SUMIF($B$4:$B$1003,$B931,$D$4:$D$1003)-SUMIF(Issues!$B$4:$B$2003,$B931,Issues!$D$4:$D$2003)-SUMIF($B932:$B$1004,$B931,$D932:$D$1004))))</f>
        <v/>
      </c>
      <c r="I931" s="22" t="str">
        <f t="shared" si="29"/>
        <v/>
      </c>
    </row>
    <row r="932" spans="1:9" x14ac:dyDescent="0.3">
      <c r="A932" s="18"/>
      <c r="B932" s="17"/>
      <c r="C932" s="19" t="str">
        <f>IF($B932="","",IFERROR(INDEX(Items!$B:$B,MATCH($B932,Items!$A:$A,0)),"Unknown code"))</f>
        <v/>
      </c>
      <c r="D932" s="20"/>
      <c r="E932" s="21"/>
      <c r="F932" s="22" t="str">
        <f t="shared" si="28"/>
        <v/>
      </c>
      <c r="G932" s="17"/>
      <c r="H932" s="23" t="str">
        <f>IF($B932="","",MAX(0,MIN(N($D932),SUMIF($B$4:$B$1003,$B932,$D$4:$D$1003)-SUMIF(Issues!$B$4:$B$2003,$B932,Issues!$D$4:$D$2003)-SUMIF($B933:$B$1004,$B932,$D933:$D$1004))))</f>
        <v/>
      </c>
      <c r="I932" s="22" t="str">
        <f t="shared" si="29"/>
        <v/>
      </c>
    </row>
    <row r="933" spans="1:9" x14ac:dyDescent="0.3">
      <c r="A933" s="18"/>
      <c r="B933" s="17"/>
      <c r="C933" s="19" t="str">
        <f>IF($B933="","",IFERROR(INDEX(Items!$B:$B,MATCH($B933,Items!$A:$A,0)),"Unknown code"))</f>
        <v/>
      </c>
      <c r="D933" s="20"/>
      <c r="E933" s="21"/>
      <c r="F933" s="22" t="str">
        <f t="shared" si="28"/>
        <v/>
      </c>
      <c r="G933" s="17"/>
      <c r="H933" s="23" t="str">
        <f>IF($B933="","",MAX(0,MIN(N($D933),SUMIF($B$4:$B$1003,$B933,$D$4:$D$1003)-SUMIF(Issues!$B$4:$B$2003,$B933,Issues!$D$4:$D$2003)-SUMIF($B934:$B$1004,$B933,$D934:$D$1004))))</f>
        <v/>
      </c>
      <c r="I933" s="22" t="str">
        <f t="shared" si="29"/>
        <v/>
      </c>
    </row>
    <row r="934" spans="1:9" x14ac:dyDescent="0.3">
      <c r="A934" s="18"/>
      <c r="B934" s="17"/>
      <c r="C934" s="19" t="str">
        <f>IF($B934="","",IFERROR(INDEX(Items!$B:$B,MATCH($B934,Items!$A:$A,0)),"Unknown code"))</f>
        <v/>
      </c>
      <c r="D934" s="20"/>
      <c r="E934" s="21"/>
      <c r="F934" s="22" t="str">
        <f t="shared" si="28"/>
        <v/>
      </c>
      <c r="G934" s="17"/>
      <c r="H934" s="23" t="str">
        <f>IF($B934="","",MAX(0,MIN(N($D934),SUMIF($B$4:$B$1003,$B934,$D$4:$D$1003)-SUMIF(Issues!$B$4:$B$2003,$B934,Issues!$D$4:$D$2003)-SUMIF($B935:$B$1004,$B934,$D935:$D$1004))))</f>
        <v/>
      </c>
      <c r="I934" s="22" t="str">
        <f t="shared" si="29"/>
        <v/>
      </c>
    </row>
    <row r="935" spans="1:9" x14ac:dyDescent="0.3">
      <c r="A935" s="18"/>
      <c r="B935" s="17"/>
      <c r="C935" s="19" t="str">
        <f>IF($B935="","",IFERROR(INDEX(Items!$B:$B,MATCH($B935,Items!$A:$A,0)),"Unknown code"))</f>
        <v/>
      </c>
      <c r="D935" s="20"/>
      <c r="E935" s="21"/>
      <c r="F935" s="22" t="str">
        <f t="shared" si="28"/>
        <v/>
      </c>
      <c r="G935" s="17"/>
      <c r="H935" s="23" t="str">
        <f>IF($B935="","",MAX(0,MIN(N($D935),SUMIF($B$4:$B$1003,$B935,$D$4:$D$1003)-SUMIF(Issues!$B$4:$B$2003,$B935,Issues!$D$4:$D$2003)-SUMIF($B936:$B$1004,$B935,$D936:$D$1004))))</f>
        <v/>
      </c>
      <c r="I935" s="22" t="str">
        <f t="shared" si="29"/>
        <v/>
      </c>
    </row>
    <row r="936" spans="1:9" x14ac:dyDescent="0.3">
      <c r="A936" s="18"/>
      <c r="B936" s="17"/>
      <c r="C936" s="19" t="str">
        <f>IF($B936="","",IFERROR(INDEX(Items!$B:$B,MATCH($B936,Items!$A:$A,0)),"Unknown code"))</f>
        <v/>
      </c>
      <c r="D936" s="20"/>
      <c r="E936" s="21"/>
      <c r="F936" s="22" t="str">
        <f t="shared" si="28"/>
        <v/>
      </c>
      <c r="G936" s="17"/>
      <c r="H936" s="23" t="str">
        <f>IF($B936="","",MAX(0,MIN(N($D936),SUMIF($B$4:$B$1003,$B936,$D$4:$D$1003)-SUMIF(Issues!$B$4:$B$2003,$B936,Issues!$D$4:$D$2003)-SUMIF($B937:$B$1004,$B936,$D937:$D$1004))))</f>
        <v/>
      </c>
      <c r="I936" s="22" t="str">
        <f t="shared" si="29"/>
        <v/>
      </c>
    </row>
    <row r="937" spans="1:9" x14ac:dyDescent="0.3">
      <c r="A937" s="18"/>
      <c r="B937" s="17"/>
      <c r="C937" s="19" t="str">
        <f>IF($B937="","",IFERROR(INDEX(Items!$B:$B,MATCH($B937,Items!$A:$A,0)),"Unknown code"))</f>
        <v/>
      </c>
      <c r="D937" s="20"/>
      <c r="E937" s="21"/>
      <c r="F937" s="22" t="str">
        <f t="shared" si="28"/>
        <v/>
      </c>
      <c r="G937" s="17"/>
      <c r="H937" s="23" t="str">
        <f>IF($B937="","",MAX(0,MIN(N($D937),SUMIF($B$4:$B$1003,$B937,$D$4:$D$1003)-SUMIF(Issues!$B$4:$B$2003,$B937,Issues!$D$4:$D$2003)-SUMIF($B938:$B$1004,$B937,$D938:$D$1004))))</f>
        <v/>
      </c>
      <c r="I937" s="22" t="str">
        <f t="shared" si="29"/>
        <v/>
      </c>
    </row>
    <row r="938" spans="1:9" x14ac:dyDescent="0.3">
      <c r="A938" s="18"/>
      <c r="B938" s="17"/>
      <c r="C938" s="19" t="str">
        <f>IF($B938="","",IFERROR(INDEX(Items!$B:$B,MATCH($B938,Items!$A:$A,0)),"Unknown code"))</f>
        <v/>
      </c>
      <c r="D938" s="20"/>
      <c r="E938" s="21"/>
      <c r="F938" s="22" t="str">
        <f t="shared" si="28"/>
        <v/>
      </c>
      <c r="G938" s="17"/>
      <c r="H938" s="23" t="str">
        <f>IF($B938="","",MAX(0,MIN(N($D938),SUMIF($B$4:$B$1003,$B938,$D$4:$D$1003)-SUMIF(Issues!$B$4:$B$2003,$B938,Issues!$D$4:$D$2003)-SUMIF($B939:$B$1004,$B938,$D939:$D$1004))))</f>
        <v/>
      </c>
      <c r="I938" s="22" t="str">
        <f t="shared" si="29"/>
        <v/>
      </c>
    </row>
    <row r="939" spans="1:9" x14ac:dyDescent="0.3">
      <c r="A939" s="18"/>
      <c r="B939" s="17"/>
      <c r="C939" s="19" t="str">
        <f>IF($B939="","",IFERROR(INDEX(Items!$B:$B,MATCH($B939,Items!$A:$A,0)),"Unknown code"))</f>
        <v/>
      </c>
      <c r="D939" s="20"/>
      <c r="E939" s="21"/>
      <c r="F939" s="22" t="str">
        <f t="shared" si="28"/>
        <v/>
      </c>
      <c r="G939" s="17"/>
      <c r="H939" s="23" t="str">
        <f>IF($B939="","",MAX(0,MIN(N($D939),SUMIF($B$4:$B$1003,$B939,$D$4:$D$1003)-SUMIF(Issues!$B$4:$B$2003,$B939,Issues!$D$4:$D$2003)-SUMIF($B940:$B$1004,$B939,$D940:$D$1004))))</f>
        <v/>
      </c>
      <c r="I939" s="22" t="str">
        <f t="shared" si="29"/>
        <v/>
      </c>
    </row>
    <row r="940" spans="1:9" x14ac:dyDescent="0.3">
      <c r="A940" s="18"/>
      <c r="B940" s="17"/>
      <c r="C940" s="19" t="str">
        <f>IF($B940="","",IFERROR(INDEX(Items!$B:$B,MATCH($B940,Items!$A:$A,0)),"Unknown code"))</f>
        <v/>
      </c>
      <c r="D940" s="20"/>
      <c r="E940" s="21"/>
      <c r="F940" s="22" t="str">
        <f t="shared" si="28"/>
        <v/>
      </c>
      <c r="G940" s="17"/>
      <c r="H940" s="23" t="str">
        <f>IF($B940="","",MAX(0,MIN(N($D940),SUMIF($B$4:$B$1003,$B940,$D$4:$D$1003)-SUMIF(Issues!$B$4:$B$2003,$B940,Issues!$D$4:$D$2003)-SUMIF($B941:$B$1004,$B940,$D941:$D$1004))))</f>
        <v/>
      </c>
      <c r="I940" s="22" t="str">
        <f t="shared" si="29"/>
        <v/>
      </c>
    </row>
    <row r="941" spans="1:9" x14ac:dyDescent="0.3">
      <c r="A941" s="18"/>
      <c r="B941" s="17"/>
      <c r="C941" s="19" t="str">
        <f>IF($B941="","",IFERROR(INDEX(Items!$B:$B,MATCH($B941,Items!$A:$A,0)),"Unknown code"))</f>
        <v/>
      </c>
      <c r="D941" s="20"/>
      <c r="E941" s="21"/>
      <c r="F941" s="22" t="str">
        <f t="shared" si="28"/>
        <v/>
      </c>
      <c r="G941" s="17"/>
      <c r="H941" s="23" t="str">
        <f>IF($B941="","",MAX(0,MIN(N($D941),SUMIF($B$4:$B$1003,$B941,$D$4:$D$1003)-SUMIF(Issues!$B$4:$B$2003,$B941,Issues!$D$4:$D$2003)-SUMIF($B942:$B$1004,$B941,$D942:$D$1004))))</f>
        <v/>
      </c>
      <c r="I941" s="22" t="str">
        <f t="shared" si="29"/>
        <v/>
      </c>
    </row>
    <row r="942" spans="1:9" x14ac:dyDescent="0.3">
      <c r="A942" s="18"/>
      <c r="B942" s="17"/>
      <c r="C942" s="19" t="str">
        <f>IF($B942="","",IFERROR(INDEX(Items!$B:$B,MATCH($B942,Items!$A:$A,0)),"Unknown code"))</f>
        <v/>
      </c>
      <c r="D942" s="20"/>
      <c r="E942" s="21"/>
      <c r="F942" s="22" t="str">
        <f t="shared" si="28"/>
        <v/>
      </c>
      <c r="G942" s="17"/>
      <c r="H942" s="23" t="str">
        <f>IF($B942="","",MAX(0,MIN(N($D942),SUMIF($B$4:$B$1003,$B942,$D$4:$D$1003)-SUMIF(Issues!$B$4:$B$2003,$B942,Issues!$D$4:$D$2003)-SUMIF($B943:$B$1004,$B942,$D943:$D$1004))))</f>
        <v/>
      </c>
      <c r="I942" s="22" t="str">
        <f t="shared" si="29"/>
        <v/>
      </c>
    </row>
    <row r="943" spans="1:9" x14ac:dyDescent="0.3">
      <c r="A943" s="18"/>
      <c r="B943" s="17"/>
      <c r="C943" s="19" t="str">
        <f>IF($B943="","",IFERROR(INDEX(Items!$B:$B,MATCH($B943,Items!$A:$A,0)),"Unknown code"))</f>
        <v/>
      </c>
      <c r="D943" s="20"/>
      <c r="E943" s="21"/>
      <c r="F943" s="22" t="str">
        <f t="shared" si="28"/>
        <v/>
      </c>
      <c r="G943" s="17"/>
      <c r="H943" s="23" t="str">
        <f>IF($B943="","",MAX(0,MIN(N($D943),SUMIF($B$4:$B$1003,$B943,$D$4:$D$1003)-SUMIF(Issues!$B$4:$B$2003,$B943,Issues!$D$4:$D$2003)-SUMIF($B944:$B$1004,$B943,$D944:$D$1004))))</f>
        <v/>
      </c>
      <c r="I943" s="22" t="str">
        <f t="shared" si="29"/>
        <v/>
      </c>
    </row>
    <row r="944" spans="1:9" x14ac:dyDescent="0.3">
      <c r="A944" s="18"/>
      <c r="B944" s="17"/>
      <c r="C944" s="19" t="str">
        <f>IF($B944="","",IFERROR(INDEX(Items!$B:$B,MATCH($B944,Items!$A:$A,0)),"Unknown code"))</f>
        <v/>
      </c>
      <c r="D944" s="20"/>
      <c r="E944" s="21"/>
      <c r="F944" s="22" t="str">
        <f t="shared" si="28"/>
        <v/>
      </c>
      <c r="G944" s="17"/>
      <c r="H944" s="23" t="str">
        <f>IF($B944="","",MAX(0,MIN(N($D944),SUMIF($B$4:$B$1003,$B944,$D$4:$D$1003)-SUMIF(Issues!$B$4:$B$2003,$B944,Issues!$D$4:$D$2003)-SUMIF($B945:$B$1004,$B944,$D945:$D$1004))))</f>
        <v/>
      </c>
      <c r="I944" s="22" t="str">
        <f t="shared" si="29"/>
        <v/>
      </c>
    </row>
    <row r="945" spans="1:9" x14ac:dyDescent="0.3">
      <c r="A945" s="18"/>
      <c r="B945" s="17"/>
      <c r="C945" s="19" t="str">
        <f>IF($B945="","",IFERROR(INDEX(Items!$B:$B,MATCH($B945,Items!$A:$A,0)),"Unknown code"))</f>
        <v/>
      </c>
      <c r="D945" s="20"/>
      <c r="E945" s="21"/>
      <c r="F945" s="22" t="str">
        <f t="shared" si="28"/>
        <v/>
      </c>
      <c r="G945" s="17"/>
      <c r="H945" s="23" t="str">
        <f>IF($B945="","",MAX(0,MIN(N($D945),SUMIF($B$4:$B$1003,$B945,$D$4:$D$1003)-SUMIF(Issues!$B$4:$B$2003,$B945,Issues!$D$4:$D$2003)-SUMIF($B946:$B$1004,$B945,$D946:$D$1004))))</f>
        <v/>
      </c>
      <c r="I945" s="22" t="str">
        <f t="shared" si="29"/>
        <v/>
      </c>
    </row>
    <row r="946" spans="1:9" x14ac:dyDescent="0.3">
      <c r="A946" s="18"/>
      <c r="B946" s="17"/>
      <c r="C946" s="19" t="str">
        <f>IF($B946="","",IFERROR(INDEX(Items!$B:$B,MATCH($B946,Items!$A:$A,0)),"Unknown code"))</f>
        <v/>
      </c>
      <c r="D946" s="20"/>
      <c r="E946" s="21"/>
      <c r="F946" s="22" t="str">
        <f t="shared" si="28"/>
        <v/>
      </c>
      <c r="G946" s="17"/>
      <c r="H946" s="23" t="str">
        <f>IF($B946="","",MAX(0,MIN(N($D946),SUMIF($B$4:$B$1003,$B946,$D$4:$D$1003)-SUMIF(Issues!$B$4:$B$2003,$B946,Issues!$D$4:$D$2003)-SUMIF($B947:$B$1004,$B946,$D947:$D$1004))))</f>
        <v/>
      </c>
      <c r="I946" s="22" t="str">
        <f t="shared" si="29"/>
        <v/>
      </c>
    </row>
    <row r="947" spans="1:9" x14ac:dyDescent="0.3">
      <c r="A947" s="18"/>
      <c r="B947" s="17"/>
      <c r="C947" s="19" t="str">
        <f>IF($B947="","",IFERROR(INDEX(Items!$B:$B,MATCH($B947,Items!$A:$A,0)),"Unknown code"))</f>
        <v/>
      </c>
      <c r="D947" s="20"/>
      <c r="E947" s="21"/>
      <c r="F947" s="22" t="str">
        <f t="shared" si="28"/>
        <v/>
      </c>
      <c r="G947" s="17"/>
      <c r="H947" s="23" t="str">
        <f>IF($B947="","",MAX(0,MIN(N($D947),SUMIF($B$4:$B$1003,$B947,$D$4:$D$1003)-SUMIF(Issues!$B$4:$B$2003,$B947,Issues!$D$4:$D$2003)-SUMIF($B948:$B$1004,$B947,$D948:$D$1004))))</f>
        <v/>
      </c>
      <c r="I947" s="22" t="str">
        <f t="shared" si="29"/>
        <v/>
      </c>
    </row>
    <row r="948" spans="1:9" x14ac:dyDescent="0.3">
      <c r="A948" s="18"/>
      <c r="B948" s="17"/>
      <c r="C948" s="19" t="str">
        <f>IF($B948="","",IFERROR(INDEX(Items!$B:$B,MATCH($B948,Items!$A:$A,0)),"Unknown code"))</f>
        <v/>
      </c>
      <c r="D948" s="20"/>
      <c r="E948" s="21"/>
      <c r="F948" s="22" t="str">
        <f t="shared" si="28"/>
        <v/>
      </c>
      <c r="G948" s="17"/>
      <c r="H948" s="23" t="str">
        <f>IF($B948="","",MAX(0,MIN(N($D948),SUMIF($B$4:$B$1003,$B948,$D$4:$D$1003)-SUMIF(Issues!$B$4:$B$2003,$B948,Issues!$D$4:$D$2003)-SUMIF($B949:$B$1004,$B948,$D949:$D$1004))))</f>
        <v/>
      </c>
      <c r="I948" s="22" t="str">
        <f t="shared" si="29"/>
        <v/>
      </c>
    </row>
    <row r="949" spans="1:9" x14ac:dyDescent="0.3">
      <c r="A949" s="18"/>
      <c r="B949" s="17"/>
      <c r="C949" s="19" t="str">
        <f>IF($B949="","",IFERROR(INDEX(Items!$B:$B,MATCH($B949,Items!$A:$A,0)),"Unknown code"))</f>
        <v/>
      </c>
      <c r="D949" s="20"/>
      <c r="E949" s="21"/>
      <c r="F949" s="22" t="str">
        <f t="shared" si="28"/>
        <v/>
      </c>
      <c r="G949" s="17"/>
      <c r="H949" s="23" t="str">
        <f>IF($B949="","",MAX(0,MIN(N($D949),SUMIF($B$4:$B$1003,$B949,$D$4:$D$1003)-SUMIF(Issues!$B$4:$B$2003,$B949,Issues!$D$4:$D$2003)-SUMIF($B950:$B$1004,$B949,$D950:$D$1004))))</f>
        <v/>
      </c>
      <c r="I949" s="22" t="str">
        <f t="shared" si="29"/>
        <v/>
      </c>
    </row>
    <row r="950" spans="1:9" x14ac:dyDescent="0.3">
      <c r="A950" s="18"/>
      <c r="B950" s="17"/>
      <c r="C950" s="19" t="str">
        <f>IF($B950="","",IFERROR(INDEX(Items!$B:$B,MATCH($B950,Items!$A:$A,0)),"Unknown code"))</f>
        <v/>
      </c>
      <c r="D950" s="20"/>
      <c r="E950" s="21"/>
      <c r="F950" s="22" t="str">
        <f t="shared" si="28"/>
        <v/>
      </c>
      <c r="G950" s="17"/>
      <c r="H950" s="23" t="str">
        <f>IF($B950="","",MAX(0,MIN(N($D950),SUMIF($B$4:$B$1003,$B950,$D$4:$D$1003)-SUMIF(Issues!$B$4:$B$2003,$B950,Issues!$D$4:$D$2003)-SUMIF($B951:$B$1004,$B950,$D951:$D$1004))))</f>
        <v/>
      </c>
      <c r="I950" s="22" t="str">
        <f t="shared" si="29"/>
        <v/>
      </c>
    </row>
    <row r="951" spans="1:9" x14ac:dyDescent="0.3">
      <c r="A951" s="18"/>
      <c r="B951" s="17"/>
      <c r="C951" s="19" t="str">
        <f>IF($B951="","",IFERROR(INDEX(Items!$B:$B,MATCH($B951,Items!$A:$A,0)),"Unknown code"))</f>
        <v/>
      </c>
      <c r="D951" s="20"/>
      <c r="E951" s="21"/>
      <c r="F951" s="22" t="str">
        <f t="shared" si="28"/>
        <v/>
      </c>
      <c r="G951" s="17"/>
      <c r="H951" s="23" t="str">
        <f>IF($B951="","",MAX(0,MIN(N($D951),SUMIF($B$4:$B$1003,$B951,$D$4:$D$1003)-SUMIF(Issues!$B$4:$B$2003,$B951,Issues!$D$4:$D$2003)-SUMIF($B952:$B$1004,$B951,$D952:$D$1004))))</f>
        <v/>
      </c>
      <c r="I951" s="22" t="str">
        <f t="shared" si="29"/>
        <v/>
      </c>
    </row>
    <row r="952" spans="1:9" x14ac:dyDescent="0.3">
      <c r="A952" s="18"/>
      <c r="B952" s="17"/>
      <c r="C952" s="19" t="str">
        <f>IF($B952="","",IFERROR(INDEX(Items!$B:$B,MATCH($B952,Items!$A:$A,0)),"Unknown code"))</f>
        <v/>
      </c>
      <c r="D952" s="20"/>
      <c r="E952" s="21"/>
      <c r="F952" s="22" t="str">
        <f t="shared" si="28"/>
        <v/>
      </c>
      <c r="G952" s="17"/>
      <c r="H952" s="23" t="str">
        <f>IF($B952="","",MAX(0,MIN(N($D952),SUMIF($B$4:$B$1003,$B952,$D$4:$D$1003)-SUMIF(Issues!$B$4:$B$2003,$B952,Issues!$D$4:$D$2003)-SUMIF($B953:$B$1004,$B952,$D953:$D$1004))))</f>
        <v/>
      </c>
      <c r="I952" s="22" t="str">
        <f t="shared" si="29"/>
        <v/>
      </c>
    </row>
    <row r="953" spans="1:9" x14ac:dyDescent="0.3">
      <c r="A953" s="18"/>
      <c r="B953" s="17"/>
      <c r="C953" s="19" t="str">
        <f>IF($B953="","",IFERROR(INDEX(Items!$B:$B,MATCH($B953,Items!$A:$A,0)),"Unknown code"))</f>
        <v/>
      </c>
      <c r="D953" s="20"/>
      <c r="E953" s="21"/>
      <c r="F953" s="22" t="str">
        <f t="shared" si="28"/>
        <v/>
      </c>
      <c r="G953" s="17"/>
      <c r="H953" s="23" t="str">
        <f>IF($B953="","",MAX(0,MIN(N($D953),SUMIF($B$4:$B$1003,$B953,$D$4:$D$1003)-SUMIF(Issues!$B$4:$B$2003,$B953,Issues!$D$4:$D$2003)-SUMIF($B954:$B$1004,$B953,$D954:$D$1004))))</f>
        <v/>
      </c>
      <c r="I953" s="22" t="str">
        <f t="shared" si="29"/>
        <v/>
      </c>
    </row>
    <row r="954" spans="1:9" x14ac:dyDescent="0.3">
      <c r="A954" s="18"/>
      <c r="B954" s="17"/>
      <c r="C954" s="19" t="str">
        <f>IF($B954="","",IFERROR(INDEX(Items!$B:$B,MATCH($B954,Items!$A:$A,0)),"Unknown code"))</f>
        <v/>
      </c>
      <c r="D954" s="20"/>
      <c r="E954" s="21"/>
      <c r="F954" s="22" t="str">
        <f t="shared" si="28"/>
        <v/>
      </c>
      <c r="G954" s="17"/>
      <c r="H954" s="23" t="str">
        <f>IF($B954="","",MAX(0,MIN(N($D954),SUMIF($B$4:$B$1003,$B954,$D$4:$D$1003)-SUMIF(Issues!$B$4:$B$2003,$B954,Issues!$D$4:$D$2003)-SUMIF($B955:$B$1004,$B954,$D955:$D$1004))))</f>
        <v/>
      </c>
      <c r="I954" s="22" t="str">
        <f t="shared" si="29"/>
        <v/>
      </c>
    </row>
    <row r="955" spans="1:9" x14ac:dyDescent="0.3">
      <c r="A955" s="18"/>
      <c r="B955" s="17"/>
      <c r="C955" s="19" t="str">
        <f>IF($B955="","",IFERROR(INDEX(Items!$B:$B,MATCH($B955,Items!$A:$A,0)),"Unknown code"))</f>
        <v/>
      </c>
      <c r="D955" s="20"/>
      <c r="E955" s="21"/>
      <c r="F955" s="22" t="str">
        <f t="shared" si="28"/>
        <v/>
      </c>
      <c r="G955" s="17"/>
      <c r="H955" s="23" t="str">
        <f>IF($B955="","",MAX(0,MIN(N($D955),SUMIF($B$4:$B$1003,$B955,$D$4:$D$1003)-SUMIF(Issues!$B$4:$B$2003,$B955,Issues!$D$4:$D$2003)-SUMIF($B956:$B$1004,$B955,$D956:$D$1004))))</f>
        <v/>
      </c>
      <c r="I955" s="22" t="str">
        <f t="shared" si="29"/>
        <v/>
      </c>
    </row>
    <row r="956" spans="1:9" x14ac:dyDescent="0.3">
      <c r="A956" s="18"/>
      <c r="B956" s="17"/>
      <c r="C956" s="19" t="str">
        <f>IF($B956="","",IFERROR(INDEX(Items!$B:$B,MATCH($B956,Items!$A:$A,0)),"Unknown code"))</f>
        <v/>
      </c>
      <c r="D956" s="20"/>
      <c r="E956" s="21"/>
      <c r="F956" s="22" t="str">
        <f t="shared" si="28"/>
        <v/>
      </c>
      <c r="G956" s="17"/>
      <c r="H956" s="23" t="str">
        <f>IF($B956="","",MAX(0,MIN(N($D956),SUMIF($B$4:$B$1003,$B956,$D$4:$D$1003)-SUMIF(Issues!$B$4:$B$2003,$B956,Issues!$D$4:$D$2003)-SUMIF($B957:$B$1004,$B956,$D957:$D$1004))))</f>
        <v/>
      </c>
      <c r="I956" s="22" t="str">
        <f t="shared" si="29"/>
        <v/>
      </c>
    </row>
    <row r="957" spans="1:9" x14ac:dyDescent="0.3">
      <c r="A957" s="18"/>
      <c r="B957" s="17"/>
      <c r="C957" s="19" t="str">
        <f>IF($B957="","",IFERROR(INDEX(Items!$B:$B,MATCH($B957,Items!$A:$A,0)),"Unknown code"))</f>
        <v/>
      </c>
      <c r="D957" s="20"/>
      <c r="E957" s="21"/>
      <c r="F957" s="22" t="str">
        <f t="shared" si="28"/>
        <v/>
      </c>
      <c r="G957" s="17"/>
      <c r="H957" s="23" t="str">
        <f>IF($B957="","",MAX(0,MIN(N($D957),SUMIF($B$4:$B$1003,$B957,$D$4:$D$1003)-SUMIF(Issues!$B$4:$B$2003,$B957,Issues!$D$4:$D$2003)-SUMIF($B958:$B$1004,$B957,$D958:$D$1004))))</f>
        <v/>
      </c>
      <c r="I957" s="22" t="str">
        <f t="shared" si="29"/>
        <v/>
      </c>
    </row>
    <row r="958" spans="1:9" x14ac:dyDescent="0.3">
      <c r="A958" s="18"/>
      <c r="B958" s="17"/>
      <c r="C958" s="19" t="str">
        <f>IF($B958="","",IFERROR(INDEX(Items!$B:$B,MATCH($B958,Items!$A:$A,0)),"Unknown code"))</f>
        <v/>
      </c>
      <c r="D958" s="20"/>
      <c r="E958" s="21"/>
      <c r="F958" s="22" t="str">
        <f t="shared" si="28"/>
        <v/>
      </c>
      <c r="G958" s="17"/>
      <c r="H958" s="23" t="str">
        <f>IF($B958="","",MAX(0,MIN(N($D958),SUMIF($B$4:$B$1003,$B958,$D$4:$D$1003)-SUMIF(Issues!$B$4:$B$2003,$B958,Issues!$D$4:$D$2003)-SUMIF($B959:$B$1004,$B958,$D959:$D$1004))))</f>
        <v/>
      </c>
      <c r="I958" s="22" t="str">
        <f t="shared" si="29"/>
        <v/>
      </c>
    </row>
    <row r="959" spans="1:9" x14ac:dyDescent="0.3">
      <c r="A959" s="18"/>
      <c r="B959" s="17"/>
      <c r="C959" s="19" t="str">
        <f>IF($B959="","",IFERROR(INDEX(Items!$B:$B,MATCH($B959,Items!$A:$A,0)),"Unknown code"))</f>
        <v/>
      </c>
      <c r="D959" s="20"/>
      <c r="E959" s="21"/>
      <c r="F959" s="22" t="str">
        <f t="shared" si="28"/>
        <v/>
      </c>
      <c r="G959" s="17"/>
      <c r="H959" s="23" t="str">
        <f>IF($B959="","",MAX(0,MIN(N($D959),SUMIF($B$4:$B$1003,$B959,$D$4:$D$1003)-SUMIF(Issues!$B$4:$B$2003,$B959,Issues!$D$4:$D$2003)-SUMIF($B960:$B$1004,$B959,$D960:$D$1004))))</f>
        <v/>
      </c>
      <c r="I959" s="22" t="str">
        <f t="shared" si="29"/>
        <v/>
      </c>
    </row>
    <row r="960" spans="1:9" x14ac:dyDescent="0.3">
      <c r="A960" s="18"/>
      <c r="B960" s="17"/>
      <c r="C960" s="19" t="str">
        <f>IF($B960="","",IFERROR(INDEX(Items!$B:$B,MATCH($B960,Items!$A:$A,0)),"Unknown code"))</f>
        <v/>
      </c>
      <c r="D960" s="20"/>
      <c r="E960" s="21"/>
      <c r="F960" s="22" t="str">
        <f t="shared" si="28"/>
        <v/>
      </c>
      <c r="G960" s="17"/>
      <c r="H960" s="23" t="str">
        <f>IF($B960="","",MAX(0,MIN(N($D960),SUMIF($B$4:$B$1003,$B960,$D$4:$D$1003)-SUMIF(Issues!$B$4:$B$2003,$B960,Issues!$D$4:$D$2003)-SUMIF($B961:$B$1004,$B960,$D961:$D$1004))))</f>
        <v/>
      </c>
      <c r="I960" s="22" t="str">
        <f t="shared" si="29"/>
        <v/>
      </c>
    </row>
    <row r="961" spans="1:9" x14ac:dyDescent="0.3">
      <c r="A961" s="18"/>
      <c r="B961" s="17"/>
      <c r="C961" s="19" t="str">
        <f>IF($B961="","",IFERROR(INDEX(Items!$B:$B,MATCH($B961,Items!$A:$A,0)),"Unknown code"))</f>
        <v/>
      </c>
      <c r="D961" s="20"/>
      <c r="E961" s="21"/>
      <c r="F961" s="22" t="str">
        <f t="shared" si="28"/>
        <v/>
      </c>
      <c r="G961" s="17"/>
      <c r="H961" s="23" t="str">
        <f>IF($B961="","",MAX(0,MIN(N($D961),SUMIF($B$4:$B$1003,$B961,$D$4:$D$1003)-SUMIF(Issues!$B$4:$B$2003,$B961,Issues!$D$4:$D$2003)-SUMIF($B962:$B$1004,$B961,$D962:$D$1004))))</f>
        <v/>
      </c>
      <c r="I961" s="22" t="str">
        <f t="shared" si="29"/>
        <v/>
      </c>
    </row>
    <row r="962" spans="1:9" x14ac:dyDescent="0.3">
      <c r="A962" s="18"/>
      <c r="B962" s="17"/>
      <c r="C962" s="19" t="str">
        <f>IF($B962="","",IFERROR(INDEX(Items!$B:$B,MATCH($B962,Items!$A:$A,0)),"Unknown code"))</f>
        <v/>
      </c>
      <c r="D962" s="20"/>
      <c r="E962" s="21"/>
      <c r="F962" s="22" t="str">
        <f t="shared" si="28"/>
        <v/>
      </c>
      <c r="G962" s="17"/>
      <c r="H962" s="23" t="str">
        <f>IF($B962="","",MAX(0,MIN(N($D962),SUMIF($B$4:$B$1003,$B962,$D$4:$D$1003)-SUMIF(Issues!$B$4:$B$2003,$B962,Issues!$D$4:$D$2003)-SUMIF($B963:$B$1004,$B962,$D963:$D$1004))))</f>
        <v/>
      </c>
      <c r="I962" s="22" t="str">
        <f t="shared" si="29"/>
        <v/>
      </c>
    </row>
    <row r="963" spans="1:9" x14ac:dyDescent="0.3">
      <c r="A963" s="18"/>
      <c r="B963" s="17"/>
      <c r="C963" s="19" t="str">
        <f>IF($B963="","",IFERROR(INDEX(Items!$B:$B,MATCH($B963,Items!$A:$A,0)),"Unknown code"))</f>
        <v/>
      </c>
      <c r="D963" s="20"/>
      <c r="E963" s="21"/>
      <c r="F963" s="22" t="str">
        <f t="shared" si="28"/>
        <v/>
      </c>
      <c r="G963" s="17"/>
      <c r="H963" s="23" t="str">
        <f>IF($B963="","",MAX(0,MIN(N($D963),SUMIF($B$4:$B$1003,$B963,$D$4:$D$1003)-SUMIF(Issues!$B$4:$B$2003,$B963,Issues!$D$4:$D$2003)-SUMIF($B964:$B$1004,$B963,$D964:$D$1004))))</f>
        <v/>
      </c>
      <c r="I963" s="22" t="str">
        <f t="shared" si="29"/>
        <v/>
      </c>
    </row>
    <row r="964" spans="1:9" x14ac:dyDescent="0.3">
      <c r="A964" s="18"/>
      <c r="B964" s="17"/>
      <c r="C964" s="19" t="str">
        <f>IF($B964="","",IFERROR(INDEX(Items!$B:$B,MATCH($B964,Items!$A:$A,0)),"Unknown code"))</f>
        <v/>
      </c>
      <c r="D964" s="20"/>
      <c r="E964" s="21"/>
      <c r="F964" s="22" t="str">
        <f t="shared" ref="F964:F1003" si="30">IF(OR($D964="",$E964=""),"",ROUND($D964*$E964,2))</f>
        <v/>
      </c>
      <c r="G964" s="17"/>
      <c r="H964" s="23" t="str">
        <f>IF($B964="","",MAX(0,MIN(N($D964),SUMIF($B$4:$B$1003,$B964,$D$4:$D$1003)-SUMIF(Issues!$B$4:$B$2003,$B964,Issues!$D$4:$D$2003)-SUMIF($B965:$B$1004,$B964,$D965:$D$1004))))</f>
        <v/>
      </c>
      <c r="I964" s="22" t="str">
        <f t="shared" ref="I964:I1003" si="31">IF(OR($H964="",$E964=""),"",ROUND($H964*$E964,2))</f>
        <v/>
      </c>
    </row>
    <row r="965" spans="1:9" x14ac:dyDescent="0.3">
      <c r="A965" s="18"/>
      <c r="B965" s="17"/>
      <c r="C965" s="19" t="str">
        <f>IF($B965="","",IFERROR(INDEX(Items!$B:$B,MATCH($B965,Items!$A:$A,0)),"Unknown code"))</f>
        <v/>
      </c>
      <c r="D965" s="20"/>
      <c r="E965" s="21"/>
      <c r="F965" s="22" t="str">
        <f t="shared" si="30"/>
        <v/>
      </c>
      <c r="G965" s="17"/>
      <c r="H965" s="23" t="str">
        <f>IF($B965="","",MAX(0,MIN(N($D965),SUMIF($B$4:$B$1003,$B965,$D$4:$D$1003)-SUMIF(Issues!$B$4:$B$2003,$B965,Issues!$D$4:$D$2003)-SUMIF($B966:$B$1004,$B965,$D966:$D$1004))))</f>
        <v/>
      </c>
      <c r="I965" s="22" t="str">
        <f t="shared" si="31"/>
        <v/>
      </c>
    </row>
    <row r="966" spans="1:9" x14ac:dyDescent="0.3">
      <c r="A966" s="18"/>
      <c r="B966" s="17"/>
      <c r="C966" s="19" t="str">
        <f>IF($B966="","",IFERROR(INDEX(Items!$B:$B,MATCH($B966,Items!$A:$A,0)),"Unknown code"))</f>
        <v/>
      </c>
      <c r="D966" s="20"/>
      <c r="E966" s="21"/>
      <c r="F966" s="22" t="str">
        <f t="shared" si="30"/>
        <v/>
      </c>
      <c r="G966" s="17"/>
      <c r="H966" s="23" t="str">
        <f>IF($B966="","",MAX(0,MIN(N($D966),SUMIF($B$4:$B$1003,$B966,$D$4:$D$1003)-SUMIF(Issues!$B$4:$B$2003,$B966,Issues!$D$4:$D$2003)-SUMIF($B967:$B$1004,$B966,$D967:$D$1004))))</f>
        <v/>
      </c>
      <c r="I966" s="22" t="str">
        <f t="shared" si="31"/>
        <v/>
      </c>
    </row>
    <row r="967" spans="1:9" x14ac:dyDescent="0.3">
      <c r="A967" s="18"/>
      <c r="B967" s="17"/>
      <c r="C967" s="19" t="str">
        <f>IF($B967="","",IFERROR(INDEX(Items!$B:$B,MATCH($B967,Items!$A:$A,0)),"Unknown code"))</f>
        <v/>
      </c>
      <c r="D967" s="20"/>
      <c r="E967" s="21"/>
      <c r="F967" s="22" t="str">
        <f t="shared" si="30"/>
        <v/>
      </c>
      <c r="G967" s="17"/>
      <c r="H967" s="23" t="str">
        <f>IF($B967="","",MAX(0,MIN(N($D967),SUMIF($B$4:$B$1003,$B967,$D$4:$D$1003)-SUMIF(Issues!$B$4:$B$2003,$B967,Issues!$D$4:$D$2003)-SUMIF($B968:$B$1004,$B967,$D968:$D$1004))))</f>
        <v/>
      </c>
      <c r="I967" s="22" t="str">
        <f t="shared" si="31"/>
        <v/>
      </c>
    </row>
    <row r="968" spans="1:9" x14ac:dyDescent="0.3">
      <c r="A968" s="18"/>
      <c r="B968" s="17"/>
      <c r="C968" s="19" t="str">
        <f>IF($B968="","",IFERROR(INDEX(Items!$B:$B,MATCH($B968,Items!$A:$A,0)),"Unknown code"))</f>
        <v/>
      </c>
      <c r="D968" s="20"/>
      <c r="E968" s="21"/>
      <c r="F968" s="22" t="str">
        <f t="shared" si="30"/>
        <v/>
      </c>
      <c r="G968" s="17"/>
      <c r="H968" s="23" t="str">
        <f>IF($B968="","",MAX(0,MIN(N($D968),SUMIF($B$4:$B$1003,$B968,$D$4:$D$1003)-SUMIF(Issues!$B$4:$B$2003,$B968,Issues!$D$4:$D$2003)-SUMIF($B969:$B$1004,$B968,$D969:$D$1004))))</f>
        <v/>
      </c>
      <c r="I968" s="22" t="str">
        <f t="shared" si="31"/>
        <v/>
      </c>
    </row>
    <row r="969" spans="1:9" x14ac:dyDescent="0.3">
      <c r="A969" s="18"/>
      <c r="B969" s="17"/>
      <c r="C969" s="19" t="str">
        <f>IF($B969="","",IFERROR(INDEX(Items!$B:$B,MATCH($B969,Items!$A:$A,0)),"Unknown code"))</f>
        <v/>
      </c>
      <c r="D969" s="20"/>
      <c r="E969" s="21"/>
      <c r="F969" s="22" t="str">
        <f t="shared" si="30"/>
        <v/>
      </c>
      <c r="G969" s="17"/>
      <c r="H969" s="23" t="str">
        <f>IF($B969="","",MAX(0,MIN(N($D969),SUMIF($B$4:$B$1003,$B969,$D$4:$D$1003)-SUMIF(Issues!$B$4:$B$2003,$B969,Issues!$D$4:$D$2003)-SUMIF($B970:$B$1004,$B969,$D970:$D$1004))))</f>
        <v/>
      </c>
      <c r="I969" s="22" t="str">
        <f t="shared" si="31"/>
        <v/>
      </c>
    </row>
    <row r="970" spans="1:9" x14ac:dyDescent="0.3">
      <c r="A970" s="18"/>
      <c r="B970" s="17"/>
      <c r="C970" s="19" t="str">
        <f>IF($B970="","",IFERROR(INDEX(Items!$B:$B,MATCH($B970,Items!$A:$A,0)),"Unknown code"))</f>
        <v/>
      </c>
      <c r="D970" s="20"/>
      <c r="E970" s="21"/>
      <c r="F970" s="22" t="str">
        <f t="shared" si="30"/>
        <v/>
      </c>
      <c r="G970" s="17"/>
      <c r="H970" s="23" t="str">
        <f>IF($B970="","",MAX(0,MIN(N($D970),SUMIF($B$4:$B$1003,$B970,$D$4:$D$1003)-SUMIF(Issues!$B$4:$B$2003,$B970,Issues!$D$4:$D$2003)-SUMIF($B971:$B$1004,$B970,$D971:$D$1004))))</f>
        <v/>
      </c>
      <c r="I970" s="22" t="str">
        <f t="shared" si="31"/>
        <v/>
      </c>
    </row>
    <row r="971" spans="1:9" x14ac:dyDescent="0.3">
      <c r="A971" s="18"/>
      <c r="B971" s="17"/>
      <c r="C971" s="19" t="str">
        <f>IF($B971="","",IFERROR(INDEX(Items!$B:$B,MATCH($B971,Items!$A:$A,0)),"Unknown code"))</f>
        <v/>
      </c>
      <c r="D971" s="20"/>
      <c r="E971" s="21"/>
      <c r="F971" s="22" t="str">
        <f t="shared" si="30"/>
        <v/>
      </c>
      <c r="G971" s="17"/>
      <c r="H971" s="23" t="str">
        <f>IF($B971="","",MAX(0,MIN(N($D971),SUMIF($B$4:$B$1003,$B971,$D$4:$D$1003)-SUMIF(Issues!$B$4:$B$2003,$B971,Issues!$D$4:$D$2003)-SUMIF($B972:$B$1004,$B971,$D972:$D$1004))))</f>
        <v/>
      </c>
      <c r="I971" s="22" t="str">
        <f t="shared" si="31"/>
        <v/>
      </c>
    </row>
    <row r="972" spans="1:9" x14ac:dyDescent="0.3">
      <c r="A972" s="18"/>
      <c r="B972" s="17"/>
      <c r="C972" s="19" t="str">
        <f>IF($B972="","",IFERROR(INDEX(Items!$B:$B,MATCH($B972,Items!$A:$A,0)),"Unknown code"))</f>
        <v/>
      </c>
      <c r="D972" s="20"/>
      <c r="E972" s="21"/>
      <c r="F972" s="22" t="str">
        <f t="shared" si="30"/>
        <v/>
      </c>
      <c r="G972" s="17"/>
      <c r="H972" s="23" t="str">
        <f>IF($B972="","",MAX(0,MIN(N($D972),SUMIF($B$4:$B$1003,$B972,$D$4:$D$1003)-SUMIF(Issues!$B$4:$B$2003,$B972,Issues!$D$4:$D$2003)-SUMIF($B973:$B$1004,$B972,$D973:$D$1004))))</f>
        <v/>
      </c>
      <c r="I972" s="22" t="str">
        <f t="shared" si="31"/>
        <v/>
      </c>
    </row>
    <row r="973" spans="1:9" x14ac:dyDescent="0.3">
      <c r="A973" s="18"/>
      <c r="B973" s="17"/>
      <c r="C973" s="19" t="str">
        <f>IF($B973="","",IFERROR(INDEX(Items!$B:$B,MATCH($B973,Items!$A:$A,0)),"Unknown code"))</f>
        <v/>
      </c>
      <c r="D973" s="20"/>
      <c r="E973" s="21"/>
      <c r="F973" s="22" t="str">
        <f t="shared" si="30"/>
        <v/>
      </c>
      <c r="G973" s="17"/>
      <c r="H973" s="23" t="str">
        <f>IF($B973="","",MAX(0,MIN(N($D973),SUMIF($B$4:$B$1003,$B973,$D$4:$D$1003)-SUMIF(Issues!$B$4:$B$2003,$B973,Issues!$D$4:$D$2003)-SUMIF($B974:$B$1004,$B973,$D974:$D$1004))))</f>
        <v/>
      </c>
      <c r="I973" s="22" t="str">
        <f t="shared" si="31"/>
        <v/>
      </c>
    </row>
    <row r="974" spans="1:9" x14ac:dyDescent="0.3">
      <c r="A974" s="18"/>
      <c r="B974" s="17"/>
      <c r="C974" s="19" t="str">
        <f>IF($B974="","",IFERROR(INDEX(Items!$B:$B,MATCH($B974,Items!$A:$A,0)),"Unknown code"))</f>
        <v/>
      </c>
      <c r="D974" s="20"/>
      <c r="E974" s="21"/>
      <c r="F974" s="22" t="str">
        <f t="shared" si="30"/>
        <v/>
      </c>
      <c r="G974" s="17"/>
      <c r="H974" s="23" t="str">
        <f>IF($B974="","",MAX(0,MIN(N($D974),SUMIF($B$4:$B$1003,$B974,$D$4:$D$1003)-SUMIF(Issues!$B$4:$B$2003,$B974,Issues!$D$4:$D$2003)-SUMIF($B975:$B$1004,$B974,$D975:$D$1004))))</f>
        <v/>
      </c>
      <c r="I974" s="22" t="str">
        <f t="shared" si="31"/>
        <v/>
      </c>
    </row>
    <row r="975" spans="1:9" x14ac:dyDescent="0.3">
      <c r="A975" s="18"/>
      <c r="B975" s="17"/>
      <c r="C975" s="19" t="str">
        <f>IF($B975="","",IFERROR(INDEX(Items!$B:$B,MATCH($B975,Items!$A:$A,0)),"Unknown code"))</f>
        <v/>
      </c>
      <c r="D975" s="20"/>
      <c r="E975" s="21"/>
      <c r="F975" s="22" t="str">
        <f t="shared" si="30"/>
        <v/>
      </c>
      <c r="G975" s="17"/>
      <c r="H975" s="23" t="str">
        <f>IF($B975="","",MAX(0,MIN(N($D975),SUMIF($B$4:$B$1003,$B975,$D$4:$D$1003)-SUMIF(Issues!$B$4:$B$2003,$B975,Issues!$D$4:$D$2003)-SUMIF($B976:$B$1004,$B975,$D976:$D$1004))))</f>
        <v/>
      </c>
      <c r="I975" s="22" t="str">
        <f t="shared" si="31"/>
        <v/>
      </c>
    </row>
    <row r="976" spans="1:9" x14ac:dyDescent="0.3">
      <c r="A976" s="18"/>
      <c r="B976" s="17"/>
      <c r="C976" s="19" t="str">
        <f>IF($B976="","",IFERROR(INDEX(Items!$B:$B,MATCH($B976,Items!$A:$A,0)),"Unknown code"))</f>
        <v/>
      </c>
      <c r="D976" s="20"/>
      <c r="E976" s="21"/>
      <c r="F976" s="22" t="str">
        <f t="shared" si="30"/>
        <v/>
      </c>
      <c r="G976" s="17"/>
      <c r="H976" s="23" t="str">
        <f>IF($B976="","",MAX(0,MIN(N($D976),SUMIF($B$4:$B$1003,$B976,$D$4:$D$1003)-SUMIF(Issues!$B$4:$B$2003,$B976,Issues!$D$4:$D$2003)-SUMIF($B977:$B$1004,$B976,$D977:$D$1004))))</f>
        <v/>
      </c>
      <c r="I976" s="22" t="str">
        <f t="shared" si="31"/>
        <v/>
      </c>
    </row>
    <row r="977" spans="1:9" x14ac:dyDescent="0.3">
      <c r="A977" s="18"/>
      <c r="B977" s="17"/>
      <c r="C977" s="19" t="str">
        <f>IF($B977="","",IFERROR(INDEX(Items!$B:$B,MATCH($B977,Items!$A:$A,0)),"Unknown code"))</f>
        <v/>
      </c>
      <c r="D977" s="20"/>
      <c r="E977" s="21"/>
      <c r="F977" s="22" t="str">
        <f t="shared" si="30"/>
        <v/>
      </c>
      <c r="G977" s="17"/>
      <c r="H977" s="23" t="str">
        <f>IF($B977="","",MAX(0,MIN(N($D977),SUMIF($B$4:$B$1003,$B977,$D$4:$D$1003)-SUMIF(Issues!$B$4:$B$2003,$B977,Issues!$D$4:$D$2003)-SUMIF($B978:$B$1004,$B977,$D978:$D$1004))))</f>
        <v/>
      </c>
      <c r="I977" s="22" t="str">
        <f t="shared" si="31"/>
        <v/>
      </c>
    </row>
    <row r="978" spans="1:9" x14ac:dyDescent="0.3">
      <c r="A978" s="18"/>
      <c r="B978" s="17"/>
      <c r="C978" s="19" t="str">
        <f>IF($B978="","",IFERROR(INDEX(Items!$B:$B,MATCH($B978,Items!$A:$A,0)),"Unknown code"))</f>
        <v/>
      </c>
      <c r="D978" s="20"/>
      <c r="E978" s="21"/>
      <c r="F978" s="22" t="str">
        <f t="shared" si="30"/>
        <v/>
      </c>
      <c r="G978" s="17"/>
      <c r="H978" s="23" t="str">
        <f>IF($B978="","",MAX(0,MIN(N($D978),SUMIF($B$4:$B$1003,$B978,$D$4:$D$1003)-SUMIF(Issues!$B$4:$B$2003,$B978,Issues!$D$4:$D$2003)-SUMIF($B979:$B$1004,$B978,$D979:$D$1004))))</f>
        <v/>
      </c>
      <c r="I978" s="22" t="str">
        <f t="shared" si="31"/>
        <v/>
      </c>
    </row>
    <row r="979" spans="1:9" x14ac:dyDescent="0.3">
      <c r="A979" s="18"/>
      <c r="B979" s="17"/>
      <c r="C979" s="19" t="str">
        <f>IF($B979="","",IFERROR(INDEX(Items!$B:$B,MATCH($B979,Items!$A:$A,0)),"Unknown code"))</f>
        <v/>
      </c>
      <c r="D979" s="20"/>
      <c r="E979" s="21"/>
      <c r="F979" s="22" t="str">
        <f t="shared" si="30"/>
        <v/>
      </c>
      <c r="G979" s="17"/>
      <c r="H979" s="23" t="str">
        <f>IF($B979="","",MAX(0,MIN(N($D979),SUMIF($B$4:$B$1003,$B979,$D$4:$D$1003)-SUMIF(Issues!$B$4:$B$2003,$B979,Issues!$D$4:$D$2003)-SUMIF($B980:$B$1004,$B979,$D980:$D$1004))))</f>
        <v/>
      </c>
      <c r="I979" s="22" t="str">
        <f t="shared" si="31"/>
        <v/>
      </c>
    </row>
    <row r="980" spans="1:9" x14ac:dyDescent="0.3">
      <c r="A980" s="18"/>
      <c r="B980" s="17"/>
      <c r="C980" s="19" t="str">
        <f>IF($B980="","",IFERROR(INDEX(Items!$B:$B,MATCH($B980,Items!$A:$A,0)),"Unknown code"))</f>
        <v/>
      </c>
      <c r="D980" s="20"/>
      <c r="E980" s="21"/>
      <c r="F980" s="22" t="str">
        <f t="shared" si="30"/>
        <v/>
      </c>
      <c r="G980" s="17"/>
      <c r="H980" s="23" t="str">
        <f>IF($B980="","",MAX(0,MIN(N($D980),SUMIF($B$4:$B$1003,$B980,$D$4:$D$1003)-SUMIF(Issues!$B$4:$B$2003,$B980,Issues!$D$4:$D$2003)-SUMIF($B981:$B$1004,$B980,$D981:$D$1004))))</f>
        <v/>
      </c>
      <c r="I980" s="22" t="str">
        <f t="shared" si="31"/>
        <v/>
      </c>
    </row>
    <row r="981" spans="1:9" x14ac:dyDescent="0.3">
      <c r="A981" s="18"/>
      <c r="B981" s="17"/>
      <c r="C981" s="19" t="str">
        <f>IF($B981="","",IFERROR(INDEX(Items!$B:$B,MATCH($B981,Items!$A:$A,0)),"Unknown code"))</f>
        <v/>
      </c>
      <c r="D981" s="20"/>
      <c r="E981" s="21"/>
      <c r="F981" s="22" t="str">
        <f t="shared" si="30"/>
        <v/>
      </c>
      <c r="G981" s="17"/>
      <c r="H981" s="23" t="str">
        <f>IF($B981="","",MAX(0,MIN(N($D981),SUMIF($B$4:$B$1003,$B981,$D$4:$D$1003)-SUMIF(Issues!$B$4:$B$2003,$B981,Issues!$D$4:$D$2003)-SUMIF($B982:$B$1004,$B981,$D982:$D$1004))))</f>
        <v/>
      </c>
      <c r="I981" s="22" t="str">
        <f t="shared" si="31"/>
        <v/>
      </c>
    </row>
    <row r="982" spans="1:9" x14ac:dyDescent="0.3">
      <c r="A982" s="18"/>
      <c r="B982" s="17"/>
      <c r="C982" s="19" t="str">
        <f>IF($B982="","",IFERROR(INDEX(Items!$B:$B,MATCH($B982,Items!$A:$A,0)),"Unknown code"))</f>
        <v/>
      </c>
      <c r="D982" s="20"/>
      <c r="E982" s="21"/>
      <c r="F982" s="22" t="str">
        <f t="shared" si="30"/>
        <v/>
      </c>
      <c r="G982" s="17"/>
      <c r="H982" s="23" t="str">
        <f>IF($B982="","",MAX(0,MIN(N($D982),SUMIF($B$4:$B$1003,$B982,$D$4:$D$1003)-SUMIF(Issues!$B$4:$B$2003,$B982,Issues!$D$4:$D$2003)-SUMIF($B983:$B$1004,$B982,$D983:$D$1004))))</f>
        <v/>
      </c>
      <c r="I982" s="22" t="str">
        <f t="shared" si="31"/>
        <v/>
      </c>
    </row>
    <row r="983" spans="1:9" x14ac:dyDescent="0.3">
      <c r="A983" s="18"/>
      <c r="B983" s="17"/>
      <c r="C983" s="19" t="str">
        <f>IF($B983="","",IFERROR(INDEX(Items!$B:$B,MATCH($B983,Items!$A:$A,0)),"Unknown code"))</f>
        <v/>
      </c>
      <c r="D983" s="20"/>
      <c r="E983" s="21"/>
      <c r="F983" s="22" t="str">
        <f t="shared" si="30"/>
        <v/>
      </c>
      <c r="G983" s="17"/>
      <c r="H983" s="23" t="str">
        <f>IF($B983="","",MAX(0,MIN(N($D983),SUMIF($B$4:$B$1003,$B983,$D$4:$D$1003)-SUMIF(Issues!$B$4:$B$2003,$B983,Issues!$D$4:$D$2003)-SUMIF($B984:$B$1004,$B983,$D984:$D$1004))))</f>
        <v/>
      </c>
      <c r="I983" s="22" t="str">
        <f t="shared" si="31"/>
        <v/>
      </c>
    </row>
    <row r="984" spans="1:9" x14ac:dyDescent="0.3">
      <c r="A984" s="18"/>
      <c r="B984" s="17"/>
      <c r="C984" s="19" t="str">
        <f>IF($B984="","",IFERROR(INDEX(Items!$B:$B,MATCH($B984,Items!$A:$A,0)),"Unknown code"))</f>
        <v/>
      </c>
      <c r="D984" s="20"/>
      <c r="E984" s="21"/>
      <c r="F984" s="22" t="str">
        <f t="shared" si="30"/>
        <v/>
      </c>
      <c r="G984" s="17"/>
      <c r="H984" s="23" t="str">
        <f>IF($B984="","",MAX(0,MIN(N($D984),SUMIF($B$4:$B$1003,$B984,$D$4:$D$1003)-SUMIF(Issues!$B$4:$B$2003,$B984,Issues!$D$4:$D$2003)-SUMIF($B985:$B$1004,$B984,$D985:$D$1004))))</f>
        <v/>
      </c>
      <c r="I984" s="22" t="str">
        <f t="shared" si="31"/>
        <v/>
      </c>
    </row>
    <row r="985" spans="1:9" x14ac:dyDescent="0.3">
      <c r="A985" s="18"/>
      <c r="B985" s="17"/>
      <c r="C985" s="19" t="str">
        <f>IF($B985="","",IFERROR(INDEX(Items!$B:$B,MATCH($B985,Items!$A:$A,0)),"Unknown code"))</f>
        <v/>
      </c>
      <c r="D985" s="20"/>
      <c r="E985" s="21"/>
      <c r="F985" s="22" t="str">
        <f t="shared" si="30"/>
        <v/>
      </c>
      <c r="G985" s="17"/>
      <c r="H985" s="23" t="str">
        <f>IF($B985="","",MAX(0,MIN(N($D985),SUMIF($B$4:$B$1003,$B985,$D$4:$D$1003)-SUMIF(Issues!$B$4:$B$2003,$B985,Issues!$D$4:$D$2003)-SUMIF($B986:$B$1004,$B985,$D986:$D$1004))))</f>
        <v/>
      </c>
      <c r="I985" s="22" t="str">
        <f t="shared" si="31"/>
        <v/>
      </c>
    </row>
    <row r="986" spans="1:9" x14ac:dyDescent="0.3">
      <c r="A986" s="18"/>
      <c r="B986" s="17"/>
      <c r="C986" s="19" t="str">
        <f>IF($B986="","",IFERROR(INDEX(Items!$B:$B,MATCH($B986,Items!$A:$A,0)),"Unknown code"))</f>
        <v/>
      </c>
      <c r="D986" s="20"/>
      <c r="E986" s="21"/>
      <c r="F986" s="22" t="str">
        <f t="shared" si="30"/>
        <v/>
      </c>
      <c r="G986" s="17"/>
      <c r="H986" s="23" t="str">
        <f>IF($B986="","",MAX(0,MIN(N($D986),SUMIF($B$4:$B$1003,$B986,$D$4:$D$1003)-SUMIF(Issues!$B$4:$B$2003,$B986,Issues!$D$4:$D$2003)-SUMIF($B987:$B$1004,$B986,$D987:$D$1004))))</f>
        <v/>
      </c>
      <c r="I986" s="22" t="str">
        <f t="shared" si="31"/>
        <v/>
      </c>
    </row>
    <row r="987" spans="1:9" x14ac:dyDescent="0.3">
      <c r="A987" s="18"/>
      <c r="B987" s="17"/>
      <c r="C987" s="19" t="str">
        <f>IF($B987="","",IFERROR(INDEX(Items!$B:$B,MATCH($B987,Items!$A:$A,0)),"Unknown code"))</f>
        <v/>
      </c>
      <c r="D987" s="20"/>
      <c r="E987" s="21"/>
      <c r="F987" s="22" t="str">
        <f t="shared" si="30"/>
        <v/>
      </c>
      <c r="G987" s="17"/>
      <c r="H987" s="23" t="str">
        <f>IF($B987="","",MAX(0,MIN(N($D987),SUMIF($B$4:$B$1003,$B987,$D$4:$D$1003)-SUMIF(Issues!$B$4:$B$2003,$B987,Issues!$D$4:$D$2003)-SUMIF($B988:$B$1004,$B987,$D988:$D$1004))))</f>
        <v/>
      </c>
      <c r="I987" s="22" t="str">
        <f t="shared" si="31"/>
        <v/>
      </c>
    </row>
    <row r="988" spans="1:9" x14ac:dyDescent="0.3">
      <c r="A988" s="18"/>
      <c r="B988" s="17"/>
      <c r="C988" s="19" t="str">
        <f>IF($B988="","",IFERROR(INDEX(Items!$B:$B,MATCH($B988,Items!$A:$A,0)),"Unknown code"))</f>
        <v/>
      </c>
      <c r="D988" s="20"/>
      <c r="E988" s="21"/>
      <c r="F988" s="22" t="str">
        <f t="shared" si="30"/>
        <v/>
      </c>
      <c r="G988" s="17"/>
      <c r="H988" s="23" t="str">
        <f>IF($B988="","",MAX(0,MIN(N($D988),SUMIF($B$4:$B$1003,$B988,$D$4:$D$1003)-SUMIF(Issues!$B$4:$B$2003,$B988,Issues!$D$4:$D$2003)-SUMIF($B989:$B$1004,$B988,$D989:$D$1004))))</f>
        <v/>
      </c>
      <c r="I988" s="22" t="str">
        <f t="shared" si="31"/>
        <v/>
      </c>
    </row>
    <row r="989" spans="1:9" x14ac:dyDescent="0.3">
      <c r="A989" s="18"/>
      <c r="B989" s="17"/>
      <c r="C989" s="19" t="str">
        <f>IF($B989="","",IFERROR(INDEX(Items!$B:$B,MATCH($B989,Items!$A:$A,0)),"Unknown code"))</f>
        <v/>
      </c>
      <c r="D989" s="20"/>
      <c r="E989" s="21"/>
      <c r="F989" s="22" t="str">
        <f t="shared" si="30"/>
        <v/>
      </c>
      <c r="G989" s="17"/>
      <c r="H989" s="23" t="str">
        <f>IF($B989="","",MAX(0,MIN(N($D989),SUMIF($B$4:$B$1003,$B989,$D$4:$D$1003)-SUMIF(Issues!$B$4:$B$2003,$B989,Issues!$D$4:$D$2003)-SUMIF($B990:$B$1004,$B989,$D990:$D$1004))))</f>
        <v/>
      </c>
      <c r="I989" s="22" t="str">
        <f t="shared" si="31"/>
        <v/>
      </c>
    </row>
    <row r="990" spans="1:9" x14ac:dyDescent="0.3">
      <c r="A990" s="18"/>
      <c r="B990" s="17"/>
      <c r="C990" s="19" t="str">
        <f>IF($B990="","",IFERROR(INDEX(Items!$B:$B,MATCH($B990,Items!$A:$A,0)),"Unknown code"))</f>
        <v/>
      </c>
      <c r="D990" s="20"/>
      <c r="E990" s="21"/>
      <c r="F990" s="22" t="str">
        <f t="shared" si="30"/>
        <v/>
      </c>
      <c r="G990" s="17"/>
      <c r="H990" s="23" t="str">
        <f>IF($B990="","",MAX(0,MIN(N($D990),SUMIF($B$4:$B$1003,$B990,$D$4:$D$1003)-SUMIF(Issues!$B$4:$B$2003,$B990,Issues!$D$4:$D$2003)-SUMIF($B991:$B$1004,$B990,$D991:$D$1004))))</f>
        <v/>
      </c>
      <c r="I990" s="22" t="str">
        <f t="shared" si="31"/>
        <v/>
      </c>
    </row>
    <row r="991" spans="1:9" x14ac:dyDescent="0.3">
      <c r="A991" s="18"/>
      <c r="B991" s="17"/>
      <c r="C991" s="19" t="str">
        <f>IF($B991="","",IFERROR(INDEX(Items!$B:$B,MATCH($B991,Items!$A:$A,0)),"Unknown code"))</f>
        <v/>
      </c>
      <c r="D991" s="20"/>
      <c r="E991" s="21"/>
      <c r="F991" s="22" t="str">
        <f t="shared" si="30"/>
        <v/>
      </c>
      <c r="G991" s="17"/>
      <c r="H991" s="23" t="str">
        <f>IF($B991="","",MAX(0,MIN(N($D991),SUMIF($B$4:$B$1003,$B991,$D$4:$D$1003)-SUMIF(Issues!$B$4:$B$2003,$B991,Issues!$D$4:$D$2003)-SUMIF($B992:$B$1004,$B991,$D992:$D$1004))))</f>
        <v/>
      </c>
      <c r="I991" s="22" t="str">
        <f t="shared" si="31"/>
        <v/>
      </c>
    </row>
    <row r="992" spans="1:9" x14ac:dyDescent="0.3">
      <c r="A992" s="18"/>
      <c r="B992" s="17"/>
      <c r="C992" s="19" t="str">
        <f>IF($B992="","",IFERROR(INDEX(Items!$B:$B,MATCH($B992,Items!$A:$A,0)),"Unknown code"))</f>
        <v/>
      </c>
      <c r="D992" s="20"/>
      <c r="E992" s="21"/>
      <c r="F992" s="22" t="str">
        <f t="shared" si="30"/>
        <v/>
      </c>
      <c r="G992" s="17"/>
      <c r="H992" s="23" t="str">
        <f>IF($B992="","",MAX(0,MIN(N($D992),SUMIF($B$4:$B$1003,$B992,$D$4:$D$1003)-SUMIF(Issues!$B$4:$B$2003,$B992,Issues!$D$4:$D$2003)-SUMIF($B993:$B$1004,$B992,$D993:$D$1004))))</f>
        <v/>
      </c>
      <c r="I992" s="22" t="str">
        <f t="shared" si="31"/>
        <v/>
      </c>
    </row>
    <row r="993" spans="1:9" x14ac:dyDescent="0.3">
      <c r="A993" s="18"/>
      <c r="B993" s="17"/>
      <c r="C993" s="19" t="str">
        <f>IF($B993="","",IFERROR(INDEX(Items!$B:$B,MATCH($B993,Items!$A:$A,0)),"Unknown code"))</f>
        <v/>
      </c>
      <c r="D993" s="20"/>
      <c r="E993" s="21"/>
      <c r="F993" s="22" t="str">
        <f t="shared" si="30"/>
        <v/>
      </c>
      <c r="G993" s="17"/>
      <c r="H993" s="23" t="str">
        <f>IF($B993="","",MAX(0,MIN(N($D993),SUMIF($B$4:$B$1003,$B993,$D$4:$D$1003)-SUMIF(Issues!$B$4:$B$2003,$B993,Issues!$D$4:$D$2003)-SUMIF($B994:$B$1004,$B993,$D994:$D$1004))))</f>
        <v/>
      </c>
      <c r="I993" s="22" t="str">
        <f t="shared" si="31"/>
        <v/>
      </c>
    </row>
    <row r="994" spans="1:9" x14ac:dyDescent="0.3">
      <c r="A994" s="18"/>
      <c r="B994" s="17"/>
      <c r="C994" s="19" t="str">
        <f>IF($B994="","",IFERROR(INDEX(Items!$B:$B,MATCH($B994,Items!$A:$A,0)),"Unknown code"))</f>
        <v/>
      </c>
      <c r="D994" s="20"/>
      <c r="E994" s="21"/>
      <c r="F994" s="22" t="str">
        <f t="shared" si="30"/>
        <v/>
      </c>
      <c r="G994" s="17"/>
      <c r="H994" s="23" t="str">
        <f>IF($B994="","",MAX(0,MIN(N($D994),SUMIF($B$4:$B$1003,$B994,$D$4:$D$1003)-SUMIF(Issues!$B$4:$B$2003,$B994,Issues!$D$4:$D$2003)-SUMIF($B995:$B$1004,$B994,$D995:$D$1004))))</f>
        <v/>
      </c>
      <c r="I994" s="22" t="str">
        <f t="shared" si="31"/>
        <v/>
      </c>
    </row>
    <row r="995" spans="1:9" x14ac:dyDescent="0.3">
      <c r="A995" s="18"/>
      <c r="B995" s="17"/>
      <c r="C995" s="19" t="str">
        <f>IF($B995="","",IFERROR(INDEX(Items!$B:$B,MATCH($B995,Items!$A:$A,0)),"Unknown code"))</f>
        <v/>
      </c>
      <c r="D995" s="20"/>
      <c r="E995" s="21"/>
      <c r="F995" s="22" t="str">
        <f t="shared" si="30"/>
        <v/>
      </c>
      <c r="G995" s="17"/>
      <c r="H995" s="23" t="str">
        <f>IF($B995="","",MAX(0,MIN(N($D995),SUMIF($B$4:$B$1003,$B995,$D$4:$D$1003)-SUMIF(Issues!$B$4:$B$2003,$B995,Issues!$D$4:$D$2003)-SUMIF($B996:$B$1004,$B995,$D996:$D$1004))))</f>
        <v/>
      </c>
      <c r="I995" s="22" t="str">
        <f t="shared" si="31"/>
        <v/>
      </c>
    </row>
    <row r="996" spans="1:9" x14ac:dyDescent="0.3">
      <c r="A996" s="18"/>
      <c r="B996" s="17"/>
      <c r="C996" s="19" t="str">
        <f>IF($B996="","",IFERROR(INDEX(Items!$B:$B,MATCH($B996,Items!$A:$A,0)),"Unknown code"))</f>
        <v/>
      </c>
      <c r="D996" s="20"/>
      <c r="E996" s="21"/>
      <c r="F996" s="22" t="str">
        <f t="shared" si="30"/>
        <v/>
      </c>
      <c r="G996" s="17"/>
      <c r="H996" s="23" t="str">
        <f>IF($B996="","",MAX(0,MIN(N($D996),SUMIF($B$4:$B$1003,$B996,$D$4:$D$1003)-SUMIF(Issues!$B$4:$B$2003,$B996,Issues!$D$4:$D$2003)-SUMIF($B997:$B$1004,$B996,$D997:$D$1004))))</f>
        <v/>
      </c>
      <c r="I996" s="22" t="str">
        <f t="shared" si="31"/>
        <v/>
      </c>
    </row>
    <row r="997" spans="1:9" x14ac:dyDescent="0.3">
      <c r="A997" s="18"/>
      <c r="B997" s="17"/>
      <c r="C997" s="19" t="str">
        <f>IF($B997="","",IFERROR(INDEX(Items!$B:$B,MATCH($B997,Items!$A:$A,0)),"Unknown code"))</f>
        <v/>
      </c>
      <c r="D997" s="20"/>
      <c r="E997" s="21"/>
      <c r="F997" s="22" t="str">
        <f t="shared" si="30"/>
        <v/>
      </c>
      <c r="G997" s="17"/>
      <c r="H997" s="23" t="str">
        <f>IF($B997="","",MAX(0,MIN(N($D997),SUMIF($B$4:$B$1003,$B997,$D$4:$D$1003)-SUMIF(Issues!$B$4:$B$2003,$B997,Issues!$D$4:$D$2003)-SUMIF($B998:$B$1004,$B997,$D998:$D$1004))))</f>
        <v/>
      </c>
      <c r="I997" s="22" t="str">
        <f t="shared" si="31"/>
        <v/>
      </c>
    </row>
    <row r="998" spans="1:9" x14ac:dyDescent="0.3">
      <c r="A998" s="18"/>
      <c r="B998" s="17"/>
      <c r="C998" s="19" t="str">
        <f>IF($B998="","",IFERROR(INDEX(Items!$B:$B,MATCH($B998,Items!$A:$A,0)),"Unknown code"))</f>
        <v/>
      </c>
      <c r="D998" s="20"/>
      <c r="E998" s="21"/>
      <c r="F998" s="22" t="str">
        <f t="shared" si="30"/>
        <v/>
      </c>
      <c r="G998" s="17"/>
      <c r="H998" s="23" t="str">
        <f>IF($B998="","",MAX(0,MIN(N($D998),SUMIF($B$4:$B$1003,$B998,$D$4:$D$1003)-SUMIF(Issues!$B$4:$B$2003,$B998,Issues!$D$4:$D$2003)-SUMIF($B999:$B$1004,$B998,$D999:$D$1004))))</f>
        <v/>
      </c>
      <c r="I998" s="22" t="str">
        <f t="shared" si="31"/>
        <v/>
      </c>
    </row>
    <row r="999" spans="1:9" x14ac:dyDescent="0.3">
      <c r="A999" s="18"/>
      <c r="B999" s="17"/>
      <c r="C999" s="19" t="str">
        <f>IF($B999="","",IFERROR(INDEX(Items!$B:$B,MATCH($B999,Items!$A:$A,0)),"Unknown code"))</f>
        <v/>
      </c>
      <c r="D999" s="20"/>
      <c r="E999" s="21"/>
      <c r="F999" s="22" t="str">
        <f t="shared" si="30"/>
        <v/>
      </c>
      <c r="G999" s="17"/>
      <c r="H999" s="23" t="str">
        <f>IF($B999="","",MAX(0,MIN(N($D999),SUMIF($B$4:$B$1003,$B999,$D$4:$D$1003)-SUMIF(Issues!$B$4:$B$2003,$B999,Issues!$D$4:$D$2003)-SUMIF($B1000:$B$1004,$B999,$D1000:$D$1004))))</f>
        <v/>
      </c>
      <c r="I999" s="22" t="str">
        <f t="shared" si="31"/>
        <v/>
      </c>
    </row>
    <row r="1000" spans="1:9" x14ac:dyDescent="0.3">
      <c r="A1000" s="18"/>
      <c r="B1000" s="17"/>
      <c r="C1000" s="19" t="str">
        <f>IF($B1000="","",IFERROR(INDEX(Items!$B:$B,MATCH($B1000,Items!$A:$A,0)),"Unknown code"))</f>
        <v/>
      </c>
      <c r="D1000" s="20"/>
      <c r="E1000" s="21"/>
      <c r="F1000" s="22" t="str">
        <f t="shared" si="30"/>
        <v/>
      </c>
      <c r="G1000" s="17"/>
      <c r="H1000" s="23" t="str">
        <f>IF($B1000="","",MAX(0,MIN(N($D1000),SUMIF($B$4:$B$1003,$B1000,$D$4:$D$1003)-SUMIF(Issues!$B$4:$B$2003,$B1000,Issues!$D$4:$D$2003)-SUMIF($B1001:$B$1004,$B1000,$D1001:$D$1004))))</f>
        <v/>
      </c>
      <c r="I1000" s="22" t="str">
        <f t="shared" si="31"/>
        <v/>
      </c>
    </row>
    <row r="1001" spans="1:9" x14ac:dyDescent="0.3">
      <c r="A1001" s="18"/>
      <c r="B1001" s="17"/>
      <c r="C1001" s="19" t="str">
        <f>IF($B1001="","",IFERROR(INDEX(Items!$B:$B,MATCH($B1001,Items!$A:$A,0)),"Unknown code"))</f>
        <v/>
      </c>
      <c r="D1001" s="20"/>
      <c r="E1001" s="21"/>
      <c r="F1001" s="22" t="str">
        <f t="shared" si="30"/>
        <v/>
      </c>
      <c r="G1001" s="17"/>
      <c r="H1001" s="23" t="str">
        <f>IF($B1001="","",MAX(0,MIN(N($D1001),SUMIF($B$4:$B$1003,$B1001,$D$4:$D$1003)-SUMIF(Issues!$B$4:$B$2003,$B1001,Issues!$D$4:$D$2003)-SUMIF($B1002:$B$1004,$B1001,$D1002:$D$1004))))</f>
        <v/>
      </c>
      <c r="I1001" s="22" t="str">
        <f t="shared" si="31"/>
        <v/>
      </c>
    </row>
    <row r="1002" spans="1:9" x14ac:dyDescent="0.3">
      <c r="A1002" s="18"/>
      <c r="B1002" s="17"/>
      <c r="C1002" s="19" t="str">
        <f>IF($B1002="","",IFERROR(INDEX(Items!$B:$B,MATCH($B1002,Items!$A:$A,0)),"Unknown code"))</f>
        <v/>
      </c>
      <c r="D1002" s="20"/>
      <c r="E1002" s="21"/>
      <c r="F1002" s="22" t="str">
        <f t="shared" si="30"/>
        <v/>
      </c>
      <c r="G1002" s="17"/>
      <c r="H1002" s="23" t="str">
        <f>IF($B1002="","",MAX(0,MIN(N($D1002),SUMIF($B$4:$B$1003,$B1002,$D$4:$D$1003)-SUMIF(Issues!$B$4:$B$2003,$B1002,Issues!$D$4:$D$2003)-SUMIF($B1003:$B$1004,$B1002,$D1003:$D$1004))))</f>
        <v/>
      </c>
      <c r="I1002" s="22" t="str">
        <f t="shared" si="31"/>
        <v/>
      </c>
    </row>
    <row r="1003" spans="1:9" x14ac:dyDescent="0.3">
      <c r="A1003" s="18"/>
      <c r="B1003" s="17"/>
      <c r="C1003" s="19" t="str">
        <f>IF($B1003="","",IFERROR(INDEX(Items!$B:$B,MATCH($B1003,Items!$A:$A,0)),"Unknown code"))</f>
        <v/>
      </c>
      <c r="D1003" s="20"/>
      <c r="E1003" s="21"/>
      <c r="F1003" s="22" t="str">
        <f t="shared" si="30"/>
        <v/>
      </c>
      <c r="G1003" s="17"/>
      <c r="H1003" s="23" t="str">
        <f>IF($B1003="","",MAX(0,MIN(N($D1003),SUMIF($B$4:$B$1003,$B1003,$D$4:$D$1003)-SUMIF(Issues!$B$4:$B$2003,$B1003,Issues!$D$4:$D$2003)-SUMIF($B1004:$B$1004,$B1003,$D1004:$D$1004))))</f>
        <v/>
      </c>
      <c r="I1003" s="22" t="str">
        <f t="shared" si="31"/>
        <v/>
      </c>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300-000000000000}">
          <x14:formula1>
            <xm:f>Items!$A$4:$A$503</xm:f>
          </x14:formula1>
          <xm:sqref>B4:B1003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E2003"/>
  <sheetViews>
    <sheetView showGridLines="0" workbookViewId="0">
      <pane ySplit="3" topLeftCell="A4" activePane="bottomLeft" state="frozen"/>
      <selection pane="bottomLeft"/>
    </sheetView>
  </sheetViews>
  <sheetFormatPr defaultRowHeight="14.4" x14ac:dyDescent="0.3"/>
  <cols>
    <col min="1" max="2" width="12" customWidth="1"/>
    <col min="3" max="3" width="28" customWidth="1"/>
    <col min="4" max="4" width="10" customWidth="1"/>
    <col min="5" max="5" width="26" customWidth="1"/>
  </cols>
  <sheetData>
    <row r="1" spans="1:5" ht="25.95" customHeight="1" x14ac:dyDescent="0.4">
      <c r="A1" s="1" t="s">
        <v>83</v>
      </c>
    </row>
    <row r="2" spans="1:5" x14ac:dyDescent="0.3">
      <c r="A2" s="2" t="s">
        <v>84</v>
      </c>
    </row>
    <row r="3" spans="1:5" ht="31.95" customHeight="1" x14ac:dyDescent="0.3">
      <c r="A3" s="16" t="s">
        <v>66</v>
      </c>
      <c r="B3" s="16" t="s">
        <v>35</v>
      </c>
      <c r="C3" s="16" t="s">
        <v>36</v>
      </c>
      <c r="D3" s="16" t="s">
        <v>67</v>
      </c>
      <c r="E3" s="16" t="s">
        <v>85</v>
      </c>
    </row>
    <row r="4" spans="1:5" x14ac:dyDescent="0.3">
      <c r="A4" s="18">
        <v>46128</v>
      </c>
      <c r="B4" s="17" t="s">
        <v>38</v>
      </c>
      <c r="C4" s="19" t="str">
        <f>IF($B4="","",IFERROR(INDEX(Items!$B:$B,MATCH($B4,Items!$A:$A,0)),"Unknown code"))</f>
        <v>MS round bar 20 mm</v>
      </c>
      <c r="D4" s="20">
        <v>2600</v>
      </c>
      <c r="E4" s="17" t="s">
        <v>86</v>
      </c>
    </row>
    <row r="5" spans="1:5" x14ac:dyDescent="0.3">
      <c r="A5" s="18">
        <v>46153</v>
      </c>
      <c r="B5" s="17" t="s">
        <v>41</v>
      </c>
      <c r="C5" s="19" t="str">
        <f>IF($B5="","",IFERROR(INDEX(Items!$B:$B,MATCH($B5,Items!$A:$A,0)),"Unknown code"))</f>
        <v>MS plate 10 mm</v>
      </c>
      <c r="D5" s="20">
        <v>1300</v>
      </c>
      <c r="E5" s="17" t="s">
        <v>87</v>
      </c>
    </row>
    <row r="6" spans="1:5" x14ac:dyDescent="0.3">
      <c r="A6" s="18">
        <v>46163</v>
      </c>
      <c r="B6" s="17" t="s">
        <v>43</v>
      </c>
      <c r="C6" s="19" t="str">
        <f>IF($B6="","",IFERROR(INDEX(Items!$B:$B,MATCH($B6,Items!$A:$A,0)),"Unknown code"))</f>
        <v>Ball bearing 6205-2RS</v>
      </c>
      <c r="D6" s="20">
        <v>280</v>
      </c>
      <c r="E6" s="17" t="s">
        <v>88</v>
      </c>
    </row>
    <row r="7" spans="1:5" x14ac:dyDescent="0.3">
      <c r="A7" s="18">
        <v>46168</v>
      </c>
      <c r="B7" s="17" t="s">
        <v>46</v>
      </c>
      <c r="C7" s="19" t="str">
        <f>IF($B7="","",IFERROR(INDEX(Items!$B:$B,MATCH($B7,Items!$A:$A,0)),"Unknown code"))</f>
        <v>Taper roller bearing 30206</v>
      </c>
      <c r="D7" s="20">
        <v>120</v>
      </c>
      <c r="E7" s="17" t="s">
        <v>88</v>
      </c>
    </row>
    <row r="8" spans="1:5" x14ac:dyDescent="0.3">
      <c r="A8" s="18">
        <v>46175</v>
      </c>
      <c r="B8" s="17" t="s">
        <v>48</v>
      </c>
      <c r="C8" s="19" t="str">
        <f>IF($B8="","",IFERROR(INDEX(Items!$B:$B,MATCH($B8,Items!$A:$A,0)),"Unknown code"))</f>
        <v>5-ply corrugated box 600x400x400</v>
      </c>
      <c r="D8" s="20">
        <v>900</v>
      </c>
      <c r="E8" s="17" t="s">
        <v>89</v>
      </c>
    </row>
    <row r="9" spans="1:5" x14ac:dyDescent="0.3">
      <c r="A9" s="18">
        <v>46179</v>
      </c>
      <c r="B9" s="17" t="s">
        <v>38</v>
      </c>
      <c r="C9" s="19" t="str">
        <f>IF($B9="","",IFERROR(INDEX(Items!$B:$B,MATCH($B9,Items!$A:$A,0)),"Unknown code"))</f>
        <v>MS round bar 20 mm</v>
      </c>
      <c r="D9" s="20">
        <v>2100</v>
      </c>
      <c r="E9" s="17" t="s">
        <v>86</v>
      </c>
    </row>
    <row r="10" spans="1:5" x14ac:dyDescent="0.3">
      <c r="A10" s="18">
        <v>46185</v>
      </c>
      <c r="B10" s="17" t="s">
        <v>53</v>
      </c>
      <c r="C10" s="19" t="str">
        <f>IF($B10="","",IFERROR(INDEX(Items!$B:$B,MATCH($B10,Items!$A:$A,0)),"Unknown code"))</f>
        <v>Cutting oil 20 L</v>
      </c>
      <c r="D10" s="20">
        <v>9</v>
      </c>
      <c r="E10" s="17" t="s">
        <v>86</v>
      </c>
    </row>
    <row r="11" spans="1:5" x14ac:dyDescent="0.3">
      <c r="A11" s="18">
        <v>46188</v>
      </c>
      <c r="B11" s="17" t="s">
        <v>50</v>
      </c>
      <c r="C11" s="19" t="str">
        <f>IF($B11="","",IFERROR(INDEX(Items!$B:$B,MATCH($B11,Items!$A:$A,0)),"Unknown code"))</f>
        <v>Hex bolt M12x50 (box of 100)</v>
      </c>
      <c r="D11" s="20">
        <v>18</v>
      </c>
      <c r="E11" s="17" t="s">
        <v>90</v>
      </c>
    </row>
    <row r="12" spans="1:5" x14ac:dyDescent="0.3">
      <c r="A12" s="18">
        <v>46195</v>
      </c>
      <c r="B12" s="17" t="s">
        <v>56</v>
      </c>
      <c r="C12" s="19" t="str">
        <f>IF($B12="","",IFERROR(INDEX(Items!$B:$B,MATCH($B12,Items!$A:$A,0)),"Unknown code"))</f>
        <v>Welding electrode 3.15 mm (packet)</v>
      </c>
      <c r="D12" s="20">
        <v>70</v>
      </c>
      <c r="E12" s="17" t="s">
        <v>87</v>
      </c>
    </row>
    <row r="13" spans="1:5" x14ac:dyDescent="0.3">
      <c r="A13" s="18">
        <v>46201</v>
      </c>
      <c r="B13" s="17" t="s">
        <v>43</v>
      </c>
      <c r="C13" s="19" t="str">
        <f>IF($B13="","",IFERROR(INDEX(Items!$B:$B,MATCH($B13,Items!$A:$A,0)),"Unknown code"))</f>
        <v>Ball bearing 6205-2RS</v>
      </c>
      <c r="D13" s="20">
        <v>300</v>
      </c>
      <c r="E13" s="17" t="s">
        <v>88</v>
      </c>
    </row>
    <row r="14" spans="1:5" x14ac:dyDescent="0.3">
      <c r="A14" s="18">
        <v>46205</v>
      </c>
      <c r="B14" s="17" t="s">
        <v>59</v>
      </c>
      <c r="C14" s="19" t="str">
        <f>IF($B14="","",IFERROR(INDEX(Items!$B:$B,MATCH($B14,Items!$A:$A,0)),"Unknown code"))</f>
        <v>Grinding wheel 180 mm</v>
      </c>
      <c r="D14" s="20">
        <v>22</v>
      </c>
      <c r="E14" s="17" t="s">
        <v>90</v>
      </c>
    </row>
    <row r="15" spans="1:5" x14ac:dyDescent="0.3">
      <c r="A15" s="18">
        <v>46211</v>
      </c>
      <c r="B15" s="17" t="s">
        <v>41</v>
      </c>
      <c r="C15" s="19" t="str">
        <f>IF($B15="","",IFERROR(INDEX(Items!$B:$B,MATCH($B15,Items!$A:$A,0)),"Unknown code"))</f>
        <v>MS plate 10 mm</v>
      </c>
      <c r="D15" s="20">
        <v>700</v>
      </c>
      <c r="E15" s="17" t="s">
        <v>87</v>
      </c>
    </row>
    <row r="16" spans="1:5" x14ac:dyDescent="0.3">
      <c r="A16" s="18"/>
      <c r="B16" s="17"/>
      <c r="C16" s="19" t="str">
        <f>IF($B16="","",IFERROR(INDEX(Items!$B:$B,MATCH($B16,Items!$A:$A,0)),"Unknown code"))</f>
        <v/>
      </c>
      <c r="D16" s="20"/>
      <c r="E16" s="17"/>
    </row>
    <row r="17" spans="1:5" x14ac:dyDescent="0.3">
      <c r="A17" s="18"/>
      <c r="B17" s="17"/>
      <c r="C17" s="19" t="str">
        <f>IF($B17="","",IFERROR(INDEX(Items!$B:$B,MATCH($B17,Items!$A:$A,0)),"Unknown code"))</f>
        <v/>
      </c>
      <c r="D17" s="20"/>
      <c r="E17" s="17"/>
    </row>
    <row r="18" spans="1:5" x14ac:dyDescent="0.3">
      <c r="A18" s="18"/>
      <c r="B18" s="17"/>
      <c r="C18" s="19" t="str">
        <f>IF($B18="","",IFERROR(INDEX(Items!$B:$B,MATCH($B18,Items!$A:$A,0)),"Unknown code"))</f>
        <v/>
      </c>
      <c r="D18" s="20"/>
      <c r="E18" s="17"/>
    </row>
    <row r="19" spans="1:5" x14ac:dyDescent="0.3">
      <c r="A19" s="18"/>
      <c r="B19" s="17"/>
      <c r="C19" s="19" t="str">
        <f>IF($B19="","",IFERROR(INDEX(Items!$B:$B,MATCH($B19,Items!$A:$A,0)),"Unknown code"))</f>
        <v/>
      </c>
      <c r="D19" s="20"/>
      <c r="E19" s="17"/>
    </row>
    <row r="20" spans="1:5" x14ac:dyDescent="0.3">
      <c r="A20" s="18"/>
      <c r="B20" s="17"/>
      <c r="C20" s="19" t="str">
        <f>IF($B20="","",IFERROR(INDEX(Items!$B:$B,MATCH($B20,Items!$A:$A,0)),"Unknown code"))</f>
        <v/>
      </c>
      <c r="D20" s="20"/>
      <c r="E20" s="17"/>
    </row>
    <row r="21" spans="1:5" x14ac:dyDescent="0.3">
      <c r="A21" s="18"/>
      <c r="B21" s="17"/>
      <c r="C21" s="19" t="str">
        <f>IF($B21="","",IFERROR(INDEX(Items!$B:$B,MATCH($B21,Items!$A:$A,0)),"Unknown code"))</f>
        <v/>
      </c>
      <c r="D21" s="20"/>
      <c r="E21" s="17"/>
    </row>
    <row r="22" spans="1:5" x14ac:dyDescent="0.3">
      <c r="A22" s="18"/>
      <c r="B22" s="17"/>
      <c r="C22" s="19" t="str">
        <f>IF($B22="","",IFERROR(INDEX(Items!$B:$B,MATCH($B22,Items!$A:$A,0)),"Unknown code"))</f>
        <v/>
      </c>
      <c r="D22" s="20"/>
      <c r="E22" s="17"/>
    </row>
    <row r="23" spans="1:5" x14ac:dyDescent="0.3">
      <c r="A23" s="18"/>
      <c r="B23" s="17"/>
      <c r="C23" s="19" t="str">
        <f>IF($B23="","",IFERROR(INDEX(Items!$B:$B,MATCH($B23,Items!$A:$A,0)),"Unknown code"))</f>
        <v/>
      </c>
      <c r="D23" s="20"/>
      <c r="E23" s="17"/>
    </row>
    <row r="24" spans="1:5" x14ac:dyDescent="0.3">
      <c r="A24" s="18"/>
      <c r="B24" s="17"/>
      <c r="C24" s="19" t="str">
        <f>IF($B24="","",IFERROR(INDEX(Items!$B:$B,MATCH($B24,Items!$A:$A,0)),"Unknown code"))</f>
        <v/>
      </c>
      <c r="D24" s="20"/>
      <c r="E24" s="17"/>
    </row>
    <row r="25" spans="1:5" x14ac:dyDescent="0.3">
      <c r="A25" s="18"/>
      <c r="B25" s="17"/>
      <c r="C25" s="19" t="str">
        <f>IF($B25="","",IFERROR(INDEX(Items!$B:$B,MATCH($B25,Items!$A:$A,0)),"Unknown code"))</f>
        <v/>
      </c>
      <c r="D25" s="20"/>
      <c r="E25" s="17"/>
    </row>
    <row r="26" spans="1:5" x14ac:dyDescent="0.3">
      <c r="A26" s="18"/>
      <c r="B26" s="17"/>
      <c r="C26" s="19" t="str">
        <f>IF($B26="","",IFERROR(INDEX(Items!$B:$B,MATCH($B26,Items!$A:$A,0)),"Unknown code"))</f>
        <v/>
      </c>
      <c r="D26" s="20"/>
      <c r="E26" s="17"/>
    </row>
    <row r="27" spans="1:5" x14ac:dyDescent="0.3">
      <c r="A27" s="18"/>
      <c r="B27" s="17"/>
      <c r="C27" s="19" t="str">
        <f>IF($B27="","",IFERROR(INDEX(Items!$B:$B,MATCH($B27,Items!$A:$A,0)),"Unknown code"))</f>
        <v/>
      </c>
      <c r="D27" s="20"/>
      <c r="E27" s="17"/>
    </row>
    <row r="28" spans="1:5" x14ac:dyDescent="0.3">
      <c r="A28" s="18"/>
      <c r="B28" s="17"/>
      <c r="C28" s="19" t="str">
        <f>IF($B28="","",IFERROR(INDEX(Items!$B:$B,MATCH($B28,Items!$A:$A,0)),"Unknown code"))</f>
        <v/>
      </c>
      <c r="D28" s="20"/>
      <c r="E28" s="17"/>
    </row>
    <row r="29" spans="1:5" x14ac:dyDescent="0.3">
      <c r="A29" s="18"/>
      <c r="B29" s="17"/>
      <c r="C29" s="19" t="str">
        <f>IF($B29="","",IFERROR(INDEX(Items!$B:$B,MATCH($B29,Items!$A:$A,0)),"Unknown code"))</f>
        <v/>
      </c>
      <c r="D29" s="20"/>
      <c r="E29" s="17"/>
    </row>
    <row r="30" spans="1:5" x14ac:dyDescent="0.3">
      <c r="A30" s="18"/>
      <c r="B30" s="17"/>
      <c r="C30" s="19" t="str">
        <f>IF($B30="","",IFERROR(INDEX(Items!$B:$B,MATCH($B30,Items!$A:$A,0)),"Unknown code"))</f>
        <v/>
      </c>
      <c r="D30" s="20"/>
      <c r="E30" s="17"/>
    </row>
    <row r="31" spans="1:5" x14ac:dyDescent="0.3">
      <c r="A31" s="18"/>
      <c r="B31" s="17"/>
      <c r="C31" s="19" t="str">
        <f>IF($B31="","",IFERROR(INDEX(Items!$B:$B,MATCH($B31,Items!$A:$A,0)),"Unknown code"))</f>
        <v/>
      </c>
      <c r="D31" s="20"/>
      <c r="E31" s="17"/>
    </row>
    <row r="32" spans="1:5" x14ac:dyDescent="0.3">
      <c r="A32" s="18"/>
      <c r="B32" s="17"/>
      <c r="C32" s="19" t="str">
        <f>IF($B32="","",IFERROR(INDEX(Items!$B:$B,MATCH($B32,Items!$A:$A,0)),"Unknown code"))</f>
        <v/>
      </c>
      <c r="D32" s="20"/>
      <c r="E32" s="17"/>
    </row>
    <row r="33" spans="1:5" x14ac:dyDescent="0.3">
      <c r="A33" s="18"/>
      <c r="B33" s="17"/>
      <c r="C33" s="19" t="str">
        <f>IF($B33="","",IFERROR(INDEX(Items!$B:$B,MATCH($B33,Items!$A:$A,0)),"Unknown code"))</f>
        <v/>
      </c>
      <c r="D33" s="20"/>
      <c r="E33" s="17"/>
    </row>
    <row r="34" spans="1:5" x14ac:dyDescent="0.3">
      <c r="A34" s="18"/>
      <c r="B34" s="17"/>
      <c r="C34" s="19" t="str">
        <f>IF($B34="","",IFERROR(INDEX(Items!$B:$B,MATCH($B34,Items!$A:$A,0)),"Unknown code"))</f>
        <v/>
      </c>
      <c r="D34" s="20"/>
      <c r="E34" s="17"/>
    </row>
    <row r="35" spans="1:5" x14ac:dyDescent="0.3">
      <c r="A35" s="18"/>
      <c r="B35" s="17"/>
      <c r="C35" s="19" t="str">
        <f>IF($B35="","",IFERROR(INDEX(Items!$B:$B,MATCH($B35,Items!$A:$A,0)),"Unknown code"))</f>
        <v/>
      </c>
      <c r="D35" s="20"/>
      <c r="E35" s="17"/>
    </row>
    <row r="36" spans="1:5" x14ac:dyDescent="0.3">
      <c r="A36" s="18"/>
      <c r="B36" s="17"/>
      <c r="C36" s="19" t="str">
        <f>IF($B36="","",IFERROR(INDEX(Items!$B:$B,MATCH($B36,Items!$A:$A,0)),"Unknown code"))</f>
        <v/>
      </c>
      <c r="D36" s="20"/>
      <c r="E36" s="17"/>
    </row>
    <row r="37" spans="1:5" x14ac:dyDescent="0.3">
      <c r="A37" s="18"/>
      <c r="B37" s="17"/>
      <c r="C37" s="19" t="str">
        <f>IF($B37="","",IFERROR(INDEX(Items!$B:$B,MATCH($B37,Items!$A:$A,0)),"Unknown code"))</f>
        <v/>
      </c>
      <c r="D37" s="20"/>
      <c r="E37" s="17"/>
    </row>
    <row r="38" spans="1:5" x14ac:dyDescent="0.3">
      <c r="A38" s="18"/>
      <c r="B38" s="17"/>
      <c r="C38" s="19" t="str">
        <f>IF($B38="","",IFERROR(INDEX(Items!$B:$B,MATCH($B38,Items!$A:$A,0)),"Unknown code"))</f>
        <v/>
      </c>
      <c r="D38" s="20"/>
      <c r="E38" s="17"/>
    </row>
    <row r="39" spans="1:5" x14ac:dyDescent="0.3">
      <c r="A39" s="18"/>
      <c r="B39" s="17"/>
      <c r="C39" s="19" t="str">
        <f>IF($B39="","",IFERROR(INDEX(Items!$B:$B,MATCH($B39,Items!$A:$A,0)),"Unknown code"))</f>
        <v/>
      </c>
      <c r="D39" s="20"/>
      <c r="E39" s="17"/>
    </row>
    <row r="40" spans="1:5" x14ac:dyDescent="0.3">
      <c r="A40" s="18"/>
      <c r="B40" s="17"/>
      <c r="C40" s="19" t="str">
        <f>IF($B40="","",IFERROR(INDEX(Items!$B:$B,MATCH($B40,Items!$A:$A,0)),"Unknown code"))</f>
        <v/>
      </c>
      <c r="D40" s="20"/>
      <c r="E40" s="17"/>
    </row>
    <row r="41" spans="1:5" x14ac:dyDescent="0.3">
      <c r="A41" s="18"/>
      <c r="B41" s="17"/>
      <c r="C41" s="19" t="str">
        <f>IF($B41="","",IFERROR(INDEX(Items!$B:$B,MATCH($B41,Items!$A:$A,0)),"Unknown code"))</f>
        <v/>
      </c>
      <c r="D41" s="20"/>
      <c r="E41" s="17"/>
    </row>
    <row r="42" spans="1:5" x14ac:dyDescent="0.3">
      <c r="A42" s="18"/>
      <c r="B42" s="17"/>
      <c r="C42" s="19" t="str">
        <f>IF($B42="","",IFERROR(INDEX(Items!$B:$B,MATCH($B42,Items!$A:$A,0)),"Unknown code"))</f>
        <v/>
      </c>
      <c r="D42" s="20"/>
      <c r="E42" s="17"/>
    </row>
    <row r="43" spans="1:5" x14ac:dyDescent="0.3">
      <c r="A43" s="18"/>
      <c r="B43" s="17"/>
      <c r="C43" s="19" t="str">
        <f>IF($B43="","",IFERROR(INDEX(Items!$B:$B,MATCH($B43,Items!$A:$A,0)),"Unknown code"))</f>
        <v/>
      </c>
      <c r="D43" s="20"/>
      <c r="E43" s="17"/>
    </row>
    <row r="44" spans="1:5" x14ac:dyDescent="0.3">
      <c r="A44" s="18"/>
      <c r="B44" s="17"/>
      <c r="C44" s="19" t="str">
        <f>IF($B44="","",IFERROR(INDEX(Items!$B:$B,MATCH($B44,Items!$A:$A,0)),"Unknown code"))</f>
        <v/>
      </c>
      <c r="D44" s="20"/>
      <c r="E44" s="17"/>
    </row>
    <row r="45" spans="1:5" x14ac:dyDescent="0.3">
      <c r="A45" s="18"/>
      <c r="B45" s="17"/>
      <c r="C45" s="19" t="str">
        <f>IF($B45="","",IFERROR(INDEX(Items!$B:$B,MATCH($B45,Items!$A:$A,0)),"Unknown code"))</f>
        <v/>
      </c>
      <c r="D45" s="20"/>
      <c r="E45" s="17"/>
    </row>
    <row r="46" spans="1:5" x14ac:dyDescent="0.3">
      <c r="A46" s="18"/>
      <c r="B46" s="17"/>
      <c r="C46" s="19" t="str">
        <f>IF($B46="","",IFERROR(INDEX(Items!$B:$B,MATCH($B46,Items!$A:$A,0)),"Unknown code"))</f>
        <v/>
      </c>
      <c r="D46" s="20"/>
      <c r="E46" s="17"/>
    </row>
    <row r="47" spans="1:5" x14ac:dyDescent="0.3">
      <c r="A47" s="18"/>
      <c r="B47" s="17"/>
      <c r="C47" s="19" t="str">
        <f>IF($B47="","",IFERROR(INDEX(Items!$B:$B,MATCH($B47,Items!$A:$A,0)),"Unknown code"))</f>
        <v/>
      </c>
      <c r="D47" s="20"/>
      <c r="E47" s="17"/>
    </row>
    <row r="48" spans="1:5" x14ac:dyDescent="0.3">
      <c r="A48" s="18"/>
      <c r="B48" s="17"/>
      <c r="C48" s="19" t="str">
        <f>IF($B48="","",IFERROR(INDEX(Items!$B:$B,MATCH($B48,Items!$A:$A,0)),"Unknown code"))</f>
        <v/>
      </c>
      <c r="D48" s="20"/>
      <c r="E48" s="17"/>
    </row>
    <row r="49" spans="1:5" x14ac:dyDescent="0.3">
      <c r="A49" s="18"/>
      <c r="B49" s="17"/>
      <c r="C49" s="19" t="str">
        <f>IF($B49="","",IFERROR(INDEX(Items!$B:$B,MATCH($B49,Items!$A:$A,0)),"Unknown code"))</f>
        <v/>
      </c>
      <c r="D49" s="20"/>
      <c r="E49" s="17"/>
    </row>
    <row r="50" spans="1:5" x14ac:dyDescent="0.3">
      <c r="A50" s="18"/>
      <c r="B50" s="17"/>
      <c r="C50" s="19" t="str">
        <f>IF($B50="","",IFERROR(INDEX(Items!$B:$B,MATCH($B50,Items!$A:$A,0)),"Unknown code"))</f>
        <v/>
      </c>
      <c r="D50" s="20"/>
      <c r="E50" s="17"/>
    </row>
    <row r="51" spans="1:5" x14ac:dyDescent="0.3">
      <c r="A51" s="18"/>
      <c r="B51" s="17"/>
      <c r="C51" s="19" t="str">
        <f>IF($B51="","",IFERROR(INDEX(Items!$B:$B,MATCH($B51,Items!$A:$A,0)),"Unknown code"))</f>
        <v/>
      </c>
      <c r="D51" s="20"/>
      <c r="E51" s="17"/>
    </row>
    <row r="52" spans="1:5" x14ac:dyDescent="0.3">
      <c r="A52" s="18"/>
      <c r="B52" s="17"/>
      <c r="C52" s="19" t="str">
        <f>IF($B52="","",IFERROR(INDEX(Items!$B:$B,MATCH($B52,Items!$A:$A,0)),"Unknown code"))</f>
        <v/>
      </c>
      <c r="D52" s="20"/>
      <c r="E52" s="17"/>
    </row>
    <row r="53" spans="1:5" x14ac:dyDescent="0.3">
      <c r="A53" s="18"/>
      <c r="B53" s="17"/>
      <c r="C53" s="19" t="str">
        <f>IF($B53="","",IFERROR(INDEX(Items!$B:$B,MATCH($B53,Items!$A:$A,0)),"Unknown code"))</f>
        <v/>
      </c>
      <c r="D53" s="20"/>
      <c r="E53" s="17"/>
    </row>
    <row r="54" spans="1:5" x14ac:dyDescent="0.3">
      <c r="A54" s="18"/>
      <c r="B54" s="17"/>
      <c r="C54" s="19" t="str">
        <f>IF($B54="","",IFERROR(INDEX(Items!$B:$B,MATCH($B54,Items!$A:$A,0)),"Unknown code"))</f>
        <v/>
      </c>
      <c r="D54" s="20"/>
      <c r="E54" s="17"/>
    </row>
    <row r="55" spans="1:5" x14ac:dyDescent="0.3">
      <c r="A55" s="18"/>
      <c r="B55" s="17"/>
      <c r="C55" s="19" t="str">
        <f>IF($B55="","",IFERROR(INDEX(Items!$B:$B,MATCH($B55,Items!$A:$A,0)),"Unknown code"))</f>
        <v/>
      </c>
      <c r="D55" s="20"/>
      <c r="E55" s="17"/>
    </row>
    <row r="56" spans="1:5" x14ac:dyDescent="0.3">
      <c r="A56" s="18"/>
      <c r="B56" s="17"/>
      <c r="C56" s="19" t="str">
        <f>IF($B56="","",IFERROR(INDEX(Items!$B:$B,MATCH($B56,Items!$A:$A,0)),"Unknown code"))</f>
        <v/>
      </c>
      <c r="D56" s="20"/>
      <c r="E56" s="17"/>
    </row>
    <row r="57" spans="1:5" x14ac:dyDescent="0.3">
      <c r="A57" s="18"/>
      <c r="B57" s="17"/>
      <c r="C57" s="19" t="str">
        <f>IF($B57="","",IFERROR(INDEX(Items!$B:$B,MATCH($B57,Items!$A:$A,0)),"Unknown code"))</f>
        <v/>
      </c>
      <c r="D57" s="20"/>
      <c r="E57" s="17"/>
    </row>
    <row r="58" spans="1:5" x14ac:dyDescent="0.3">
      <c r="A58" s="18"/>
      <c r="B58" s="17"/>
      <c r="C58" s="19" t="str">
        <f>IF($B58="","",IFERROR(INDEX(Items!$B:$B,MATCH($B58,Items!$A:$A,0)),"Unknown code"))</f>
        <v/>
      </c>
      <c r="D58" s="20"/>
      <c r="E58" s="17"/>
    </row>
    <row r="59" spans="1:5" x14ac:dyDescent="0.3">
      <c r="A59" s="18"/>
      <c r="B59" s="17"/>
      <c r="C59" s="19" t="str">
        <f>IF($B59="","",IFERROR(INDEX(Items!$B:$B,MATCH($B59,Items!$A:$A,0)),"Unknown code"))</f>
        <v/>
      </c>
      <c r="D59" s="20"/>
      <c r="E59" s="17"/>
    </row>
    <row r="60" spans="1:5" x14ac:dyDescent="0.3">
      <c r="A60" s="18"/>
      <c r="B60" s="17"/>
      <c r="C60" s="19" t="str">
        <f>IF($B60="","",IFERROR(INDEX(Items!$B:$B,MATCH($B60,Items!$A:$A,0)),"Unknown code"))</f>
        <v/>
      </c>
      <c r="D60" s="20"/>
      <c r="E60" s="17"/>
    </row>
    <row r="61" spans="1:5" x14ac:dyDescent="0.3">
      <c r="A61" s="18"/>
      <c r="B61" s="17"/>
      <c r="C61" s="19" t="str">
        <f>IF($B61="","",IFERROR(INDEX(Items!$B:$B,MATCH($B61,Items!$A:$A,0)),"Unknown code"))</f>
        <v/>
      </c>
      <c r="D61" s="20"/>
      <c r="E61" s="17"/>
    </row>
    <row r="62" spans="1:5" x14ac:dyDescent="0.3">
      <c r="A62" s="18"/>
      <c r="B62" s="17"/>
      <c r="C62" s="19" t="str">
        <f>IF($B62="","",IFERROR(INDEX(Items!$B:$B,MATCH($B62,Items!$A:$A,0)),"Unknown code"))</f>
        <v/>
      </c>
      <c r="D62" s="20"/>
      <c r="E62" s="17"/>
    </row>
    <row r="63" spans="1:5" x14ac:dyDescent="0.3">
      <c r="A63" s="18"/>
      <c r="B63" s="17"/>
      <c r="C63" s="19" t="str">
        <f>IF($B63="","",IFERROR(INDEX(Items!$B:$B,MATCH($B63,Items!$A:$A,0)),"Unknown code"))</f>
        <v/>
      </c>
      <c r="D63" s="20"/>
      <c r="E63" s="17"/>
    </row>
    <row r="64" spans="1:5" x14ac:dyDescent="0.3">
      <c r="A64" s="18"/>
      <c r="B64" s="17"/>
      <c r="C64" s="19" t="str">
        <f>IF($B64="","",IFERROR(INDEX(Items!$B:$B,MATCH($B64,Items!$A:$A,0)),"Unknown code"))</f>
        <v/>
      </c>
      <c r="D64" s="20"/>
      <c r="E64" s="17"/>
    </row>
    <row r="65" spans="1:5" x14ac:dyDescent="0.3">
      <c r="A65" s="18"/>
      <c r="B65" s="17"/>
      <c r="C65" s="19" t="str">
        <f>IF($B65="","",IFERROR(INDEX(Items!$B:$B,MATCH($B65,Items!$A:$A,0)),"Unknown code"))</f>
        <v/>
      </c>
      <c r="D65" s="20"/>
      <c r="E65" s="17"/>
    </row>
    <row r="66" spans="1:5" x14ac:dyDescent="0.3">
      <c r="A66" s="18"/>
      <c r="B66" s="17"/>
      <c r="C66" s="19" t="str">
        <f>IF($B66="","",IFERROR(INDEX(Items!$B:$B,MATCH($B66,Items!$A:$A,0)),"Unknown code"))</f>
        <v/>
      </c>
      <c r="D66" s="20"/>
      <c r="E66" s="17"/>
    </row>
    <row r="67" spans="1:5" x14ac:dyDescent="0.3">
      <c r="A67" s="18"/>
      <c r="B67" s="17"/>
      <c r="C67" s="19" t="str">
        <f>IF($B67="","",IFERROR(INDEX(Items!$B:$B,MATCH($B67,Items!$A:$A,0)),"Unknown code"))</f>
        <v/>
      </c>
      <c r="D67" s="20"/>
      <c r="E67" s="17"/>
    </row>
    <row r="68" spans="1:5" x14ac:dyDescent="0.3">
      <c r="A68" s="18"/>
      <c r="B68" s="17"/>
      <c r="C68" s="19" t="str">
        <f>IF($B68="","",IFERROR(INDEX(Items!$B:$B,MATCH($B68,Items!$A:$A,0)),"Unknown code"))</f>
        <v/>
      </c>
      <c r="D68" s="20"/>
      <c r="E68" s="17"/>
    </row>
    <row r="69" spans="1:5" x14ac:dyDescent="0.3">
      <c r="A69" s="18"/>
      <c r="B69" s="17"/>
      <c r="C69" s="19" t="str">
        <f>IF($B69="","",IFERROR(INDEX(Items!$B:$B,MATCH($B69,Items!$A:$A,0)),"Unknown code"))</f>
        <v/>
      </c>
      <c r="D69" s="20"/>
      <c r="E69" s="17"/>
    </row>
    <row r="70" spans="1:5" x14ac:dyDescent="0.3">
      <c r="A70" s="18"/>
      <c r="B70" s="17"/>
      <c r="C70" s="19" t="str">
        <f>IF($B70="","",IFERROR(INDEX(Items!$B:$B,MATCH($B70,Items!$A:$A,0)),"Unknown code"))</f>
        <v/>
      </c>
      <c r="D70" s="20"/>
      <c r="E70" s="17"/>
    </row>
    <row r="71" spans="1:5" x14ac:dyDescent="0.3">
      <c r="A71" s="18"/>
      <c r="B71" s="17"/>
      <c r="C71" s="19" t="str">
        <f>IF($B71="","",IFERROR(INDEX(Items!$B:$B,MATCH($B71,Items!$A:$A,0)),"Unknown code"))</f>
        <v/>
      </c>
      <c r="D71" s="20"/>
      <c r="E71" s="17"/>
    </row>
    <row r="72" spans="1:5" x14ac:dyDescent="0.3">
      <c r="A72" s="18"/>
      <c r="B72" s="17"/>
      <c r="C72" s="19" t="str">
        <f>IF($B72="","",IFERROR(INDEX(Items!$B:$B,MATCH($B72,Items!$A:$A,0)),"Unknown code"))</f>
        <v/>
      </c>
      <c r="D72" s="20"/>
      <c r="E72" s="17"/>
    </row>
    <row r="73" spans="1:5" x14ac:dyDescent="0.3">
      <c r="A73" s="18"/>
      <c r="B73" s="17"/>
      <c r="C73" s="19" t="str">
        <f>IF($B73="","",IFERROR(INDEX(Items!$B:$B,MATCH($B73,Items!$A:$A,0)),"Unknown code"))</f>
        <v/>
      </c>
      <c r="D73" s="20"/>
      <c r="E73" s="17"/>
    </row>
    <row r="74" spans="1:5" x14ac:dyDescent="0.3">
      <c r="A74" s="18"/>
      <c r="B74" s="17"/>
      <c r="C74" s="19" t="str">
        <f>IF($B74="","",IFERROR(INDEX(Items!$B:$B,MATCH($B74,Items!$A:$A,0)),"Unknown code"))</f>
        <v/>
      </c>
      <c r="D74" s="20"/>
      <c r="E74" s="17"/>
    </row>
    <row r="75" spans="1:5" x14ac:dyDescent="0.3">
      <c r="A75" s="18"/>
      <c r="B75" s="17"/>
      <c r="C75" s="19" t="str">
        <f>IF($B75="","",IFERROR(INDEX(Items!$B:$B,MATCH($B75,Items!$A:$A,0)),"Unknown code"))</f>
        <v/>
      </c>
      <c r="D75" s="20"/>
      <c r="E75" s="17"/>
    </row>
    <row r="76" spans="1:5" x14ac:dyDescent="0.3">
      <c r="A76" s="18"/>
      <c r="B76" s="17"/>
      <c r="C76" s="19" t="str">
        <f>IF($B76="","",IFERROR(INDEX(Items!$B:$B,MATCH($B76,Items!$A:$A,0)),"Unknown code"))</f>
        <v/>
      </c>
      <c r="D76" s="20"/>
      <c r="E76" s="17"/>
    </row>
    <row r="77" spans="1:5" x14ac:dyDescent="0.3">
      <c r="A77" s="18"/>
      <c r="B77" s="17"/>
      <c r="C77" s="19" t="str">
        <f>IF($B77="","",IFERROR(INDEX(Items!$B:$B,MATCH($B77,Items!$A:$A,0)),"Unknown code"))</f>
        <v/>
      </c>
      <c r="D77" s="20"/>
      <c r="E77" s="17"/>
    </row>
    <row r="78" spans="1:5" x14ac:dyDescent="0.3">
      <c r="A78" s="18"/>
      <c r="B78" s="17"/>
      <c r="C78" s="19" t="str">
        <f>IF($B78="","",IFERROR(INDEX(Items!$B:$B,MATCH($B78,Items!$A:$A,0)),"Unknown code"))</f>
        <v/>
      </c>
      <c r="D78" s="20"/>
      <c r="E78" s="17"/>
    </row>
    <row r="79" spans="1:5" x14ac:dyDescent="0.3">
      <c r="A79" s="18"/>
      <c r="B79" s="17"/>
      <c r="C79" s="19" t="str">
        <f>IF($B79="","",IFERROR(INDEX(Items!$B:$B,MATCH($B79,Items!$A:$A,0)),"Unknown code"))</f>
        <v/>
      </c>
      <c r="D79" s="20"/>
      <c r="E79" s="17"/>
    </row>
    <row r="80" spans="1:5" x14ac:dyDescent="0.3">
      <c r="A80" s="18"/>
      <c r="B80" s="17"/>
      <c r="C80" s="19" t="str">
        <f>IF($B80="","",IFERROR(INDEX(Items!$B:$B,MATCH($B80,Items!$A:$A,0)),"Unknown code"))</f>
        <v/>
      </c>
      <c r="D80" s="20"/>
      <c r="E80" s="17"/>
    </row>
    <row r="81" spans="1:5" x14ac:dyDescent="0.3">
      <c r="A81" s="18"/>
      <c r="B81" s="17"/>
      <c r="C81" s="19" t="str">
        <f>IF($B81="","",IFERROR(INDEX(Items!$B:$B,MATCH($B81,Items!$A:$A,0)),"Unknown code"))</f>
        <v/>
      </c>
      <c r="D81" s="20"/>
      <c r="E81" s="17"/>
    </row>
    <row r="82" spans="1:5" x14ac:dyDescent="0.3">
      <c r="A82" s="18"/>
      <c r="B82" s="17"/>
      <c r="C82" s="19" t="str">
        <f>IF($B82="","",IFERROR(INDEX(Items!$B:$B,MATCH($B82,Items!$A:$A,0)),"Unknown code"))</f>
        <v/>
      </c>
      <c r="D82" s="20"/>
      <c r="E82" s="17"/>
    </row>
    <row r="83" spans="1:5" x14ac:dyDescent="0.3">
      <c r="A83" s="18"/>
      <c r="B83" s="17"/>
      <c r="C83" s="19" t="str">
        <f>IF($B83="","",IFERROR(INDEX(Items!$B:$B,MATCH($B83,Items!$A:$A,0)),"Unknown code"))</f>
        <v/>
      </c>
      <c r="D83" s="20"/>
      <c r="E83" s="17"/>
    </row>
    <row r="84" spans="1:5" x14ac:dyDescent="0.3">
      <c r="A84" s="18"/>
      <c r="B84" s="17"/>
      <c r="C84" s="19" t="str">
        <f>IF($B84="","",IFERROR(INDEX(Items!$B:$B,MATCH($B84,Items!$A:$A,0)),"Unknown code"))</f>
        <v/>
      </c>
      <c r="D84" s="20"/>
      <c r="E84" s="17"/>
    </row>
    <row r="85" spans="1:5" x14ac:dyDescent="0.3">
      <c r="A85" s="18"/>
      <c r="B85" s="17"/>
      <c r="C85" s="19" t="str">
        <f>IF($B85="","",IFERROR(INDEX(Items!$B:$B,MATCH($B85,Items!$A:$A,0)),"Unknown code"))</f>
        <v/>
      </c>
      <c r="D85" s="20"/>
      <c r="E85" s="17"/>
    </row>
    <row r="86" spans="1:5" x14ac:dyDescent="0.3">
      <c r="A86" s="18"/>
      <c r="B86" s="17"/>
      <c r="C86" s="19" t="str">
        <f>IF($B86="","",IFERROR(INDEX(Items!$B:$B,MATCH($B86,Items!$A:$A,0)),"Unknown code"))</f>
        <v/>
      </c>
      <c r="D86" s="20"/>
      <c r="E86" s="17"/>
    </row>
    <row r="87" spans="1:5" x14ac:dyDescent="0.3">
      <c r="A87" s="18"/>
      <c r="B87" s="17"/>
      <c r="C87" s="19" t="str">
        <f>IF($B87="","",IFERROR(INDEX(Items!$B:$B,MATCH($B87,Items!$A:$A,0)),"Unknown code"))</f>
        <v/>
      </c>
      <c r="D87" s="20"/>
      <c r="E87" s="17"/>
    </row>
    <row r="88" spans="1:5" x14ac:dyDescent="0.3">
      <c r="A88" s="18"/>
      <c r="B88" s="17"/>
      <c r="C88" s="19" t="str">
        <f>IF($B88="","",IFERROR(INDEX(Items!$B:$B,MATCH($B88,Items!$A:$A,0)),"Unknown code"))</f>
        <v/>
      </c>
      <c r="D88" s="20"/>
      <c r="E88" s="17"/>
    </row>
    <row r="89" spans="1:5" x14ac:dyDescent="0.3">
      <c r="A89" s="18"/>
      <c r="B89" s="17"/>
      <c r="C89" s="19" t="str">
        <f>IF($B89="","",IFERROR(INDEX(Items!$B:$B,MATCH($B89,Items!$A:$A,0)),"Unknown code"))</f>
        <v/>
      </c>
      <c r="D89" s="20"/>
      <c r="E89" s="17"/>
    </row>
    <row r="90" spans="1:5" x14ac:dyDescent="0.3">
      <c r="A90" s="18"/>
      <c r="B90" s="17"/>
      <c r="C90" s="19" t="str">
        <f>IF($B90="","",IFERROR(INDEX(Items!$B:$B,MATCH($B90,Items!$A:$A,0)),"Unknown code"))</f>
        <v/>
      </c>
      <c r="D90" s="20"/>
      <c r="E90" s="17"/>
    </row>
    <row r="91" spans="1:5" x14ac:dyDescent="0.3">
      <c r="A91" s="18"/>
      <c r="B91" s="17"/>
      <c r="C91" s="19" t="str">
        <f>IF($B91="","",IFERROR(INDEX(Items!$B:$B,MATCH($B91,Items!$A:$A,0)),"Unknown code"))</f>
        <v/>
      </c>
      <c r="D91" s="20"/>
      <c r="E91" s="17"/>
    </row>
    <row r="92" spans="1:5" x14ac:dyDescent="0.3">
      <c r="A92" s="18"/>
      <c r="B92" s="17"/>
      <c r="C92" s="19" t="str">
        <f>IF($B92="","",IFERROR(INDEX(Items!$B:$B,MATCH($B92,Items!$A:$A,0)),"Unknown code"))</f>
        <v/>
      </c>
      <c r="D92" s="20"/>
      <c r="E92" s="17"/>
    </row>
    <row r="93" spans="1:5" x14ac:dyDescent="0.3">
      <c r="A93" s="18"/>
      <c r="B93" s="17"/>
      <c r="C93" s="19" t="str">
        <f>IF($B93="","",IFERROR(INDEX(Items!$B:$B,MATCH($B93,Items!$A:$A,0)),"Unknown code"))</f>
        <v/>
      </c>
      <c r="D93" s="20"/>
      <c r="E93" s="17"/>
    </row>
    <row r="94" spans="1:5" x14ac:dyDescent="0.3">
      <c r="A94" s="18"/>
      <c r="B94" s="17"/>
      <c r="C94" s="19" t="str">
        <f>IF($B94="","",IFERROR(INDEX(Items!$B:$B,MATCH($B94,Items!$A:$A,0)),"Unknown code"))</f>
        <v/>
      </c>
      <c r="D94" s="20"/>
      <c r="E94" s="17"/>
    </row>
    <row r="95" spans="1:5" x14ac:dyDescent="0.3">
      <c r="A95" s="18"/>
      <c r="B95" s="17"/>
      <c r="C95" s="19" t="str">
        <f>IF($B95="","",IFERROR(INDEX(Items!$B:$B,MATCH($B95,Items!$A:$A,0)),"Unknown code"))</f>
        <v/>
      </c>
      <c r="D95" s="20"/>
      <c r="E95" s="17"/>
    </row>
    <row r="96" spans="1:5" x14ac:dyDescent="0.3">
      <c r="A96" s="18"/>
      <c r="B96" s="17"/>
      <c r="C96" s="19" t="str">
        <f>IF($B96="","",IFERROR(INDEX(Items!$B:$B,MATCH($B96,Items!$A:$A,0)),"Unknown code"))</f>
        <v/>
      </c>
      <c r="D96" s="20"/>
      <c r="E96" s="17"/>
    </row>
    <row r="97" spans="1:5" x14ac:dyDescent="0.3">
      <c r="A97" s="18"/>
      <c r="B97" s="17"/>
      <c r="C97" s="19" t="str">
        <f>IF($B97="","",IFERROR(INDEX(Items!$B:$B,MATCH($B97,Items!$A:$A,0)),"Unknown code"))</f>
        <v/>
      </c>
      <c r="D97" s="20"/>
      <c r="E97" s="17"/>
    </row>
    <row r="98" spans="1:5" x14ac:dyDescent="0.3">
      <c r="A98" s="18"/>
      <c r="B98" s="17"/>
      <c r="C98" s="19" t="str">
        <f>IF($B98="","",IFERROR(INDEX(Items!$B:$B,MATCH($B98,Items!$A:$A,0)),"Unknown code"))</f>
        <v/>
      </c>
      <c r="D98" s="20"/>
      <c r="E98" s="17"/>
    </row>
    <row r="99" spans="1:5" x14ac:dyDescent="0.3">
      <c r="A99" s="18"/>
      <c r="B99" s="17"/>
      <c r="C99" s="19" t="str">
        <f>IF($B99="","",IFERROR(INDEX(Items!$B:$B,MATCH($B99,Items!$A:$A,0)),"Unknown code"))</f>
        <v/>
      </c>
      <c r="D99" s="20"/>
      <c r="E99" s="17"/>
    </row>
    <row r="100" spans="1:5" x14ac:dyDescent="0.3">
      <c r="A100" s="18"/>
      <c r="B100" s="17"/>
      <c r="C100" s="19" t="str">
        <f>IF($B100="","",IFERROR(INDEX(Items!$B:$B,MATCH($B100,Items!$A:$A,0)),"Unknown code"))</f>
        <v/>
      </c>
      <c r="D100" s="20"/>
      <c r="E100" s="17"/>
    </row>
    <row r="101" spans="1:5" x14ac:dyDescent="0.3">
      <c r="A101" s="18"/>
      <c r="B101" s="17"/>
      <c r="C101" s="19" t="str">
        <f>IF($B101="","",IFERROR(INDEX(Items!$B:$B,MATCH($B101,Items!$A:$A,0)),"Unknown code"))</f>
        <v/>
      </c>
      <c r="D101" s="20"/>
      <c r="E101" s="17"/>
    </row>
    <row r="102" spans="1:5" x14ac:dyDescent="0.3">
      <c r="A102" s="18"/>
      <c r="B102" s="17"/>
      <c r="C102" s="19" t="str">
        <f>IF($B102="","",IFERROR(INDEX(Items!$B:$B,MATCH($B102,Items!$A:$A,0)),"Unknown code"))</f>
        <v/>
      </c>
      <c r="D102" s="20"/>
      <c r="E102" s="17"/>
    </row>
    <row r="103" spans="1:5" x14ac:dyDescent="0.3">
      <c r="A103" s="18"/>
      <c r="B103" s="17"/>
      <c r="C103" s="19" t="str">
        <f>IF($B103="","",IFERROR(INDEX(Items!$B:$B,MATCH($B103,Items!$A:$A,0)),"Unknown code"))</f>
        <v/>
      </c>
      <c r="D103" s="20"/>
      <c r="E103" s="17"/>
    </row>
    <row r="104" spans="1:5" x14ac:dyDescent="0.3">
      <c r="A104" s="18"/>
      <c r="B104" s="17"/>
      <c r="C104" s="19" t="str">
        <f>IF($B104="","",IFERROR(INDEX(Items!$B:$B,MATCH($B104,Items!$A:$A,0)),"Unknown code"))</f>
        <v/>
      </c>
      <c r="D104" s="20"/>
      <c r="E104" s="17"/>
    </row>
    <row r="105" spans="1:5" x14ac:dyDescent="0.3">
      <c r="A105" s="18"/>
      <c r="B105" s="17"/>
      <c r="C105" s="19" t="str">
        <f>IF($B105="","",IFERROR(INDEX(Items!$B:$B,MATCH($B105,Items!$A:$A,0)),"Unknown code"))</f>
        <v/>
      </c>
      <c r="D105" s="20"/>
      <c r="E105" s="17"/>
    </row>
    <row r="106" spans="1:5" x14ac:dyDescent="0.3">
      <c r="A106" s="18"/>
      <c r="B106" s="17"/>
      <c r="C106" s="19" t="str">
        <f>IF($B106="","",IFERROR(INDEX(Items!$B:$B,MATCH($B106,Items!$A:$A,0)),"Unknown code"))</f>
        <v/>
      </c>
      <c r="D106" s="20"/>
      <c r="E106" s="17"/>
    </row>
    <row r="107" spans="1:5" x14ac:dyDescent="0.3">
      <c r="A107" s="18"/>
      <c r="B107" s="17"/>
      <c r="C107" s="19" t="str">
        <f>IF($B107="","",IFERROR(INDEX(Items!$B:$B,MATCH($B107,Items!$A:$A,0)),"Unknown code"))</f>
        <v/>
      </c>
      <c r="D107" s="20"/>
      <c r="E107" s="17"/>
    </row>
    <row r="108" spans="1:5" x14ac:dyDescent="0.3">
      <c r="A108" s="18"/>
      <c r="B108" s="17"/>
      <c r="C108" s="19" t="str">
        <f>IF($B108="","",IFERROR(INDEX(Items!$B:$B,MATCH($B108,Items!$A:$A,0)),"Unknown code"))</f>
        <v/>
      </c>
      <c r="D108" s="20"/>
      <c r="E108" s="17"/>
    </row>
    <row r="109" spans="1:5" x14ac:dyDescent="0.3">
      <c r="A109" s="18"/>
      <c r="B109" s="17"/>
      <c r="C109" s="19" t="str">
        <f>IF($B109="","",IFERROR(INDEX(Items!$B:$B,MATCH($B109,Items!$A:$A,0)),"Unknown code"))</f>
        <v/>
      </c>
      <c r="D109" s="20"/>
      <c r="E109" s="17"/>
    </row>
    <row r="110" spans="1:5" x14ac:dyDescent="0.3">
      <c r="A110" s="18"/>
      <c r="B110" s="17"/>
      <c r="C110" s="19" t="str">
        <f>IF($B110="","",IFERROR(INDEX(Items!$B:$B,MATCH($B110,Items!$A:$A,0)),"Unknown code"))</f>
        <v/>
      </c>
      <c r="D110" s="20"/>
      <c r="E110" s="17"/>
    </row>
    <row r="111" spans="1:5" x14ac:dyDescent="0.3">
      <c r="A111" s="18"/>
      <c r="B111" s="17"/>
      <c r="C111" s="19" t="str">
        <f>IF($B111="","",IFERROR(INDEX(Items!$B:$B,MATCH($B111,Items!$A:$A,0)),"Unknown code"))</f>
        <v/>
      </c>
      <c r="D111" s="20"/>
      <c r="E111" s="17"/>
    </row>
    <row r="112" spans="1:5" x14ac:dyDescent="0.3">
      <c r="A112" s="18"/>
      <c r="B112" s="17"/>
      <c r="C112" s="19" t="str">
        <f>IF($B112="","",IFERROR(INDEX(Items!$B:$B,MATCH($B112,Items!$A:$A,0)),"Unknown code"))</f>
        <v/>
      </c>
      <c r="D112" s="20"/>
      <c r="E112" s="17"/>
    </row>
    <row r="113" spans="1:5" x14ac:dyDescent="0.3">
      <c r="A113" s="18"/>
      <c r="B113" s="17"/>
      <c r="C113" s="19" t="str">
        <f>IF($B113="","",IFERROR(INDEX(Items!$B:$B,MATCH($B113,Items!$A:$A,0)),"Unknown code"))</f>
        <v/>
      </c>
      <c r="D113" s="20"/>
      <c r="E113" s="17"/>
    </row>
    <row r="114" spans="1:5" x14ac:dyDescent="0.3">
      <c r="A114" s="18"/>
      <c r="B114" s="17"/>
      <c r="C114" s="19" t="str">
        <f>IF($B114="","",IFERROR(INDEX(Items!$B:$B,MATCH($B114,Items!$A:$A,0)),"Unknown code"))</f>
        <v/>
      </c>
      <c r="D114" s="20"/>
      <c r="E114" s="17"/>
    </row>
    <row r="115" spans="1:5" x14ac:dyDescent="0.3">
      <c r="A115" s="18"/>
      <c r="B115" s="17"/>
      <c r="C115" s="19" t="str">
        <f>IF($B115="","",IFERROR(INDEX(Items!$B:$B,MATCH($B115,Items!$A:$A,0)),"Unknown code"))</f>
        <v/>
      </c>
      <c r="D115" s="20"/>
      <c r="E115" s="17"/>
    </row>
    <row r="116" spans="1:5" x14ac:dyDescent="0.3">
      <c r="A116" s="18"/>
      <c r="B116" s="17"/>
      <c r="C116" s="19" t="str">
        <f>IF($B116="","",IFERROR(INDEX(Items!$B:$B,MATCH($B116,Items!$A:$A,0)),"Unknown code"))</f>
        <v/>
      </c>
      <c r="D116" s="20"/>
      <c r="E116" s="17"/>
    </row>
    <row r="117" spans="1:5" x14ac:dyDescent="0.3">
      <c r="A117" s="18"/>
      <c r="B117" s="17"/>
      <c r="C117" s="19" t="str">
        <f>IF($B117="","",IFERROR(INDEX(Items!$B:$B,MATCH($B117,Items!$A:$A,0)),"Unknown code"))</f>
        <v/>
      </c>
      <c r="D117" s="20"/>
      <c r="E117" s="17"/>
    </row>
    <row r="118" spans="1:5" x14ac:dyDescent="0.3">
      <c r="A118" s="18"/>
      <c r="B118" s="17"/>
      <c r="C118" s="19" t="str">
        <f>IF($B118="","",IFERROR(INDEX(Items!$B:$B,MATCH($B118,Items!$A:$A,0)),"Unknown code"))</f>
        <v/>
      </c>
      <c r="D118" s="20"/>
      <c r="E118" s="17"/>
    </row>
    <row r="119" spans="1:5" x14ac:dyDescent="0.3">
      <c r="A119" s="18"/>
      <c r="B119" s="17"/>
      <c r="C119" s="19" t="str">
        <f>IF($B119="","",IFERROR(INDEX(Items!$B:$B,MATCH($B119,Items!$A:$A,0)),"Unknown code"))</f>
        <v/>
      </c>
      <c r="D119" s="20"/>
      <c r="E119" s="17"/>
    </row>
    <row r="120" spans="1:5" x14ac:dyDescent="0.3">
      <c r="A120" s="18"/>
      <c r="B120" s="17"/>
      <c r="C120" s="19" t="str">
        <f>IF($B120="","",IFERROR(INDEX(Items!$B:$B,MATCH($B120,Items!$A:$A,0)),"Unknown code"))</f>
        <v/>
      </c>
      <c r="D120" s="20"/>
      <c r="E120" s="17"/>
    </row>
    <row r="121" spans="1:5" x14ac:dyDescent="0.3">
      <c r="A121" s="18"/>
      <c r="B121" s="17"/>
      <c r="C121" s="19" t="str">
        <f>IF($B121="","",IFERROR(INDEX(Items!$B:$B,MATCH($B121,Items!$A:$A,0)),"Unknown code"))</f>
        <v/>
      </c>
      <c r="D121" s="20"/>
      <c r="E121" s="17"/>
    </row>
    <row r="122" spans="1:5" x14ac:dyDescent="0.3">
      <c r="A122" s="18"/>
      <c r="B122" s="17"/>
      <c r="C122" s="19" t="str">
        <f>IF($B122="","",IFERROR(INDEX(Items!$B:$B,MATCH($B122,Items!$A:$A,0)),"Unknown code"))</f>
        <v/>
      </c>
      <c r="D122" s="20"/>
      <c r="E122" s="17"/>
    </row>
    <row r="123" spans="1:5" x14ac:dyDescent="0.3">
      <c r="A123" s="18"/>
      <c r="B123" s="17"/>
      <c r="C123" s="19" t="str">
        <f>IF($B123="","",IFERROR(INDEX(Items!$B:$B,MATCH($B123,Items!$A:$A,0)),"Unknown code"))</f>
        <v/>
      </c>
      <c r="D123" s="20"/>
      <c r="E123" s="17"/>
    </row>
    <row r="124" spans="1:5" x14ac:dyDescent="0.3">
      <c r="A124" s="18"/>
      <c r="B124" s="17"/>
      <c r="C124" s="19" t="str">
        <f>IF($B124="","",IFERROR(INDEX(Items!$B:$B,MATCH($B124,Items!$A:$A,0)),"Unknown code"))</f>
        <v/>
      </c>
      <c r="D124" s="20"/>
      <c r="E124" s="17"/>
    </row>
    <row r="125" spans="1:5" x14ac:dyDescent="0.3">
      <c r="A125" s="18"/>
      <c r="B125" s="17"/>
      <c r="C125" s="19" t="str">
        <f>IF($B125="","",IFERROR(INDEX(Items!$B:$B,MATCH($B125,Items!$A:$A,0)),"Unknown code"))</f>
        <v/>
      </c>
      <c r="D125" s="20"/>
      <c r="E125" s="17"/>
    </row>
    <row r="126" spans="1:5" x14ac:dyDescent="0.3">
      <c r="A126" s="18"/>
      <c r="B126" s="17"/>
      <c r="C126" s="19" t="str">
        <f>IF($B126="","",IFERROR(INDEX(Items!$B:$B,MATCH($B126,Items!$A:$A,0)),"Unknown code"))</f>
        <v/>
      </c>
      <c r="D126" s="20"/>
      <c r="E126" s="17"/>
    </row>
    <row r="127" spans="1:5" x14ac:dyDescent="0.3">
      <c r="A127" s="18"/>
      <c r="B127" s="17"/>
      <c r="C127" s="19" t="str">
        <f>IF($B127="","",IFERROR(INDEX(Items!$B:$B,MATCH($B127,Items!$A:$A,0)),"Unknown code"))</f>
        <v/>
      </c>
      <c r="D127" s="20"/>
      <c r="E127" s="17"/>
    </row>
    <row r="128" spans="1:5" x14ac:dyDescent="0.3">
      <c r="A128" s="18"/>
      <c r="B128" s="17"/>
      <c r="C128" s="19" t="str">
        <f>IF($B128="","",IFERROR(INDEX(Items!$B:$B,MATCH($B128,Items!$A:$A,0)),"Unknown code"))</f>
        <v/>
      </c>
      <c r="D128" s="20"/>
      <c r="E128" s="17"/>
    </row>
    <row r="129" spans="1:5" x14ac:dyDescent="0.3">
      <c r="A129" s="18"/>
      <c r="B129" s="17"/>
      <c r="C129" s="19" t="str">
        <f>IF($B129="","",IFERROR(INDEX(Items!$B:$B,MATCH($B129,Items!$A:$A,0)),"Unknown code"))</f>
        <v/>
      </c>
      <c r="D129" s="20"/>
      <c r="E129" s="17"/>
    </row>
    <row r="130" spans="1:5" x14ac:dyDescent="0.3">
      <c r="A130" s="18"/>
      <c r="B130" s="17"/>
      <c r="C130" s="19" t="str">
        <f>IF($B130="","",IFERROR(INDEX(Items!$B:$B,MATCH($B130,Items!$A:$A,0)),"Unknown code"))</f>
        <v/>
      </c>
      <c r="D130" s="20"/>
      <c r="E130" s="17"/>
    </row>
    <row r="131" spans="1:5" x14ac:dyDescent="0.3">
      <c r="A131" s="18"/>
      <c r="B131" s="17"/>
      <c r="C131" s="19" t="str">
        <f>IF($B131="","",IFERROR(INDEX(Items!$B:$B,MATCH($B131,Items!$A:$A,0)),"Unknown code"))</f>
        <v/>
      </c>
      <c r="D131" s="20"/>
      <c r="E131" s="17"/>
    </row>
    <row r="132" spans="1:5" x14ac:dyDescent="0.3">
      <c r="A132" s="18"/>
      <c r="B132" s="17"/>
      <c r="C132" s="19" t="str">
        <f>IF($B132="","",IFERROR(INDEX(Items!$B:$B,MATCH($B132,Items!$A:$A,0)),"Unknown code"))</f>
        <v/>
      </c>
      <c r="D132" s="20"/>
      <c r="E132" s="17"/>
    </row>
    <row r="133" spans="1:5" x14ac:dyDescent="0.3">
      <c r="A133" s="18"/>
      <c r="B133" s="17"/>
      <c r="C133" s="19" t="str">
        <f>IF($B133="","",IFERROR(INDEX(Items!$B:$B,MATCH($B133,Items!$A:$A,0)),"Unknown code"))</f>
        <v/>
      </c>
      <c r="D133" s="20"/>
      <c r="E133" s="17"/>
    </row>
    <row r="134" spans="1:5" x14ac:dyDescent="0.3">
      <c r="A134" s="18"/>
      <c r="B134" s="17"/>
      <c r="C134" s="19" t="str">
        <f>IF($B134="","",IFERROR(INDEX(Items!$B:$B,MATCH($B134,Items!$A:$A,0)),"Unknown code"))</f>
        <v/>
      </c>
      <c r="D134" s="20"/>
      <c r="E134" s="17"/>
    </row>
    <row r="135" spans="1:5" x14ac:dyDescent="0.3">
      <c r="A135" s="18"/>
      <c r="B135" s="17"/>
      <c r="C135" s="19" t="str">
        <f>IF($B135="","",IFERROR(INDEX(Items!$B:$B,MATCH($B135,Items!$A:$A,0)),"Unknown code"))</f>
        <v/>
      </c>
      <c r="D135" s="20"/>
      <c r="E135" s="17"/>
    </row>
    <row r="136" spans="1:5" x14ac:dyDescent="0.3">
      <c r="A136" s="18"/>
      <c r="B136" s="17"/>
      <c r="C136" s="19" t="str">
        <f>IF($B136="","",IFERROR(INDEX(Items!$B:$B,MATCH($B136,Items!$A:$A,0)),"Unknown code"))</f>
        <v/>
      </c>
      <c r="D136" s="20"/>
      <c r="E136" s="17"/>
    </row>
    <row r="137" spans="1:5" x14ac:dyDescent="0.3">
      <c r="A137" s="18"/>
      <c r="B137" s="17"/>
      <c r="C137" s="19" t="str">
        <f>IF($B137="","",IFERROR(INDEX(Items!$B:$B,MATCH($B137,Items!$A:$A,0)),"Unknown code"))</f>
        <v/>
      </c>
      <c r="D137" s="20"/>
      <c r="E137" s="17"/>
    </row>
    <row r="138" spans="1:5" x14ac:dyDescent="0.3">
      <c r="A138" s="18"/>
      <c r="B138" s="17"/>
      <c r="C138" s="19" t="str">
        <f>IF($B138="","",IFERROR(INDEX(Items!$B:$B,MATCH($B138,Items!$A:$A,0)),"Unknown code"))</f>
        <v/>
      </c>
      <c r="D138" s="20"/>
      <c r="E138" s="17"/>
    </row>
    <row r="139" spans="1:5" x14ac:dyDescent="0.3">
      <c r="A139" s="18"/>
      <c r="B139" s="17"/>
      <c r="C139" s="19" t="str">
        <f>IF($B139="","",IFERROR(INDEX(Items!$B:$B,MATCH($B139,Items!$A:$A,0)),"Unknown code"))</f>
        <v/>
      </c>
      <c r="D139" s="20"/>
      <c r="E139" s="17"/>
    </row>
    <row r="140" spans="1:5" x14ac:dyDescent="0.3">
      <c r="A140" s="18"/>
      <c r="B140" s="17"/>
      <c r="C140" s="19" t="str">
        <f>IF($B140="","",IFERROR(INDEX(Items!$B:$B,MATCH($B140,Items!$A:$A,0)),"Unknown code"))</f>
        <v/>
      </c>
      <c r="D140" s="20"/>
      <c r="E140" s="17"/>
    </row>
    <row r="141" spans="1:5" x14ac:dyDescent="0.3">
      <c r="A141" s="18"/>
      <c r="B141" s="17"/>
      <c r="C141" s="19" t="str">
        <f>IF($B141="","",IFERROR(INDEX(Items!$B:$B,MATCH($B141,Items!$A:$A,0)),"Unknown code"))</f>
        <v/>
      </c>
      <c r="D141" s="20"/>
      <c r="E141" s="17"/>
    </row>
    <row r="142" spans="1:5" x14ac:dyDescent="0.3">
      <c r="A142" s="18"/>
      <c r="B142" s="17"/>
      <c r="C142" s="19" t="str">
        <f>IF($B142="","",IFERROR(INDEX(Items!$B:$B,MATCH($B142,Items!$A:$A,0)),"Unknown code"))</f>
        <v/>
      </c>
      <c r="D142" s="20"/>
      <c r="E142" s="17"/>
    </row>
    <row r="143" spans="1:5" x14ac:dyDescent="0.3">
      <c r="A143" s="18"/>
      <c r="B143" s="17"/>
      <c r="C143" s="19" t="str">
        <f>IF($B143="","",IFERROR(INDEX(Items!$B:$B,MATCH($B143,Items!$A:$A,0)),"Unknown code"))</f>
        <v/>
      </c>
      <c r="D143" s="20"/>
      <c r="E143" s="17"/>
    </row>
    <row r="144" spans="1:5" x14ac:dyDescent="0.3">
      <c r="A144" s="18"/>
      <c r="B144" s="17"/>
      <c r="C144" s="19" t="str">
        <f>IF($B144="","",IFERROR(INDEX(Items!$B:$B,MATCH($B144,Items!$A:$A,0)),"Unknown code"))</f>
        <v/>
      </c>
      <c r="D144" s="20"/>
      <c r="E144" s="17"/>
    </row>
    <row r="145" spans="1:5" x14ac:dyDescent="0.3">
      <c r="A145" s="18"/>
      <c r="B145" s="17"/>
      <c r="C145" s="19" t="str">
        <f>IF($B145="","",IFERROR(INDEX(Items!$B:$B,MATCH($B145,Items!$A:$A,0)),"Unknown code"))</f>
        <v/>
      </c>
      <c r="D145" s="20"/>
      <c r="E145" s="17"/>
    </row>
    <row r="146" spans="1:5" x14ac:dyDescent="0.3">
      <c r="A146" s="18"/>
      <c r="B146" s="17"/>
      <c r="C146" s="19" t="str">
        <f>IF($B146="","",IFERROR(INDEX(Items!$B:$B,MATCH($B146,Items!$A:$A,0)),"Unknown code"))</f>
        <v/>
      </c>
      <c r="D146" s="20"/>
      <c r="E146" s="17"/>
    </row>
    <row r="147" spans="1:5" x14ac:dyDescent="0.3">
      <c r="A147" s="18"/>
      <c r="B147" s="17"/>
      <c r="C147" s="19" t="str">
        <f>IF($B147="","",IFERROR(INDEX(Items!$B:$B,MATCH($B147,Items!$A:$A,0)),"Unknown code"))</f>
        <v/>
      </c>
      <c r="D147" s="20"/>
      <c r="E147" s="17"/>
    </row>
    <row r="148" spans="1:5" x14ac:dyDescent="0.3">
      <c r="A148" s="18"/>
      <c r="B148" s="17"/>
      <c r="C148" s="19" t="str">
        <f>IF($B148="","",IFERROR(INDEX(Items!$B:$B,MATCH($B148,Items!$A:$A,0)),"Unknown code"))</f>
        <v/>
      </c>
      <c r="D148" s="20"/>
      <c r="E148" s="17"/>
    </row>
    <row r="149" spans="1:5" x14ac:dyDescent="0.3">
      <c r="A149" s="18"/>
      <c r="B149" s="17"/>
      <c r="C149" s="19" t="str">
        <f>IF($B149="","",IFERROR(INDEX(Items!$B:$B,MATCH($B149,Items!$A:$A,0)),"Unknown code"))</f>
        <v/>
      </c>
      <c r="D149" s="20"/>
      <c r="E149" s="17"/>
    </row>
    <row r="150" spans="1:5" x14ac:dyDescent="0.3">
      <c r="A150" s="18"/>
      <c r="B150" s="17"/>
      <c r="C150" s="19" t="str">
        <f>IF($B150="","",IFERROR(INDEX(Items!$B:$B,MATCH($B150,Items!$A:$A,0)),"Unknown code"))</f>
        <v/>
      </c>
      <c r="D150" s="20"/>
      <c r="E150" s="17"/>
    </row>
    <row r="151" spans="1:5" x14ac:dyDescent="0.3">
      <c r="A151" s="18"/>
      <c r="B151" s="17"/>
      <c r="C151" s="19" t="str">
        <f>IF($B151="","",IFERROR(INDEX(Items!$B:$B,MATCH($B151,Items!$A:$A,0)),"Unknown code"))</f>
        <v/>
      </c>
      <c r="D151" s="20"/>
      <c r="E151" s="17"/>
    </row>
    <row r="152" spans="1:5" x14ac:dyDescent="0.3">
      <c r="A152" s="18"/>
      <c r="B152" s="17"/>
      <c r="C152" s="19" t="str">
        <f>IF($B152="","",IFERROR(INDEX(Items!$B:$B,MATCH($B152,Items!$A:$A,0)),"Unknown code"))</f>
        <v/>
      </c>
      <c r="D152" s="20"/>
      <c r="E152" s="17"/>
    </row>
    <row r="153" spans="1:5" x14ac:dyDescent="0.3">
      <c r="A153" s="18"/>
      <c r="B153" s="17"/>
      <c r="C153" s="19" t="str">
        <f>IF($B153="","",IFERROR(INDEX(Items!$B:$B,MATCH($B153,Items!$A:$A,0)),"Unknown code"))</f>
        <v/>
      </c>
      <c r="D153" s="20"/>
      <c r="E153" s="17"/>
    </row>
    <row r="154" spans="1:5" x14ac:dyDescent="0.3">
      <c r="A154" s="18"/>
      <c r="B154" s="17"/>
      <c r="C154" s="19" t="str">
        <f>IF($B154="","",IFERROR(INDEX(Items!$B:$B,MATCH($B154,Items!$A:$A,0)),"Unknown code"))</f>
        <v/>
      </c>
      <c r="D154" s="20"/>
      <c r="E154" s="17"/>
    </row>
    <row r="155" spans="1:5" x14ac:dyDescent="0.3">
      <c r="A155" s="18"/>
      <c r="B155" s="17"/>
      <c r="C155" s="19" t="str">
        <f>IF($B155="","",IFERROR(INDEX(Items!$B:$B,MATCH($B155,Items!$A:$A,0)),"Unknown code"))</f>
        <v/>
      </c>
      <c r="D155" s="20"/>
      <c r="E155" s="17"/>
    </row>
    <row r="156" spans="1:5" x14ac:dyDescent="0.3">
      <c r="A156" s="18"/>
      <c r="B156" s="17"/>
      <c r="C156" s="19" t="str">
        <f>IF($B156="","",IFERROR(INDEX(Items!$B:$B,MATCH($B156,Items!$A:$A,0)),"Unknown code"))</f>
        <v/>
      </c>
      <c r="D156" s="20"/>
      <c r="E156" s="17"/>
    </row>
    <row r="157" spans="1:5" x14ac:dyDescent="0.3">
      <c r="A157" s="18"/>
      <c r="B157" s="17"/>
      <c r="C157" s="19" t="str">
        <f>IF($B157="","",IFERROR(INDEX(Items!$B:$B,MATCH($B157,Items!$A:$A,0)),"Unknown code"))</f>
        <v/>
      </c>
      <c r="D157" s="20"/>
      <c r="E157" s="17"/>
    </row>
    <row r="158" spans="1:5" x14ac:dyDescent="0.3">
      <c r="A158" s="18"/>
      <c r="B158" s="17"/>
      <c r="C158" s="19" t="str">
        <f>IF($B158="","",IFERROR(INDEX(Items!$B:$B,MATCH($B158,Items!$A:$A,0)),"Unknown code"))</f>
        <v/>
      </c>
      <c r="D158" s="20"/>
      <c r="E158" s="17"/>
    </row>
    <row r="159" spans="1:5" x14ac:dyDescent="0.3">
      <c r="A159" s="18"/>
      <c r="B159" s="17"/>
      <c r="C159" s="19" t="str">
        <f>IF($B159="","",IFERROR(INDEX(Items!$B:$B,MATCH($B159,Items!$A:$A,0)),"Unknown code"))</f>
        <v/>
      </c>
      <c r="D159" s="20"/>
      <c r="E159" s="17"/>
    </row>
    <row r="160" spans="1:5" x14ac:dyDescent="0.3">
      <c r="A160" s="18"/>
      <c r="B160" s="17"/>
      <c r="C160" s="19" t="str">
        <f>IF($B160="","",IFERROR(INDEX(Items!$B:$B,MATCH($B160,Items!$A:$A,0)),"Unknown code"))</f>
        <v/>
      </c>
      <c r="D160" s="20"/>
      <c r="E160" s="17"/>
    </row>
    <row r="161" spans="1:5" x14ac:dyDescent="0.3">
      <c r="A161" s="18"/>
      <c r="B161" s="17"/>
      <c r="C161" s="19" t="str">
        <f>IF($B161="","",IFERROR(INDEX(Items!$B:$B,MATCH($B161,Items!$A:$A,0)),"Unknown code"))</f>
        <v/>
      </c>
      <c r="D161" s="20"/>
      <c r="E161" s="17"/>
    </row>
    <row r="162" spans="1:5" x14ac:dyDescent="0.3">
      <c r="A162" s="18"/>
      <c r="B162" s="17"/>
      <c r="C162" s="19" t="str">
        <f>IF($B162="","",IFERROR(INDEX(Items!$B:$B,MATCH($B162,Items!$A:$A,0)),"Unknown code"))</f>
        <v/>
      </c>
      <c r="D162" s="20"/>
      <c r="E162" s="17"/>
    </row>
    <row r="163" spans="1:5" x14ac:dyDescent="0.3">
      <c r="A163" s="18"/>
      <c r="B163" s="17"/>
      <c r="C163" s="19" t="str">
        <f>IF($B163="","",IFERROR(INDEX(Items!$B:$B,MATCH($B163,Items!$A:$A,0)),"Unknown code"))</f>
        <v/>
      </c>
      <c r="D163" s="20"/>
      <c r="E163" s="17"/>
    </row>
    <row r="164" spans="1:5" x14ac:dyDescent="0.3">
      <c r="A164" s="18"/>
      <c r="B164" s="17"/>
      <c r="C164" s="19" t="str">
        <f>IF($B164="","",IFERROR(INDEX(Items!$B:$B,MATCH($B164,Items!$A:$A,0)),"Unknown code"))</f>
        <v/>
      </c>
      <c r="D164" s="20"/>
      <c r="E164" s="17"/>
    </row>
    <row r="165" spans="1:5" x14ac:dyDescent="0.3">
      <c r="A165" s="18"/>
      <c r="B165" s="17"/>
      <c r="C165" s="19" t="str">
        <f>IF($B165="","",IFERROR(INDEX(Items!$B:$B,MATCH($B165,Items!$A:$A,0)),"Unknown code"))</f>
        <v/>
      </c>
      <c r="D165" s="20"/>
      <c r="E165" s="17"/>
    </row>
    <row r="166" spans="1:5" x14ac:dyDescent="0.3">
      <c r="A166" s="18"/>
      <c r="B166" s="17"/>
      <c r="C166" s="19" t="str">
        <f>IF($B166="","",IFERROR(INDEX(Items!$B:$B,MATCH($B166,Items!$A:$A,0)),"Unknown code"))</f>
        <v/>
      </c>
      <c r="D166" s="20"/>
      <c r="E166" s="17"/>
    </row>
    <row r="167" spans="1:5" x14ac:dyDescent="0.3">
      <c r="A167" s="18"/>
      <c r="B167" s="17"/>
      <c r="C167" s="19" t="str">
        <f>IF($B167="","",IFERROR(INDEX(Items!$B:$B,MATCH($B167,Items!$A:$A,0)),"Unknown code"))</f>
        <v/>
      </c>
      <c r="D167" s="20"/>
      <c r="E167" s="17"/>
    </row>
    <row r="168" spans="1:5" x14ac:dyDescent="0.3">
      <c r="A168" s="18"/>
      <c r="B168" s="17"/>
      <c r="C168" s="19" t="str">
        <f>IF($B168="","",IFERROR(INDEX(Items!$B:$B,MATCH($B168,Items!$A:$A,0)),"Unknown code"))</f>
        <v/>
      </c>
      <c r="D168" s="20"/>
      <c r="E168" s="17"/>
    </row>
    <row r="169" spans="1:5" x14ac:dyDescent="0.3">
      <c r="A169" s="18"/>
      <c r="B169" s="17"/>
      <c r="C169" s="19" t="str">
        <f>IF($B169="","",IFERROR(INDEX(Items!$B:$B,MATCH($B169,Items!$A:$A,0)),"Unknown code"))</f>
        <v/>
      </c>
      <c r="D169" s="20"/>
      <c r="E169" s="17"/>
    </row>
    <row r="170" spans="1:5" x14ac:dyDescent="0.3">
      <c r="A170" s="18"/>
      <c r="B170" s="17"/>
      <c r="C170" s="19" t="str">
        <f>IF($B170="","",IFERROR(INDEX(Items!$B:$B,MATCH($B170,Items!$A:$A,0)),"Unknown code"))</f>
        <v/>
      </c>
      <c r="D170" s="20"/>
      <c r="E170" s="17"/>
    </row>
    <row r="171" spans="1:5" x14ac:dyDescent="0.3">
      <c r="A171" s="18"/>
      <c r="B171" s="17"/>
      <c r="C171" s="19" t="str">
        <f>IF($B171="","",IFERROR(INDEX(Items!$B:$B,MATCH($B171,Items!$A:$A,0)),"Unknown code"))</f>
        <v/>
      </c>
      <c r="D171" s="20"/>
      <c r="E171" s="17"/>
    </row>
    <row r="172" spans="1:5" x14ac:dyDescent="0.3">
      <c r="A172" s="18"/>
      <c r="B172" s="17"/>
      <c r="C172" s="19" t="str">
        <f>IF($B172="","",IFERROR(INDEX(Items!$B:$B,MATCH($B172,Items!$A:$A,0)),"Unknown code"))</f>
        <v/>
      </c>
      <c r="D172" s="20"/>
      <c r="E172" s="17"/>
    </row>
    <row r="173" spans="1:5" x14ac:dyDescent="0.3">
      <c r="A173" s="18"/>
      <c r="B173" s="17"/>
      <c r="C173" s="19" t="str">
        <f>IF($B173="","",IFERROR(INDEX(Items!$B:$B,MATCH($B173,Items!$A:$A,0)),"Unknown code"))</f>
        <v/>
      </c>
      <c r="D173" s="20"/>
      <c r="E173" s="17"/>
    </row>
    <row r="174" spans="1:5" x14ac:dyDescent="0.3">
      <c r="A174" s="18"/>
      <c r="B174" s="17"/>
      <c r="C174" s="19" t="str">
        <f>IF($B174="","",IFERROR(INDEX(Items!$B:$B,MATCH($B174,Items!$A:$A,0)),"Unknown code"))</f>
        <v/>
      </c>
      <c r="D174" s="20"/>
      <c r="E174" s="17"/>
    </row>
    <row r="175" spans="1:5" x14ac:dyDescent="0.3">
      <c r="A175" s="18"/>
      <c r="B175" s="17"/>
      <c r="C175" s="19" t="str">
        <f>IF($B175="","",IFERROR(INDEX(Items!$B:$B,MATCH($B175,Items!$A:$A,0)),"Unknown code"))</f>
        <v/>
      </c>
      <c r="D175" s="20"/>
      <c r="E175" s="17"/>
    </row>
    <row r="176" spans="1:5" x14ac:dyDescent="0.3">
      <c r="A176" s="18"/>
      <c r="B176" s="17"/>
      <c r="C176" s="19" t="str">
        <f>IF($B176="","",IFERROR(INDEX(Items!$B:$B,MATCH($B176,Items!$A:$A,0)),"Unknown code"))</f>
        <v/>
      </c>
      <c r="D176" s="20"/>
      <c r="E176" s="17"/>
    </row>
    <row r="177" spans="1:5" x14ac:dyDescent="0.3">
      <c r="A177" s="18"/>
      <c r="B177" s="17"/>
      <c r="C177" s="19" t="str">
        <f>IF($B177="","",IFERROR(INDEX(Items!$B:$B,MATCH($B177,Items!$A:$A,0)),"Unknown code"))</f>
        <v/>
      </c>
      <c r="D177" s="20"/>
      <c r="E177" s="17"/>
    </row>
    <row r="178" spans="1:5" x14ac:dyDescent="0.3">
      <c r="A178" s="18"/>
      <c r="B178" s="17"/>
      <c r="C178" s="19" t="str">
        <f>IF($B178="","",IFERROR(INDEX(Items!$B:$B,MATCH($B178,Items!$A:$A,0)),"Unknown code"))</f>
        <v/>
      </c>
      <c r="D178" s="20"/>
      <c r="E178" s="17"/>
    </row>
    <row r="179" spans="1:5" x14ac:dyDescent="0.3">
      <c r="A179" s="18"/>
      <c r="B179" s="17"/>
      <c r="C179" s="19" t="str">
        <f>IF($B179="","",IFERROR(INDEX(Items!$B:$B,MATCH($B179,Items!$A:$A,0)),"Unknown code"))</f>
        <v/>
      </c>
      <c r="D179" s="20"/>
      <c r="E179" s="17"/>
    </row>
    <row r="180" spans="1:5" x14ac:dyDescent="0.3">
      <c r="A180" s="18"/>
      <c r="B180" s="17"/>
      <c r="C180" s="19" t="str">
        <f>IF($B180="","",IFERROR(INDEX(Items!$B:$B,MATCH($B180,Items!$A:$A,0)),"Unknown code"))</f>
        <v/>
      </c>
      <c r="D180" s="20"/>
      <c r="E180" s="17"/>
    </row>
    <row r="181" spans="1:5" x14ac:dyDescent="0.3">
      <c r="A181" s="18"/>
      <c r="B181" s="17"/>
      <c r="C181" s="19" t="str">
        <f>IF($B181="","",IFERROR(INDEX(Items!$B:$B,MATCH($B181,Items!$A:$A,0)),"Unknown code"))</f>
        <v/>
      </c>
      <c r="D181" s="20"/>
      <c r="E181" s="17"/>
    </row>
    <row r="182" spans="1:5" x14ac:dyDescent="0.3">
      <c r="A182" s="18"/>
      <c r="B182" s="17"/>
      <c r="C182" s="19" t="str">
        <f>IF($B182="","",IFERROR(INDEX(Items!$B:$B,MATCH($B182,Items!$A:$A,0)),"Unknown code"))</f>
        <v/>
      </c>
      <c r="D182" s="20"/>
      <c r="E182" s="17"/>
    </row>
    <row r="183" spans="1:5" x14ac:dyDescent="0.3">
      <c r="A183" s="18"/>
      <c r="B183" s="17"/>
      <c r="C183" s="19" t="str">
        <f>IF($B183="","",IFERROR(INDEX(Items!$B:$B,MATCH($B183,Items!$A:$A,0)),"Unknown code"))</f>
        <v/>
      </c>
      <c r="D183" s="20"/>
      <c r="E183" s="17"/>
    </row>
    <row r="184" spans="1:5" x14ac:dyDescent="0.3">
      <c r="A184" s="18"/>
      <c r="B184" s="17"/>
      <c r="C184" s="19" t="str">
        <f>IF($B184="","",IFERROR(INDEX(Items!$B:$B,MATCH($B184,Items!$A:$A,0)),"Unknown code"))</f>
        <v/>
      </c>
      <c r="D184" s="20"/>
      <c r="E184" s="17"/>
    </row>
    <row r="185" spans="1:5" x14ac:dyDescent="0.3">
      <c r="A185" s="18"/>
      <c r="B185" s="17"/>
      <c r="C185" s="19" t="str">
        <f>IF($B185="","",IFERROR(INDEX(Items!$B:$B,MATCH($B185,Items!$A:$A,0)),"Unknown code"))</f>
        <v/>
      </c>
      <c r="D185" s="20"/>
      <c r="E185" s="17"/>
    </row>
    <row r="186" spans="1:5" x14ac:dyDescent="0.3">
      <c r="A186" s="18"/>
      <c r="B186" s="17"/>
      <c r="C186" s="19" t="str">
        <f>IF($B186="","",IFERROR(INDEX(Items!$B:$B,MATCH($B186,Items!$A:$A,0)),"Unknown code"))</f>
        <v/>
      </c>
      <c r="D186" s="20"/>
      <c r="E186" s="17"/>
    </row>
    <row r="187" spans="1:5" x14ac:dyDescent="0.3">
      <c r="A187" s="18"/>
      <c r="B187" s="17"/>
      <c r="C187" s="19" t="str">
        <f>IF($B187="","",IFERROR(INDEX(Items!$B:$B,MATCH($B187,Items!$A:$A,0)),"Unknown code"))</f>
        <v/>
      </c>
      <c r="D187" s="20"/>
      <c r="E187" s="17"/>
    </row>
    <row r="188" spans="1:5" x14ac:dyDescent="0.3">
      <c r="A188" s="18"/>
      <c r="B188" s="17"/>
      <c r="C188" s="19" t="str">
        <f>IF($B188="","",IFERROR(INDEX(Items!$B:$B,MATCH($B188,Items!$A:$A,0)),"Unknown code"))</f>
        <v/>
      </c>
      <c r="D188" s="20"/>
      <c r="E188" s="17"/>
    </row>
    <row r="189" spans="1:5" x14ac:dyDescent="0.3">
      <c r="A189" s="18"/>
      <c r="B189" s="17"/>
      <c r="C189" s="19" t="str">
        <f>IF($B189="","",IFERROR(INDEX(Items!$B:$B,MATCH($B189,Items!$A:$A,0)),"Unknown code"))</f>
        <v/>
      </c>
      <c r="D189" s="20"/>
      <c r="E189" s="17"/>
    </row>
    <row r="190" spans="1:5" x14ac:dyDescent="0.3">
      <c r="A190" s="18"/>
      <c r="B190" s="17"/>
      <c r="C190" s="19" t="str">
        <f>IF($B190="","",IFERROR(INDEX(Items!$B:$B,MATCH($B190,Items!$A:$A,0)),"Unknown code"))</f>
        <v/>
      </c>
      <c r="D190" s="20"/>
      <c r="E190" s="17"/>
    </row>
    <row r="191" spans="1:5" x14ac:dyDescent="0.3">
      <c r="A191" s="18"/>
      <c r="B191" s="17"/>
      <c r="C191" s="19" t="str">
        <f>IF($B191="","",IFERROR(INDEX(Items!$B:$B,MATCH($B191,Items!$A:$A,0)),"Unknown code"))</f>
        <v/>
      </c>
      <c r="D191" s="20"/>
      <c r="E191" s="17"/>
    </row>
    <row r="192" spans="1:5" x14ac:dyDescent="0.3">
      <c r="A192" s="18"/>
      <c r="B192" s="17"/>
      <c r="C192" s="19" t="str">
        <f>IF($B192="","",IFERROR(INDEX(Items!$B:$B,MATCH($B192,Items!$A:$A,0)),"Unknown code"))</f>
        <v/>
      </c>
      <c r="D192" s="20"/>
      <c r="E192" s="17"/>
    </row>
    <row r="193" spans="1:5" x14ac:dyDescent="0.3">
      <c r="A193" s="18"/>
      <c r="B193" s="17"/>
      <c r="C193" s="19" t="str">
        <f>IF($B193="","",IFERROR(INDEX(Items!$B:$B,MATCH($B193,Items!$A:$A,0)),"Unknown code"))</f>
        <v/>
      </c>
      <c r="D193" s="20"/>
      <c r="E193" s="17"/>
    </row>
    <row r="194" spans="1:5" x14ac:dyDescent="0.3">
      <c r="A194" s="18"/>
      <c r="B194" s="17"/>
      <c r="C194" s="19" t="str">
        <f>IF($B194="","",IFERROR(INDEX(Items!$B:$B,MATCH($B194,Items!$A:$A,0)),"Unknown code"))</f>
        <v/>
      </c>
      <c r="D194" s="20"/>
      <c r="E194" s="17"/>
    </row>
    <row r="195" spans="1:5" x14ac:dyDescent="0.3">
      <c r="A195" s="18"/>
      <c r="B195" s="17"/>
      <c r="C195" s="19" t="str">
        <f>IF($B195="","",IFERROR(INDEX(Items!$B:$B,MATCH($B195,Items!$A:$A,0)),"Unknown code"))</f>
        <v/>
      </c>
      <c r="D195" s="20"/>
      <c r="E195" s="17"/>
    </row>
    <row r="196" spans="1:5" x14ac:dyDescent="0.3">
      <c r="A196" s="18"/>
      <c r="B196" s="17"/>
      <c r="C196" s="19" t="str">
        <f>IF($B196="","",IFERROR(INDEX(Items!$B:$B,MATCH($B196,Items!$A:$A,0)),"Unknown code"))</f>
        <v/>
      </c>
      <c r="D196" s="20"/>
      <c r="E196" s="17"/>
    </row>
    <row r="197" spans="1:5" x14ac:dyDescent="0.3">
      <c r="A197" s="18"/>
      <c r="B197" s="17"/>
      <c r="C197" s="19" t="str">
        <f>IF($B197="","",IFERROR(INDEX(Items!$B:$B,MATCH($B197,Items!$A:$A,0)),"Unknown code"))</f>
        <v/>
      </c>
      <c r="D197" s="20"/>
      <c r="E197" s="17"/>
    </row>
    <row r="198" spans="1:5" x14ac:dyDescent="0.3">
      <c r="A198" s="18"/>
      <c r="B198" s="17"/>
      <c r="C198" s="19" t="str">
        <f>IF($B198="","",IFERROR(INDEX(Items!$B:$B,MATCH($B198,Items!$A:$A,0)),"Unknown code"))</f>
        <v/>
      </c>
      <c r="D198" s="20"/>
      <c r="E198" s="17"/>
    </row>
    <row r="199" spans="1:5" x14ac:dyDescent="0.3">
      <c r="A199" s="18"/>
      <c r="B199" s="17"/>
      <c r="C199" s="19" t="str">
        <f>IF($B199="","",IFERROR(INDEX(Items!$B:$B,MATCH($B199,Items!$A:$A,0)),"Unknown code"))</f>
        <v/>
      </c>
      <c r="D199" s="20"/>
      <c r="E199" s="17"/>
    </row>
    <row r="200" spans="1:5" x14ac:dyDescent="0.3">
      <c r="A200" s="18"/>
      <c r="B200" s="17"/>
      <c r="C200" s="19" t="str">
        <f>IF($B200="","",IFERROR(INDEX(Items!$B:$B,MATCH($B200,Items!$A:$A,0)),"Unknown code"))</f>
        <v/>
      </c>
      <c r="D200" s="20"/>
      <c r="E200" s="17"/>
    </row>
    <row r="201" spans="1:5" x14ac:dyDescent="0.3">
      <c r="A201" s="18"/>
      <c r="B201" s="17"/>
      <c r="C201" s="19" t="str">
        <f>IF($B201="","",IFERROR(INDEX(Items!$B:$B,MATCH($B201,Items!$A:$A,0)),"Unknown code"))</f>
        <v/>
      </c>
      <c r="D201" s="20"/>
      <c r="E201" s="17"/>
    </row>
    <row r="202" spans="1:5" x14ac:dyDescent="0.3">
      <c r="A202" s="18"/>
      <c r="B202" s="17"/>
      <c r="C202" s="19" t="str">
        <f>IF($B202="","",IFERROR(INDEX(Items!$B:$B,MATCH($B202,Items!$A:$A,0)),"Unknown code"))</f>
        <v/>
      </c>
      <c r="D202" s="20"/>
      <c r="E202" s="17"/>
    </row>
    <row r="203" spans="1:5" x14ac:dyDescent="0.3">
      <c r="A203" s="18"/>
      <c r="B203" s="17"/>
      <c r="C203" s="19" t="str">
        <f>IF($B203="","",IFERROR(INDEX(Items!$B:$B,MATCH($B203,Items!$A:$A,0)),"Unknown code"))</f>
        <v/>
      </c>
      <c r="D203" s="20"/>
      <c r="E203" s="17"/>
    </row>
    <row r="204" spans="1:5" x14ac:dyDescent="0.3">
      <c r="A204" s="18"/>
      <c r="B204" s="17"/>
      <c r="C204" s="19" t="str">
        <f>IF($B204="","",IFERROR(INDEX(Items!$B:$B,MATCH($B204,Items!$A:$A,0)),"Unknown code"))</f>
        <v/>
      </c>
      <c r="D204" s="20"/>
      <c r="E204" s="17"/>
    </row>
    <row r="205" spans="1:5" x14ac:dyDescent="0.3">
      <c r="A205" s="18"/>
      <c r="B205" s="17"/>
      <c r="C205" s="19" t="str">
        <f>IF($B205="","",IFERROR(INDEX(Items!$B:$B,MATCH($B205,Items!$A:$A,0)),"Unknown code"))</f>
        <v/>
      </c>
      <c r="D205" s="20"/>
      <c r="E205" s="17"/>
    </row>
    <row r="206" spans="1:5" x14ac:dyDescent="0.3">
      <c r="A206" s="18"/>
      <c r="B206" s="17"/>
      <c r="C206" s="19" t="str">
        <f>IF($B206="","",IFERROR(INDEX(Items!$B:$B,MATCH($B206,Items!$A:$A,0)),"Unknown code"))</f>
        <v/>
      </c>
      <c r="D206" s="20"/>
      <c r="E206" s="17"/>
    </row>
    <row r="207" spans="1:5" x14ac:dyDescent="0.3">
      <c r="A207" s="18"/>
      <c r="B207" s="17"/>
      <c r="C207" s="19" t="str">
        <f>IF($B207="","",IFERROR(INDEX(Items!$B:$B,MATCH($B207,Items!$A:$A,0)),"Unknown code"))</f>
        <v/>
      </c>
      <c r="D207" s="20"/>
      <c r="E207" s="17"/>
    </row>
    <row r="208" spans="1:5" x14ac:dyDescent="0.3">
      <c r="A208" s="18"/>
      <c r="B208" s="17"/>
      <c r="C208" s="19" t="str">
        <f>IF($B208="","",IFERROR(INDEX(Items!$B:$B,MATCH($B208,Items!$A:$A,0)),"Unknown code"))</f>
        <v/>
      </c>
      <c r="D208" s="20"/>
      <c r="E208" s="17"/>
    </row>
    <row r="209" spans="1:5" x14ac:dyDescent="0.3">
      <c r="A209" s="18"/>
      <c r="B209" s="17"/>
      <c r="C209" s="19" t="str">
        <f>IF($B209="","",IFERROR(INDEX(Items!$B:$B,MATCH($B209,Items!$A:$A,0)),"Unknown code"))</f>
        <v/>
      </c>
      <c r="D209" s="20"/>
      <c r="E209" s="17"/>
    </row>
    <row r="210" spans="1:5" x14ac:dyDescent="0.3">
      <c r="A210" s="18"/>
      <c r="B210" s="17"/>
      <c r="C210" s="19" t="str">
        <f>IF($B210="","",IFERROR(INDEX(Items!$B:$B,MATCH($B210,Items!$A:$A,0)),"Unknown code"))</f>
        <v/>
      </c>
      <c r="D210" s="20"/>
      <c r="E210" s="17"/>
    </row>
    <row r="211" spans="1:5" x14ac:dyDescent="0.3">
      <c r="A211" s="18"/>
      <c r="B211" s="17"/>
      <c r="C211" s="19" t="str">
        <f>IF($B211="","",IFERROR(INDEX(Items!$B:$B,MATCH($B211,Items!$A:$A,0)),"Unknown code"))</f>
        <v/>
      </c>
      <c r="D211" s="20"/>
      <c r="E211" s="17"/>
    </row>
    <row r="212" spans="1:5" x14ac:dyDescent="0.3">
      <c r="A212" s="18"/>
      <c r="B212" s="17"/>
      <c r="C212" s="19" t="str">
        <f>IF($B212="","",IFERROR(INDEX(Items!$B:$B,MATCH($B212,Items!$A:$A,0)),"Unknown code"))</f>
        <v/>
      </c>
      <c r="D212" s="20"/>
      <c r="E212" s="17"/>
    </row>
    <row r="213" spans="1:5" x14ac:dyDescent="0.3">
      <c r="A213" s="18"/>
      <c r="B213" s="17"/>
      <c r="C213" s="19" t="str">
        <f>IF($B213="","",IFERROR(INDEX(Items!$B:$B,MATCH($B213,Items!$A:$A,0)),"Unknown code"))</f>
        <v/>
      </c>
      <c r="D213" s="20"/>
      <c r="E213" s="17"/>
    </row>
    <row r="214" spans="1:5" x14ac:dyDescent="0.3">
      <c r="A214" s="18"/>
      <c r="B214" s="17"/>
      <c r="C214" s="19" t="str">
        <f>IF($B214="","",IFERROR(INDEX(Items!$B:$B,MATCH($B214,Items!$A:$A,0)),"Unknown code"))</f>
        <v/>
      </c>
      <c r="D214" s="20"/>
      <c r="E214" s="17"/>
    </row>
    <row r="215" spans="1:5" x14ac:dyDescent="0.3">
      <c r="A215" s="18"/>
      <c r="B215" s="17"/>
      <c r="C215" s="19" t="str">
        <f>IF($B215="","",IFERROR(INDEX(Items!$B:$B,MATCH($B215,Items!$A:$A,0)),"Unknown code"))</f>
        <v/>
      </c>
      <c r="D215" s="20"/>
      <c r="E215" s="17"/>
    </row>
    <row r="216" spans="1:5" x14ac:dyDescent="0.3">
      <c r="A216" s="18"/>
      <c r="B216" s="17"/>
      <c r="C216" s="19" t="str">
        <f>IF($B216="","",IFERROR(INDEX(Items!$B:$B,MATCH($B216,Items!$A:$A,0)),"Unknown code"))</f>
        <v/>
      </c>
      <c r="D216" s="20"/>
      <c r="E216" s="17"/>
    </row>
    <row r="217" spans="1:5" x14ac:dyDescent="0.3">
      <c r="A217" s="18"/>
      <c r="B217" s="17"/>
      <c r="C217" s="19" t="str">
        <f>IF($B217="","",IFERROR(INDEX(Items!$B:$B,MATCH($B217,Items!$A:$A,0)),"Unknown code"))</f>
        <v/>
      </c>
      <c r="D217" s="20"/>
      <c r="E217" s="17"/>
    </row>
    <row r="218" spans="1:5" x14ac:dyDescent="0.3">
      <c r="A218" s="18"/>
      <c r="B218" s="17"/>
      <c r="C218" s="19" t="str">
        <f>IF($B218="","",IFERROR(INDEX(Items!$B:$B,MATCH($B218,Items!$A:$A,0)),"Unknown code"))</f>
        <v/>
      </c>
      <c r="D218" s="20"/>
      <c r="E218" s="17"/>
    </row>
    <row r="219" spans="1:5" x14ac:dyDescent="0.3">
      <c r="A219" s="18"/>
      <c r="B219" s="17"/>
      <c r="C219" s="19" t="str">
        <f>IF($B219="","",IFERROR(INDEX(Items!$B:$B,MATCH($B219,Items!$A:$A,0)),"Unknown code"))</f>
        <v/>
      </c>
      <c r="D219" s="20"/>
      <c r="E219" s="17"/>
    </row>
    <row r="220" spans="1:5" x14ac:dyDescent="0.3">
      <c r="A220" s="18"/>
      <c r="B220" s="17"/>
      <c r="C220" s="19" t="str">
        <f>IF($B220="","",IFERROR(INDEX(Items!$B:$B,MATCH($B220,Items!$A:$A,0)),"Unknown code"))</f>
        <v/>
      </c>
      <c r="D220" s="20"/>
      <c r="E220" s="17"/>
    </row>
    <row r="221" spans="1:5" x14ac:dyDescent="0.3">
      <c r="A221" s="18"/>
      <c r="B221" s="17"/>
      <c r="C221" s="19" t="str">
        <f>IF($B221="","",IFERROR(INDEX(Items!$B:$B,MATCH($B221,Items!$A:$A,0)),"Unknown code"))</f>
        <v/>
      </c>
      <c r="D221" s="20"/>
      <c r="E221" s="17"/>
    </row>
    <row r="222" spans="1:5" x14ac:dyDescent="0.3">
      <c r="A222" s="18"/>
      <c r="B222" s="17"/>
      <c r="C222" s="19" t="str">
        <f>IF($B222="","",IFERROR(INDEX(Items!$B:$B,MATCH($B222,Items!$A:$A,0)),"Unknown code"))</f>
        <v/>
      </c>
      <c r="D222" s="20"/>
      <c r="E222" s="17"/>
    </row>
    <row r="223" spans="1:5" x14ac:dyDescent="0.3">
      <c r="A223" s="18"/>
      <c r="B223" s="17"/>
      <c r="C223" s="19" t="str">
        <f>IF($B223="","",IFERROR(INDEX(Items!$B:$B,MATCH($B223,Items!$A:$A,0)),"Unknown code"))</f>
        <v/>
      </c>
      <c r="D223" s="20"/>
      <c r="E223" s="17"/>
    </row>
    <row r="224" spans="1:5" x14ac:dyDescent="0.3">
      <c r="A224" s="18"/>
      <c r="B224" s="17"/>
      <c r="C224" s="19" t="str">
        <f>IF($B224="","",IFERROR(INDEX(Items!$B:$B,MATCH($B224,Items!$A:$A,0)),"Unknown code"))</f>
        <v/>
      </c>
      <c r="D224" s="20"/>
      <c r="E224" s="17"/>
    </row>
    <row r="225" spans="1:5" x14ac:dyDescent="0.3">
      <c r="A225" s="18"/>
      <c r="B225" s="17"/>
      <c r="C225" s="19" t="str">
        <f>IF($B225="","",IFERROR(INDEX(Items!$B:$B,MATCH($B225,Items!$A:$A,0)),"Unknown code"))</f>
        <v/>
      </c>
      <c r="D225" s="20"/>
      <c r="E225" s="17"/>
    </row>
    <row r="226" spans="1:5" x14ac:dyDescent="0.3">
      <c r="A226" s="18"/>
      <c r="B226" s="17"/>
      <c r="C226" s="19" t="str">
        <f>IF($B226="","",IFERROR(INDEX(Items!$B:$B,MATCH($B226,Items!$A:$A,0)),"Unknown code"))</f>
        <v/>
      </c>
      <c r="D226" s="20"/>
      <c r="E226" s="17"/>
    </row>
    <row r="227" spans="1:5" x14ac:dyDescent="0.3">
      <c r="A227" s="18"/>
      <c r="B227" s="17"/>
      <c r="C227" s="19" t="str">
        <f>IF($B227="","",IFERROR(INDEX(Items!$B:$B,MATCH($B227,Items!$A:$A,0)),"Unknown code"))</f>
        <v/>
      </c>
      <c r="D227" s="20"/>
      <c r="E227" s="17"/>
    </row>
    <row r="228" spans="1:5" x14ac:dyDescent="0.3">
      <c r="A228" s="18"/>
      <c r="B228" s="17"/>
      <c r="C228" s="19" t="str">
        <f>IF($B228="","",IFERROR(INDEX(Items!$B:$B,MATCH($B228,Items!$A:$A,0)),"Unknown code"))</f>
        <v/>
      </c>
      <c r="D228" s="20"/>
      <c r="E228" s="17"/>
    </row>
    <row r="229" spans="1:5" x14ac:dyDescent="0.3">
      <c r="A229" s="18"/>
      <c r="B229" s="17"/>
      <c r="C229" s="19" t="str">
        <f>IF($B229="","",IFERROR(INDEX(Items!$B:$B,MATCH($B229,Items!$A:$A,0)),"Unknown code"))</f>
        <v/>
      </c>
      <c r="D229" s="20"/>
      <c r="E229" s="17"/>
    </row>
    <row r="230" spans="1:5" x14ac:dyDescent="0.3">
      <c r="A230" s="18"/>
      <c r="B230" s="17"/>
      <c r="C230" s="19" t="str">
        <f>IF($B230="","",IFERROR(INDEX(Items!$B:$B,MATCH($B230,Items!$A:$A,0)),"Unknown code"))</f>
        <v/>
      </c>
      <c r="D230" s="20"/>
      <c r="E230" s="17"/>
    </row>
    <row r="231" spans="1:5" x14ac:dyDescent="0.3">
      <c r="A231" s="18"/>
      <c r="B231" s="17"/>
      <c r="C231" s="19" t="str">
        <f>IF($B231="","",IFERROR(INDEX(Items!$B:$B,MATCH($B231,Items!$A:$A,0)),"Unknown code"))</f>
        <v/>
      </c>
      <c r="D231" s="20"/>
      <c r="E231" s="17"/>
    </row>
    <row r="232" spans="1:5" x14ac:dyDescent="0.3">
      <c r="A232" s="18"/>
      <c r="B232" s="17"/>
      <c r="C232" s="19" t="str">
        <f>IF($B232="","",IFERROR(INDEX(Items!$B:$B,MATCH($B232,Items!$A:$A,0)),"Unknown code"))</f>
        <v/>
      </c>
      <c r="D232" s="20"/>
      <c r="E232" s="17"/>
    </row>
    <row r="233" spans="1:5" x14ac:dyDescent="0.3">
      <c r="A233" s="18"/>
      <c r="B233" s="17"/>
      <c r="C233" s="19" t="str">
        <f>IF($B233="","",IFERROR(INDEX(Items!$B:$B,MATCH($B233,Items!$A:$A,0)),"Unknown code"))</f>
        <v/>
      </c>
      <c r="D233" s="20"/>
      <c r="E233" s="17"/>
    </row>
    <row r="234" spans="1:5" x14ac:dyDescent="0.3">
      <c r="A234" s="18"/>
      <c r="B234" s="17"/>
      <c r="C234" s="19" t="str">
        <f>IF($B234="","",IFERROR(INDEX(Items!$B:$B,MATCH($B234,Items!$A:$A,0)),"Unknown code"))</f>
        <v/>
      </c>
      <c r="D234" s="20"/>
      <c r="E234" s="17"/>
    </row>
    <row r="235" spans="1:5" x14ac:dyDescent="0.3">
      <c r="A235" s="18"/>
      <c r="B235" s="17"/>
      <c r="C235" s="19" t="str">
        <f>IF($B235="","",IFERROR(INDEX(Items!$B:$B,MATCH($B235,Items!$A:$A,0)),"Unknown code"))</f>
        <v/>
      </c>
      <c r="D235" s="20"/>
      <c r="E235" s="17"/>
    </row>
    <row r="236" spans="1:5" x14ac:dyDescent="0.3">
      <c r="A236" s="18"/>
      <c r="B236" s="17"/>
      <c r="C236" s="19" t="str">
        <f>IF($B236="","",IFERROR(INDEX(Items!$B:$B,MATCH($B236,Items!$A:$A,0)),"Unknown code"))</f>
        <v/>
      </c>
      <c r="D236" s="20"/>
      <c r="E236" s="17"/>
    </row>
    <row r="237" spans="1:5" x14ac:dyDescent="0.3">
      <c r="A237" s="18"/>
      <c r="B237" s="17"/>
      <c r="C237" s="19" t="str">
        <f>IF($B237="","",IFERROR(INDEX(Items!$B:$B,MATCH($B237,Items!$A:$A,0)),"Unknown code"))</f>
        <v/>
      </c>
      <c r="D237" s="20"/>
      <c r="E237" s="17"/>
    </row>
    <row r="238" spans="1:5" x14ac:dyDescent="0.3">
      <c r="A238" s="18"/>
      <c r="B238" s="17"/>
      <c r="C238" s="19" t="str">
        <f>IF($B238="","",IFERROR(INDEX(Items!$B:$B,MATCH($B238,Items!$A:$A,0)),"Unknown code"))</f>
        <v/>
      </c>
      <c r="D238" s="20"/>
      <c r="E238" s="17"/>
    </row>
    <row r="239" spans="1:5" x14ac:dyDescent="0.3">
      <c r="A239" s="18"/>
      <c r="B239" s="17"/>
      <c r="C239" s="19" t="str">
        <f>IF($B239="","",IFERROR(INDEX(Items!$B:$B,MATCH($B239,Items!$A:$A,0)),"Unknown code"))</f>
        <v/>
      </c>
      <c r="D239" s="20"/>
      <c r="E239" s="17"/>
    </row>
    <row r="240" spans="1:5" x14ac:dyDescent="0.3">
      <c r="A240" s="18"/>
      <c r="B240" s="17"/>
      <c r="C240" s="19" t="str">
        <f>IF($B240="","",IFERROR(INDEX(Items!$B:$B,MATCH($B240,Items!$A:$A,0)),"Unknown code"))</f>
        <v/>
      </c>
      <c r="D240" s="20"/>
      <c r="E240" s="17"/>
    </row>
    <row r="241" spans="1:5" x14ac:dyDescent="0.3">
      <c r="A241" s="18"/>
      <c r="B241" s="17"/>
      <c r="C241" s="19" t="str">
        <f>IF($B241="","",IFERROR(INDEX(Items!$B:$B,MATCH($B241,Items!$A:$A,0)),"Unknown code"))</f>
        <v/>
      </c>
      <c r="D241" s="20"/>
      <c r="E241" s="17"/>
    </row>
    <row r="242" spans="1:5" x14ac:dyDescent="0.3">
      <c r="A242" s="18"/>
      <c r="B242" s="17"/>
      <c r="C242" s="19" t="str">
        <f>IF($B242="","",IFERROR(INDEX(Items!$B:$B,MATCH($B242,Items!$A:$A,0)),"Unknown code"))</f>
        <v/>
      </c>
      <c r="D242" s="20"/>
      <c r="E242" s="17"/>
    </row>
    <row r="243" spans="1:5" x14ac:dyDescent="0.3">
      <c r="A243" s="18"/>
      <c r="B243" s="17"/>
      <c r="C243" s="19" t="str">
        <f>IF($B243="","",IFERROR(INDEX(Items!$B:$B,MATCH($B243,Items!$A:$A,0)),"Unknown code"))</f>
        <v/>
      </c>
      <c r="D243" s="20"/>
      <c r="E243" s="17"/>
    </row>
    <row r="244" spans="1:5" x14ac:dyDescent="0.3">
      <c r="A244" s="18"/>
      <c r="B244" s="17"/>
      <c r="C244" s="19" t="str">
        <f>IF($B244="","",IFERROR(INDEX(Items!$B:$B,MATCH($B244,Items!$A:$A,0)),"Unknown code"))</f>
        <v/>
      </c>
      <c r="D244" s="20"/>
      <c r="E244" s="17"/>
    </row>
    <row r="245" spans="1:5" x14ac:dyDescent="0.3">
      <c r="A245" s="18"/>
      <c r="B245" s="17"/>
      <c r="C245" s="19" t="str">
        <f>IF($B245="","",IFERROR(INDEX(Items!$B:$B,MATCH($B245,Items!$A:$A,0)),"Unknown code"))</f>
        <v/>
      </c>
      <c r="D245" s="20"/>
      <c r="E245" s="17"/>
    </row>
    <row r="246" spans="1:5" x14ac:dyDescent="0.3">
      <c r="A246" s="18"/>
      <c r="B246" s="17"/>
      <c r="C246" s="19" t="str">
        <f>IF($B246="","",IFERROR(INDEX(Items!$B:$B,MATCH($B246,Items!$A:$A,0)),"Unknown code"))</f>
        <v/>
      </c>
      <c r="D246" s="20"/>
      <c r="E246" s="17"/>
    </row>
    <row r="247" spans="1:5" x14ac:dyDescent="0.3">
      <c r="A247" s="18"/>
      <c r="B247" s="17"/>
      <c r="C247" s="19" t="str">
        <f>IF($B247="","",IFERROR(INDEX(Items!$B:$B,MATCH($B247,Items!$A:$A,0)),"Unknown code"))</f>
        <v/>
      </c>
      <c r="D247" s="20"/>
      <c r="E247" s="17"/>
    </row>
    <row r="248" spans="1:5" x14ac:dyDescent="0.3">
      <c r="A248" s="18"/>
      <c r="B248" s="17"/>
      <c r="C248" s="19" t="str">
        <f>IF($B248="","",IFERROR(INDEX(Items!$B:$B,MATCH($B248,Items!$A:$A,0)),"Unknown code"))</f>
        <v/>
      </c>
      <c r="D248" s="20"/>
      <c r="E248" s="17"/>
    </row>
    <row r="249" spans="1:5" x14ac:dyDescent="0.3">
      <c r="A249" s="18"/>
      <c r="B249" s="17"/>
      <c r="C249" s="19" t="str">
        <f>IF($B249="","",IFERROR(INDEX(Items!$B:$B,MATCH($B249,Items!$A:$A,0)),"Unknown code"))</f>
        <v/>
      </c>
      <c r="D249" s="20"/>
      <c r="E249" s="17"/>
    </row>
    <row r="250" spans="1:5" x14ac:dyDescent="0.3">
      <c r="A250" s="18"/>
      <c r="B250" s="17"/>
      <c r="C250" s="19" t="str">
        <f>IF($B250="","",IFERROR(INDEX(Items!$B:$B,MATCH($B250,Items!$A:$A,0)),"Unknown code"))</f>
        <v/>
      </c>
      <c r="D250" s="20"/>
      <c r="E250" s="17"/>
    </row>
    <row r="251" spans="1:5" x14ac:dyDescent="0.3">
      <c r="A251" s="18"/>
      <c r="B251" s="17"/>
      <c r="C251" s="19" t="str">
        <f>IF($B251="","",IFERROR(INDEX(Items!$B:$B,MATCH($B251,Items!$A:$A,0)),"Unknown code"))</f>
        <v/>
      </c>
      <c r="D251" s="20"/>
      <c r="E251" s="17"/>
    </row>
    <row r="252" spans="1:5" x14ac:dyDescent="0.3">
      <c r="A252" s="18"/>
      <c r="B252" s="17"/>
      <c r="C252" s="19" t="str">
        <f>IF($B252="","",IFERROR(INDEX(Items!$B:$B,MATCH($B252,Items!$A:$A,0)),"Unknown code"))</f>
        <v/>
      </c>
      <c r="D252" s="20"/>
      <c r="E252" s="17"/>
    </row>
    <row r="253" spans="1:5" x14ac:dyDescent="0.3">
      <c r="A253" s="18"/>
      <c r="B253" s="17"/>
      <c r="C253" s="19" t="str">
        <f>IF($B253="","",IFERROR(INDEX(Items!$B:$B,MATCH($B253,Items!$A:$A,0)),"Unknown code"))</f>
        <v/>
      </c>
      <c r="D253" s="20"/>
      <c r="E253" s="17"/>
    </row>
    <row r="254" spans="1:5" x14ac:dyDescent="0.3">
      <c r="A254" s="18"/>
      <c r="B254" s="17"/>
      <c r="C254" s="19" t="str">
        <f>IF($B254="","",IFERROR(INDEX(Items!$B:$B,MATCH($B254,Items!$A:$A,0)),"Unknown code"))</f>
        <v/>
      </c>
      <c r="D254" s="20"/>
      <c r="E254" s="17"/>
    </row>
    <row r="255" spans="1:5" x14ac:dyDescent="0.3">
      <c r="A255" s="18"/>
      <c r="B255" s="17"/>
      <c r="C255" s="19" t="str">
        <f>IF($B255="","",IFERROR(INDEX(Items!$B:$B,MATCH($B255,Items!$A:$A,0)),"Unknown code"))</f>
        <v/>
      </c>
      <c r="D255" s="20"/>
      <c r="E255" s="17"/>
    </row>
    <row r="256" spans="1:5" x14ac:dyDescent="0.3">
      <c r="A256" s="18"/>
      <c r="B256" s="17"/>
      <c r="C256" s="19" t="str">
        <f>IF($B256="","",IFERROR(INDEX(Items!$B:$B,MATCH($B256,Items!$A:$A,0)),"Unknown code"))</f>
        <v/>
      </c>
      <c r="D256" s="20"/>
      <c r="E256" s="17"/>
    </row>
    <row r="257" spans="1:5" x14ac:dyDescent="0.3">
      <c r="A257" s="18"/>
      <c r="B257" s="17"/>
      <c r="C257" s="19" t="str">
        <f>IF($B257="","",IFERROR(INDEX(Items!$B:$B,MATCH($B257,Items!$A:$A,0)),"Unknown code"))</f>
        <v/>
      </c>
      <c r="D257" s="20"/>
      <c r="E257" s="17"/>
    </row>
    <row r="258" spans="1:5" x14ac:dyDescent="0.3">
      <c r="A258" s="18"/>
      <c r="B258" s="17"/>
      <c r="C258" s="19" t="str">
        <f>IF($B258="","",IFERROR(INDEX(Items!$B:$B,MATCH($B258,Items!$A:$A,0)),"Unknown code"))</f>
        <v/>
      </c>
      <c r="D258" s="20"/>
      <c r="E258" s="17"/>
    </row>
    <row r="259" spans="1:5" x14ac:dyDescent="0.3">
      <c r="A259" s="18"/>
      <c r="B259" s="17"/>
      <c r="C259" s="19" t="str">
        <f>IF($B259="","",IFERROR(INDEX(Items!$B:$B,MATCH($B259,Items!$A:$A,0)),"Unknown code"))</f>
        <v/>
      </c>
      <c r="D259" s="20"/>
      <c r="E259" s="17"/>
    </row>
    <row r="260" spans="1:5" x14ac:dyDescent="0.3">
      <c r="A260" s="18"/>
      <c r="B260" s="17"/>
      <c r="C260" s="19" t="str">
        <f>IF($B260="","",IFERROR(INDEX(Items!$B:$B,MATCH($B260,Items!$A:$A,0)),"Unknown code"))</f>
        <v/>
      </c>
      <c r="D260" s="20"/>
      <c r="E260" s="17"/>
    </row>
    <row r="261" spans="1:5" x14ac:dyDescent="0.3">
      <c r="A261" s="18"/>
      <c r="B261" s="17"/>
      <c r="C261" s="19" t="str">
        <f>IF($B261="","",IFERROR(INDEX(Items!$B:$B,MATCH($B261,Items!$A:$A,0)),"Unknown code"))</f>
        <v/>
      </c>
      <c r="D261" s="20"/>
      <c r="E261" s="17"/>
    </row>
    <row r="262" spans="1:5" x14ac:dyDescent="0.3">
      <c r="A262" s="18"/>
      <c r="B262" s="17"/>
      <c r="C262" s="19" t="str">
        <f>IF($B262="","",IFERROR(INDEX(Items!$B:$B,MATCH($B262,Items!$A:$A,0)),"Unknown code"))</f>
        <v/>
      </c>
      <c r="D262" s="20"/>
      <c r="E262" s="17"/>
    </row>
    <row r="263" spans="1:5" x14ac:dyDescent="0.3">
      <c r="A263" s="18"/>
      <c r="B263" s="17"/>
      <c r="C263" s="19" t="str">
        <f>IF($B263="","",IFERROR(INDEX(Items!$B:$B,MATCH($B263,Items!$A:$A,0)),"Unknown code"))</f>
        <v/>
      </c>
      <c r="D263" s="20"/>
      <c r="E263" s="17"/>
    </row>
    <row r="264" spans="1:5" x14ac:dyDescent="0.3">
      <c r="A264" s="18"/>
      <c r="B264" s="17"/>
      <c r="C264" s="19" t="str">
        <f>IF($B264="","",IFERROR(INDEX(Items!$B:$B,MATCH($B264,Items!$A:$A,0)),"Unknown code"))</f>
        <v/>
      </c>
      <c r="D264" s="20"/>
      <c r="E264" s="17"/>
    </row>
    <row r="265" spans="1:5" x14ac:dyDescent="0.3">
      <c r="A265" s="18"/>
      <c r="B265" s="17"/>
      <c r="C265" s="19" t="str">
        <f>IF($B265="","",IFERROR(INDEX(Items!$B:$B,MATCH($B265,Items!$A:$A,0)),"Unknown code"))</f>
        <v/>
      </c>
      <c r="D265" s="20"/>
      <c r="E265" s="17"/>
    </row>
    <row r="266" spans="1:5" x14ac:dyDescent="0.3">
      <c r="A266" s="18"/>
      <c r="B266" s="17"/>
      <c r="C266" s="19" t="str">
        <f>IF($B266="","",IFERROR(INDEX(Items!$B:$B,MATCH($B266,Items!$A:$A,0)),"Unknown code"))</f>
        <v/>
      </c>
      <c r="D266" s="20"/>
      <c r="E266" s="17"/>
    </row>
    <row r="267" spans="1:5" x14ac:dyDescent="0.3">
      <c r="A267" s="18"/>
      <c r="B267" s="17"/>
      <c r="C267" s="19" t="str">
        <f>IF($B267="","",IFERROR(INDEX(Items!$B:$B,MATCH($B267,Items!$A:$A,0)),"Unknown code"))</f>
        <v/>
      </c>
      <c r="D267" s="20"/>
      <c r="E267" s="17"/>
    </row>
    <row r="268" spans="1:5" x14ac:dyDescent="0.3">
      <c r="A268" s="18"/>
      <c r="B268" s="17"/>
      <c r="C268" s="19" t="str">
        <f>IF($B268="","",IFERROR(INDEX(Items!$B:$B,MATCH($B268,Items!$A:$A,0)),"Unknown code"))</f>
        <v/>
      </c>
      <c r="D268" s="20"/>
      <c r="E268" s="17"/>
    </row>
    <row r="269" spans="1:5" x14ac:dyDescent="0.3">
      <c r="A269" s="18"/>
      <c r="B269" s="17"/>
      <c r="C269" s="19" t="str">
        <f>IF($B269="","",IFERROR(INDEX(Items!$B:$B,MATCH($B269,Items!$A:$A,0)),"Unknown code"))</f>
        <v/>
      </c>
      <c r="D269" s="20"/>
      <c r="E269" s="17"/>
    </row>
    <row r="270" spans="1:5" x14ac:dyDescent="0.3">
      <c r="A270" s="18"/>
      <c r="B270" s="17"/>
      <c r="C270" s="19" t="str">
        <f>IF($B270="","",IFERROR(INDEX(Items!$B:$B,MATCH($B270,Items!$A:$A,0)),"Unknown code"))</f>
        <v/>
      </c>
      <c r="D270" s="20"/>
      <c r="E270" s="17"/>
    </row>
    <row r="271" spans="1:5" x14ac:dyDescent="0.3">
      <c r="A271" s="18"/>
      <c r="B271" s="17"/>
      <c r="C271" s="19" t="str">
        <f>IF($B271="","",IFERROR(INDEX(Items!$B:$B,MATCH($B271,Items!$A:$A,0)),"Unknown code"))</f>
        <v/>
      </c>
      <c r="D271" s="20"/>
      <c r="E271" s="17"/>
    </row>
    <row r="272" spans="1:5" x14ac:dyDescent="0.3">
      <c r="A272" s="18"/>
      <c r="B272" s="17"/>
      <c r="C272" s="19" t="str">
        <f>IF($B272="","",IFERROR(INDEX(Items!$B:$B,MATCH($B272,Items!$A:$A,0)),"Unknown code"))</f>
        <v/>
      </c>
      <c r="D272" s="20"/>
      <c r="E272" s="17"/>
    </row>
    <row r="273" spans="1:5" x14ac:dyDescent="0.3">
      <c r="A273" s="18"/>
      <c r="B273" s="17"/>
      <c r="C273" s="19" t="str">
        <f>IF($B273="","",IFERROR(INDEX(Items!$B:$B,MATCH($B273,Items!$A:$A,0)),"Unknown code"))</f>
        <v/>
      </c>
      <c r="D273" s="20"/>
      <c r="E273" s="17"/>
    </row>
    <row r="274" spans="1:5" x14ac:dyDescent="0.3">
      <c r="A274" s="18"/>
      <c r="B274" s="17"/>
      <c r="C274" s="19" t="str">
        <f>IF($B274="","",IFERROR(INDEX(Items!$B:$B,MATCH($B274,Items!$A:$A,0)),"Unknown code"))</f>
        <v/>
      </c>
      <c r="D274" s="20"/>
      <c r="E274" s="17"/>
    </row>
    <row r="275" spans="1:5" x14ac:dyDescent="0.3">
      <c r="A275" s="18"/>
      <c r="B275" s="17"/>
      <c r="C275" s="19" t="str">
        <f>IF($B275="","",IFERROR(INDEX(Items!$B:$B,MATCH($B275,Items!$A:$A,0)),"Unknown code"))</f>
        <v/>
      </c>
      <c r="D275" s="20"/>
      <c r="E275" s="17"/>
    </row>
    <row r="276" spans="1:5" x14ac:dyDescent="0.3">
      <c r="A276" s="18"/>
      <c r="B276" s="17"/>
      <c r="C276" s="19" t="str">
        <f>IF($B276="","",IFERROR(INDEX(Items!$B:$B,MATCH($B276,Items!$A:$A,0)),"Unknown code"))</f>
        <v/>
      </c>
      <c r="D276" s="20"/>
      <c r="E276" s="17"/>
    </row>
    <row r="277" spans="1:5" x14ac:dyDescent="0.3">
      <c r="A277" s="18"/>
      <c r="B277" s="17"/>
      <c r="C277" s="19" t="str">
        <f>IF($B277="","",IFERROR(INDEX(Items!$B:$B,MATCH($B277,Items!$A:$A,0)),"Unknown code"))</f>
        <v/>
      </c>
      <c r="D277" s="20"/>
      <c r="E277" s="17"/>
    </row>
    <row r="278" spans="1:5" x14ac:dyDescent="0.3">
      <c r="A278" s="18"/>
      <c r="B278" s="17"/>
      <c r="C278" s="19" t="str">
        <f>IF($B278="","",IFERROR(INDEX(Items!$B:$B,MATCH($B278,Items!$A:$A,0)),"Unknown code"))</f>
        <v/>
      </c>
      <c r="D278" s="20"/>
      <c r="E278" s="17"/>
    </row>
    <row r="279" spans="1:5" x14ac:dyDescent="0.3">
      <c r="A279" s="18"/>
      <c r="B279" s="17"/>
      <c r="C279" s="19" t="str">
        <f>IF($B279="","",IFERROR(INDEX(Items!$B:$B,MATCH($B279,Items!$A:$A,0)),"Unknown code"))</f>
        <v/>
      </c>
      <c r="D279" s="20"/>
      <c r="E279" s="17"/>
    </row>
    <row r="280" spans="1:5" x14ac:dyDescent="0.3">
      <c r="A280" s="18"/>
      <c r="B280" s="17"/>
      <c r="C280" s="19" t="str">
        <f>IF($B280="","",IFERROR(INDEX(Items!$B:$B,MATCH($B280,Items!$A:$A,0)),"Unknown code"))</f>
        <v/>
      </c>
      <c r="D280" s="20"/>
      <c r="E280" s="17"/>
    </row>
    <row r="281" spans="1:5" x14ac:dyDescent="0.3">
      <c r="A281" s="18"/>
      <c r="B281" s="17"/>
      <c r="C281" s="19" t="str">
        <f>IF($B281="","",IFERROR(INDEX(Items!$B:$B,MATCH($B281,Items!$A:$A,0)),"Unknown code"))</f>
        <v/>
      </c>
      <c r="D281" s="20"/>
      <c r="E281" s="17"/>
    </row>
    <row r="282" spans="1:5" x14ac:dyDescent="0.3">
      <c r="A282" s="18"/>
      <c r="B282" s="17"/>
      <c r="C282" s="19" t="str">
        <f>IF($B282="","",IFERROR(INDEX(Items!$B:$B,MATCH($B282,Items!$A:$A,0)),"Unknown code"))</f>
        <v/>
      </c>
      <c r="D282" s="20"/>
      <c r="E282" s="17"/>
    </row>
    <row r="283" spans="1:5" x14ac:dyDescent="0.3">
      <c r="A283" s="18"/>
      <c r="B283" s="17"/>
      <c r="C283" s="19" t="str">
        <f>IF($B283="","",IFERROR(INDEX(Items!$B:$B,MATCH($B283,Items!$A:$A,0)),"Unknown code"))</f>
        <v/>
      </c>
      <c r="D283" s="20"/>
      <c r="E283" s="17"/>
    </row>
    <row r="284" spans="1:5" x14ac:dyDescent="0.3">
      <c r="A284" s="18"/>
      <c r="B284" s="17"/>
      <c r="C284" s="19" t="str">
        <f>IF($B284="","",IFERROR(INDEX(Items!$B:$B,MATCH($B284,Items!$A:$A,0)),"Unknown code"))</f>
        <v/>
      </c>
      <c r="D284" s="20"/>
      <c r="E284" s="17"/>
    </row>
    <row r="285" spans="1:5" x14ac:dyDescent="0.3">
      <c r="A285" s="18"/>
      <c r="B285" s="17"/>
      <c r="C285" s="19" t="str">
        <f>IF($B285="","",IFERROR(INDEX(Items!$B:$B,MATCH($B285,Items!$A:$A,0)),"Unknown code"))</f>
        <v/>
      </c>
      <c r="D285" s="20"/>
      <c r="E285" s="17"/>
    </row>
    <row r="286" spans="1:5" x14ac:dyDescent="0.3">
      <c r="A286" s="18"/>
      <c r="B286" s="17"/>
      <c r="C286" s="19" t="str">
        <f>IF($B286="","",IFERROR(INDEX(Items!$B:$B,MATCH($B286,Items!$A:$A,0)),"Unknown code"))</f>
        <v/>
      </c>
      <c r="D286" s="20"/>
      <c r="E286" s="17"/>
    </row>
    <row r="287" spans="1:5" x14ac:dyDescent="0.3">
      <c r="A287" s="18"/>
      <c r="B287" s="17"/>
      <c r="C287" s="19" t="str">
        <f>IF($B287="","",IFERROR(INDEX(Items!$B:$B,MATCH($B287,Items!$A:$A,0)),"Unknown code"))</f>
        <v/>
      </c>
      <c r="D287" s="20"/>
      <c r="E287" s="17"/>
    </row>
    <row r="288" spans="1:5" x14ac:dyDescent="0.3">
      <c r="A288" s="18"/>
      <c r="B288" s="17"/>
      <c r="C288" s="19" t="str">
        <f>IF($B288="","",IFERROR(INDEX(Items!$B:$B,MATCH($B288,Items!$A:$A,0)),"Unknown code"))</f>
        <v/>
      </c>
      <c r="D288" s="20"/>
      <c r="E288" s="17"/>
    </row>
    <row r="289" spans="1:5" x14ac:dyDescent="0.3">
      <c r="A289" s="18"/>
      <c r="B289" s="17"/>
      <c r="C289" s="19" t="str">
        <f>IF($B289="","",IFERROR(INDEX(Items!$B:$B,MATCH($B289,Items!$A:$A,0)),"Unknown code"))</f>
        <v/>
      </c>
      <c r="D289" s="20"/>
      <c r="E289" s="17"/>
    </row>
    <row r="290" spans="1:5" x14ac:dyDescent="0.3">
      <c r="A290" s="18"/>
      <c r="B290" s="17"/>
      <c r="C290" s="19" t="str">
        <f>IF($B290="","",IFERROR(INDEX(Items!$B:$B,MATCH($B290,Items!$A:$A,0)),"Unknown code"))</f>
        <v/>
      </c>
      <c r="D290" s="20"/>
      <c r="E290" s="17"/>
    </row>
    <row r="291" spans="1:5" x14ac:dyDescent="0.3">
      <c r="A291" s="18"/>
      <c r="B291" s="17"/>
      <c r="C291" s="19" t="str">
        <f>IF($B291="","",IFERROR(INDEX(Items!$B:$B,MATCH($B291,Items!$A:$A,0)),"Unknown code"))</f>
        <v/>
      </c>
      <c r="D291" s="20"/>
      <c r="E291" s="17"/>
    </row>
    <row r="292" spans="1:5" x14ac:dyDescent="0.3">
      <c r="A292" s="18"/>
      <c r="B292" s="17"/>
      <c r="C292" s="19" t="str">
        <f>IF($B292="","",IFERROR(INDEX(Items!$B:$B,MATCH($B292,Items!$A:$A,0)),"Unknown code"))</f>
        <v/>
      </c>
      <c r="D292" s="20"/>
      <c r="E292" s="17"/>
    </row>
    <row r="293" spans="1:5" x14ac:dyDescent="0.3">
      <c r="A293" s="18"/>
      <c r="B293" s="17"/>
      <c r="C293" s="19" t="str">
        <f>IF($B293="","",IFERROR(INDEX(Items!$B:$B,MATCH($B293,Items!$A:$A,0)),"Unknown code"))</f>
        <v/>
      </c>
      <c r="D293" s="20"/>
      <c r="E293" s="17"/>
    </row>
    <row r="294" spans="1:5" x14ac:dyDescent="0.3">
      <c r="A294" s="18"/>
      <c r="B294" s="17"/>
      <c r="C294" s="19" t="str">
        <f>IF($B294="","",IFERROR(INDEX(Items!$B:$B,MATCH($B294,Items!$A:$A,0)),"Unknown code"))</f>
        <v/>
      </c>
      <c r="D294" s="20"/>
      <c r="E294" s="17"/>
    </row>
    <row r="295" spans="1:5" x14ac:dyDescent="0.3">
      <c r="A295" s="18"/>
      <c r="B295" s="17"/>
      <c r="C295" s="19" t="str">
        <f>IF($B295="","",IFERROR(INDEX(Items!$B:$B,MATCH($B295,Items!$A:$A,0)),"Unknown code"))</f>
        <v/>
      </c>
      <c r="D295" s="20"/>
      <c r="E295" s="17"/>
    </row>
    <row r="296" spans="1:5" x14ac:dyDescent="0.3">
      <c r="A296" s="18"/>
      <c r="B296" s="17"/>
      <c r="C296" s="19" t="str">
        <f>IF($B296="","",IFERROR(INDEX(Items!$B:$B,MATCH($B296,Items!$A:$A,0)),"Unknown code"))</f>
        <v/>
      </c>
      <c r="D296" s="20"/>
      <c r="E296" s="17"/>
    </row>
    <row r="297" spans="1:5" x14ac:dyDescent="0.3">
      <c r="A297" s="18"/>
      <c r="B297" s="17"/>
      <c r="C297" s="19" t="str">
        <f>IF($B297="","",IFERROR(INDEX(Items!$B:$B,MATCH($B297,Items!$A:$A,0)),"Unknown code"))</f>
        <v/>
      </c>
      <c r="D297" s="20"/>
      <c r="E297" s="17"/>
    </row>
    <row r="298" spans="1:5" x14ac:dyDescent="0.3">
      <c r="A298" s="18"/>
      <c r="B298" s="17"/>
      <c r="C298" s="19" t="str">
        <f>IF($B298="","",IFERROR(INDEX(Items!$B:$B,MATCH($B298,Items!$A:$A,0)),"Unknown code"))</f>
        <v/>
      </c>
      <c r="D298" s="20"/>
      <c r="E298" s="17"/>
    </row>
    <row r="299" spans="1:5" x14ac:dyDescent="0.3">
      <c r="A299" s="18"/>
      <c r="B299" s="17"/>
      <c r="C299" s="19" t="str">
        <f>IF($B299="","",IFERROR(INDEX(Items!$B:$B,MATCH($B299,Items!$A:$A,0)),"Unknown code"))</f>
        <v/>
      </c>
      <c r="D299" s="20"/>
      <c r="E299" s="17"/>
    </row>
    <row r="300" spans="1:5" x14ac:dyDescent="0.3">
      <c r="A300" s="18"/>
      <c r="B300" s="17"/>
      <c r="C300" s="19" t="str">
        <f>IF($B300="","",IFERROR(INDEX(Items!$B:$B,MATCH($B300,Items!$A:$A,0)),"Unknown code"))</f>
        <v/>
      </c>
      <c r="D300" s="20"/>
      <c r="E300" s="17"/>
    </row>
    <row r="301" spans="1:5" x14ac:dyDescent="0.3">
      <c r="A301" s="18"/>
      <c r="B301" s="17"/>
      <c r="C301" s="19" t="str">
        <f>IF($B301="","",IFERROR(INDEX(Items!$B:$B,MATCH($B301,Items!$A:$A,0)),"Unknown code"))</f>
        <v/>
      </c>
      <c r="D301" s="20"/>
      <c r="E301" s="17"/>
    </row>
    <row r="302" spans="1:5" x14ac:dyDescent="0.3">
      <c r="A302" s="18"/>
      <c r="B302" s="17"/>
      <c r="C302" s="19" t="str">
        <f>IF($B302="","",IFERROR(INDEX(Items!$B:$B,MATCH($B302,Items!$A:$A,0)),"Unknown code"))</f>
        <v/>
      </c>
      <c r="D302" s="20"/>
      <c r="E302" s="17"/>
    </row>
    <row r="303" spans="1:5" x14ac:dyDescent="0.3">
      <c r="A303" s="18"/>
      <c r="B303" s="17"/>
      <c r="C303" s="19" t="str">
        <f>IF($B303="","",IFERROR(INDEX(Items!$B:$B,MATCH($B303,Items!$A:$A,0)),"Unknown code"))</f>
        <v/>
      </c>
      <c r="D303" s="20"/>
      <c r="E303" s="17"/>
    </row>
    <row r="304" spans="1:5" x14ac:dyDescent="0.3">
      <c r="A304" s="18"/>
      <c r="B304" s="17"/>
      <c r="C304" s="19" t="str">
        <f>IF($B304="","",IFERROR(INDEX(Items!$B:$B,MATCH($B304,Items!$A:$A,0)),"Unknown code"))</f>
        <v/>
      </c>
      <c r="D304" s="20"/>
      <c r="E304" s="17"/>
    </row>
    <row r="305" spans="1:5" x14ac:dyDescent="0.3">
      <c r="A305" s="18"/>
      <c r="B305" s="17"/>
      <c r="C305" s="19" t="str">
        <f>IF($B305="","",IFERROR(INDEX(Items!$B:$B,MATCH($B305,Items!$A:$A,0)),"Unknown code"))</f>
        <v/>
      </c>
      <c r="D305" s="20"/>
      <c r="E305" s="17"/>
    </row>
    <row r="306" spans="1:5" x14ac:dyDescent="0.3">
      <c r="A306" s="18"/>
      <c r="B306" s="17"/>
      <c r="C306" s="19" t="str">
        <f>IF($B306="","",IFERROR(INDEX(Items!$B:$B,MATCH($B306,Items!$A:$A,0)),"Unknown code"))</f>
        <v/>
      </c>
      <c r="D306" s="20"/>
      <c r="E306" s="17"/>
    </row>
    <row r="307" spans="1:5" x14ac:dyDescent="0.3">
      <c r="A307" s="18"/>
      <c r="B307" s="17"/>
      <c r="C307" s="19" t="str">
        <f>IF($B307="","",IFERROR(INDEX(Items!$B:$B,MATCH($B307,Items!$A:$A,0)),"Unknown code"))</f>
        <v/>
      </c>
      <c r="D307" s="20"/>
      <c r="E307" s="17"/>
    </row>
    <row r="308" spans="1:5" x14ac:dyDescent="0.3">
      <c r="A308" s="18"/>
      <c r="B308" s="17"/>
      <c r="C308" s="19" t="str">
        <f>IF($B308="","",IFERROR(INDEX(Items!$B:$B,MATCH($B308,Items!$A:$A,0)),"Unknown code"))</f>
        <v/>
      </c>
      <c r="D308" s="20"/>
      <c r="E308" s="17"/>
    </row>
    <row r="309" spans="1:5" x14ac:dyDescent="0.3">
      <c r="A309" s="18"/>
      <c r="B309" s="17"/>
      <c r="C309" s="19" t="str">
        <f>IF($B309="","",IFERROR(INDEX(Items!$B:$B,MATCH($B309,Items!$A:$A,0)),"Unknown code"))</f>
        <v/>
      </c>
      <c r="D309" s="20"/>
      <c r="E309" s="17"/>
    </row>
    <row r="310" spans="1:5" x14ac:dyDescent="0.3">
      <c r="A310" s="18"/>
      <c r="B310" s="17"/>
      <c r="C310" s="19" t="str">
        <f>IF($B310="","",IFERROR(INDEX(Items!$B:$B,MATCH($B310,Items!$A:$A,0)),"Unknown code"))</f>
        <v/>
      </c>
      <c r="D310" s="20"/>
      <c r="E310" s="17"/>
    </row>
    <row r="311" spans="1:5" x14ac:dyDescent="0.3">
      <c r="A311" s="18"/>
      <c r="B311" s="17"/>
      <c r="C311" s="19" t="str">
        <f>IF($B311="","",IFERROR(INDEX(Items!$B:$B,MATCH($B311,Items!$A:$A,0)),"Unknown code"))</f>
        <v/>
      </c>
      <c r="D311" s="20"/>
      <c r="E311" s="17"/>
    </row>
    <row r="312" spans="1:5" x14ac:dyDescent="0.3">
      <c r="A312" s="18"/>
      <c r="B312" s="17"/>
      <c r="C312" s="19" t="str">
        <f>IF($B312="","",IFERROR(INDEX(Items!$B:$B,MATCH($B312,Items!$A:$A,0)),"Unknown code"))</f>
        <v/>
      </c>
      <c r="D312" s="20"/>
      <c r="E312" s="17"/>
    </row>
    <row r="313" spans="1:5" x14ac:dyDescent="0.3">
      <c r="A313" s="18"/>
      <c r="B313" s="17"/>
      <c r="C313" s="19" t="str">
        <f>IF($B313="","",IFERROR(INDEX(Items!$B:$B,MATCH($B313,Items!$A:$A,0)),"Unknown code"))</f>
        <v/>
      </c>
      <c r="D313" s="20"/>
      <c r="E313" s="17"/>
    </row>
    <row r="314" spans="1:5" x14ac:dyDescent="0.3">
      <c r="A314" s="18"/>
      <c r="B314" s="17"/>
      <c r="C314" s="19" t="str">
        <f>IF($B314="","",IFERROR(INDEX(Items!$B:$B,MATCH($B314,Items!$A:$A,0)),"Unknown code"))</f>
        <v/>
      </c>
      <c r="D314" s="20"/>
      <c r="E314" s="17"/>
    </row>
    <row r="315" spans="1:5" x14ac:dyDescent="0.3">
      <c r="A315" s="18"/>
      <c r="B315" s="17"/>
      <c r="C315" s="19" t="str">
        <f>IF($B315="","",IFERROR(INDEX(Items!$B:$B,MATCH($B315,Items!$A:$A,0)),"Unknown code"))</f>
        <v/>
      </c>
      <c r="D315" s="20"/>
      <c r="E315" s="17"/>
    </row>
    <row r="316" spans="1:5" x14ac:dyDescent="0.3">
      <c r="A316" s="18"/>
      <c r="B316" s="17"/>
      <c r="C316" s="19" t="str">
        <f>IF($B316="","",IFERROR(INDEX(Items!$B:$B,MATCH($B316,Items!$A:$A,0)),"Unknown code"))</f>
        <v/>
      </c>
      <c r="D316" s="20"/>
      <c r="E316" s="17"/>
    </row>
    <row r="317" spans="1:5" x14ac:dyDescent="0.3">
      <c r="A317" s="18"/>
      <c r="B317" s="17"/>
      <c r="C317" s="19" t="str">
        <f>IF($B317="","",IFERROR(INDEX(Items!$B:$B,MATCH($B317,Items!$A:$A,0)),"Unknown code"))</f>
        <v/>
      </c>
      <c r="D317" s="20"/>
      <c r="E317" s="17"/>
    </row>
    <row r="318" spans="1:5" x14ac:dyDescent="0.3">
      <c r="A318" s="18"/>
      <c r="B318" s="17"/>
      <c r="C318" s="19" t="str">
        <f>IF($B318="","",IFERROR(INDEX(Items!$B:$B,MATCH($B318,Items!$A:$A,0)),"Unknown code"))</f>
        <v/>
      </c>
      <c r="D318" s="20"/>
      <c r="E318" s="17"/>
    </row>
    <row r="319" spans="1:5" x14ac:dyDescent="0.3">
      <c r="A319" s="18"/>
      <c r="B319" s="17"/>
      <c r="C319" s="19" t="str">
        <f>IF($B319="","",IFERROR(INDEX(Items!$B:$B,MATCH($B319,Items!$A:$A,0)),"Unknown code"))</f>
        <v/>
      </c>
      <c r="D319" s="20"/>
      <c r="E319" s="17"/>
    </row>
    <row r="320" spans="1:5" x14ac:dyDescent="0.3">
      <c r="A320" s="18"/>
      <c r="B320" s="17"/>
      <c r="C320" s="19" t="str">
        <f>IF($B320="","",IFERROR(INDEX(Items!$B:$B,MATCH($B320,Items!$A:$A,0)),"Unknown code"))</f>
        <v/>
      </c>
      <c r="D320" s="20"/>
      <c r="E320" s="17"/>
    </row>
    <row r="321" spans="1:5" x14ac:dyDescent="0.3">
      <c r="A321" s="18"/>
      <c r="B321" s="17"/>
      <c r="C321" s="19" t="str">
        <f>IF($B321="","",IFERROR(INDEX(Items!$B:$B,MATCH($B321,Items!$A:$A,0)),"Unknown code"))</f>
        <v/>
      </c>
      <c r="D321" s="20"/>
      <c r="E321" s="17"/>
    </row>
    <row r="322" spans="1:5" x14ac:dyDescent="0.3">
      <c r="A322" s="18"/>
      <c r="B322" s="17"/>
      <c r="C322" s="19" t="str">
        <f>IF($B322="","",IFERROR(INDEX(Items!$B:$B,MATCH($B322,Items!$A:$A,0)),"Unknown code"))</f>
        <v/>
      </c>
      <c r="D322" s="20"/>
      <c r="E322" s="17"/>
    </row>
    <row r="323" spans="1:5" x14ac:dyDescent="0.3">
      <c r="A323" s="18"/>
      <c r="B323" s="17"/>
      <c r="C323" s="19" t="str">
        <f>IF($B323="","",IFERROR(INDEX(Items!$B:$B,MATCH($B323,Items!$A:$A,0)),"Unknown code"))</f>
        <v/>
      </c>
      <c r="D323" s="20"/>
      <c r="E323" s="17"/>
    </row>
    <row r="324" spans="1:5" x14ac:dyDescent="0.3">
      <c r="A324" s="18"/>
      <c r="B324" s="17"/>
      <c r="C324" s="19" t="str">
        <f>IF($B324="","",IFERROR(INDEX(Items!$B:$B,MATCH($B324,Items!$A:$A,0)),"Unknown code"))</f>
        <v/>
      </c>
      <c r="D324" s="20"/>
      <c r="E324" s="17"/>
    </row>
    <row r="325" spans="1:5" x14ac:dyDescent="0.3">
      <c r="A325" s="18"/>
      <c r="B325" s="17"/>
      <c r="C325" s="19" t="str">
        <f>IF($B325="","",IFERROR(INDEX(Items!$B:$B,MATCH($B325,Items!$A:$A,0)),"Unknown code"))</f>
        <v/>
      </c>
      <c r="D325" s="20"/>
      <c r="E325" s="17"/>
    </row>
    <row r="326" spans="1:5" x14ac:dyDescent="0.3">
      <c r="A326" s="18"/>
      <c r="B326" s="17"/>
      <c r="C326" s="19" t="str">
        <f>IF($B326="","",IFERROR(INDEX(Items!$B:$B,MATCH($B326,Items!$A:$A,0)),"Unknown code"))</f>
        <v/>
      </c>
      <c r="D326" s="20"/>
      <c r="E326" s="17"/>
    </row>
    <row r="327" spans="1:5" x14ac:dyDescent="0.3">
      <c r="A327" s="18"/>
      <c r="B327" s="17"/>
      <c r="C327" s="19" t="str">
        <f>IF($B327="","",IFERROR(INDEX(Items!$B:$B,MATCH($B327,Items!$A:$A,0)),"Unknown code"))</f>
        <v/>
      </c>
      <c r="D327" s="20"/>
      <c r="E327" s="17"/>
    </row>
    <row r="328" spans="1:5" x14ac:dyDescent="0.3">
      <c r="A328" s="18"/>
      <c r="B328" s="17"/>
      <c r="C328" s="19" t="str">
        <f>IF($B328="","",IFERROR(INDEX(Items!$B:$B,MATCH($B328,Items!$A:$A,0)),"Unknown code"))</f>
        <v/>
      </c>
      <c r="D328" s="20"/>
      <c r="E328" s="17"/>
    </row>
    <row r="329" spans="1:5" x14ac:dyDescent="0.3">
      <c r="A329" s="18"/>
      <c r="B329" s="17"/>
      <c r="C329" s="19" t="str">
        <f>IF($B329="","",IFERROR(INDEX(Items!$B:$B,MATCH($B329,Items!$A:$A,0)),"Unknown code"))</f>
        <v/>
      </c>
      <c r="D329" s="20"/>
      <c r="E329" s="17"/>
    </row>
    <row r="330" spans="1:5" x14ac:dyDescent="0.3">
      <c r="A330" s="18"/>
      <c r="B330" s="17"/>
      <c r="C330" s="19" t="str">
        <f>IF($B330="","",IFERROR(INDEX(Items!$B:$B,MATCH($B330,Items!$A:$A,0)),"Unknown code"))</f>
        <v/>
      </c>
      <c r="D330" s="20"/>
      <c r="E330" s="17"/>
    </row>
    <row r="331" spans="1:5" x14ac:dyDescent="0.3">
      <c r="A331" s="18"/>
      <c r="B331" s="17"/>
      <c r="C331" s="19" t="str">
        <f>IF($B331="","",IFERROR(INDEX(Items!$B:$B,MATCH($B331,Items!$A:$A,0)),"Unknown code"))</f>
        <v/>
      </c>
      <c r="D331" s="20"/>
      <c r="E331" s="17"/>
    </row>
    <row r="332" spans="1:5" x14ac:dyDescent="0.3">
      <c r="A332" s="18"/>
      <c r="B332" s="17"/>
      <c r="C332" s="19" t="str">
        <f>IF($B332="","",IFERROR(INDEX(Items!$B:$B,MATCH($B332,Items!$A:$A,0)),"Unknown code"))</f>
        <v/>
      </c>
      <c r="D332" s="20"/>
      <c r="E332" s="17"/>
    </row>
    <row r="333" spans="1:5" x14ac:dyDescent="0.3">
      <c r="A333" s="18"/>
      <c r="B333" s="17"/>
      <c r="C333" s="19" t="str">
        <f>IF($B333="","",IFERROR(INDEX(Items!$B:$B,MATCH($B333,Items!$A:$A,0)),"Unknown code"))</f>
        <v/>
      </c>
      <c r="D333" s="20"/>
      <c r="E333" s="17"/>
    </row>
    <row r="334" spans="1:5" x14ac:dyDescent="0.3">
      <c r="A334" s="18"/>
      <c r="B334" s="17"/>
      <c r="C334" s="19" t="str">
        <f>IF($B334="","",IFERROR(INDEX(Items!$B:$B,MATCH($B334,Items!$A:$A,0)),"Unknown code"))</f>
        <v/>
      </c>
      <c r="D334" s="20"/>
      <c r="E334" s="17"/>
    </row>
    <row r="335" spans="1:5" x14ac:dyDescent="0.3">
      <c r="A335" s="18"/>
      <c r="B335" s="17"/>
      <c r="C335" s="19" t="str">
        <f>IF($B335="","",IFERROR(INDEX(Items!$B:$B,MATCH($B335,Items!$A:$A,0)),"Unknown code"))</f>
        <v/>
      </c>
      <c r="D335" s="20"/>
      <c r="E335" s="17"/>
    </row>
    <row r="336" spans="1:5" x14ac:dyDescent="0.3">
      <c r="A336" s="18"/>
      <c r="B336" s="17"/>
      <c r="C336" s="19" t="str">
        <f>IF($B336="","",IFERROR(INDEX(Items!$B:$B,MATCH($B336,Items!$A:$A,0)),"Unknown code"))</f>
        <v/>
      </c>
      <c r="D336" s="20"/>
      <c r="E336" s="17"/>
    </row>
    <row r="337" spans="1:5" x14ac:dyDescent="0.3">
      <c r="A337" s="18"/>
      <c r="B337" s="17"/>
      <c r="C337" s="19" t="str">
        <f>IF($B337="","",IFERROR(INDEX(Items!$B:$B,MATCH($B337,Items!$A:$A,0)),"Unknown code"))</f>
        <v/>
      </c>
      <c r="D337" s="20"/>
      <c r="E337" s="17"/>
    </row>
    <row r="338" spans="1:5" x14ac:dyDescent="0.3">
      <c r="A338" s="18"/>
      <c r="B338" s="17"/>
      <c r="C338" s="19" t="str">
        <f>IF($B338="","",IFERROR(INDEX(Items!$B:$B,MATCH($B338,Items!$A:$A,0)),"Unknown code"))</f>
        <v/>
      </c>
      <c r="D338" s="20"/>
      <c r="E338" s="17"/>
    </row>
    <row r="339" spans="1:5" x14ac:dyDescent="0.3">
      <c r="A339" s="18"/>
      <c r="B339" s="17"/>
      <c r="C339" s="19" t="str">
        <f>IF($B339="","",IFERROR(INDEX(Items!$B:$B,MATCH($B339,Items!$A:$A,0)),"Unknown code"))</f>
        <v/>
      </c>
      <c r="D339" s="20"/>
      <c r="E339" s="17"/>
    </row>
    <row r="340" spans="1:5" x14ac:dyDescent="0.3">
      <c r="A340" s="18"/>
      <c r="B340" s="17"/>
      <c r="C340" s="19" t="str">
        <f>IF($B340="","",IFERROR(INDEX(Items!$B:$B,MATCH($B340,Items!$A:$A,0)),"Unknown code"))</f>
        <v/>
      </c>
      <c r="D340" s="20"/>
      <c r="E340" s="17"/>
    </row>
    <row r="341" spans="1:5" x14ac:dyDescent="0.3">
      <c r="A341" s="18"/>
      <c r="B341" s="17"/>
      <c r="C341" s="19" t="str">
        <f>IF($B341="","",IFERROR(INDEX(Items!$B:$B,MATCH($B341,Items!$A:$A,0)),"Unknown code"))</f>
        <v/>
      </c>
      <c r="D341" s="20"/>
      <c r="E341" s="17"/>
    </row>
    <row r="342" spans="1:5" x14ac:dyDescent="0.3">
      <c r="A342" s="18"/>
      <c r="B342" s="17"/>
      <c r="C342" s="19" t="str">
        <f>IF($B342="","",IFERROR(INDEX(Items!$B:$B,MATCH($B342,Items!$A:$A,0)),"Unknown code"))</f>
        <v/>
      </c>
      <c r="D342" s="20"/>
      <c r="E342" s="17"/>
    </row>
    <row r="343" spans="1:5" x14ac:dyDescent="0.3">
      <c r="A343" s="18"/>
      <c r="B343" s="17"/>
      <c r="C343" s="19" t="str">
        <f>IF($B343="","",IFERROR(INDEX(Items!$B:$B,MATCH($B343,Items!$A:$A,0)),"Unknown code"))</f>
        <v/>
      </c>
      <c r="D343" s="20"/>
      <c r="E343" s="17"/>
    </row>
    <row r="344" spans="1:5" x14ac:dyDescent="0.3">
      <c r="A344" s="18"/>
      <c r="B344" s="17"/>
      <c r="C344" s="19" t="str">
        <f>IF($B344="","",IFERROR(INDEX(Items!$B:$B,MATCH($B344,Items!$A:$A,0)),"Unknown code"))</f>
        <v/>
      </c>
      <c r="D344" s="20"/>
      <c r="E344" s="17"/>
    </row>
    <row r="345" spans="1:5" x14ac:dyDescent="0.3">
      <c r="A345" s="18"/>
      <c r="B345" s="17"/>
      <c r="C345" s="19" t="str">
        <f>IF($B345="","",IFERROR(INDEX(Items!$B:$B,MATCH($B345,Items!$A:$A,0)),"Unknown code"))</f>
        <v/>
      </c>
      <c r="D345" s="20"/>
      <c r="E345" s="17"/>
    </row>
    <row r="346" spans="1:5" x14ac:dyDescent="0.3">
      <c r="A346" s="18"/>
      <c r="B346" s="17"/>
      <c r="C346" s="19" t="str">
        <f>IF($B346="","",IFERROR(INDEX(Items!$B:$B,MATCH($B346,Items!$A:$A,0)),"Unknown code"))</f>
        <v/>
      </c>
      <c r="D346" s="20"/>
      <c r="E346" s="17"/>
    </row>
    <row r="347" spans="1:5" x14ac:dyDescent="0.3">
      <c r="A347" s="18"/>
      <c r="B347" s="17"/>
      <c r="C347" s="19" t="str">
        <f>IF($B347="","",IFERROR(INDEX(Items!$B:$B,MATCH($B347,Items!$A:$A,0)),"Unknown code"))</f>
        <v/>
      </c>
      <c r="D347" s="20"/>
      <c r="E347" s="17"/>
    </row>
    <row r="348" spans="1:5" x14ac:dyDescent="0.3">
      <c r="A348" s="18"/>
      <c r="B348" s="17"/>
      <c r="C348" s="19" t="str">
        <f>IF($B348="","",IFERROR(INDEX(Items!$B:$B,MATCH($B348,Items!$A:$A,0)),"Unknown code"))</f>
        <v/>
      </c>
      <c r="D348" s="20"/>
      <c r="E348" s="17"/>
    </row>
    <row r="349" spans="1:5" x14ac:dyDescent="0.3">
      <c r="A349" s="18"/>
      <c r="B349" s="17"/>
      <c r="C349" s="19" t="str">
        <f>IF($B349="","",IFERROR(INDEX(Items!$B:$B,MATCH($B349,Items!$A:$A,0)),"Unknown code"))</f>
        <v/>
      </c>
      <c r="D349" s="20"/>
      <c r="E349" s="17"/>
    </row>
    <row r="350" spans="1:5" x14ac:dyDescent="0.3">
      <c r="A350" s="18"/>
      <c r="B350" s="17"/>
      <c r="C350" s="19" t="str">
        <f>IF($B350="","",IFERROR(INDEX(Items!$B:$B,MATCH($B350,Items!$A:$A,0)),"Unknown code"))</f>
        <v/>
      </c>
      <c r="D350" s="20"/>
      <c r="E350" s="17"/>
    </row>
    <row r="351" spans="1:5" x14ac:dyDescent="0.3">
      <c r="A351" s="18"/>
      <c r="B351" s="17"/>
      <c r="C351" s="19" t="str">
        <f>IF($B351="","",IFERROR(INDEX(Items!$B:$B,MATCH($B351,Items!$A:$A,0)),"Unknown code"))</f>
        <v/>
      </c>
      <c r="D351" s="20"/>
      <c r="E351" s="17"/>
    </row>
    <row r="352" spans="1:5" x14ac:dyDescent="0.3">
      <c r="A352" s="18"/>
      <c r="B352" s="17"/>
      <c r="C352" s="19" t="str">
        <f>IF($B352="","",IFERROR(INDEX(Items!$B:$B,MATCH($B352,Items!$A:$A,0)),"Unknown code"))</f>
        <v/>
      </c>
      <c r="D352" s="20"/>
      <c r="E352" s="17"/>
    </row>
    <row r="353" spans="1:5" x14ac:dyDescent="0.3">
      <c r="A353" s="18"/>
      <c r="B353" s="17"/>
      <c r="C353" s="19" t="str">
        <f>IF($B353="","",IFERROR(INDEX(Items!$B:$B,MATCH($B353,Items!$A:$A,0)),"Unknown code"))</f>
        <v/>
      </c>
      <c r="D353" s="20"/>
      <c r="E353" s="17"/>
    </row>
    <row r="354" spans="1:5" x14ac:dyDescent="0.3">
      <c r="A354" s="18"/>
      <c r="B354" s="17"/>
      <c r="C354" s="19" t="str">
        <f>IF($B354="","",IFERROR(INDEX(Items!$B:$B,MATCH($B354,Items!$A:$A,0)),"Unknown code"))</f>
        <v/>
      </c>
      <c r="D354" s="20"/>
      <c r="E354" s="17"/>
    </row>
    <row r="355" spans="1:5" x14ac:dyDescent="0.3">
      <c r="A355" s="18"/>
      <c r="B355" s="17"/>
      <c r="C355" s="19" t="str">
        <f>IF($B355="","",IFERROR(INDEX(Items!$B:$B,MATCH($B355,Items!$A:$A,0)),"Unknown code"))</f>
        <v/>
      </c>
      <c r="D355" s="20"/>
      <c r="E355" s="17"/>
    </row>
    <row r="356" spans="1:5" x14ac:dyDescent="0.3">
      <c r="A356" s="18"/>
      <c r="B356" s="17"/>
      <c r="C356" s="19" t="str">
        <f>IF($B356="","",IFERROR(INDEX(Items!$B:$B,MATCH($B356,Items!$A:$A,0)),"Unknown code"))</f>
        <v/>
      </c>
      <c r="D356" s="20"/>
      <c r="E356" s="17"/>
    </row>
    <row r="357" spans="1:5" x14ac:dyDescent="0.3">
      <c r="A357" s="18"/>
      <c r="B357" s="17"/>
      <c r="C357" s="19" t="str">
        <f>IF($B357="","",IFERROR(INDEX(Items!$B:$B,MATCH($B357,Items!$A:$A,0)),"Unknown code"))</f>
        <v/>
      </c>
      <c r="D357" s="20"/>
      <c r="E357" s="17"/>
    </row>
    <row r="358" spans="1:5" x14ac:dyDescent="0.3">
      <c r="A358" s="18"/>
      <c r="B358" s="17"/>
      <c r="C358" s="19" t="str">
        <f>IF($B358="","",IFERROR(INDEX(Items!$B:$B,MATCH($B358,Items!$A:$A,0)),"Unknown code"))</f>
        <v/>
      </c>
      <c r="D358" s="20"/>
      <c r="E358" s="17"/>
    </row>
    <row r="359" spans="1:5" x14ac:dyDescent="0.3">
      <c r="A359" s="18"/>
      <c r="B359" s="17"/>
      <c r="C359" s="19" t="str">
        <f>IF($B359="","",IFERROR(INDEX(Items!$B:$B,MATCH($B359,Items!$A:$A,0)),"Unknown code"))</f>
        <v/>
      </c>
      <c r="D359" s="20"/>
      <c r="E359" s="17"/>
    </row>
    <row r="360" spans="1:5" x14ac:dyDescent="0.3">
      <c r="A360" s="18"/>
      <c r="B360" s="17"/>
      <c r="C360" s="19" t="str">
        <f>IF($B360="","",IFERROR(INDEX(Items!$B:$B,MATCH($B360,Items!$A:$A,0)),"Unknown code"))</f>
        <v/>
      </c>
      <c r="D360" s="20"/>
      <c r="E360" s="17"/>
    </row>
    <row r="361" spans="1:5" x14ac:dyDescent="0.3">
      <c r="A361" s="18"/>
      <c r="B361" s="17"/>
      <c r="C361" s="19" t="str">
        <f>IF($B361="","",IFERROR(INDEX(Items!$B:$B,MATCH($B361,Items!$A:$A,0)),"Unknown code"))</f>
        <v/>
      </c>
      <c r="D361" s="20"/>
      <c r="E361" s="17"/>
    </row>
    <row r="362" spans="1:5" x14ac:dyDescent="0.3">
      <c r="A362" s="18"/>
      <c r="B362" s="17"/>
      <c r="C362" s="19" t="str">
        <f>IF($B362="","",IFERROR(INDEX(Items!$B:$B,MATCH($B362,Items!$A:$A,0)),"Unknown code"))</f>
        <v/>
      </c>
      <c r="D362" s="20"/>
      <c r="E362" s="17"/>
    </row>
    <row r="363" spans="1:5" x14ac:dyDescent="0.3">
      <c r="A363" s="18"/>
      <c r="B363" s="17"/>
      <c r="C363" s="19" t="str">
        <f>IF($B363="","",IFERROR(INDEX(Items!$B:$B,MATCH($B363,Items!$A:$A,0)),"Unknown code"))</f>
        <v/>
      </c>
      <c r="D363" s="20"/>
      <c r="E363" s="17"/>
    </row>
    <row r="364" spans="1:5" x14ac:dyDescent="0.3">
      <c r="A364" s="18"/>
      <c r="B364" s="17"/>
      <c r="C364" s="19" t="str">
        <f>IF($B364="","",IFERROR(INDEX(Items!$B:$B,MATCH($B364,Items!$A:$A,0)),"Unknown code"))</f>
        <v/>
      </c>
      <c r="D364" s="20"/>
      <c r="E364" s="17"/>
    </row>
    <row r="365" spans="1:5" x14ac:dyDescent="0.3">
      <c r="A365" s="18"/>
      <c r="B365" s="17"/>
      <c r="C365" s="19" t="str">
        <f>IF($B365="","",IFERROR(INDEX(Items!$B:$B,MATCH($B365,Items!$A:$A,0)),"Unknown code"))</f>
        <v/>
      </c>
      <c r="D365" s="20"/>
      <c r="E365" s="17"/>
    </row>
    <row r="366" spans="1:5" x14ac:dyDescent="0.3">
      <c r="A366" s="18"/>
      <c r="B366" s="17"/>
      <c r="C366" s="19" t="str">
        <f>IF($B366="","",IFERROR(INDEX(Items!$B:$B,MATCH($B366,Items!$A:$A,0)),"Unknown code"))</f>
        <v/>
      </c>
      <c r="D366" s="20"/>
      <c r="E366" s="17"/>
    </row>
    <row r="367" spans="1:5" x14ac:dyDescent="0.3">
      <c r="A367" s="18"/>
      <c r="B367" s="17"/>
      <c r="C367" s="19" t="str">
        <f>IF($B367="","",IFERROR(INDEX(Items!$B:$B,MATCH($B367,Items!$A:$A,0)),"Unknown code"))</f>
        <v/>
      </c>
      <c r="D367" s="20"/>
      <c r="E367" s="17"/>
    </row>
    <row r="368" spans="1:5" x14ac:dyDescent="0.3">
      <c r="A368" s="18"/>
      <c r="B368" s="17"/>
      <c r="C368" s="19" t="str">
        <f>IF($B368="","",IFERROR(INDEX(Items!$B:$B,MATCH($B368,Items!$A:$A,0)),"Unknown code"))</f>
        <v/>
      </c>
      <c r="D368" s="20"/>
      <c r="E368" s="17"/>
    </row>
    <row r="369" spans="1:5" x14ac:dyDescent="0.3">
      <c r="A369" s="18"/>
      <c r="B369" s="17"/>
      <c r="C369" s="19" t="str">
        <f>IF($B369="","",IFERROR(INDEX(Items!$B:$B,MATCH($B369,Items!$A:$A,0)),"Unknown code"))</f>
        <v/>
      </c>
      <c r="D369" s="20"/>
      <c r="E369" s="17"/>
    </row>
    <row r="370" spans="1:5" x14ac:dyDescent="0.3">
      <c r="A370" s="18"/>
      <c r="B370" s="17"/>
      <c r="C370" s="19" t="str">
        <f>IF($B370="","",IFERROR(INDEX(Items!$B:$B,MATCH($B370,Items!$A:$A,0)),"Unknown code"))</f>
        <v/>
      </c>
      <c r="D370" s="20"/>
      <c r="E370" s="17"/>
    </row>
    <row r="371" spans="1:5" x14ac:dyDescent="0.3">
      <c r="A371" s="18"/>
      <c r="B371" s="17"/>
      <c r="C371" s="19" t="str">
        <f>IF($B371="","",IFERROR(INDEX(Items!$B:$B,MATCH($B371,Items!$A:$A,0)),"Unknown code"))</f>
        <v/>
      </c>
      <c r="D371" s="20"/>
      <c r="E371" s="17"/>
    </row>
    <row r="372" spans="1:5" x14ac:dyDescent="0.3">
      <c r="A372" s="18"/>
      <c r="B372" s="17"/>
      <c r="C372" s="19" t="str">
        <f>IF($B372="","",IFERROR(INDEX(Items!$B:$B,MATCH($B372,Items!$A:$A,0)),"Unknown code"))</f>
        <v/>
      </c>
      <c r="D372" s="20"/>
      <c r="E372" s="17"/>
    </row>
    <row r="373" spans="1:5" x14ac:dyDescent="0.3">
      <c r="A373" s="18"/>
      <c r="B373" s="17"/>
      <c r="C373" s="19" t="str">
        <f>IF($B373="","",IFERROR(INDEX(Items!$B:$B,MATCH($B373,Items!$A:$A,0)),"Unknown code"))</f>
        <v/>
      </c>
      <c r="D373" s="20"/>
      <c r="E373" s="17"/>
    </row>
    <row r="374" spans="1:5" x14ac:dyDescent="0.3">
      <c r="A374" s="18"/>
      <c r="B374" s="17"/>
      <c r="C374" s="19" t="str">
        <f>IF($B374="","",IFERROR(INDEX(Items!$B:$B,MATCH($B374,Items!$A:$A,0)),"Unknown code"))</f>
        <v/>
      </c>
      <c r="D374" s="20"/>
      <c r="E374" s="17"/>
    </row>
    <row r="375" spans="1:5" x14ac:dyDescent="0.3">
      <c r="A375" s="18"/>
      <c r="B375" s="17"/>
      <c r="C375" s="19" t="str">
        <f>IF($B375="","",IFERROR(INDEX(Items!$B:$B,MATCH($B375,Items!$A:$A,0)),"Unknown code"))</f>
        <v/>
      </c>
      <c r="D375" s="20"/>
      <c r="E375" s="17"/>
    </row>
    <row r="376" spans="1:5" x14ac:dyDescent="0.3">
      <c r="A376" s="18"/>
      <c r="B376" s="17"/>
      <c r="C376" s="19" t="str">
        <f>IF($B376="","",IFERROR(INDEX(Items!$B:$B,MATCH($B376,Items!$A:$A,0)),"Unknown code"))</f>
        <v/>
      </c>
      <c r="D376" s="20"/>
      <c r="E376" s="17"/>
    </row>
    <row r="377" spans="1:5" x14ac:dyDescent="0.3">
      <c r="A377" s="18"/>
      <c r="B377" s="17"/>
      <c r="C377" s="19" t="str">
        <f>IF($B377="","",IFERROR(INDEX(Items!$B:$B,MATCH($B377,Items!$A:$A,0)),"Unknown code"))</f>
        <v/>
      </c>
      <c r="D377" s="20"/>
      <c r="E377" s="17"/>
    </row>
    <row r="378" spans="1:5" x14ac:dyDescent="0.3">
      <c r="A378" s="18"/>
      <c r="B378" s="17"/>
      <c r="C378" s="19" t="str">
        <f>IF($B378="","",IFERROR(INDEX(Items!$B:$B,MATCH($B378,Items!$A:$A,0)),"Unknown code"))</f>
        <v/>
      </c>
      <c r="D378" s="20"/>
      <c r="E378" s="17"/>
    </row>
    <row r="379" spans="1:5" x14ac:dyDescent="0.3">
      <c r="A379" s="18"/>
      <c r="B379" s="17"/>
      <c r="C379" s="19" t="str">
        <f>IF($B379="","",IFERROR(INDEX(Items!$B:$B,MATCH($B379,Items!$A:$A,0)),"Unknown code"))</f>
        <v/>
      </c>
      <c r="D379" s="20"/>
      <c r="E379" s="17"/>
    </row>
    <row r="380" spans="1:5" x14ac:dyDescent="0.3">
      <c r="A380" s="18"/>
      <c r="B380" s="17"/>
      <c r="C380" s="19" t="str">
        <f>IF($B380="","",IFERROR(INDEX(Items!$B:$B,MATCH($B380,Items!$A:$A,0)),"Unknown code"))</f>
        <v/>
      </c>
      <c r="D380" s="20"/>
      <c r="E380" s="17"/>
    </row>
    <row r="381" spans="1:5" x14ac:dyDescent="0.3">
      <c r="A381" s="18"/>
      <c r="B381" s="17"/>
      <c r="C381" s="19" t="str">
        <f>IF($B381="","",IFERROR(INDEX(Items!$B:$B,MATCH($B381,Items!$A:$A,0)),"Unknown code"))</f>
        <v/>
      </c>
      <c r="D381" s="20"/>
      <c r="E381" s="17"/>
    </row>
    <row r="382" spans="1:5" x14ac:dyDescent="0.3">
      <c r="A382" s="18"/>
      <c r="B382" s="17"/>
      <c r="C382" s="19" t="str">
        <f>IF($B382="","",IFERROR(INDEX(Items!$B:$B,MATCH($B382,Items!$A:$A,0)),"Unknown code"))</f>
        <v/>
      </c>
      <c r="D382" s="20"/>
      <c r="E382" s="17"/>
    </row>
    <row r="383" spans="1:5" x14ac:dyDescent="0.3">
      <c r="A383" s="18"/>
      <c r="B383" s="17"/>
      <c r="C383" s="19" t="str">
        <f>IF($B383="","",IFERROR(INDEX(Items!$B:$B,MATCH($B383,Items!$A:$A,0)),"Unknown code"))</f>
        <v/>
      </c>
      <c r="D383" s="20"/>
      <c r="E383" s="17"/>
    </row>
    <row r="384" spans="1:5" x14ac:dyDescent="0.3">
      <c r="A384" s="18"/>
      <c r="B384" s="17"/>
      <c r="C384" s="19" t="str">
        <f>IF($B384="","",IFERROR(INDEX(Items!$B:$B,MATCH($B384,Items!$A:$A,0)),"Unknown code"))</f>
        <v/>
      </c>
      <c r="D384" s="20"/>
      <c r="E384" s="17"/>
    </row>
    <row r="385" spans="1:5" x14ac:dyDescent="0.3">
      <c r="A385" s="18"/>
      <c r="B385" s="17"/>
      <c r="C385" s="19" t="str">
        <f>IF($B385="","",IFERROR(INDEX(Items!$B:$B,MATCH($B385,Items!$A:$A,0)),"Unknown code"))</f>
        <v/>
      </c>
      <c r="D385" s="20"/>
      <c r="E385" s="17"/>
    </row>
    <row r="386" spans="1:5" x14ac:dyDescent="0.3">
      <c r="A386" s="18"/>
      <c r="B386" s="17"/>
      <c r="C386" s="19" t="str">
        <f>IF($B386="","",IFERROR(INDEX(Items!$B:$B,MATCH($B386,Items!$A:$A,0)),"Unknown code"))</f>
        <v/>
      </c>
      <c r="D386" s="20"/>
      <c r="E386" s="17"/>
    </row>
    <row r="387" spans="1:5" x14ac:dyDescent="0.3">
      <c r="A387" s="18"/>
      <c r="B387" s="17"/>
      <c r="C387" s="19" t="str">
        <f>IF($B387="","",IFERROR(INDEX(Items!$B:$B,MATCH($B387,Items!$A:$A,0)),"Unknown code"))</f>
        <v/>
      </c>
      <c r="D387" s="20"/>
      <c r="E387" s="17"/>
    </row>
    <row r="388" spans="1:5" x14ac:dyDescent="0.3">
      <c r="A388" s="18"/>
      <c r="B388" s="17"/>
      <c r="C388" s="19" t="str">
        <f>IF($B388="","",IFERROR(INDEX(Items!$B:$B,MATCH($B388,Items!$A:$A,0)),"Unknown code"))</f>
        <v/>
      </c>
      <c r="D388" s="20"/>
      <c r="E388" s="17"/>
    </row>
    <row r="389" spans="1:5" x14ac:dyDescent="0.3">
      <c r="A389" s="18"/>
      <c r="B389" s="17"/>
      <c r="C389" s="19" t="str">
        <f>IF($B389="","",IFERROR(INDEX(Items!$B:$B,MATCH($B389,Items!$A:$A,0)),"Unknown code"))</f>
        <v/>
      </c>
      <c r="D389" s="20"/>
      <c r="E389" s="17"/>
    </row>
    <row r="390" spans="1:5" x14ac:dyDescent="0.3">
      <c r="A390" s="18"/>
      <c r="B390" s="17"/>
      <c r="C390" s="19" t="str">
        <f>IF($B390="","",IFERROR(INDEX(Items!$B:$B,MATCH($B390,Items!$A:$A,0)),"Unknown code"))</f>
        <v/>
      </c>
      <c r="D390" s="20"/>
      <c r="E390" s="17"/>
    </row>
    <row r="391" spans="1:5" x14ac:dyDescent="0.3">
      <c r="A391" s="18"/>
      <c r="B391" s="17"/>
      <c r="C391" s="19" t="str">
        <f>IF($B391="","",IFERROR(INDEX(Items!$B:$B,MATCH($B391,Items!$A:$A,0)),"Unknown code"))</f>
        <v/>
      </c>
      <c r="D391" s="20"/>
      <c r="E391" s="17"/>
    </row>
    <row r="392" spans="1:5" x14ac:dyDescent="0.3">
      <c r="A392" s="18"/>
      <c r="B392" s="17"/>
      <c r="C392" s="19" t="str">
        <f>IF($B392="","",IFERROR(INDEX(Items!$B:$B,MATCH($B392,Items!$A:$A,0)),"Unknown code"))</f>
        <v/>
      </c>
      <c r="D392" s="20"/>
      <c r="E392" s="17"/>
    </row>
    <row r="393" spans="1:5" x14ac:dyDescent="0.3">
      <c r="A393" s="18"/>
      <c r="B393" s="17"/>
      <c r="C393" s="19" t="str">
        <f>IF($B393="","",IFERROR(INDEX(Items!$B:$B,MATCH($B393,Items!$A:$A,0)),"Unknown code"))</f>
        <v/>
      </c>
      <c r="D393" s="20"/>
      <c r="E393" s="17"/>
    </row>
    <row r="394" spans="1:5" x14ac:dyDescent="0.3">
      <c r="A394" s="18"/>
      <c r="B394" s="17"/>
      <c r="C394" s="19" t="str">
        <f>IF($B394="","",IFERROR(INDEX(Items!$B:$B,MATCH($B394,Items!$A:$A,0)),"Unknown code"))</f>
        <v/>
      </c>
      <c r="D394" s="20"/>
      <c r="E394" s="17"/>
    </row>
    <row r="395" spans="1:5" x14ac:dyDescent="0.3">
      <c r="A395" s="18"/>
      <c r="B395" s="17"/>
      <c r="C395" s="19" t="str">
        <f>IF($B395="","",IFERROR(INDEX(Items!$B:$B,MATCH($B395,Items!$A:$A,0)),"Unknown code"))</f>
        <v/>
      </c>
      <c r="D395" s="20"/>
      <c r="E395" s="17"/>
    </row>
    <row r="396" spans="1:5" x14ac:dyDescent="0.3">
      <c r="A396" s="18"/>
      <c r="B396" s="17"/>
      <c r="C396" s="19" t="str">
        <f>IF($B396="","",IFERROR(INDEX(Items!$B:$B,MATCH($B396,Items!$A:$A,0)),"Unknown code"))</f>
        <v/>
      </c>
      <c r="D396" s="20"/>
      <c r="E396" s="17"/>
    </row>
    <row r="397" spans="1:5" x14ac:dyDescent="0.3">
      <c r="A397" s="18"/>
      <c r="B397" s="17"/>
      <c r="C397" s="19" t="str">
        <f>IF($B397="","",IFERROR(INDEX(Items!$B:$B,MATCH($B397,Items!$A:$A,0)),"Unknown code"))</f>
        <v/>
      </c>
      <c r="D397" s="20"/>
      <c r="E397" s="17"/>
    </row>
    <row r="398" spans="1:5" x14ac:dyDescent="0.3">
      <c r="A398" s="18"/>
      <c r="B398" s="17"/>
      <c r="C398" s="19" t="str">
        <f>IF($B398="","",IFERROR(INDEX(Items!$B:$B,MATCH($B398,Items!$A:$A,0)),"Unknown code"))</f>
        <v/>
      </c>
      <c r="D398" s="20"/>
      <c r="E398" s="17"/>
    </row>
    <row r="399" spans="1:5" x14ac:dyDescent="0.3">
      <c r="A399" s="18"/>
      <c r="B399" s="17"/>
      <c r="C399" s="19" t="str">
        <f>IF($B399="","",IFERROR(INDEX(Items!$B:$B,MATCH($B399,Items!$A:$A,0)),"Unknown code"))</f>
        <v/>
      </c>
      <c r="D399" s="20"/>
      <c r="E399" s="17"/>
    </row>
    <row r="400" spans="1:5" x14ac:dyDescent="0.3">
      <c r="A400" s="18"/>
      <c r="B400" s="17"/>
      <c r="C400" s="19" t="str">
        <f>IF($B400="","",IFERROR(INDEX(Items!$B:$B,MATCH($B400,Items!$A:$A,0)),"Unknown code"))</f>
        <v/>
      </c>
      <c r="D400" s="20"/>
      <c r="E400" s="17"/>
    </row>
    <row r="401" spans="1:5" x14ac:dyDescent="0.3">
      <c r="A401" s="18"/>
      <c r="B401" s="17"/>
      <c r="C401" s="19" t="str">
        <f>IF($B401="","",IFERROR(INDEX(Items!$B:$B,MATCH($B401,Items!$A:$A,0)),"Unknown code"))</f>
        <v/>
      </c>
      <c r="D401" s="20"/>
      <c r="E401" s="17"/>
    </row>
    <row r="402" spans="1:5" x14ac:dyDescent="0.3">
      <c r="A402" s="18"/>
      <c r="B402" s="17"/>
      <c r="C402" s="19" t="str">
        <f>IF($B402="","",IFERROR(INDEX(Items!$B:$B,MATCH($B402,Items!$A:$A,0)),"Unknown code"))</f>
        <v/>
      </c>
      <c r="D402" s="20"/>
      <c r="E402" s="17"/>
    </row>
    <row r="403" spans="1:5" x14ac:dyDescent="0.3">
      <c r="A403" s="18"/>
      <c r="B403" s="17"/>
      <c r="C403" s="19" t="str">
        <f>IF($B403="","",IFERROR(INDEX(Items!$B:$B,MATCH($B403,Items!$A:$A,0)),"Unknown code"))</f>
        <v/>
      </c>
      <c r="D403" s="20"/>
      <c r="E403" s="17"/>
    </row>
    <row r="404" spans="1:5" x14ac:dyDescent="0.3">
      <c r="A404" s="18"/>
      <c r="B404" s="17"/>
      <c r="C404" s="19" t="str">
        <f>IF($B404="","",IFERROR(INDEX(Items!$B:$B,MATCH($B404,Items!$A:$A,0)),"Unknown code"))</f>
        <v/>
      </c>
      <c r="D404" s="20"/>
      <c r="E404" s="17"/>
    </row>
    <row r="405" spans="1:5" x14ac:dyDescent="0.3">
      <c r="A405" s="18"/>
      <c r="B405" s="17"/>
      <c r="C405" s="19" t="str">
        <f>IF($B405="","",IFERROR(INDEX(Items!$B:$B,MATCH($B405,Items!$A:$A,0)),"Unknown code"))</f>
        <v/>
      </c>
      <c r="D405" s="20"/>
      <c r="E405" s="17"/>
    </row>
    <row r="406" spans="1:5" x14ac:dyDescent="0.3">
      <c r="A406" s="18"/>
      <c r="B406" s="17"/>
      <c r="C406" s="19" t="str">
        <f>IF($B406="","",IFERROR(INDEX(Items!$B:$B,MATCH($B406,Items!$A:$A,0)),"Unknown code"))</f>
        <v/>
      </c>
      <c r="D406" s="20"/>
      <c r="E406" s="17"/>
    </row>
    <row r="407" spans="1:5" x14ac:dyDescent="0.3">
      <c r="A407" s="18"/>
      <c r="B407" s="17"/>
      <c r="C407" s="19" t="str">
        <f>IF($B407="","",IFERROR(INDEX(Items!$B:$B,MATCH($B407,Items!$A:$A,0)),"Unknown code"))</f>
        <v/>
      </c>
      <c r="D407" s="20"/>
      <c r="E407" s="17"/>
    </row>
    <row r="408" spans="1:5" x14ac:dyDescent="0.3">
      <c r="A408" s="18"/>
      <c r="B408" s="17"/>
      <c r="C408" s="19" t="str">
        <f>IF($B408="","",IFERROR(INDEX(Items!$B:$B,MATCH($B408,Items!$A:$A,0)),"Unknown code"))</f>
        <v/>
      </c>
      <c r="D408" s="20"/>
      <c r="E408" s="17"/>
    </row>
    <row r="409" spans="1:5" x14ac:dyDescent="0.3">
      <c r="A409" s="18"/>
      <c r="B409" s="17"/>
      <c r="C409" s="19" t="str">
        <f>IF($B409="","",IFERROR(INDEX(Items!$B:$B,MATCH($B409,Items!$A:$A,0)),"Unknown code"))</f>
        <v/>
      </c>
      <c r="D409" s="20"/>
      <c r="E409" s="17"/>
    </row>
    <row r="410" spans="1:5" x14ac:dyDescent="0.3">
      <c r="A410" s="18"/>
      <c r="B410" s="17"/>
      <c r="C410" s="19" t="str">
        <f>IF($B410="","",IFERROR(INDEX(Items!$B:$B,MATCH($B410,Items!$A:$A,0)),"Unknown code"))</f>
        <v/>
      </c>
      <c r="D410" s="20"/>
      <c r="E410" s="17"/>
    </row>
    <row r="411" spans="1:5" x14ac:dyDescent="0.3">
      <c r="A411" s="18"/>
      <c r="B411" s="17"/>
      <c r="C411" s="19" t="str">
        <f>IF($B411="","",IFERROR(INDEX(Items!$B:$B,MATCH($B411,Items!$A:$A,0)),"Unknown code"))</f>
        <v/>
      </c>
      <c r="D411" s="20"/>
      <c r="E411" s="17"/>
    </row>
    <row r="412" spans="1:5" x14ac:dyDescent="0.3">
      <c r="A412" s="18"/>
      <c r="B412" s="17"/>
      <c r="C412" s="19" t="str">
        <f>IF($B412="","",IFERROR(INDEX(Items!$B:$B,MATCH($B412,Items!$A:$A,0)),"Unknown code"))</f>
        <v/>
      </c>
      <c r="D412" s="20"/>
      <c r="E412" s="17"/>
    </row>
    <row r="413" spans="1:5" x14ac:dyDescent="0.3">
      <c r="A413" s="18"/>
      <c r="B413" s="17"/>
      <c r="C413" s="19" t="str">
        <f>IF($B413="","",IFERROR(INDEX(Items!$B:$B,MATCH($B413,Items!$A:$A,0)),"Unknown code"))</f>
        <v/>
      </c>
      <c r="D413" s="20"/>
      <c r="E413" s="17"/>
    </row>
    <row r="414" spans="1:5" x14ac:dyDescent="0.3">
      <c r="A414" s="18"/>
      <c r="B414" s="17"/>
      <c r="C414" s="19" t="str">
        <f>IF($B414="","",IFERROR(INDEX(Items!$B:$B,MATCH($B414,Items!$A:$A,0)),"Unknown code"))</f>
        <v/>
      </c>
      <c r="D414" s="20"/>
      <c r="E414" s="17"/>
    </row>
    <row r="415" spans="1:5" x14ac:dyDescent="0.3">
      <c r="A415" s="18"/>
      <c r="B415" s="17"/>
      <c r="C415" s="19" t="str">
        <f>IF($B415="","",IFERROR(INDEX(Items!$B:$B,MATCH($B415,Items!$A:$A,0)),"Unknown code"))</f>
        <v/>
      </c>
      <c r="D415" s="20"/>
      <c r="E415" s="17"/>
    </row>
    <row r="416" spans="1:5" x14ac:dyDescent="0.3">
      <c r="A416" s="18"/>
      <c r="B416" s="17"/>
      <c r="C416" s="19" t="str">
        <f>IF($B416="","",IFERROR(INDEX(Items!$B:$B,MATCH($B416,Items!$A:$A,0)),"Unknown code"))</f>
        <v/>
      </c>
      <c r="D416" s="20"/>
      <c r="E416" s="17"/>
    </row>
    <row r="417" spans="1:5" x14ac:dyDescent="0.3">
      <c r="A417" s="18"/>
      <c r="B417" s="17"/>
      <c r="C417" s="19" t="str">
        <f>IF($B417="","",IFERROR(INDEX(Items!$B:$B,MATCH($B417,Items!$A:$A,0)),"Unknown code"))</f>
        <v/>
      </c>
      <c r="D417" s="20"/>
      <c r="E417" s="17"/>
    </row>
    <row r="418" spans="1:5" x14ac:dyDescent="0.3">
      <c r="A418" s="18"/>
      <c r="B418" s="17"/>
      <c r="C418" s="19" t="str">
        <f>IF($B418="","",IFERROR(INDEX(Items!$B:$B,MATCH($B418,Items!$A:$A,0)),"Unknown code"))</f>
        <v/>
      </c>
      <c r="D418" s="20"/>
      <c r="E418" s="17"/>
    </row>
    <row r="419" spans="1:5" x14ac:dyDescent="0.3">
      <c r="A419" s="18"/>
      <c r="B419" s="17"/>
      <c r="C419" s="19" t="str">
        <f>IF($B419="","",IFERROR(INDEX(Items!$B:$B,MATCH($B419,Items!$A:$A,0)),"Unknown code"))</f>
        <v/>
      </c>
      <c r="D419" s="20"/>
      <c r="E419" s="17"/>
    </row>
    <row r="420" spans="1:5" x14ac:dyDescent="0.3">
      <c r="A420" s="18"/>
      <c r="B420" s="17"/>
      <c r="C420" s="19" t="str">
        <f>IF($B420="","",IFERROR(INDEX(Items!$B:$B,MATCH($B420,Items!$A:$A,0)),"Unknown code"))</f>
        <v/>
      </c>
      <c r="D420" s="20"/>
      <c r="E420" s="17"/>
    </row>
    <row r="421" spans="1:5" x14ac:dyDescent="0.3">
      <c r="A421" s="18"/>
      <c r="B421" s="17"/>
      <c r="C421" s="19" t="str">
        <f>IF($B421="","",IFERROR(INDEX(Items!$B:$B,MATCH($B421,Items!$A:$A,0)),"Unknown code"))</f>
        <v/>
      </c>
      <c r="D421" s="20"/>
      <c r="E421" s="17"/>
    </row>
    <row r="422" spans="1:5" x14ac:dyDescent="0.3">
      <c r="A422" s="18"/>
      <c r="B422" s="17"/>
      <c r="C422" s="19" t="str">
        <f>IF($B422="","",IFERROR(INDEX(Items!$B:$B,MATCH($B422,Items!$A:$A,0)),"Unknown code"))</f>
        <v/>
      </c>
      <c r="D422" s="20"/>
      <c r="E422" s="17"/>
    </row>
    <row r="423" spans="1:5" x14ac:dyDescent="0.3">
      <c r="A423" s="18"/>
      <c r="B423" s="17"/>
      <c r="C423" s="19" t="str">
        <f>IF($B423="","",IFERROR(INDEX(Items!$B:$B,MATCH($B423,Items!$A:$A,0)),"Unknown code"))</f>
        <v/>
      </c>
      <c r="D423" s="20"/>
      <c r="E423" s="17"/>
    </row>
    <row r="424" spans="1:5" x14ac:dyDescent="0.3">
      <c r="A424" s="18"/>
      <c r="B424" s="17"/>
      <c r="C424" s="19" t="str">
        <f>IF($B424="","",IFERROR(INDEX(Items!$B:$B,MATCH($B424,Items!$A:$A,0)),"Unknown code"))</f>
        <v/>
      </c>
      <c r="D424" s="20"/>
      <c r="E424" s="17"/>
    </row>
    <row r="425" spans="1:5" x14ac:dyDescent="0.3">
      <c r="A425" s="18"/>
      <c r="B425" s="17"/>
      <c r="C425" s="19" t="str">
        <f>IF($B425="","",IFERROR(INDEX(Items!$B:$B,MATCH($B425,Items!$A:$A,0)),"Unknown code"))</f>
        <v/>
      </c>
      <c r="D425" s="20"/>
      <c r="E425" s="17"/>
    </row>
    <row r="426" spans="1:5" x14ac:dyDescent="0.3">
      <c r="A426" s="18"/>
      <c r="B426" s="17"/>
      <c r="C426" s="19" t="str">
        <f>IF($B426="","",IFERROR(INDEX(Items!$B:$B,MATCH($B426,Items!$A:$A,0)),"Unknown code"))</f>
        <v/>
      </c>
      <c r="D426" s="20"/>
      <c r="E426" s="17"/>
    </row>
    <row r="427" spans="1:5" x14ac:dyDescent="0.3">
      <c r="A427" s="18"/>
      <c r="B427" s="17"/>
      <c r="C427" s="19" t="str">
        <f>IF($B427="","",IFERROR(INDEX(Items!$B:$B,MATCH($B427,Items!$A:$A,0)),"Unknown code"))</f>
        <v/>
      </c>
      <c r="D427" s="20"/>
      <c r="E427" s="17"/>
    </row>
    <row r="428" spans="1:5" x14ac:dyDescent="0.3">
      <c r="A428" s="18"/>
      <c r="B428" s="17"/>
      <c r="C428" s="19" t="str">
        <f>IF($B428="","",IFERROR(INDEX(Items!$B:$B,MATCH($B428,Items!$A:$A,0)),"Unknown code"))</f>
        <v/>
      </c>
      <c r="D428" s="20"/>
      <c r="E428" s="17"/>
    </row>
    <row r="429" spans="1:5" x14ac:dyDescent="0.3">
      <c r="A429" s="18"/>
      <c r="B429" s="17"/>
      <c r="C429" s="19" t="str">
        <f>IF($B429="","",IFERROR(INDEX(Items!$B:$B,MATCH($B429,Items!$A:$A,0)),"Unknown code"))</f>
        <v/>
      </c>
      <c r="D429" s="20"/>
      <c r="E429" s="17"/>
    </row>
    <row r="430" spans="1:5" x14ac:dyDescent="0.3">
      <c r="A430" s="18"/>
      <c r="B430" s="17"/>
      <c r="C430" s="19" t="str">
        <f>IF($B430="","",IFERROR(INDEX(Items!$B:$B,MATCH($B430,Items!$A:$A,0)),"Unknown code"))</f>
        <v/>
      </c>
      <c r="D430" s="20"/>
      <c r="E430" s="17"/>
    </row>
    <row r="431" spans="1:5" x14ac:dyDescent="0.3">
      <c r="A431" s="18"/>
      <c r="B431" s="17"/>
      <c r="C431" s="19" t="str">
        <f>IF($B431="","",IFERROR(INDEX(Items!$B:$B,MATCH($B431,Items!$A:$A,0)),"Unknown code"))</f>
        <v/>
      </c>
      <c r="D431" s="20"/>
      <c r="E431" s="17"/>
    </row>
    <row r="432" spans="1:5" x14ac:dyDescent="0.3">
      <c r="A432" s="18"/>
      <c r="B432" s="17"/>
      <c r="C432" s="19" t="str">
        <f>IF($B432="","",IFERROR(INDEX(Items!$B:$B,MATCH($B432,Items!$A:$A,0)),"Unknown code"))</f>
        <v/>
      </c>
      <c r="D432" s="20"/>
      <c r="E432" s="17"/>
    </row>
    <row r="433" spans="1:5" x14ac:dyDescent="0.3">
      <c r="A433" s="18"/>
      <c r="B433" s="17"/>
      <c r="C433" s="19" t="str">
        <f>IF($B433="","",IFERROR(INDEX(Items!$B:$B,MATCH($B433,Items!$A:$A,0)),"Unknown code"))</f>
        <v/>
      </c>
      <c r="D433" s="20"/>
      <c r="E433" s="17"/>
    </row>
    <row r="434" spans="1:5" x14ac:dyDescent="0.3">
      <c r="A434" s="18"/>
      <c r="B434" s="17"/>
      <c r="C434" s="19" t="str">
        <f>IF($B434="","",IFERROR(INDEX(Items!$B:$B,MATCH($B434,Items!$A:$A,0)),"Unknown code"))</f>
        <v/>
      </c>
      <c r="D434" s="20"/>
      <c r="E434" s="17"/>
    </row>
    <row r="435" spans="1:5" x14ac:dyDescent="0.3">
      <c r="A435" s="18"/>
      <c r="B435" s="17"/>
      <c r="C435" s="19" t="str">
        <f>IF($B435="","",IFERROR(INDEX(Items!$B:$B,MATCH($B435,Items!$A:$A,0)),"Unknown code"))</f>
        <v/>
      </c>
      <c r="D435" s="20"/>
      <c r="E435" s="17"/>
    </row>
    <row r="436" spans="1:5" x14ac:dyDescent="0.3">
      <c r="A436" s="18"/>
      <c r="B436" s="17"/>
      <c r="C436" s="19" t="str">
        <f>IF($B436="","",IFERROR(INDEX(Items!$B:$B,MATCH($B436,Items!$A:$A,0)),"Unknown code"))</f>
        <v/>
      </c>
      <c r="D436" s="20"/>
      <c r="E436" s="17"/>
    </row>
    <row r="437" spans="1:5" x14ac:dyDescent="0.3">
      <c r="A437" s="18"/>
      <c r="B437" s="17"/>
      <c r="C437" s="19" t="str">
        <f>IF($B437="","",IFERROR(INDEX(Items!$B:$B,MATCH($B437,Items!$A:$A,0)),"Unknown code"))</f>
        <v/>
      </c>
      <c r="D437" s="20"/>
      <c r="E437" s="17"/>
    </row>
    <row r="438" spans="1:5" x14ac:dyDescent="0.3">
      <c r="A438" s="18"/>
      <c r="B438" s="17"/>
      <c r="C438" s="19" t="str">
        <f>IF($B438="","",IFERROR(INDEX(Items!$B:$B,MATCH($B438,Items!$A:$A,0)),"Unknown code"))</f>
        <v/>
      </c>
      <c r="D438" s="20"/>
      <c r="E438" s="17"/>
    </row>
    <row r="439" spans="1:5" x14ac:dyDescent="0.3">
      <c r="A439" s="18"/>
      <c r="B439" s="17"/>
      <c r="C439" s="19" t="str">
        <f>IF($B439="","",IFERROR(INDEX(Items!$B:$B,MATCH($B439,Items!$A:$A,0)),"Unknown code"))</f>
        <v/>
      </c>
      <c r="D439" s="20"/>
      <c r="E439" s="17"/>
    </row>
    <row r="440" spans="1:5" x14ac:dyDescent="0.3">
      <c r="A440" s="18"/>
      <c r="B440" s="17"/>
      <c r="C440" s="19" t="str">
        <f>IF($B440="","",IFERROR(INDEX(Items!$B:$B,MATCH($B440,Items!$A:$A,0)),"Unknown code"))</f>
        <v/>
      </c>
      <c r="D440" s="20"/>
      <c r="E440" s="17"/>
    </row>
    <row r="441" spans="1:5" x14ac:dyDescent="0.3">
      <c r="A441" s="18"/>
      <c r="B441" s="17"/>
      <c r="C441" s="19" t="str">
        <f>IF($B441="","",IFERROR(INDEX(Items!$B:$B,MATCH($B441,Items!$A:$A,0)),"Unknown code"))</f>
        <v/>
      </c>
      <c r="D441" s="20"/>
      <c r="E441" s="17"/>
    </row>
    <row r="442" spans="1:5" x14ac:dyDescent="0.3">
      <c r="A442" s="18"/>
      <c r="B442" s="17"/>
      <c r="C442" s="19" t="str">
        <f>IF($B442="","",IFERROR(INDEX(Items!$B:$B,MATCH($B442,Items!$A:$A,0)),"Unknown code"))</f>
        <v/>
      </c>
      <c r="D442" s="20"/>
      <c r="E442" s="17"/>
    </row>
    <row r="443" spans="1:5" x14ac:dyDescent="0.3">
      <c r="A443" s="18"/>
      <c r="B443" s="17"/>
      <c r="C443" s="19" t="str">
        <f>IF($B443="","",IFERROR(INDEX(Items!$B:$B,MATCH($B443,Items!$A:$A,0)),"Unknown code"))</f>
        <v/>
      </c>
      <c r="D443" s="20"/>
      <c r="E443" s="17"/>
    </row>
    <row r="444" spans="1:5" x14ac:dyDescent="0.3">
      <c r="A444" s="18"/>
      <c r="B444" s="17"/>
      <c r="C444" s="19" t="str">
        <f>IF($B444="","",IFERROR(INDEX(Items!$B:$B,MATCH($B444,Items!$A:$A,0)),"Unknown code"))</f>
        <v/>
      </c>
      <c r="D444" s="20"/>
      <c r="E444" s="17"/>
    </row>
    <row r="445" spans="1:5" x14ac:dyDescent="0.3">
      <c r="A445" s="18"/>
      <c r="B445" s="17"/>
      <c r="C445" s="19" t="str">
        <f>IF($B445="","",IFERROR(INDEX(Items!$B:$B,MATCH($B445,Items!$A:$A,0)),"Unknown code"))</f>
        <v/>
      </c>
      <c r="D445" s="20"/>
      <c r="E445" s="17"/>
    </row>
    <row r="446" spans="1:5" x14ac:dyDescent="0.3">
      <c r="A446" s="18"/>
      <c r="B446" s="17"/>
      <c r="C446" s="19" t="str">
        <f>IF($B446="","",IFERROR(INDEX(Items!$B:$B,MATCH($B446,Items!$A:$A,0)),"Unknown code"))</f>
        <v/>
      </c>
      <c r="D446" s="20"/>
      <c r="E446" s="17"/>
    </row>
    <row r="447" spans="1:5" x14ac:dyDescent="0.3">
      <c r="A447" s="18"/>
      <c r="B447" s="17"/>
      <c r="C447" s="19" t="str">
        <f>IF($B447="","",IFERROR(INDEX(Items!$B:$B,MATCH($B447,Items!$A:$A,0)),"Unknown code"))</f>
        <v/>
      </c>
      <c r="D447" s="20"/>
      <c r="E447" s="17"/>
    </row>
    <row r="448" spans="1:5" x14ac:dyDescent="0.3">
      <c r="A448" s="18"/>
      <c r="B448" s="17"/>
      <c r="C448" s="19" t="str">
        <f>IF($B448="","",IFERROR(INDEX(Items!$B:$B,MATCH($B448,Items!$A:$A,0)),"Unknown code"))</f>
        <v/>
      </c>
      <c r="D448" s="20"/>
      <c r="E448" s="17"/>
    </row>
    <row r="449" spans="1:5" x14ac:dyDescent="0.3">
      <c r="A449" s="18"/>
      <c r="B449" s="17"/>
      <c r="C449" s="19" t="str">
        <f>IF($B449="","",IFERROR(INDEX(Items!$B:$B,MATCH($B449,Items!$A:$A,0)),"Unknown code"))</f>
        <v/>
      </c>
      <c r="D449" s="20"/>
      <c r="E449" s="17"/>
    </row>
    <row r="450" spans="1:5" x14ac:dyDescent="0.3">
      <c r="A450" s="18"/>
      <c r="B450" s="17"/>
      <c r="C450" s="19" t="str">
        <f>IF($B450="","",IFERROR(INDEX(Items!$B:$B,MATCH($B450,Items!$A:$A,0)),"Unknown code"))</f>
        <v/>
      </c>
      <c r="D450" s="20"/>
      <c r="E450" s="17"/>
    </row>
    <row r="451" spans="1:5" x14ac:dyDescent="0.3">
      <c r="A451" s="18"/>
      <c r="B451" s="17"/>
      <c r="C451" s="19" t="str">
        <f>IF($B451="","",IFERROR(INDEX(Items!$B:$B,MATCH($B451,Items!$A:$A,0)),"Unknown code"))</f>
        <v/>
      </c>
      <c r="D451" s="20"/>
      <c r="E451" s="17"/>
    </row>
    <row r="452" spans="1:5" x14ac:dyDescent="0.3">
      <c r="A452" s="18"/>
      <c r="B452" s="17"/>
      <c r="C452" s="19" t="str">
        <f>IF($B452="","",IFERROR(INDEX(Items!$B:$B,MATCH($B452,Items!$A:$A,0)),"Unknown code"))</f>
        <v/>
      </c>
      <c r="D452" s="20"/>
      <c r="E452" s="17"/>
    </row>
    <row r="453" spans="1:5" x14ac:dyDescent="0.3">
      <c r="A453" s="18"/>
      <c r="B453" s="17"/>
      <c r="C453" s="19" t="str">
        <f>IF($B453="","",IFERROR(INDEX(Items!$B:$B,MATCH($B453,Items!$A:$A,0)),"Unknown code"))</f>
        <v/>
      </c>
      <c r="D453" s="20"/>
      <c r="E453" s="17"/>
    </row>
    <row r="454" spans="1:5" x14ac:dyDescent="0.3">
      <c r="A454" s="18"/>
      <c r="B454" s="17"/>
      <c r="C454" s="19" t="str">
        <f>IF($B454="","",IFERROR(INDEX(Items!$B:$B,MATCH($B454,Items!$A:$A,0)),"Unknown code"))</f>
        <v/>
      </c>
      <c r="D454" s="20"/>
      <c r="E454" s="17"/>
    </row>
    <row r="455" spans="1:5" x14ac:dyDescent="0.3">
      <c r="A455" s="18"/>
      <c r="B455" s="17"/>
      <c r="C455" s="19" t="str">
        <f>IF($B455="","",IFERROR(INDEX(Items!$B:$B,MATCH($B455,Items!$A:$A,0)),"Unknown code"))</f>
        <v/>
      </c>
      <c r="D455" s="20"/>
      <c r="E455" s="17"/>
    </row>
    <row r="456" spans="1:5" x14ac:dyDescent="0.3">
      <c r="A456" s="18"/>
      <c r="B456" s="17"/>
      <c r="C456" s="19" t="str">
        <f>IF($B456="","",IFERROR(INDEX(Items!$B:$B,MATCH($B456,Items!$A:$A,0)),"Unknown code"))</f>
        <v/>
      </c>
      <c r="D456" s="20"/>
      <c r="E456" s="17"/>
    </row>
    <row r="457" spans="1:5" x14ac:dyDescent="0.3">
      <c r="A457" s="18"/>
      <c r="B457" s="17"/>
      <c r="C457" s="19" t="str">
        <f>IF($B457="","",IFERROR(INDEX(Items!$B:$B,MATCH($B457,Items!$A:$A,0)),"Unknown code"))</f>
        <v/>
      </c>
      <c r="D457" s="20"/>
      <c r="E457" s="17"/>
    </row>
    <row r="458" spans="1:5" x14ac:dyDescent="0.3">
      <c r="A458" s="18"/>
      <c r="B458" s="17"/>
      <c r="C458" s="19" t="str">
        <f>IF($B458="","",IFERROR(INDEX(Items!$B:$B,MATCH($B458,Items!$A:$A,0)),"Unknown code"))</f>
        <v/>
      </c>
      <c r="D458" s="20"/>
      <c r="E458" s="17"/>
    </row>
    <row r="459" spans="1:5" x14ac:dyDescent="0.3">
      <c r="A459" s="18"/>
      <c r="B459" s="17"/>
      <c r="C459" s="19" t="str">
        <f>IF($B459="","",IFERROR(INDEX(Items!$B:$B,MATCH($B459,Items!$A:$A,0)),"Unknown code"))</f>
        <v/>
      </c>
      <c r="D459" s="20"/>
      <c r="E459" s="17"/>
    </row>
    <row r="460" spans="1:5" x14ac:dyDescent="0.3">
      <c r="A460" s="18"/>
      <c r="B460" s="17"/>
      <c r="C460" s="19" t="str">
        <f>IF($B460="","",IFERROR(INDEX(Items!$B:$B,MATCH($B460,Items!$A:$A,0)),"Unknown code"))</f>
        <v/>
      </c>
      <c r="D460" s="20"/>
      <c r="E460" s="17"/>
    </row>
    <row r="461" spans="1:5" x14ac:dyDescent="0.3">
      <c r="A461" s="18"/>
      <c r="B461" s="17"/>
      <c r="C461" s="19" t="str">
        <f>IF($B461="","",IFERROR(INDEX(Items!$B:$B,MATCH($B461,Items!$A:$A,0)),"Unknown code"))</f>
        <v/>
      </c>
      <c r="D461" s="20"/>
      <c r="E461" s="17"/>
    </row>
    <row r="462" spans="1:5" x14ac:dyDescent="0.3">
      <c r="A462" s="18"/>
      <c r="B462" s="17"/>
      <c r="C462" s="19" t="str">
        <f>IF($B462="","",IFERROR(INDEX(Items!$B:$B,MATCH($B462,Items!$A:$A,0)),"Unknown code"))</f>
        <v/>
      </c>
      <c r="D462" s="20"/>
      <c r="E462" s="17"/>
    </row>
    <row r="463" spans="1:5" x14ac:dyDescent="0.3">
      <c r="A463" s="18"/>
      <c r="B463" s="17"/>
      <c r="C463" s="19" t="str">
        <f>IF($B463="","",IFERROR(INDEX(Items!$B:$B,MATCH($B463,Items!$A:$A,0)),"Unknown code"))</f>
        <v/>
      </c>
      <c r="D463" s="20"/>
      <c r="E463" s="17"/>
    </row>
    <row r="464" spans="1:5" x14ac:dyDescent="0.3">
      <c r="A464" s="18"/>
      <c r="B464" s="17"/>
      <c r="C464" s="19" t="str">
        <f>IF($B464="","",IFERROR(INDEX(Items!$B:$B,MATCH($B464,Items!$A:$A,0)),"Unknown code"))</f>
        <v/>
      </c>
      <c r="D464" s="20"/>
      <c r="E464" s="17"/>
    </row>
    <row r="465" spans="1:5" x14ac:dyDescent="0.3">
      <c r="A465" s="18"/>
      <c r="B465" s="17"/>
      <c r="C465" s="19" t="str">
        <f>IF($B465="","",IFERROR(INDEX(Items!$B:$B,MATCH($B465,Items!$A:$A,0)),"Unknown code"))</f>
        <v/>
      </c>
      <c r="D465" s="20"/>
      <c r="E465" s="17"/>
    </row>
    <row r="466" spans="1:5" x14ac:dyDescent="0.3">
      <c r="A466" s="18"/>
      <c r="B466" s="17"/>
      <c r="C466" s="19" t="str">
        <f>IF($B466="","",IFERROR(INDEX(Items!$B:$B,MATCH($B466,Items!$A:$A,0)),"Unknown code"))</f>
        <v/>
      </c>
      <c r="D466" s="20"/>
      <c r="E466" s="17"/>
    </row>
    <row r="467" spans="1:5" x14ac:dyDescent="0.3">
      <c r="A467" s="18"/>
      <c r="B467" s="17"/>
      <c r="C467" s="19" t="str">
        <f>IF($B467="","",IFERROR(INDEX(Items!$B:$B,MATCH($B467,Items!$A:$A,0)),"Unknown code"))</f>
        <v/>
      </c>
      <c r="D467" s="20"/>
      <c r="E467" s="17"/>
    </row>
    <row r="468" spans="1:5" x14ac:dyDescent="0.3">
      <c r="A468" s="18"/>
      <c r="B468" s="17"/>
      <c r="C468" s="19" t="str">
        <f>IF($B468="","",IFERROR(INDEX(Items!$B:$B,MATCH($B468,Items!$A:$A,0)),"Unknown code"))</f>
        <v/>
      </c>
      <c r="D468" s="20"/>
      <c r="E468" s="17"/>
    </row>
    <row r="469" spans="1:5" x14ac:dyDescent="0.3">
      <c r="A469" s="18"/>
      <c r="B469" s="17"/>
      <c r="C469" s="19" t="str">
        <f>IF($B469="","",IFERROR(INDEX(Items!$B:$B,MATCH($B469,Items!$A:$A,0)),"Unknown code"))</f>
        <v/>
      </c>
      <c r="D469" s="20"/>
      <c r="E469" s="17"/>
    </row>
    <row r="470" spans="1:5" x14ac:dyDescent="0.3">
      <c r="A470" s="18"/>
      <c r="B470" s="17"/>
      <c r="C470" s="19" t="str">
        <f>IF($B470="","",IFERROR(INDEX(Items!$B:$B,MATCH($B470,Items!$A:$A,0)),"Unknown code"))</f>
        <v/>
      </c>
      <c r="D470" s="20"/>
      <c r="E470" s="17"/>
    </row>
    <row r="471" spans="1:5" x14ac:dyDescent="0.3">
      <c r="A471" s="18"/>
      <c r="B471" s="17"/>
      <c r="C471" s="19" t="str">
        <f>IF($B471="","",IFERROR(INDEX(Items!$B:$B,MATCH($B471,Items!$A:$A,0)),"Unknown code"))</f>
        <v/>
      </c>
      <c r="D471" s="20"/>
      <c r="E471" s="17"/>
    </row>
    <row r="472" spans="1:5" x14ac:dyDescent="0.3">
      <c r="A472" s="18"/>
      <c r="B472" s="17"/>
      <c r="C472" s="19" t="str">
        <f>IF($B472="","",IFERROR(INDEX(Items!$B:$B,MATCH($B472,Items!$A:$A,0)),"Unknown code"))</f>
        <v/>
      </c>
      <c r="D472" s="20"/>
      <c r="E472" s="17"/>
    </row>
    <row r="473" spans="1:5" x14ac:dyDescent="0.3">
      <c r="A473" s="18"/>
      <c r="B473" s="17"/>
      <c r="C473" s="19" t="str">
        <f>IF($B473="","",IFERROR(INDEX(Items!$B:$B,MATCH($B473,Items!$A:$A,0)),"Unknown code"))</f>
        <v/>
      </c>
      <c r="D473" s="20"/>
      <c r="E473" s="17"/>
    </row>
    <row r="474" spans="1:5" x14ac:dyDescent="0.3">
      <c r="A474" s="18"/>
      <c r="B474" s="17"/>
      <c r="C474" s="19" t="str">
        <f>IF($B474="","",IFERROR(INDEX(Items!$B:$B,MATCH($B474,Items!$A:$A,0)),"Unknown code"))</f>
        <v/>
      </c>
      <c r="D474" s="20"/>
      <c r="E474" s="17"/>
    </row>
    <row r="475" spans="1:5" x14ac:dyDescent="0.3">
      <c r="A475" s="18"/>
      <c r="B475" s="17"/>
      <c r="C475" s="19" t="str">
        <f>IF($B475="","",IFERROR(INDEX(Items!$B:$B,MATCH($B475,Items!$A:$A,0)),"Unknown code"))</f>
        <v/>
      </c>
      <c r="D475" s="20"/>
      <c r="E475" s="17"/>
    </row>
    <row r="476" spans="1:5" x14ac:dyDescent="0.3">
      <c r="A476" s="18"/>
      <c r="B476" s="17"/>
      <c r="C476" s="19" t="str">
        <f>IF($B476="","",IFERROR(INDEX(Items!$B:$B,MATCH($B476,Items!$A:$A,0)),"Unknown code"))</f>
        <v/>
      </c>
      <c r="D476" s="20"/>
      <c r="E476" s="17"/>
    </row>
    <row r="477" spans="1:5" x14ac:dyDescent="0.3">
      <c r="A477" s="18"/>
      <c r="B477" s="17"/>
      <c r="C477" s="19" t="str">
        <f>IF($B477="","",IFERROR(INDEX(Items!$B:$B,MATCH($B477,Items!$A:$A,0)),"Unknown code"))</f>
        <v/>
      </c>
      <c r="D477" s="20"/>
      <c r="E477" s="17"/>
    </row>
    <row r="478" spans="1:5" x14ac:dyDescent="0.3">
      <c r="A478" s="18"/>
      <c r="B478" s="17"/>
      <c r="C478" s="19" t="str">
        <f>IF($B478="","",IFERROR(INDEX(Items!$B:$B,MATCH($B478,Items!$A:$A,0)),"Unknown code"))</f>
        <v/>
      </c>
      <c r="D478" s="20"/>
      <c r="E478" s="17"/>
    </row>
    <row r="479" spans="1:5" x14ac:dyDescent="0.3">
      <c r="A479" s="18"/>
      <c r="B479" s="17"/>
      <c r="C479" s="19" t="str">
        <f>IF($B479="","",IFERROR(INDEX(Items!$B:$B,MATCH($B479,Items!$A:$A,0)),"Unknown code"))</f>
        <v/>
      </c>
      <c r="D479" s="20"/>
      <c r="E479" s="17"/>
    </row>
    <row r="480" spans="1:5" x14ac:dyDescent="0.3">
      <c r="A480" s="18"/>
      <c r="B480" s="17"/>
      <c r="C480" s="19" t="str">
        <f>IF($B480="","",IFERROR(INDEX(Items!$B:$B,MATCH($B480,Items!$A:$A,0)),"Unknown code"))</f>
        <v/>
      </c>
      <c r="D480" s="20"/>
      <c r="E480" s="17"/>
    </row>
    <row r="481" spans="1:5" x14ac:dyDescent="0.3">
      <c r="A481" s="18"/>
      <c r="B481" s="17"/>
      <c r="C481" s="19" t="str">
        <f>IF($B481="","",IFERROR(INDEX(Items!$B:$B,MATCH($B481,Items!$A:$A,0)),"Unknown code"))</f>
        <v/>
      </c>
      <c r="D481" s="20"/>
      <c r="E481" s="17"/>
    </row>
    <row r="482" spans="1:5" x14ac:dyDescent="0.3">
      <c r="A482" s="18"/>
      <c r="B482" s="17"/>
      <c r="C482" s="19" t="str">
        <f>IF($B482="","",IFERROR(INDEX(Items!$B:$B,MATCH($B482,Items!$A:$A,0)),"Unknown code"))</f>
        <v/>
      </c>
      <c r="D482" s="20"/>
      <c r="E482" s="17"/>
    </row>
    <row r="483" spans="1:5" x14ac:dyDescent="0.3">
      <c r="A483" s="18"/>
      <c r="B483" s="17"/>
      <c r="C483" s="19" t="str">
        <f>IF($B483="","",IFERROR(INDEX(Items!$B:$B,MATCH($B483,Items!$A:$A,0)),"Unknown code"))</f>
        <v/>
      </c>
      <c r="D483" s="20"/>
      <c r="E483" s="17"/>
    </row>
    <row r="484" spans="1:5" x14ac:dyDescent="0.3">
      <c r="A484" s="18"/>
      <c r="B484" s="17"/>
      <c r="C484" s="19" t="str">
        <f>IF($B484="","",IFERROR(INDEX(Items!$B:$B,MATCH($B484,Items!$A:$A,0)),"Unknown code"))</f>
        <v/>
      </c>
      <c r="D484" s="20"/>
      <c r="E484" s="17"/>
    </row>
    <row r="485" spans="1:5" x14ac:dyDescent="0.3">
      <c r="A485" s="18"/>
      <c r="B485" s="17"/>
      <c r="C485" s="19" t="str">
        <f>IF($B485="","",IFERROR(INDEX(Items!$B:$B,MATCH($B485,Items!$A:$A,0)),"Unknown code"))</f>
        <v/>
      </c>
      <c r="D485" s="20"/>
      <c r="E485" s="17"/>
    </row>
    <row r="486" spans="1:5" x14ac:dyDescent="0.3">
      <c r="A486" s="18"/>
      <c r="B486" s="17"/>
      <c r="C486" s="19" t="str">
        <f>IF($B486="","",IFERROR(INDEX(Items!$B:$B,MATCH($B486,Items!$A:$A,0)),"Unknown code"))</f>
        <v/>
      </c>
      <c r="D486" s="20"/>
      <c r="E486" s="17"/>
    </row>
    <row r="487" spans="1:5" x14ac:dyDescent="0.3">
      <c r="A487" s="18"/>
      <c r="B487" s="17"/>
      <c r="C487" s="19" t="str">
        <f>IF($B487="","",IFERROR(INDEX(Items!$B:$B,MATCH($B487,Items!$A:$A,0)),"Unknown code"))</f>
        <v/>
      </c>
      <c r="D487" s="20"/>
      <c r="E487" s="17"/>
    </row>
    <row r="488" spans="1:5" x14ac:dyDescent="0.3">
      <c r="A488" s="18"/>
      <c r="B488" s="17"/>
      <c r="C488" s="19" t="str">
        <f>IF($B488="","",IFERROR(INDEX(Items!$B:$B,MATCH($B488,Items!$A:$A,0)),"Unknown code"))</f>
        <v/>
      </c>
      <c r="D488" s="20"/>
      <c r="E488" s="17"/>
    </row>
    <row r="489" spans="1:5" x14ac:dyDescent="0.3">
      <c r="A489" s="18"/>
      <c r="B489" s="17"/>
      <c r="C489" s="19" t="str">
        <f>IF($B489="","",IFERROR(INDEX(Items!$B:$B,MATCH($B489,Items!$A:$A,0)),"Unknown code"))</f>
        <v/>
      </c>
      <c r="D489" s="20"/>
      <c r="E489" s="17"/>
    </row>
    <row r="490" spans="1:5" x14ac:dyDescent="0.3">
      <c r="A490" s="18"/>
      <c r="B490" s="17"/>
      <c r="C490" s="19" t="str">
        <f>IF($B490="","",IFERROR(INDEX(Items!$B:$B,MATCH($B490,Items!$A:$A,0)),"Unknown code"))</f>
        <v/>
      </c>
      <c r="D490" s="20"/>
      <c r="E490" s="17"/>
    </row>
    <row r="491" spans="1:5" x14ac:dyDescent="0.3">
      <c r="A491" s="18"/>
      <c r="B491" s="17"/>
      <c r="C491" s="19" t="str">
        <f>IF($B491="","",IFERROR(INDEX(Items!$B:$B,MATCH($B491,Items!$A:$A,0)),"Unknown code"))</f>
        <v/>
      </c>
      <c r="D491" s="20"/>
      <c r="E491" s="17"/>
    </row>
    <row r="492" spans="1:5" x14ac:dyDescent="0.3">
      <c r="A492" s="18"/>
      <c r="B492" s="17"/>
      <c r="C492" s="19" t="str">
        <f>IF($B492="","",IFERROR(INDEX(Items!$B:$B,MATCH($B492,Items!$A:$A,0)),"Unknown code"))</f>
        <v/>
      </c>
      <c r="D492" s="20"/>
      <c r="E492" s="17"/>
    </row>
    <row r="493" spans="1:5" x14ac:dyDescent="0.3">
      <c r="A493" s="18"/>
      <c r="B493" s="17"/>
      <c r="C493" s="19" t="str">
        <f>IF($B493="","",IFERROR(INDEX(Items!$B:$B,MATCH($B493,Items!$A:$A,0)),"Unknown code"))</f>
        <v/>
      </c>
      <c r="D493" s="20"/>
      <c r="E493" s="17"/>
    </row>
    <row r="494" spans="1:5" x14ac:dyDescent="0.3">
      <c r="A494" s="18"/>
      <c r="B494" s="17"/>
      <c r="C494" s="19" t="str">
        <f>IF($B494="","",IFERROR(INDEX(Items!$B:$B,MATCH($B494,Items!$A:$A,0)),"Unknown code"))</f>
        <v/>
      </c>
      <c r="D494" s="20"/>
      <c r="E494" s="17"/>
    </row>
    <row r="495" spans="1:5" x14ac:dyDescent="0.3">
      <c r="A495" s="18"/>
      <c r="B495" s="17"/>
      <c r="C495" s="19" t="str">
        <f>IF($B495="","",IFERROR(INDEX(Items!$B:$B,MATCH($B495,Items!$A:$A,0)),"Unknown code"))</f>
        <v/>
      </c>
      <c r="D495" s="20"/>
      <c r="E495" s="17"/>
    </row>
    <row r="496" spans="1:5" x14ac:dyDescent="0.3">
      <c r="A496" s="18"/>
      <c r="B496" s="17"/>
      <c r="C496" s="19" t="str">
        <f>IF($B496="","",IFERROR(INDEX(Items!$B:$B,MATCH($B496,Items!$A:$A,0)),"Unknown code"))</f>
        <v/>
      </c>
      <c r="D496" s="20"/>
      <c r="E496" s="17"/>
    </row>
    <row r="497" spans="1:5" x14ac:dyDescent="0.3">
      <c r="A497" s="18"/>
      <c r="B497" s="17"/>
      <c r="C497" s="19" t="str">
        <f>IF($B497="","",IFERROR(INDEX(Items!$B:$B,MATCH($B497,Items!$A:$A,0)),"Unknown code"))</f>
        <v/>
      </c>
      <c r="D497" s="20"/>
      <c r="E497" s="17"/>
    </row>
    <row r="498" spans="1:5" x14ac:dyDescent="0.3">
      <c r="A498" s="18"/>
      <c r="B498" s="17"/>
      <c r="C498" s="19" t="str">
        <f>IF($B498="","",IFERROR(INDEX(Items!$B:$B,MATCH($B498,Items!$A:$A,0)),"Unknown code"))</f>
        <v/>
      </c>
      <c r="D498" s="20"/>
      <c r="E498" s="17"/>
    </row>
    <row r="499" spans="1:5" x14ac:dyDescent="0.3">
      <c r="A499" s="18"/>
      <c r="B499" s="17"/>
      <c r="C499" s="19" t="str">
        <f>IF($B499="","",IFERROR(INDEX(Items!$B:$B,MATCH($B499,Items!$A:$A,0)),"Unknown code"))</f>
        <v/>
      </c>
      <c r="D499" s="20"/>
      <c r="E499" s="17"/>
    </row>
    <row r="500" spans="1:5" x14ac:dyDescent="0.3">
      <c r="A500" s="18"/>
      <c r="B500" s="17"/>
      <c r="C500" s="19" t="str">
        <f>IF($B500="","",IFERROR(INDEX(Items!$B:$B,MATCH($B500,Items!$A:$A,0)),"Unknown code"))</f>
        <v/>
      </c>
      <c r="D500" s="20"/>
      <c r="E500" s="17"/>
    </row>
    <row r="501" spans="1:5" x14ac:dyDescent="0.3">
      <c r="A501" s="18"/>
      <c r="B501" s="17"/>
      <c r="C501" s="19" t="str">
        <f>IF($B501="","",IFERROR(INDEX(Items!$B:$B,MATCH($B501,Items!$A:$A,0)),"Unknown code"))</f>
        <v/>
      </c>
      <c r="D501" s="20"/>
      <c r="E501" s="17"/>
    </row>
    <row r="502" spans="1:5" x14ac:dyDescent="0.3">
      <c r="A502" s="18"/>
      <c r="B502" s="17"/>
      <c r="C502" s="19" t="str">
        <f>IF($B502="","",IFERROR(INDEX(Items!$B:$B,MATCH($B502,Items!$A:$A,0)),"Unknown code"))</f>
        <v/>
      </c>
      <c r="D502" s="20"/>
      <c r="E502" s="17"/>
    </row>
    <row r="503" spans="1:5" x14ac:dyDescent="0.3">
      <c r="A503" s="18"/>
      <c r="B503" s="17"/>
      <c r="C503" s="19" t="str">
        <f>IF($B503="","",IFERROR(INDEX(Items!$B:$B,MATCH($B503,Items!$A:$A,0)),"Unknown code"))</f>
        <v/>
      </c>
      <c r="D503" s="20"/>
      <c r="E503" s="17"/>
    </row>
    <row r="504" spans="1:5" x14ac:dyDescent="0.3">
      <c r="A504" s="18"/>
      <c r="B504" s="17"/>
      <c r="C504" s="19" t="str">
        <f>IF($B504="","",IFERROR(INDEX(Items!$B:$B,MATCH($B504,Items!$A:$A,0)),"Unknown code"))</f>
        <v/>
      </c>
      <c r="D504" s="20"/>
      <c r="E504" s="17"/>
    </row>
    <row r="505" spans="1:5" x14ac:dyDescent="0.3">
      <c r="A505" s="18"/>
      <c r="B505" s="17"/>
      <c r="C505" s="19" t="str">
        <f>IF($B505="","",IFERROR(INDEX(Items!$B:$B,MATCH($B505,Items!$A:$A,0)),"Unknown code"))</f>
        <v/>
      </c>
      <c r="D505" s="20"/>
      <c r="E505" s="17"/>
    </row>
    <row r="506" spans="1:5" x14ac:dyDescent="0.3">
      <c r="A506" s="18"/>
      <c r="B506" s="17"/>
      <c r="C506" s="19" t="str">
        <f>IF($B506="","",IFERROR(INDEX(Items!$B:$B,MATCH($B506,Items!$A:$A,0)),"Unknown code"))</f>
        <v/>
      </c>
      <c r="D506" s="20"/>
      <c r="E506" s="17"/>
    </row>
    <row r="507" spans="1:5" x14ac:dyDescent="0.3">
      <c r="A507" s="18"/>
      <c r="B507" s="17"/>
      <c r="C507" s="19" t="str">
        <f>IF($B507="","",IFERROR(INDEX(Items!$B:$B,MATCH($B507,Items!$A:$A,0)),"Unknown code"))</f>
        <v/>
      </c>
      <c r="D507" s="20"/>
      <c r="E507" s="17"/>
    </row>
    <row r="508" spans="1:5" x14ac:dyDescent="0.3">
      <c r="A508" s="18"/>
      <c r="B508" s="17"/>
      <c r="C508" s="19" t="str">
        <f>IF($B508="","",IFERROR(INDEX(Items!$B:$B,MATCH($B508,Items!$A:$A,0)),"Unknown code"))</f>
        <v/>
      </c>
      <c r="D508" s="20"/>
      <c r="E508" s="17"/>
    </row>
    <row r="509" spans="1:5" x14ac:dyDescent="0.3">
      <c r="A509" s="18"/>
      <c r="B509" s="17"/>
      <c r="C509" s="19" t="str">
        <f>IF($B509="","",IFERROR(INDEX(Items!$B:$B,MATCH($B509,Items!$A:$A,0)),"Unknown code"))</f>
        <v/>
      </c>
      <c r="D509" s="20"/>
      <c r="E509" s="17"/>
    </row>
    <row r="510" spans="1:5" x14ac:dyDescent="0.3">
      <c r="A510" s="18"/>
      <c r="B510" s="17"/>
      <c r="C510" s="19" t="str">
        <f>IF($B510="","",IFERROR(INDEX(Items!$B:$B,MATCH($B510,Items!$A:$A,0)),"Unknown code"))</f>
        <v/>
      </c>
      <c r="D510" s="20"/>
      <c r="E510" s="17"/>
    </row>
    <row r="511" spans="1:5" x14ac:dyDescent="0.3">
      <c r="A511" s="18"/>
      <c r="B511" s="17"/>
      <c r="C511" s="19" t="str">
        <f>IF($B511="","",IFERROR(INDEX(Items!$B:$B,MATCH($B511,Items!$A:$A,0)),"Unknown code"))</f>
        <v/>
      </c>
      <c r="D511" s="20"/>
      <c r="E511" s="17"/>
    </row>
    <row r="512" spans="1:5" x14ac:dyDescent="0.3">
      <c r="A512" s="18"/>
      <c r="B512" s="17"/>
      <c r="C512" s="19" t="str">
        <f>IF($B512="","",IFERROR(INDEX(Items!$B:$B,MATCH($B512,Items!$A:$A,0)),"Unknown code"))</f>
        <v/>
      </c>
      <c r="D512" s="20"/>
      <c r="E512" s="17"/>
    </row>
    <row r="513" spans="1:5" x14ac:dyDescent="0.3">
      <c r="A513" s="18"/>
      <c r="B513" s="17"/>
      <c r="C513" s="19" t="str">
        <f>IF($B513="","",IFERROR(INDEX(Items!$B:$B,MATCH($B513,Items!$A:$A,0)),"Unknown code"))</f>
        <v/>
      </c>
      <c r="D513" s="20"/>
      <c r="E513" s="17"/>
    </row>
    <row r="514" spans="1:5" x14ac:dyDescent="0.3">
      <c r="A514" s="18"/>
      <c r="B514" s="17"/>
      <c r="C514" s="19" t="str">
        <f>IF($B514="","",IFERROR(INDEX(Items!$B:$B,MATCH($B514,Items!$A:$A,0)),"Unknown code"))</f>
        <v/>
      </c>
      <c r="D514" s="20"/>
      <c r="E514" s="17"/>
    </row>
    <row r="515" spans="1:5" x14ac:dyDescent="0.3">
      <c r="A515" s="18"/>
      <c r="B515" s="17"/>
      <c r="C515" s="19" t="str">
        <f>IF($B515="","",IFERROR(INDEX(Items!$B:$B,MATCH($B515,Items!$A:$A,0)),"Unknown code"))</f>
        <v/>
      </c>
      <c r="D515" s="20"/>
      <c r="E515" s="17"/>
    </row>
    <row r="516" spans="1:5" x14ac:dyDescent="0.3">
      <c r="A516" s="18"/>
      <c r="B516" s="17"/>
      <c r="C516" s="19" t="str">
        <f>IF($B516="","",IFERROR(INDEX(Items!$B:$B,MATCH($B516,Items!$A:$A,0)),"Unknown code"))</f>
        <v/>
      </c>
      <c r="D516" s="20"/>
      <c r="E516" s="17"/>
    </row>
    <row r="517" spans="1:5" x14ac:dyDescent="0.3">
      <c r="A517" s="18"/>
      <c r="B517" s="17"/>
      <c r="C517" s="19" t="str">
        <f>IF($B517="","",IFERROR(INDEX(Items!$B:$B,MATCH($B517,Items!$A:$A,0)),"Unknown code"))</f>
        <v/>
      </c>
      <c r="D517" s="20"/>
      <c r="E517" s="17"/>
    </row>
    <row r="518" spans="1:5" x14ac:dyDescent="0.3">
      <c r="A518" s="18"/>
      <c r="B518" s="17"/>
      <c r="C518" s="19" t="str">
        <f>IF($B518="","",IFERROR(INDEX(Items!$B:$B,MATCH($B518,Items!$A:$A,0)),"Unknown code"))</f>
        <v/>
      </c>
      <c r="D518" s="20"/>
      <c r="E518" s="17"/>
    </row>
    <row r="519" spans="1:5" x14ac:dyDescent="0.3">
      <c r="A519" s="18"/>
      <c r="B519" s="17"/>
      <c r="C519" s="19" t="str">
        <f>IF($B519="","",IFERROR(INDEX(Items!$B:$B,MATCH($B519,Items!$A:$A,0)),"Unknown code"))</f>
        <v/>
      </c>
      <c r="D519" s="20"/>
      <c r="E519" s="17"/>
    </row>
    <row r="520" spans="1:5" x14ac:dyDescent="0.3">
      <c r="A520" s="18"/>
      <c r="B520" s="17"/>
      <c r="C520" s="19" t="str">
        <f>IF($B520="","",IFERROR(INDEX(Items!$B:$B,MATCH($B520,Items!$A:$A,0)),"Unknown code"))</f>
        <v/>
      </c>
      <c r="D520" s="20"/>
      <c r="E520" s="17"/>
    </row>
    <row r="521" spans="1:5" x14ac:dyDescent="0.3">
      <c r="A521" s="18"/>
      <c r="B521" s="17"/>
      <c r="C521" s="19" t="str">
        <f>IF($B521="","",IFERROR(INDEX(Items!$B:$B,MATCH($B521,Items!$A:$A,0)),"Unknown code"))</f>
        <v/>
      </c>
      <c r="D521" s="20"/>
      <c r="E521" s="17"/>
    </row>
    <row r="522" spans="1:5" x14ac:dyDescent="0.3">
      <c r="A522" s="18"/>
      <c r="B522" s="17"/>
      <c r="C522" s="19" t="str">
        <f>IF($B522="","",IFERROR(INDEX(Items!$B:$B,MATCH($B522,Items!$A:$A,0)),"Unknown code"))</f>
        <v/>
      </c>
      <c r="D522" s="20"/>
      <c r="E522" s="17"/>
    </row>
    <row r="523" spans="1:5" x14ac:dyDescent="0.3">
      <c r="A523" s="18"/>
      <c r="B523" s="17"/>
      <c r="C523" s="19" t="str">
        <f>IF($B523="","",IFERROR(INDEX(Items!$B:$B,MATCH($B523,Items!$A:$A,0)),"Unknown code"))</f>
        <v/>
      </c>
      <c r="D523" s="20"/>
      <c r="E523" s="17"/>
    </row>
    <row r="524" spans="1:5" x14ac:dyDescent="0.3">
      <c r="A524" s="18"/>
      <c r="B524" s="17"/>
      <c r="C524" s="19" t="str">
        <f>IF($B524="","",IFERROR(INDEX(Items!$B:$B,MATCH($B524,Items!$A:$A,0)),"Unknown code"))</f>
        <v/>
      </c>
      <c r="D524" s="20"/>
      <c r="E524" s="17"/>
    </row>
    <row r="525" spans="1:5" x14ac:dyDescent="0.3">
      <c r="A525" s="18"/>
      <c r="B525" s="17"/>
      <c r="C525" s="19" t="str">
        <f>IF($B525="","",IFERROR(INDEX(Items!$B:$B,MATCH($B525,Items!$A:$A,0)),"Unknown code"))</f>
        <v/>
      </c>
      <c r="D525" s="20"/>
      <c r="E525" s="17"/>
    </row>
    <row r="526" spans="1:5" x14ac:dyDescent="0.3">
      <c r="A526" s="18"/>
      <c r="B526" s="17"/>
      <c r="C526" s="19" t="str">
        <f>IF($B526="","",IFERROR(INDEX(Items!$B:$B,MATCH($B526,Items!$A:$A,0)),"Unknown code"))</f>
        <v/>
      </c>
      <c r="D526" s="20"/>
      <c r="E526" s="17"/>
    </row>
    <row r="527" spans="1:5" x14ac:dyDescent="0.3">
      <c r="A527" s="18"/>
      <c r="B527" s="17"/>
      <c r="C527" s="19" t="str">
        <f>IF($B527="","",IFERROR(INDEX(Items!$B:$B,MATCH($B527,Items!$A:$A,0)),"Unknown code"))</f>
        <v/>
      </c>
      <c r="D527" s="20"/>
      <c r="E527" s="17"/>
    </row>
    <row r="528" spans="1:5" x14ac:dyDescent="0.3">
      <c r="A528" s="18"/>
      <c r="B528" s="17"/>
      <c r="C528" s="19" t="str">
        <f>IF($B528="","",IFERROR(INDEX(Items!$B:$B,MATCH($B528,Items!$A:$A,0)),"Unknown code"))</f>
        <v/>
      </c>
      <c r="D528" s="20"/>
      <c r="E528" s="17"/>
    </row>
    <row r="529" spans="1:5" x14ac:dyDescent="0.3">
      <c r="A529" s="18"/>
      <c r="B529" s="17"/>
      <c r="C529" s="19" t="str">
        <f>IF($B529="","",IFERROR(INDEX(Items!$B:$B,MATCH($B529,Items!$A:$A,0)),"Unknown code"))</f>
        <v/>
      </c>
      <c r="D529" s="20"/>
      <c r="E529" s="17"/>
    </row>
    <row r="530" spans="1:5" x14ac:dyDescent="0.3">
      <c r="A530" s="18"/>
      <c r="B530" s="17"/>
      <c r="C530" s="19" t="str">
        <f>IF($B530="","",IFERROR(INDEX(Items!$B:$B,MATCH($B530,Items!$A:$A,0)),"Unknown code"))</f>
        <v/>
      </c>
      <c r="D530" s="20"/>
      <c r="E530" s="17"/>
    </row>
    <row r="531" spans="1:5" x14ac:dyDescent="0.3">
      <c r="A531" s="18"/>
      <c r="B531" s="17"/>
      <c r="C531" s="19" t="str">
        <f>IF($B531="","",IFERROR(INDEX(Items!$B:$B,MATCH($B531,Items!$A:$A,0)),"Unknown code"))</f>
        <v/>
      </c>
      <c r="D531" s="20"/>
      <c r="E531" s="17"/>
    </row>
    <row r="532" spans="1:5" x14ac:dyDescent="0.3">
      <c r="A532" s="18"/>
      <c r="B532" s="17"/>
      <c r="C532" s="19" t="str">
        <f>IF($B532="","",IFERROR(INDEX(Items!$B:$B,MATCH($B532,Items!$A:$A,0)),"Unknown code"))</f>
        <v/>
      </c>
      <c r="D532" s="20"/>
      <c r="E532" s="17"/>
    </row>
    <row r="533" spans="1:5" x14ac:dyDescent="0.3">
      <c r="A533" s="18"/>
      <c r="B533" s="17"/>
      <c r="C533" s="19" t="str">
        <f>IF($B533="","",IFERROR(INDEX(Items!$B:$B,MATCH($B533,Items!$A:$A,0)),"Unknown code"))</f>
        <v/>
      </c>
      <c r="D533" s="20"/>
      <c r="E533" s="17"/>
    </row>
    <row r="534" spans="1:5" x14ac:dyDescent="0.3">
      <c r="A534" s="18"/>
      <c r="B534" s="17"/>
      <c r="C534" s="19" t="str">
        <f>IF($B534="","",IFERROR(INDEX(Items!$B:$B,MATCH($B534,Items!$A:$A,0)),"Unknown code"))</f>
        <v/>
      </c>
      <c r="D534" s="20"/>
      <c r="E534" s="17"/>
    </row>
    <row r="535" spans="1:5" x14ac:dyDescent="0.3">
      <c r="A535" s="18"/>
      <c r="B535" s="17"/>
      <c r="C535" s="19" t="str">
        <f>IF($B535="","",IFERROR(INDEX(Items!$B:$B,MATCH($B535,Items!$A:$A,0)),"Unknown code"))</f>
        <v/>
      </c>
      <c r="D535" s="20"/>
      <c r="E535" s="17"/>
    </row>
    <row r="536" spans="1:5" x14ac:dyDescent="0.3">
      <c r="A536" s="18"/>
      <c r="B536" s="17"/>
      <c r="C536" s="19" t="str">
        <f>IF($B536="","",IFERROR(INDEX(Items!$B:$B,MATCH($B536,Items!$A:$A,0)),"Unknown code"))</f>
        <v/>
      </c>
      <c r="D536" s="20"/>
      <c r="E536" s="17"/>
    </row>
    <row r="537" spans="1:5" x14ac:dyDescent="0.3">
      <c r="A537" s="18"/>
      <c r="B537" s="17"/>
      <c r="C537" s="19" t="str">
        <f>IF($B537="","",IFERROR(INDEX(Items!$B:$B,MATCH($B537,Items!$A:$A,0)),"Unknown code"))</f>
        <v/>
      </c>
      <c r="D537" s="20"/>
      <c r="E537" s="17"/>
    </row>
    <row r="538" spans="1:5" x14ac:dyDescent="0.3">
      <c r="A538" s="18"/>
      <c r="B538" s="17"/>
      <c r="C538" s="19" t="str">
        <f>IF($B538="","",IFERROR(INDEX(Items!$B:$B,MATCH($B538,Items!$A:$A,0)),"Unknown code"))</f>
        <v/>
      </c>
      <c r="D538" s="20"/>
      <c r="E538" s="17"/>
    </row>
    <row r="539" spans="1:5" x14ac:dyDescent="0.3">
      <c r="A539" s="18"/>
      <c r="B539" s="17"/>
      <c r="C539" s="19" t="str">
        <f>IF($B539="","",IFERROR(INDEX(Items!$B:$B,MATCH($B539,Items!$A:$A,0)),"Unknown code"))</f>
        <v/>
      </c>
      <c r="D539" s="20"/>
      <c r="E539" s="17"/>
    </row>
    <row r="540" spans="1:5" x14ac:dyDescent="0.3">
      <c r="A540" s="18"/>
      <c r="B540" s="17"/>
      <c r="C540" s="19" t="str">
        <f>IF($B540="","",IFERROR(INDEX(Items!$B:$B,MATCH($B540,Items!$A:$A,0)),"Unknown code"))</f>
        <v/>
      </c>
      <c r="D540" s="20"/>
      <c r="E540" s="17"/>
    </row>
    <row r="541" spans="1:5" x14ac:dyDescent="0.3">
      <c r="A541" s="18"/>
      <c r="B541" s="17"/>
      <c r="C541" s="19" t="str">
        <f>IF($B541="","",IFERROR(INDEX(Items!$B:$B,MATCH($B541,Items!$A:$A,0)),"Unknown code"))</f>
        <v/>
      </c>
      <c r="D541" s="20"/>
      <c r="E541" s="17"/>
    </row>
    <row r="542" spans="1:5" x14ac:dyDescent="0.3">
      <c r="A542" s="18"/>
      <c r="B542" s="17"/>
      <c r="C542" s="19" t="str">
        <f>IF($B542="","",IFERROR(INDEX(Items!$B:$B,MATCH($B542,Items!$A:$A,0)),"Unknown code"))</f>
        <v/>
      </c>
      <c r="D542" s="20"/>
      <c r="E542" s="17"/>
    </row>
    <row r="543" spans="1:5" x14ac:dyDescent="0.3">
      <c r="A543" s="18"/>
      <c r="B543" s="17"/>
      <c r="C543" s="19" t="str">
        <f>IF($B543="","",IFERROR(INDEX(Items!$B:$B,MATCH($B543,Items!$A:$A,0)),"Unknown code"))</f>
        <v/>
      </c>
      <c r="D543" s="20"/>
      <c r="E543" s="17"/>
    </row>
    <row r="544" spans="1:5" x14ac:dyDescent="0.3">
      <c r="A544" s="18"/>
      <c r="B544" s="17"/>
      <c r="C544" s="19" t="str">
        <f>IF($B544="","",IFERROR(INDEX(Items!$B:$B,MATCH($B544,Items!$A:$A,0)),"Unknown code"))</f>
        <v/>
      </c>
      <c r="D544" s="20"/>
      <c r="E544" s="17"/>
    </row>
    <row r="545" spans="1:5" x14ac:dyDescent="0.3">
      <c r="A545" s="18"/>
      <c r="B545" s="17"/>
      <c r="C545" s="19" t="str">
        <f>IF($B545="","",IFERROR(INDEX(Items!$B:$B,MATCH($B545,Items!$A:$A,0)),"Unknown code"))</f>
        <v/>
      </c>
      <c r="D545" s="20"/>
      <c r="E545" s="17"/>
    </row>
    <row r="546" spans="1:5" x14ac:dyDescent="0.3">
      <c r="A546" s="18"/>
      <c r="B546" s="17"/>
      <c r="C546" s="19" t="str">
        <f>IF($B546="","",IFERROR(INDEX(Items!$B:$B,MATCH($B546,Items!$A:$A,0)),"Unknown code"))</f>
        <v/>
      </c>
      <c r="D546" s="20"/>
      <c r="E546" s="17"/>
    </row>
    <row r="547" spans="1:5" x14ac:dyDescent="0.3">
      <c r="A547" s="18"/>
      <c r="B547" s="17"/>
      <c r="C547" s="19" t="str">
        <f>IF($B547="","",IFERROR(INDEX(Items!$B:$B,MATCH($B547,Items!$A:$A,0)),"Unknown code"))</f>
        <v/>
      </c>
      <c r="D547" s="20"/>
      <c r="E547" s="17"/>
    </row>
    <row r="548" spans="1:5" x14ac:dyDescent="0.3">
      <c r="A548" s="18"/>
      <c r="B548" s="17"/>
      <c r="C548" s="19" t="str">
        <f>IF($B548="","",IFERROR(INDEX(Items!$B:$B,MATCH($B548,Items!$A:$A,0)),"Unknown code"))</f>
        <v/>
      </c>
      <c r="D548" s="20"/>
      <c r="E548" s="17"/>
    </row>
    <row r="549" spans="1:5" x14ac:dyDescent="0.3">
      <c r="A549" s="18"/>
      <c r="B549" s="17"/>
      <c r="C549" s="19" t="str">
        <f>IF($B549="","",IFERROR(INDEX(Items!$B:$B,MATCH($B549,Items!$A:$A,0)),"Unknown code"))</f>
        <v/>
      </c>
      <c r="D549" s="20"/>
      <c r="E549" s="17"/>
    </row>
    <row r="550" spans="1:5" x14ac:dyDescent="0.3">
      <c r="A550" s="18"/>
      <c r="B550" s="17"/>
      <c r="C550" s="19" t="str">
        <f>IF($B550="","",IFERROR(INDEX(Items!$B:$B,MATCH($B550,Items!$A:$A,0)),"Unknown code"))</f>
        <v/>
      </c>
      <c r="D550" s="20"/>
      <c r="E550" s="17"/>
    </row>
    <row r="551" spans="1:5" x14ac:dyDescent="0.3">
      <c r="A551" s="18"/>
      <c r="B551" s="17"/>
      <c r="C551" s="19" t="str">
        <f>IF($B551="","",IFERROR(INDEX(Items!$B:$B,MATCH($B551,Items!$A:$A,0)),"Unknown code"))</f>
        <v/>
      </c>
      <c r="D551" s="20"/>
      <c r="E551" s="17"/>
    </row>
    <row r="552" spans="1:5" x14ac:dyDescent="0.3">
      <c r="A552" s="18"/>
      <c r="B552" s="17"/>
      <c r="C552" s="19" t="str">
        <f>IF($B552="","",IFERROR(INDEX(Items!$B:$B,MATCH($B552,Items!$A:$A,0)),"Unknown code"))</f>
        <v/>
      </c>
      <c r="D552" s="20"/>
      <c r="E552" s="17"/>
    </row>
    <row r="553" spans="1:5" x14ac:dyDescent="0.3">
      <c r="A553" s="18"/>
      <c r="B553" s="17"/>
      <c r="C553" s="19" t="str">
        <f>IF($B553="","",IFERROR(INDEX(Items!$B:$B,MATCH($B553,Items!$A:$A,0)),"Unknown code"))</f>
        <v/>
      </c>
      <c r="D553" s="20"/>
      <c r="E553" s="17"/>
    </row>
    <row r="554" spans="1:5" x14ac:dyDescent="0.3">
      <c r="A554" s="18"/>
      <c r="B554" s="17"/>
      <c r="C554" s="19" t="str">
        <f>IF($B554="","",IFERROR(INDEX(Items!$B:$B,MATCH($B554,Items!$A:$A,0)),"Unknown code"))</f>
        <v/>
      </c>
      <c r="D554" s="20"/>
      <c r="E554" s="17"/>
    </row>
    <row r="555" spans="1:5" x14ac:dyDescent="0.3">
      <c r="A555" s="18"/>
      <c r="B555" s="17"/>
      <c r="C555" s="19" t="str">
        <f>IF($B555="","",IFERROR(INDEX(Items!$B:$B,MATCH($B555,Items!$A:$A,0)),"Unknown code"))</f>
        <v/>
      </c>
      <c r="D555" s="20"/>
      <c r="E555" s="17"/>
    </row>
    <row r="556" spans="1:5" x14ac:dyDescent="0.3">
      <c r="A556" s="18"/>
      <c r="B556" s="17"/>
      <c r="C556" s="19" t="str">
        <f>IF($B556="","",IFERROR(INDEX(Items!$B:$B,MATCH($B556,Items!$A:$A,0)),"Unknown code"))</f>
        <v/>
      </c>
      <c r="D556" s="20"/>
      <c r="E556" s="17"/>
    </row>
    <row r="557" spans="1:5" x14ac:dyDescent="0.3">
      <c r="A557" s="18"/>
      <c r="B557" s="17"/>
      <c r="C557" s="19" t="str">
        <f>IF($B557="","",IFERROR(INDEX(Items!$B:$B,MATCH($B557,Items!$A:$A,0)),"Unknown code"))</f>
        <v/>
      </c>
      <c r="D557" s="20"/>
      <c r="E557" s="17"/>
    </row>
    <row r="558" spans="1:5" x14ac:dyDescent="0.3">
      <c r="A558" s="18"/>
      <c r="B558" s="17"/>
      <c r="C558" s="19" t="str">
        <f>IF($B558="","",IFERROR(INDEX(Items!$B:$B,MATCH($B558,Items!$A:$A,0)),"Unknown code"))</f>
        <v/>
      </c>
      <c r="D558" s="20"/>
      <c r="E558" s="17"/>
    </row>
    <row r="559" spans="1:5" x14ac:dyDescent="0.3">
      <c r="A559" s="18"/>
      <c r="B559" s="17"/>
      <c r="C559" s="19" t="str">
        <f>IF($B559="","",IFERROR(INDEX(Items!$B:$B,MATCH($B559,Items!$A:$A,0)),"Unknown code"))</f>
        <v/>
      </c>
      <c r="D559" s="20"/>
      <c r="E559" s="17"/>
    </row>
    <row r="560" spans="1:5" x14ac:dyDescent="0.3">
      <c r="A560" s="18"/>
      <c r="B560" s="17"/>
      <c r="C560" s="19" t="str">
        <f>IF($B560="","",IFERROR(INDEX(Items!$B:$B,MATCH($B560,Items!$A:$A,0)),"Unknown code"))</f>
        <v/>
      </c>
      <c r="D560" s="20"/>
      <c r="E560" s="17"/>
    </row>
    <row r="561" spans="1:5" x14ac:dyDescent="0.3">
      <c r="A561" s="18"/>
      <c r="B561" s="17"/>
      <c r="C561" s="19" t="str">
        <f>IF($B561="","",IFERROR(INDEX(Items!$B:$B,MATCH($B561,Items!$A:$A,0)),"Unknown code"))</f>
        <v/>
      </c>
      <c r="D561" s="20"/>
      <c r="E561" s="17"/>
    </row>
    <row r="562" spans="1:5" x14ac:dyDescent="0.3">
      <c r="A562" s="18"/>
      <c r="B562" s="17"/>
      <c r="C562" s="19" t="str">
        <f>IF($B562="","",IFERROR(INDEX(Items!$B:$B,MATCH($B562,Items!$A:$A,0)),"Unknown code"))</f>
        <v/>
      </c>
      <c r="D562" s="20"/>
      <c r="E562" s="17"/>
    </row>
    <row r="563" spans="1:5" x14ac:dyDescent="0.3">
      <c r="A563" s="18"/>
      <c r="B563" s="17"/>
      <c r="C563" s="19" t="str">
        <f>IF($B563="","",IFERROR(INDEX(Items!$B:$B,MATCH($B563,Items!$A:$A,0)),"Unknown code"))</f>
        <v/>
      </c>
      <c r="D563" s="20"/>
      <c r="E563" s="17"/>
    </row>
    <row r="564" spans="1:5" x14ac:dyDescent="0.3">
      <c r="A564" s="18"/>
      <c r="B564" s="17"/>
      <c r="C564" s="19" t="str">
        <f>IF($B564="","",IFERROR(INDEX(Items!$B:$B,MATCH($B564,Items!$A:$A,0)),"Unknown code"))</f>
        <v/>
      </c>
      <c r="D564" s="20"/>
      <c r="E564" s="17"/>
    </row>
    <row r="565" spans="1:5" x14ac:dyDescent="0.3">
      <c r="A565" s="18"/>
      <c r="B565" s="17"/>
      <c r="C565" s="19" t="str">
        <f>IF($B565="","",IFERROR(INDEX(Items!$B:$B,MATCH($B565,Items!$A:$A,0)),"Unknown code"))</f>
        <v/>
      </c>
      <c r="D565" s="20"/>
      <c r="E565" s="17"/>
    </row>
    <row r="566" spans="1:5" x14ac:dyDescent="0.3">
      <c r="A566" s="18"/>
      <c r="B566" s="17"/>
      <c r="C566" s="19" t="str">
        <f>IF($B566="","",IFERROR(INDEX(Items!$B:$B,MATCH($B566,Items!$A:$A,0)),"Unknown code"))</f>
        <v/>
      </c>
      <c r="D566" s="20"/>
      <c r="E566" s="17"/>
    </row>
    <row r="567" spans="1:5" x14ac:dyDescent="0.3">
      <c r="A567" s="18"/>
      <c r="B567" s="17"/>
      <c r="C567" s="19" t="str">
        <f>IF($B567="","",IFERROR(INDEX(Items!$B:$B,MATCH($B567,Items!$A:$A,0)),"Unknown code"))</f>
        <v/>
      </c>
      <c r="D567" s="20"/>
      <c r="E567" s="17"/>
    </row>
    <row r="568" spans="1:5" x14ac:dyDescent="0.3">
      <c r="A568" s="18"/>
      <c r="B568" s="17"/>
      <c r="C568" s="19" t="str">
        <f>IF($B568="","",IFERROR(INDEX(Items!$B:$B,MATCH($B568,Items!$A:$A,0)),"Unknown code"))</f>
        <v/>
      </c>
      <c r="D568" s="20"/>
      <c r="E568" s="17"/>
    </row>
    <row r="569" spans="1:5" x14ac:dyDescent="0.3">
      <c r="A569" s="18"/>
      <c r="B569" s="17"/>
      <c r="C569" s="19" t="str">
        <f>IF($B569="","",IFERROR(INDEX(Items!$B:$B,MATCH($B569,Items!$A:$A,0)),"Unknown code"))</f>
        <v/>
      </c>
      <c r="D569" s="20"/>
      <c r="E569" s="17"/>
    </row>
    <row r="570" spans="1:5" x14ac:dyDescent="0.3">
      <c r="A570" s="18"/>
      <c r="B570" s="17"/>
      <c r="C570" s="19" t="str">
        <f>IF($B570="","",IFERROR(INDEX(Items!$B:$B,MATCH($B570,Items!$A:$A,0)),"Unknown code"))</f>
        <v/>
      </c>
      <c r="D570" s="20"/>
      <c r="E570" s="17"/>
    </row>
    <row r="571" spans="1:5" x14ac:dyDescent="0.3">
      <c r="A571" s="18"/>
      <c r="B571" s="17"/>
      <c r="C571" s="19" t="str">
        <f>IF($B571="","",IFERROR(INDEX(Items!$B:$B,MATCH($B571,Items!$A:$A,0)),"Unknown code"))</f>
        <v/>
      </c>
      <c r="D571" s="20"/>
      <c r="E571" s="17"/>
    </row>
    <row r="572" spans="1:5" x14ac:dyDescent="0.3">
      <c r="A572" s="18"/>
      <c r="B572" s="17"/>
      <c r="C572" s="19" t="str">
        <f>IF($B572="","",IFERROR(INDEX(Items!$B:$B,MATCH($B572,Items!$A:$A,0)),"Unknown code"))</f>
        <v/>
      </c>
      <c r="D572" s="20"/>
      <c r="E572" s="17"/>
    </row>
    <row r="573" spans="1:5" x14ac:dyDescent="0.3">
      <c r="A573" s="18"/>
      <c r="B573" s="17"/>
      <c r="C573" s="19" t="str">
        <f>IF($B573="","",IFERROR(INDEX(Items!$B:$B,MATCH($B573,Items!$A:$A,0)),"Unknown code"))</f>
        <v/>
      </c>
      <c r="D573" s="20"/>
      <c r="E573" s="17"/>
    </row>
    <row r="574" spans="1:5" x14ac:dyDescent="0.3">
      <c r="A574" s="18"/>
      <c r="B574" s="17"/>
      <c r="C574" s="19" t="str">
        <f>IF($B574="","",IFERROR(INDEX(Items!$B:$B,MATCH($B574,Items!$A:$A,0)),"Unknown code"))</f>
        <v/>
      </c>
      <c r="D574" s="20"/>
      <c r="E574" s="17"/>
    </row>
    <row r="575" spans="1:5" x14ac:dyDescent="0.3">
      <c r="A575" s="18"/>
      <c r="B575" s="17"/>
      <c r="C575" s="19" t="str">
        <f>IF($B575="","",IFERROR(INDEX(Items!$B:$B,MATCH($B575,Items!$A:$A,0)),"Unknown code"))</f>
        <v/>
      </c>
      <c r="D575" s="20"/>
      <c r="E575" s="17"/>
    </row>
    <row r="576" spans="1:5" x14ac:dyDescent="0.3">
      <c r="A576" s="18"/>
      <c r="B576" s="17"/>
      <c r="C576" s="19" t="str">
        <f>IF($B576="","",IFERROR(INDEX(Items!$B:$B,MATCH($B576,Items!$A:$A,0)),"Unknown code"))</f>
        <v/>
      </c>
      <c r="D576" s="20"/>
      <c r="E576" s="17"/>
    </row>
    <row r="577" spans="1:5" x14ac:dyDescent="0.3">
      <c r="A577" s="18"/>
      <c r="B577" s="17"/>
      <c r="C577" s="19" t="str">
        <f>IF($B577="","",IFERROR(INDEX(Items!$B:$B,MATCH($B577,Items!$A:$A,0)),"Unknown code"))</f>
        <v/>
      </c>
      <c r="D577" s="20"/>
      <c r="E577" s="17"/>
    </row>
    <row r="578" spans="1:5" x14ac:dyDescent="0.3">
      <c r="A578" s="18"/>
      <c r="B578" s="17"/>
      <c r="C578" s="19" t="str">
        <f>IF($B578="","",IFERROR(INDEX(Items!$B:$B,MATCH($B578,Items!$A:$A,0)),"Unknown code"))</f>
        <v/>
      </c>
      <c r="D578" s="20"/>
      <c r="E578" s="17"/>
    </row>
    <row r="579" spans="1:5" x14ac:dyDescent="0.3">
      <c r="A579" s="18"/>
      <c r="B579" s="17"/>
      <c r="C579" s="19" t="str">
        <f>IF($B579="","",IFERROR(INDEX(Items!$B:$B,MATCH($B579,Items!$A:$A,0)),"Unknown code"))</f>
        <v/>
      </c>
      <c r="D579" s="20"/>
      <c r="E579" s="17"/>
    </row>
    <row r="580" spans="1:5" x14ac:dyDescent="0.3">
      <c r="A580" s="18"/>
      <c r="B580" s="17"/>
      <c r="C580" s="19" t="str">
        <f>IF($B580="","",IFERROR(INDEX(Items!$B:$B,MATCH($B580,Items!$A:$A,0)),"Unknown code"))</f>
        <v/>
      </c>
      <c r="D580" s="20"/>
      <c r="E580" s="17"/>
    </row>
    <row r="581" spans="1:5" x14ac:dyDescent="0.3">
      <c r="A581" s="18"/>
      <c r="B581" s="17"/>
      <c r="C581" s="19" t="str">
        <f>IF($B581="","",IFERROR(INDEX(Items!$B:$B,MATCH($B581,Items!$A:$A,0)),"Unknown code"))</f>
        <v/>
      </c>
      <c r="D581" s="20"/>
      <c r="E581" s="17"/>
    </row>
    <row r="582" spans="1:5" x14ac:dyDescent="0.3">
      <c r="A582" s="18"/>
      <c r="B582" s="17"/>
      <c r="C582" s="19" t="str">
        <f>IF($B582="","",IFERROR(INDEX(Items!$B:$B,MATCH($B582,Items!$A:$A,0)),"Unknown code"))</f>
        <v/>
      </c>
      <c r="D582" s="20"/>
      <c r="E582" s="17"/>
    </row>
    <row r="583" spans="1:5" x14ac:dyDescent="0.3">
      <c r="A583" s="18"/>
      <c r="B583" s="17"/>
      <c r="C583" s="19" t="str">
        <f>IF($B583="","",IFERROR(INDEX(Items!$B:$B,MATCH($B583,Items!$A:$A,0)),"Unknown code"))</f>
        <v/>
      </c>
      <c r="D583" s="20"/>
      <c r="E583" s="17"/>
    </row>
    <row r="584" spans="1:5" x14ac:dyDescent="0.3">
      <c r="A584" s="18"/>
      <c r="B584" s="17"/>
      <c r="C584" s="19" t="str">
        <f>IF($B584="","",IFERROR(INDEX(Items!$B:$B,MATCH($B584,Items!$A:$A,0)),"Unknown code"))</f>
        <v/>
      </c>
      <c r="D584" s="20"/>
      <c r="E584" s="17"/>
    </row>
    <row r="585" spans="1:5" x14ac:dyDescent="0.3">
      <c r="A585" s="18"/>
      <c r="B585" s="17"/>
      <c r="C585" s="19" t="str">
        <f>IF($B585="","",IFERROR(INDEX(Items!$B:$B,MATCH($B585,Items!$A:$A,0)),"Unknown code"))</f>
        <v/>
      </c>
      <c r="D585" s="20"/>
      <c r="E585" s="17"/>
    </row>
    <row r="586" spans="1:5" x14ac:dyDescent="0.3">
      <c r="A586" s="18"/>
      <c r="B586" s="17"/>
      <c r="C586" s="19" t="str">
        <f>IF($B586="","",IFERROR(INDEX(Items!$B:$B,MATCH($B586,Items!$A:$A,0)),"Unknown code"))</f>
        <v/>
      </c>
      <c r="D586" s="20"/>
      <c r="E586" s="17"/>
    </row>
    <row r="587" spans="1:5" x14ac:dyDescent="0.3">
      <c r="A587" s="18"/>
      <c r="B587" s="17"/>
      <c r="C587" s="19" t="str">
        <f>IF($B587="","",IFERROR(INDEX(Items!$B:$B,MATCH($B587,Items!$A:$A,0)),"Unknown code"))</f>
        <v/>
      </c>
      <c r="D587" s="20"/>
      <c r="E587" s="17"/>
    </row>
    <row r="588" spans="1:5" x14ac:dyDescent="0.3">
      <c r="A588" s="18"/>
      <c r="B588" s="17"/>
      <c r="C588" s="19" t="str">
        <f>IF($B588="","",IFERROR(INDEX(Items!$B:$B,MATCH($B588,Items!$A:$A,0)),"Unknown code"))</f>
        <v/>
      </c>
      <c r="D588" s="20"/>
      <c r="E588" s="17"/>
    </row>
    <row r="589" spans="1:5" x14ac:dyDescent="0.3">
      <c r="A589" s="18"/>
      <c r="B589" s="17"/>
      <c r="C589" s="19" t="str">
        <f>IF($B589="","",IFERROR(INDEX(Items!$B:$B,MATCH($B589,Items!$A:$A,0)),"Unknown code"))</f>
        <v/>
      </c>
      <c r="D589" s="20"/>
      <c r="E589" s="17"/>
    </row>
    <row r="590" spans="1:5" x14ac:dyDescent="0.3">
      <c r="A590" s="18"/>
      <c r="B590" s="17"/>
      <c r="C590" s="19" t="str">
        <f>IF($B590="","",IFERROR(INDEX(Items!$B:$B,MATCH($B590,Items!$A:$A,0)),"Unknown code"))</f>
        <v/>
      </c>
      <c r="D590" s="20"/>
      <c r="E590" s="17"/>
    </row>
    <row r="591" spans="1:5" x14ac:dyDescent="0.3">
      <c r="A591" s="18"/>
      <c r="B591" s="17"/>
      <c r="C591" s="19" t="str">
        <f>IF($B591="","",IFERROR(INDEX(Items!$B:$B,MATCH($B591,Items!$A:$A,0)),"Unknown code"))</f>
        <v/>
      </c>
      <c r="D591" s="20"/>
      <c r="E591" s="17"/>
    </row>
    <row r="592" spans="1:5" x14ac:dyDescent="0.3">
      <c r="A592" s="18"/>
      <c r="B592" s="17"/>
      <c r="C592" s="19" t="str">
        <f>IF($B592="","",IFERROR(INDEX(Items!$B:$B,MATCH($B592,Items!$A:$A,0)),"Unknown code"))</f>
        <v/>
      </c>
      <c r="D592" s="20"/>
      <c r="E592" s="17"/>
    </row>
    <row r="593" spans="1:5" x14ac:dyDescent="0.3">
      <c r="A593" s="18"/>
      <c r="B593" s="17"/>
      <c r="C593" s="19" t="str">
        <f>IF($B593="","",IFERROR(INDEX(Items!$B:$B,MATCH($B593,Items!$A:$A,0)),"Unknown code"))</f>
        <v/>
      </c>
      <c r="D593" s="20"/>
      <c r="E593" s="17"/>
    </row>
    <row r="594" spans="1:5" x14ac:dyDescent="0.3">
      <c r="A594" s="18"/>
      <c r="B594" s="17"/>
      <c r="C594" s="19" t="str">
        <f>IF($B594="","",IFERROR(INDEX(Items!$B:$B,MATCH($B594,Items!$A:$A,0)),"Unknown code"))</f>
        <v/>
      </c>
      <c r="D594" s="20"/>
      <c r="E594" s="17"/>
    </row>
    <row r="595" spans="1:5" x14ac:dyDescent="0.3">
      <c r="A595" s="18"/>
      <c r="B595" s="17"/>
      <c r="C595" s="19" t="str">
        <f>IF($B595="","",IFERROR(INDEX(Items!$B:$B,MATCH($B595,Items!$A:$A,0)),"Unknown code"))</f>
        <v/>
      </c>
      <c r="D595" s="20"/>
      <c r="E595" s="17"/>
    </row>
    <row r="596" spans="1:5" x14ac:dyDescent="0.3">
      <c r="A596" s="18"/>
      <c r="B596" s="17"/>
      <c r="C596" s="19" t="str">
        <f>IF($B596="","",IFERROR(INDEX(Items!$B:$B,MATCH($B596,Items!$A:$A,0)),"Unknown code"))</f>
        <v/>
      </c>
      <c r="D596" s="20"/>
      <c r="E596" s="17"/>
    </row>
    <row r="597" spans="1:5" x14ac:dyDescent="0.3">
      <c r="A597" s="18"/>
      <c r="B597" s="17"/>
      <c r="C597" s="19" t="str">
        <f>IF($B597="","",IFERROR(INDEX(Items!$B:$B,MATCH($B597,Items!$A:$A,0)),"Unknown code"))</f>
        <v/>
      </c>
      <c r="D597" s="20"/>
      <c r="E597" s="17"/>
    </row>
    <row r="598" spans="1:5" x14ac:dyDescent="0.3">
      <c r="A598" s="18"/>
      <c r="B598" s="17"/>
      <c r="C598" s="19" t="str">
        <f>IF($B598="","",IFERROR(INDEX(Items!$B:$B,MATCH($B598,Items!$A:$A,0)),"Unknown code"))</f>
        <v/>
      </c>
      <c r="D598" s="20"/>
      <c r="E598" s="17"/>
    </row>
    <row r="599" spans="1:5" x14ac:dyDescent="0.3">
      <c r="A599" s="18"/>
      <c r="B599" s="17"/>
      <c r="C599" s="19" t="str">
        <f>IF($B599="","",IFERROR(INDEX(Items!$B:$B,MATCH($B599,Items!$A:$A,0)),"Unknown code"))</f>
        <v/>
      </c>
      <c r="D599" s="20"/>
      <c r="E599" s="17"/>
    </row>
    <row r="600" spans="1:5" x14ac:dyDescent="0.3">
      <c r="A600" s="18"/>
      <c r="B600" s="17"/>
      <c r="C600" s="19" t="str">
        <f>IF($B600="","",IFERROR(INDEX(Items!$B:$B,MATCH($B600,Items!$A:$A,0)),"Unknown code"))</f>
        <v/>
      </c>
      <c r="D600" s="20"/>
      <c r="E600" s="17"/>
    </row>
    <row r="601" spans="1:5" x14ac:dyDescent="0.3">
      <c r="A601" s="18"/>
      <c r="B601" s="17"/>
      <c r="C601" s="19" t="str">
        <f>IF($B601="","",IFERROR(INDEX(Items!$B:$B,MATCH($B601,Items!$A:$A,0)),"Unknown code"))</f>
        <v/>
      </c>
      <c r="D601" s="20"/>
      <c r="E601" s="17"/>
    </row>
    <row r="602" spans="1:5" x14ac:dyDescent="0.3">
      <c r="A602" s="18"/>
      <c r="B602" s="17"/>
      <c r="C602" s="19" t="str">
        <f>IF($B602="","",IFERROR(INDEX(Items!$B:$B,MATCH($B602,Items!$A:$A,0)),"Unknown code"))</f>
        <v/>
      </c>
      <c r="D602" s="20"/>
      <c r="E602" s="17"/>
    </row>
    <row r="603" spans="1:5" x14ac:dyDescent="0.3">
      <c r="A603" s="18"/>
      <c r="B603" s="17"/>
      <c r="C603" s="19" t="str">
        <f>IF($B603="","",IFERROR(INDEX(Items!$B:$B,MATCH($B603,Items!$A:$A,0)),"Unknown code"))</f>
        <v/>
      </c>
      <c r="D603" s="20"/>
      <c r="E603" s="17"/>
    </row>
    <row r="604" spans="1:5" x14ac:dyDescent="0.3">
      <c r="A604" s="18"/>
      <c r="B604" s="17"/>
      <c r="C604" s="19" t="str">
        <f>IF($B604="","",IFERROR(INDEX(Items!$B:$B,MATCH($B604,Items!$A:$A,0)),"Unknown code"))</f>
        <v/>
      </c>
      <c r="D604" s="20"/>
      <c r="E604" s="17"/>
    </row>
    <row r="605" spans="1:5" x14ac:dyDescent="0.3">
      <c r="A605" s="18"/>
      <c r="B605" s="17"/>
      <c r="C605" s="19" t="str">
        <f>IF($B605="","",IFERROR(INDEX(Items!$B:$B,MATCH($B605,Items!$A:$A,0)),"Unknown code"))</f>
        <v/>
      </c>
      <c r="D605" s="20"/>
      <c r="E605" s="17"/>
    </row>
    <row r="606" spans="1:5" x14ac:dyDescent="0.3">
      <c r="A606" s="18"/>
      <c r="B606" s="17"/>
      <c r="C606" s="19" t="str">
        <f>IF($B606="","",IFERROR(INDEX(Items!$B:$B,MATCH($B606,Items!$A:$A,0)),"Unknown code"))</f>
        <v/>
      </c>
      <c r="D606" s="20"/>
      <c r="E606" s="17"/>
    </row>
    <row r="607" spans="1:5" x14ac:dyDescent="0.3">
      <c r="A607" s="18"/>
      <c r="B607" s="17"/>
      <c r="C607" s="19" t="str">
        <f>IF($B607="","",IFERROR(INDEX(Items!$B:$B,MATCH($B607,Items!$A:$A,0)),"Unknown code"))</f>
        <v/>
      </c>
      <c r="D607" s="20"/>
      <c r="E607" s="17"/>
    </row>
    <row r="608" spans="1:5" x14ac:dyDescent="0.3">
      <c r="A608" s="18"/>
      <c r="B608" s="17"/>
      <c r="C608" s="19" t="str">
        <f>IF($B608="","",IFERROR(INDEX(Items!$B:$B,MATCH($B608,Items!$A:$A,0)),"Unknown code"))</f>
        <v/>
      </c>
      <c r="D608" s="20"/>
      <c r="E608" s="17"/>
    </row>
    <row r="609" spans="1:5" x14ac:dyDescent="0.3">
      <c r="A609" s="18"/>
      <c r="B609" s="17"/>
      <c r="C609" s="19" t="str">
        <f>IF($B609="","",IFERROR(INDEX(Items!$B:$B,MATCH($B609,Items!$A:$A,0)),"Unknown code"))</f>
        <v/>
      </c>
      <c r="D609" s="20"/>
      <c r="E609" s="17"/>
    </row>
    <row r="610" spans="1:5" x14ac:dyDescent="0.3">
      <c r="A610" s="18"/>
      <c r="B610" s="17"/>
      <c r="C610" s="19" t="str">
        <f>IF($B610="","",IFERROR(INDEX(Items!$B:$B,MATCH($B610,Items!$A:$A,0)),"Unknown code"))</f>
        <v/>
      </c>
      <c r="D610" s="20"/>
      <c r="E610" s="17"/>
    </row>
    <row r="611" spans="1:5" x14ac:dyDescent="0.3">
      <c r="A611" s="18"/>
      <c r="B611" s="17"/>
      <c r="C611" s="19" t="str">
        <f>IF($B611="","",IFERROR(INDEX(Items!$B:$B,MATCH($B611,Items!$A:$A,0)),"Unknown code"))</f>
        <v/>
      </c>
      <c r="D611" s="20"/>
      <c r="E611" s="17"/>
    </row>
    <row r="612" spans="1:5" x14ac:dyDescent="0.3">
      <c r="A612" s="18"/>
      <c r="B612" s="17"/>
      <c r="C612" s="19" t="str">
        <f>IF($B612="","",IFERROR(INDEX(Items!$B:$B,MATCH($B612,Items!$A:$A,0)),"Unknown code"))</f>
        <v/>
      </c>
      <c r="D612" s="20"/>
      <c r="E612" s="17"/>
    </row>
    <row r="613" spans="1:5" x14ac:dyDescent="0.3">
      <c r="A613" s="18"/>
      <c r="B613" s="17"/>
      <c r="C613" s="19" t="str">
        <f>IF($B613="","",IFERROR(INDEX(Items!$B:$B,MATCH($B613,Items!$A:$A,0)),"Unknown code"))</f>
        <v/>
      </c>
      <c r="D613" s="20"/>
      <c r="E613" s="17"/>
    </row>
    <row r="614" spans="1:5" x14ac:dyDescent="0.3">
      <c r="A614" s="18"/>
      <c r="B614" s="17"/>
      <c r="C614" s="19" t="str">
        <f>IF($B614="","",IFERROR(INDEX(Items!$B:$B,MATCH($B614,Items!$A:$A,0)),"Unknown code"))</f>
        <v/>
      </c>
      <c r="D614" s="20"/>
      <c r="E614" s="17"/>
    </row>
    <row r="615" spans="1:5" x14ac:dyDescent="0.3">
      <c r="A615" s="18"/>
      <c r="B615" s="17"/>
      <c r="C615" s="19" t="str">
        <f>IF($B615="","",IFERROR(INDEX(Items!$B:$B,MATCH($B615,Items!$A:$A,0)),"Unknown code"))</f>
        <v/>
      </c>
      <c r="D615" s="20"/>
      <c r="E615" s="17"/>
    </row>
    <row r="616" spans="1:5" x14ac:dyDescent="0.3">
      <c r="A616" s="18"/>
      <c r="B616" s="17"/>
      <c r="C616" s="19" t="str">
        <f>IF($B616="","",IFERROR(INDEX(Items!$B:$B,MATCH($B616,Items!$A:$A,0)),"Unknown code"))</f>
        <v/>
      </c>
      <c r="D616" s="20"/>
      <c r="E616" s="17"/>
    </row>
    <row r="617" spans="1:5" x14ac:dyDescent="0.3">
      <c r="A617" s="18"/>
      <c r="B617" s="17"/>
      <c r="C617" s="19" t="str">
        <f>IF($B617="","",IFERROR(INDEX(Items!$B:$B,MATCH($B617,Items!$A:$A,0)),"Unknown code"))</f>
        <v/>
      </c>
      <c r="D617" s="20"/>
      <c r="E617" s="17"/>
    </row>
    <row r="618" spans="1:5" x14ac:dyDescent="0.3">
      <c r="A618" s="18"/>
      <c r="B618" s="17"/>
      <c r="C618" s="19" t="str">
        <f>IF($B618="","",IFERROR(INDEX(Items!$B:$B,MATCH($B618,Items!$A:$A,0)),"Unknown code"))</f>
        <v/>
      </c>
      <c r="D618" s="20"/>
      <c r="E618" s="17"/>
    </row>
    <row r="619" spans="1:5" x14ac:dyDescent="0.3">
      <c r="A619" s="18"/>
      <c r="B619" s="17"/>
      <c r="C619" s="19" t="str">
        <f>IF($B619="","",IFERROR(INDEX(Items!$B:$B,MATCH($B619,Items!$A:$A,0)),"Unknown code"))</f>
        <v/>
      </c>
      <c r="D619" s="20"/>
      <c r="E619" s="17"/>
    </row>
    <row r="620" spans="1:5" x14ac:dyDescent="0.3">
      <c r="A620" s="18"/>
      <c r="B620" s="17"/>
      <c r="C620" s="19" t="str">
        <f>IF($B620="","",IFERROR(INDEX(Items!$B:$B,MATCH($B620,Items!$A:$A,0)),"Unknown code"))</f>
        <v/>
      </c>
      <c r="D620" s="20"/>
      <c r="E620" s="17"/>
    </row>
    <row r="621" spans="1:5" x14ac:dyDescent="0.3">
      <c r="A621" s="18"/>
      <c r="B621" s="17"/>
      <c r="C621" s="19" t="str">
        <f>IF($B621="","",IFERROR(INDEX(Items!$B:$B,MATCH($B621,Items!$A:$A,0)),"Unknown code"))</f>
        <v/>
      </c>
      <c r="D621" s="20"/>
      <c r="E621" s="17"/>
    </row>
    <row r="622" spans="1:5" x14ac:dyDescent="0.3">
      <c r="A622" s="18"/>
      <c r="B622" s="17"/>
      <c r="C622" s="19" t="str">
        <f>IF($B622="","",IFERROR(INDEX(Items!$B:$B,MATCH($B622,Items!$A:$A,0)),"Unknown code"))</f>
        <v/>
      </c>
      <c r="D622" s="20"/>
      <c r="E622" s="17"/>
    </row>
    <row r="623" spans="1:5" x14ac:dyDescent="0.3">
      <c r="A623" s="18"/>
      <c r="B623" s="17"/>
      <c r="C623" s="19" t="str">
        <f>IF($B623="","",IFERROR(INDEX(Items!$B:$B,MATCH($B623,Items!$A:$A,0)),"Unknown code"))</f>
        <v/>
      </c>
      <c r="D623" s="20"/>
      <c r="E623" s="17"/>
    </row>
    <row r="624" spans="1:5" x14ac:dyDescent="0.3">
      <c r="A624" s="18"/>
      <c r="B624" s="17"/>
      <c r="C624" s="19" t="str">
        <f>IF($B624="","",IFERROR(INDEX(Items!$B:$B,MATCH($B624,Items!$A:$A,0)),"Unknown code"))</f>
        <v/>
      </c>
      <c r="D624" s="20"/>
      <c r="E624" s="17"/>
    </row>
    <row r="625" spans="1:5" x14ac:dyDescent="0.3">
      <c r="A625" s="18"/>
      <c r="B625" s="17"/>
      <c r="C625" s="19" t="str">
        <f>IF($B625="","",IFERROR(INDEX(Items!$B:$B,MATCH($B625,Items!$A:$A,0)),"Unknown code"))</f>
        <v/>
      </c>
      <c r="D625" s="20"/>
      <c r="E625" s="17"/>
    </row>
    <row r="626" spans="1:5" x14ac:dyDescent="0.3">
      <c r="A626" s="18"/>
      <c r="B626" s="17"/>
      <c r="C626" s="19" t="str">
        <f>IF($B626="","",IFERROR(INDEX(Items!$B:$B,MATCH($B626,Items!$A:$A,0)),"Unknown code"))</f>
        <v/>
      </c>
      <c r="D626" s="20"/>
      <c r="E626" s="17"/>
    </row>
    <row r="627" spans="1:5" x14ac:dyDescent="0.3">
      <c r="A627" s="18"/>
      <c r="B627" s="17"/>
      <c r="C627" s="19" t="str">
        <f>IF($B627="","",IFERROR(INDEX(Items!$B:$B,MATCH($B627,Items!$A:$A,0)),"Unknown code"))</f>
        <v/>
      </c>
      <c r="D627" s="20"/>
      <c r="E627" s="17"/>
    </row>
    <row r="628" spans="1:5" x14ac:dyDescent="0.3">
      <c r="A628" s="18"/>
      <c r="B628" s="17"/>
      <c r="C628" s="19" t="str">
        <f>IF($B628="","",IFERROR(INDEX(Items!$B:$B,MATCH($B628,Items!$A:$A,0)),"Unknown code"))</f>
        <v/>
      </c>
      <c r="D628" s="20"/>
      <c r="E628" s="17"/>
    </row>
    <row r="629" spans="1:5" x14ac:dyDescent="0.3">
      <c r="A629" s="18"/>
      <c r="B629" s="17"/>
      <c r="C629" s="19" t="str">
        <f>IF($B629="","",IFERROR(INDEX(Items!$B:$B,MATCH($B629,Items!$A:$A,0)),"Unknown code"))</f>
        <v/>
      </c>
      <c r="D629" s="20"/>
      <c r="E629" s="17"/>
    </row>
    <row r="630" spans="1:5" x14ac:dyDescent="0.3">
      <c r="A630" s="18"/>
      <c r="B630" s="17"/>
      <c r="C630" s="19" t="str">
        <f>IF($B630="","",IFERROR(INDEX(Items!$B:$B,MATCH($B630,Items!$A:$A,0)),"Unknown code"))</f>
        <v/>
      </c>
      <c r="D630" s="20"/>
      <c r="E630" s="17"/>
    </row>
    <row r="631" spans="1:5" x14ac:dyDescent="0.3">
      <c r="A631" s="18"/>
      <c r="B631" s="17"/>
      <c r="C631" s="19" t="str">
        <f>IF($B631="","",IFERROR(INDEX(Items!$B:$B,MATCH($B631,Items!$A:$A,0)),"Unknown code"))</f>
        <v/>
      </c>
      <c r="D631" s="20"/>
      <c r="E631" s="17"/>
    </row>
    <row r="632" spans="1:5" x14ac:dyDescent="0.3">
      <c r="A632" s="18"/>
      <c r="B632" s="17"/>
      <c r="C632" s="19" t="str">
        <f>IF($B632="","",IFERROR(INDEX(Items!$B:$B,MATCH($B632,Items!$A:$A,0)),"Unknown code"))</f>
        <v/>
      </c>
      <c r="D632" s="20"/>
      <c r="E632" s="17"/>
    </row>
    <row r="633" spans="1:5" x14ac:dyDescent="0.3">
      <c r="A633" s="18"/>
      <c r="B633" s="17"/>
      <c r="C633" s="19" t="str">
        <f>IF($B633="","",IFERROR(INDEX(Items!$B:$B,MATCH($B633,Items!$A:$A,0)),"Unknown code"))</f>
        <v/>
      </c>
      <c r="D633" s="20"/>
      <c r="E633" s="17"/>
    </row>
    <row r="634" spans="1:5" x14ac:dyDescent="0.3">
      <c r="A634" s="18"/>
      <c r="B634" s="17"/>
      <c r="C634" s="19" t="str">
        <f>IF($B634="","",IFERROR(INDEX(Items!$B:$B,MATCH($B634,Items!$A:$A,0)),"Unknown code"))</f>
        <v/>
      </c>
      <c r="D634" s="20"/>
      <c r="E634" s="17"/>
    </row>
    <row r="635" spans="1:5" x14ac:dyDescent="0.3">
      <c r="A635" s="18"/>
      <c r="B635" s="17"/>
      <c r="C635" s="19" t="str">
        <f>IF($B635="","",IFERROR(INDEX(Items!$B:$B,MATCH($B635,Items!$A:$A,0)),"Unknown code"))</f>
        <v/>
      </c>
      <c r="D635" s="20"/>
      <c r="E635" s="17"/>
    </row>
    <row r="636" spans="1:5" x14ac:dyDescent="0.3">
      <c r="A636" s="18"/>
      <c r="B636" s="17"/>
      <c r="C636" s="19" t="str">
        <f>IF($B636="","",IFERROR(INDEX(Items!$B:$B,MATCH($B636,Items!$A:$A,0)),"Unknown code"))</f>
        <v/>
      </c>
      <c r="D636" s="20"/>
      <c r="E636" s="17"/>
    </row>
    <row r="637" spans="1:5" x14ac:dyDescent="0.3">
      <c r="A637" s="18"/>
      <c r="B637" s="17"/>
      <c r="C637" s="19" t="str">
        <f>IF($B637="","",IFERROR(INDEX(Items!$B:$B,MATCH($B637,Items!$A:$A,0)),"Unknown code"))</f>
        <v/>
      </c>
      <c r="D637" s="20"/>
      <c r="E637" s="17"/>
    </row>
    <row r="638" spans="1:5" x14ac:dyDescent="0.3">
      <c r="A638" s="18"/>
      <c r="B638" s="17"/>
      <c r="C638" s="19" t="str">
        <f>IF($B638="","",IFERROR(INDEX(Items!$B:$B,MATCH($B638,Items!$A:$A,0)),"Unknown code"))</f>
        <v/>
      </c>
      <c r="D638" s="20"/>
      <c r="E638" s="17"/>
    </row>
    <row r="639" spans="1:5" x14ac:dyDescent="0.3">
      <c r="A639" s="18"/>
      <c r="B639" s="17"/>
      <c r="C639" s="19" t="str">
        <f>IF($B639="","",IFERROR(INDEX(Items!$B:$B,MATCH($B639,Items!$A:$A,0)),"Unknown code"))</f>
        <v/>
      </c>
      <c r="D639" s="20"/>
      <c r="E639" s="17"/>
    </row>
    <row r="640" spans="1:5" x14ac:dyDescent="0.3">
      <c r="A640" s="18"/>
      <c r="B640" s="17"/>
      <c r="C640" s="19" t="str">
        <f>IF($B640="","",IFERROR(INDEX(Items!$B:$B,MATCH($B640,Items!$A:$A,0)),"Unknown code"))</f>
        <v/>
      </c>
      <c r="D640" s="20"/>
      <c r="E640" s="17"/>
    </row>
    <row r="641" spans="1:5" x14ac:dyDescent="0.3">
      <c r="A641" s="18"/>
      <c r="B641" s="17"/>
      <c r="C641" s="19" t="str">
        <f>IF($B641="","",IFERROR(INDEX(Items!$B:$B,MATCH($B641,Items!$A:$A,0)),"Unknown code"))</f>
        <v/>
      </c>
      <c r="D641" s="20"/>
      <c r="E641" s="17"/>
    </row>
    <row r="642" spans="1:5" x14ac:dyDescent="0.3">
      <c r="A642" s="18"/>
      <c r="B642" s="17"/>
      <c r="C642" s="19" t="str">
        <f>IF($B642="","",IFERROR(INDEX(Items!$B:$B,MATCH($B642,Items!$A:$A,0)),"Unknown code"))</f>
        <v/>
      </c>
      <c r="D642" s="20"/>
      <c r="E642" s="17"/>
    </row>
    <row r="643" spans="1:5" x14ac:dyDescent="0.3">
      <c r="A643" s="18"/>
      <c r="B643" s="17"/>
      <c r="C643" s="19" t="str">
        <f>IF($B643="","",IFERROR(INDEX(Items!$B:$B,MATCH($B643,Items!$A:$A,0)),"Unknown code"))</f>
        <v/>
      </c>
      <c r="D643" s="20"/>
      <c r="E643" s="17"/>
    </row>
    <row r="644" spans="1:5" x14ac:dyDescent="0.3">
      <c r="A644" s="18"/>
      <c r="B644" s="17"/>
      <c r="C644" s="19" t="str">
        <f>IF($B644="","",IFERROR(INDEX(Items!$B:$B,MATCH($B644,Items!$A:$A,0)),"Unknown code"))</f>
        <v/>
      </c>
      <c r="D644" s="20"/>
      <c r="E644" s="17"/>
    </row>
    <row r="645" spans="1:5" x14ac:dyDescent="0.3">
      <c r="A645" s="18"/>
      <c r="B645" s="17"/>
      <c r="C645" s="19" t="str">
        <f>IF($B645="","",IFERROR(INDEX(Items!$B:$B,MATCH($B645,Items!$A:$A,0)),"Unknown code"))</f>
        <v/>
      </c>
      <c r="D645" s="20"/>
      <c r="E645" s="17"/>
    </row>
    <row r="646" spans="1:5" x14ac:dyDescent="0.3">
      <c r="A646" s="18"/>
      <c r="B646" s="17"/>
      <c r="C646" s="19" t="str">
        <f>IF($B646="","",IFERROR(INDEX(Items!$B:$B,MATCH($B646,Items!$A:$A,0)),"Unknown code"))</f>
        <v/>
      </c>
      <c r="D646" s="20"/>
      <c r="E646" s="17"/>
    </row>
    <row r="647" spans="1:5" x14ac:dyDescent="0.3">
      <c r="A647" s="18"/>
      <c r="B647" s="17"/>
      <c r="C647" s="19" t="str">
        <f>IF($B647="","",IFERROR(INDEX(Items!$B:$B,MATCH($B647,Items!$A:$A,0)),"Unknown code"))</f>
        <v/>
      </c>
      <c r="D647" s="20"/>
      <c r="E647" s="17"/>
    </row>
    <row r="648" spans="1:5" x14ac:dyDescent="0.3">
      <c r="A648" s="18"/>
      <c r="B648" s="17"/>
      <c r="C648" s="19" t="str">
        <f>IF($B648="","",IFERROR(INDEX(Items!$B:$B,MATCH($B648,Items!$A:$A,0)),"Unknown code"))</f>
        <v/>
      </c>
      <c r="D648" s="20"/>
      <c r="E648" s="17"/>
    </row>
    <row r="649" spans="1:5" x14ac:dyDescent="0.3">
      <c r="A649" s="18"/>
      <c r="B649" s="17"/>
      <c r="C649" s="19" t="str">
        <f>IF($B649="","",IFERROR(INDEX(Items!$B:$B,MATCH($B649,Items!$A:$A,0)),"Unknown code"))</f>
        <v/>
      </c>
      <c r="D649" s="20"/>
      <c r="E649" s="17"/>
    </row>
    <row r="650" spans="1:5" x14ac:dyDescent="0.3">
      <c r="A650" s="18"/>
      <c r="B650" s="17"/>
      <c r="C650" s="19" t="str">
        <f>IF($B650="","",IFERROR(INDEX(Items!$B:$B,MATCH($B650,Items!$A:$A,0)),"Unknown code"))</f>
        <v/>
      </c>
      <c r="D650" s="20"/>
      <c r="E650" s="17"/>
    </row>
    <row r="651" spans="1:5" x14ac:dyDescent="0.3">
      <c r="A651" s="18"/>
      <c r="B651" s="17"/>
      <c r="C651" s="19" t="str">
        <f>IF($B651="","",IFERROR(INDEX(Items!$B:$B,MATCH($B651,Items!$A:$A,0)),"Unknown code"))</f>
        <v/>
      </c>
      <c r="D651" s="20"/>
      <c r="E651" s="17"/>
    </row>
    <row r="652" spans="1:5" x14ac:dyDescent="0.3">
      <c r="A652" s="18"/>
      <c r="B652" s="17"/>
      <c r="C652" s="19" t="str">
        <f>IF($B652="","",IFERROR(INDEX(Items!$B:$B,MATCH($B652,Items!$A:$A,0)),"Unknown code"))</f>
        <v/>
      </c>
      <c r="D652" s="20"/>
      <c r="E652" s="17"/>
    </row>
    <row r="653" spans="1:5" x14ac:dyDescent="0.3">
      <c r="A653" s="18"/>
      <c r="B653" s="17"/>
      <c r="C653" s="19" t="str">
        <f>IF($B653="","",IFERROR(INDEX(Items!$B:$B,MATCH($B653,Items!$A:$A,0)),"Unknown code"))</f>
        <v/>
      </c>
      <c r="D653" s="20"/>
      <c r="E653" s="17"/>
    </row>
    <row r="654" spans="1:5" x14ac:dyDescent="0.3">
      <c r="A654" s="18"/>
      <c r="B654" s="17"/>
      <c r="C654" s="19" t="str">
        <f>IF($B654="","",IFERROR(INDEX(Items!$B:$B,MATCH($B654,Items!$A:$A,0)),"Unknown code"))</f>
        <v/>
      </c>
      <c r="D654" s="20"/>
      <c r="E654" s="17"/>
    </row>
    <row r="655" spans="1:5" x14ac:dyDescent="0.3">
      <c r="A655" s="18"/>
      <c r="B655" s="17"/>
      <c r="C655" s="19" t="str">
        <f>IF($B655="","",IFERROR(INDEX(Items!$B:$B,MATCH($B655,Items!$A:$A,0)),"Unknown code"))</f>
        <v/>
      </c>
      <c r="D655" s="20"/>
      <c r="E655" s="17"/>
    </row>
    <row r="656" spans="1:5" x14ac:dyDescent="0.3">
      <c r="A656" s="18"/>
      <c r="B656" s="17"/>
      <c r="C656" s="19" t="str">
        <f>IF($B656="","",IFERROR(INDEX(Items!$B:$B,MATCH($B656,Items!$A:$A,0)),"Unknown code"))</f>
        <v/>
      </c>
      <c r="D656" s="20"/>
      <c r="E656" s="17"/>
    </row>
    <row r="657" spans="1:5" x14ac:dyDescent="0.3">
      <c r="A657" s="18"/>
      <c r="B657" s="17"/>
      <c r="C657" s="19" t="str">
        <f>IF($B657="","",IFERROR(INDEX(Items!$B:$B,MATCH($B657,Items!$A:$A,0)),"Unknown code"))</f>
        <v/>
      </c>
      <c r="D657" s="20"/>
      <c r="E657" s="17"/>
    </row>
    <row r="658" spans="1:5" x14ac:dyDescent="0.3">
      <c r="A658" s="18"/>
      <c r="B658" s="17"/>
      <c r="C658" s="19" t="str">
        <f>IF($B658="","",IFERROR(INDEX(Items!$B:$B,MATCH($B658,Items!$A:$A,0)),"Unknown code"))</f>
        <v/>
      </c>
      <c r="D658" s="20"/>
      <c r="E658" s="17"/>
    </row>
    <row r="659" spans="1:5" x14ac:dyDescent="0.3">
      <c r="A659" s="18"/>
      <c r="B659" s="17"/>
      <c r="C659" s="19" t="str">
        <f>IF($B659="","",IFERROR(INDEX(Items!$B:$B,MATCH($B659,Items!$A:$A,0)),"Unknown code"))</f>
        <v/>
      </c>
      <c r="D659" s="20"/>
      <c r="E659" s="17"/>
    </row>
    <row r="660" spans="1:5" x14ac:dyDescent="0.3">
      <c r="A660" s="18"/>
      <c r="B660" s="17"/>
      <c r="C660" s="19" t="str">
        <f>IF($B660="","",IFERROR(INDEX(Items!$B:$B,MATCH($B660,Items!$A:$A,0)),"Unknown code"))</f>
        <v/>
      </c>
      <c r="D660" s="20"/>
      <c r="E660" s="17"/>
    </row>
    <row r="661" spans="1:5" x14ac:dyDescent="0.3">
      <c r="A661" s="18"/>
      <c r="B661" s="17"/>
      <c r="C661" s="19" t="str">
        <f>IF($B661="","",IFERROR(INDEX(Items!$B:$B,MATCH($B661,Items!$A:$A,0)),"Unknown code"))</f>
        <v/>
      </c>
      <c r="D661" s="20"/>
      <c r="E661" s="17"/>
    </row>
    <row r="662" spans="1:5" x14ac:dyDescent="0.3">
      <c r="A662" s="18"/>
      <c r="B662" s="17"/>
      <c r="C662" s="19" t="str">
        <f>IF($B662="","",IFERROR(INDEX(Items!$B:$B,MATCH($B662,Items!$A:$A,0)),"Unknown code"))</f>
        <v/>
      </c>
      <c r="D662" s="20"/>
      <c r="E662" s="17"/>
    </row>
    <row r="663" spans="1:5" x14ac:dyDescent="0.3">
      <c r="A663" s="18"/>
      <c r="B663" s="17"/>
      <c r="C663" s="19" t="str">
        <f>IF($B663="","",IFERROR(INDEX(Items!$B:$B,MATCH($B663,Items!$A:$A,0)),"Unknown code"))</f>
        <v/>
      </c>
      <c r="D663" s="20"/>
      <c r="E663" s="17"/>
    </row>
    <row r="664" spans="1:5" x14ac:dyDescent="0.3">
      <c r="A664" s="18"/>
      <c r="B664" s="17"/>
      <c r="C664" s="19" t="str">
        <f>IF($B664="","",IFERROR(INDEX(Items!$B:$B,MATCH($B664,Items!$A:$A,0)),"Unknown code"))</f>
        <v/>
      </c>
      <c r="D664" s="20"/>
      <c r="E664" s="17"/>
    </row>
    <row r="665" spans="1:5" x14ac:dyDescent="0.3">
      <c r="A665" s="18"/>
      <c r="B665" s="17"/>
      <c r="C665" s="19" t="str">
        <f>IF($B665="","",IFERROR(INDEX(Items!$B:$B,MATCH($B665,Items!$A:$A,0)),"Unknown code"))</f>
        <v/>
      </c>
      <c r="D665" s="20"/>
      <c r="E665" s="17"/>
    </row>
    <row r="666" spans="1:5" x14ac:dyDescent="0.3">
      <c r="A666" s="18"/>
      <c r="B666" s="17"/>
      <c r="C666" s="19" t="str">
        <f>IF($B666="","",IFERROR(INDEX(Items!$B:$B,MATCH($B666,Items!$A:$A,0)),"Unknown code"))</f>
        <v/>
      </c>
      <c r="D666" s="20"/>
      <c r="E666" s="17"/>
    </row>
    <row r="667" spans="1:5" x14ac:dyDescent="0.3">
      <c r="A667" s="18"/>
      <c r="B667" s="17"/>
      <c r="C667" s="19" t="str">
        <f>IF($B667="","",IFERROR(INDEX(Items!$B:$B,MATCH($B667,Items!$A:$A,0)),"Unknown code"))</f>
        <v/>
      </c>
      <c r="D667" s="20"/>
      <c r="E667" s="17"/>
    </row>
    <row r="668" spans="1:5" x14ac:dyDescent="0.3">
      <c r="A668" s="18"/>
      <c r="B668" s="17"/>
      <c r="C668" s="19" t="str">
        <f>IF($B668="","",IFERROR(INDEX(Items!$B:$B,MATCH($B668,Items!$A:$A,0)),"Unknown code"))</f>
        <v/>
      </c>
      <c r="D668" s="20"/>
      <c r="E668" s="17"/>
    </row>
    <row r="669" spans="1:5" x14ac:dyDescent="0.3">
      <c r="A669" s="18"/>
      <c r="B669" s="17"/>
      <c r="C669" s="19" t="str">
        <f>IF($B669="","",IFERROR(INDEX(Items!$B:$B,MATCH($B669,Items!$A:$A,0)),"Unknown code"))</f>
        <v/>
      </c>
      <c r="D669" s="20"/>
      <c r="E669" s="17"/>
    </row>
    <row r="670" spans="1:5" x14ac:dyDescent="0.3">
      <c r="A670" s="18"/>
      <c r="B670" s="17"/>
      <c r="C670" s="19" t="str">
        <f>IF($B670="","",IFERROR(INDEX(Items!$B:$B,MATCH($B670,Items!$A:$A,0)),"Unknown code"))</f>
        <v/>
      </c>
      <c r="D670" s="20"/>
      <c r="E670" s="17"/>
    </row>
    <row r="671" spans="1:5" x14ac:dyDescent="0.3">
      <c r="A671" s="18"/>
      <c r="B671" s="17"/>
      <c r="C671" s="19" t="str">
        <f>IF($B671="","",IFERROR(INDEX(Items!$B:$B,MATCH($B671,Items!$A:$A,0)),"Unknown code"))</f>
        <v/>
      </c>
      <c r="D671" s="20"/>
      <c r="E671" s="17"/>
    </row>
    <row r="672" spans="1:5" x14ac:dyDescent="0.3">
      <c r="A672" s="18"/>
      <c r="B672" s="17"/>
      <c r="C672" s="19" t="str">
        <f>IF($B672="","",IFERROR(INDEX(Items!$B:$B,MATCH($B672,Items!$A:$A,0)),"Unknown code"))</f>
        <v/>
      </c>
      <c r="D672" s="20"/>
      <c r="E672" s="17"/>
    </row>
    <row r="673" spans="1:5" x14ac:dyDescent="0.3">
      <c r="A673" s="18"/>
      <c r="B673" s="17"/>
      <c r="C673" s="19" t="str">
        <f>IF($B673="","",IFERROR(INDEX(Items!$B:$B,MATCH($B673,Items!$A:$A,0)),"Unknown code"))</f>
        <v/>
      </c>
      <c r="D673" s="20"/>
      <c r="E673" s="17"/>
    </row>
    <row r="674" spans="1:5" x14ac:dyDescent="0.3">
      <c r="A674" s="18"/>
      <c r="B674" s="17"/>
      <c r="C674" s="19" t="str">
        <f>IF($B674="","",IFERROR(INDEX(Items!$B:$B,MATCH($B674,Items!$A:$A,0)),"Unknown code"))</f>
        <v/>
      </c>
      <c r="D674" s="20"/>
      <c r="E674" s="17"/>
    </row>
    <row r="675" spans="1:5" x14ac:dyDescent="0.3">
      <c r="A675" s="18"/>
      <c r="B675" s="17"/>
      <c r="C675" s="19" t="str">
        <f>IF($B675="","",IFERROR(INDEX(Items!$B:$B,MATCH($B675,Items!$A:$A,0)),"Unknown code"))</f>
        <v/>
      </c>
      <c r="D675" s="20"/>
      <c r="E675" s="17"/>
    </row>
    <row r="676" spans="1:5" x14ac:dyDescent="0.3">
      <c r="A676" s="18"/>
      <c r="B676" s="17"/>
      <c r="C676" s="19" t="str">
        <f>IF($B676="","",IFERROR(INDEX(Items!$B:$B,MATCH($B676,Items!$A:$A,0)),"Unknown code"))</f>
        <v/>
      </c>
      <c r="D676" s="20"/>
      <c r="E676" s="17"/>
    </row>
    <row r="677" spans="1:5" x14ac:dyDescent="0.3">
      <c r="A677" s="18"/>
      <c r="B677" s="17"/>
      <c r="C677" s="19" t="str">
        <f>IF($B677="","",IFERROR(INDEX(Items!$B:$B,MATCH($B677,Items!$A:$A,0)),"Unknown code"))</f>
        <v/>
      </c>
      <c r="D677" s="20"/>
      <c r="E677" s="17"/>
    </row>
    <row r="678" spans="1:5" x14ac:dyDescent="0.3">
      <c r="A678" s="18"/>
      <c r="B678" s="17"/>
      <c r="C678" s="19" t="str">
        <f>IF($B678="","",IFERROR(INDEX(Items!$B:$B,MATCH($B678,Items!$A:$A,0)),"Unknown code"))</f>
        <v/>
      </c>
      <c r="D678" s="20"/>
      <c r="E678" s="17"/>
    </row>
    <row r="679" spans="1:5" x14ac:dyDescent="0.3">
      <c r="A679" s="18"/>
      <c r="B679" s="17"/>
      <c r="C679" s="19" t="str">
        <f>IF($B679="","",IFERROR(INDEX(Items!$B:$B,MATCH($B679,Items!$A:$A,0)),"Unknown code"))</f>
        <v/>
      </c>
      <c r="D679" s="20"/>
      <c r="E679" s="17"/>
    </row>
    <row r="680" spans="1:5" x14ac:dyDescent="0.3">
      <c r="A680" s="18"/>
      <c r="B680" s="17"/>
      <c r="C680" s="19" t="str">
        <f>IF($B680="","",IFERROR(INDEX(Items!$B:$B,MATCH($B680,Items!$A:$A,0)),"Unknown code"))</f>
        <v/>
      </c>
      <c r="D680" s="20"/>
      <c r="E680" s="17"/>
    </row>
    <row r="681" spans="1:5" x14ac:dyDescent="0.3">
      <c r="A681" s="18"/>
      <c r="B681" s="17"/>
      <c r="C681" s="19" t="str">
        <f>IF($B681="","",IFERROR(INDEX(Items!$B:$B,MATCH($B681,Items!$A:$A,0)),"Unknown code"))</f>
        <v/>
      </c>
      <c r="D681" s="20"/>
      <c r="E681" s="17"/>
    </row>
    <row r="682" spans="1:5" x14ac:dyDescent="0.3">
      <c r="A682" s="18"/>
      <c r="B682" s="17"/>
      <c r="C682" s="19" t="str">
        <f>IF($B682="","",IFERROR(INDEX(Items!$B:$B,MATCH($B682,Items!$A:$A,0)),"Unknown code"))</f>
        <v/>
      </c>
      <c r="D682" s="20"/>
      <c r="E682" s="17"/>
    </row>
    <row r="683" spans="1:5" x14ac:dyDescent="0.3">
      <c r="A683" s="18"/>
      <c r="B683" s="17"/>
      <c r="C683" s="19" t="str">
        <f>IF($B683="","",IFERROR(INDEX(Items!$B:$B,MATCH($B683,Items!$A:$A,0)),"Unknown code"))</f>
        <v/>
      </c>
      <c r="D683" s="20"/>
      <c r="E683" s="17"/>
    </row>
    <row r="684" spans="1:5" x14ac:dyDescent="0.3">
      <c r="A684" s="18"/>
      <c r="B684" s="17"/>
      <c r="C684" s="19" t="str">
        <f>IF($B684="","",IFERROR(INDEX(Items!$B:$B,MATCH($B684,Items!$A:$A,0)),"Unknown code"))</f>
        <v/>
      </c>
      <c r="D684" s="20"/>
      <c r="E684" s="17"/>
    </row>
    <row r="685" spans="1:5" x14ac:dyDescent="0.3">
      <c r="A685" s="18"/>
      <c r="B685" s="17"/>
      <c r="C685" s="19" t="str">
        <f>IF($B685="","",IFERROR(INDEX(Items!$B:$B,MATCH($B685,Items!$A:$A,0)),"Unknown code"))</f>
        <v/>
      </c>
      <c r="D685" s="20"/>
      <c r="E685" s="17"/>
    </row>
    <row r="686" spans="1:5" x14ac:dyDescent="0.3">
      <c r="A686" s="18"/>
      <c r="B686" s="17"/>
      <c r="C686" s="19" t="str">
        <f>IF($B686="","",IFERROR(INDEX(Items!$B:$B,MATCH($B686,Items!$A:$A,0)),"Unknown code"))</f>
        <v/>
      </c>
      <c r="D686" s="20"/>
      <c r="E686" s="17"/>
    </row>
    <row r="687" spans="1:5" x14ac:dyDescent="0.3">
      <c r="A687" s="18"/>
      <c r="B687" s="17"/>
      <c r="C687" s="19" t="str">
        <f>IF($B687="","",IFERROR(INDEX(Items!$B:$B,MATCH($B687,Items!$A:$A,0)),"Unknown code"))</f>
        <v/>
      </c>
      <c r="D687" s="20"/>
      <c r="E687" s="17"/>
    </row>
    <row r="688" spans="1:5" x14ac:dyDescent="0.3">
      <c r="A688" s="18"/>
      <c r="B688" s="17"/>
      <c r="C688" s="19" t="str">
        <f>IF($B688="","",IFERROR(INDEX(Items!$B:$B,MATCH($B688,Items!$A:$A,0)),"Unknown code"))</f>
        <v/>
      </c>
      <c r="D688" s="20"/>
      <c r="E688" s="17"/>
    </row>
    <row r="689" spans="1:5" x14ac:dyDescent="0.3">
      <c r="A689" s="18"/>
      <c r="B689" s="17"/>
      <c r="C689" s="19" t="str">
        <f>IF($B689="","",IFERROR(INDEX(Items!$B:$B,MATCH($B689,Items!$A:$A,0)),"Unknown code"))</f>
        <v/>
      </c>
      <c r="D689" s="20"/>
      <c r="E689" s="17"/>
    </row>
    <row r="690" spans="1:5" x14ac:dyDescent="0.3">
      <c r="A690" s="18"/>
      <c r="B690" s="17"/>
      <c r="C690" s="19" t="str">
        <f>IF($B690="","",IFERROR(INDEX(Items!$B:$B,MATCH($B690,Items!$A:$A,0)),"Unknown code"))</f>
        <v/>
      </c>
      <c r="D690" s="20"/>
      <c r="E690" s="17"/>
    </row>
    <row r="691" spans="1:5" x14ac:dyDescent="0.3">
      <c r="A691" s="18"/>
      <c r="B691" s="17"/>
      <c r="C691" s="19" t="str">
        <f>IF($B691="","",IFERROR(INDEX(Items!$B:$B,MATCH($B691,Items!$A:$A,0)),"Unknown code"))</f>
        <v/>
      </c>
      <c r="D691" s="20"/>
      <c r="E691" s="17"/>
    </row>
    <row r="692" spans="1:5" x14ac:dyDescent="0.3">
      <c r="A692" s="18"/>
      <c r="B692" s="17"/>
      <c r="C692" s="19" t="str">
        <f>IF($B692="","",IFERROR(INDEX(Items!$B:$B,MATCH($B692,Items!$A:$A,0)),"Unknown code"))</f>
        <v/>
      </c>
      <c r="D692" s="20"/>
      <c r="E692" s="17"/>
    </row>
    <row r="693" spans="1:5" x14ac:dyDescent="0.3">
      <c r="A693" s="18"/>
      <c r="B693" s="17"/>
      <c r="C693" s="19" t="str">
        <f>IF($B693="","",IFERROR(INDEX(Items!$B:$B,MATCH($B693,Items!$A:$A,0)),"Unknown code"))</f>
        <v/>
      </c>
      <c r="D693" s="20"/>
      <c r="E693" s="17"/>
    </row>
    <row r="694" spans="1:5" x14ac:dyDescent="0.3">
      <c r="A694" s="18"/>
      <c r="B694" s="17"/>
      <c r="C694" s="19" t="str">
        <f>IF($B694="","",IFERROR(INDEX(Items!$B:$B,MATCH($B694,Items!$A:$A,0)),"Unknown code"))</f>
        <v/>
      </c>
      <c r="D694" s="20"/>
      <c r="E694" s="17"/>
    </row>
    <row r="695" spans="1:5" x14ac:dyDescent="0.3">
      <c r="A695" s="18"/>
      <c r="B695" s="17"/>
      <c r="C695" s="19" t="str">
        <f>IF($B695="","",IFERROR(INDEX(Items!$B:$B,MATCH($B695,Items!$A:$A,0)),"Unknown code"))</f>
        <v/>
      </c>
      <c r="D695" s="20"/>
      <c r="E695" s="17"/>
    </row>
    <row r="696" spans="1:5" x14ac:dyDescent="0.3">
      <c r="A696" s="18"/>
      <c r="B696" s="17"/>
      <c r="C696" s="19" t="str">
        <f>IF($B696="","",IFERROR(INDEX(Items!$B:$B,MATCH($B696,Items!$A:$A,0)),"Unknown code"))</f>
        <v/>
      </c>
      <c r="D696" s="20"/>
      <c r="E696" s="17"/>
    </row>
    <row r="697" spans="1:5" x14ac:dyDescent="0.3">
      <c r="A697" s="18"/>
      <c r="B697" s="17"/>
      <c r="C697" s="19" t="str">
        <f>IF($B697="","",IFERROR(INDEX(Items!$B:$B,MATCH($B697,Items!$A:$A,0)),"Unknown code"))</f>
        <v/>
      </c>
      <c r="D697" s="20"/>
      <c r="E697" s="17"/>
    </row>
    <row r="698" spans="1:5" x14ac:dyDescent="0.3">
      <c r="A698" s="18"/>
      <c r="B698" s="17"/>
      <c r="C698" s="19" t="str">
        <f>IF($B698="","",IFERROR(INDEX(Items!$B:$B,MATCH($B698,Items!$A:$A,0)),"Unknown code"))</f>
        <v/>
      </c>
      <c r="D698" s="20"/>
      <c r="E698" s="17"/>
    </row>
    <row r="699" spans="1:5" x14ac:dyDescent="0.3">
      <c r="A699" s="18"/>
      <c r="B699" s="17"/>
      <c r="C699" s="19" t="str">
        <f>IF($B699="","",IFERROR(INDEX(Items!$B:$B,MATCH($B699,Items!$A:$A,0)),"Unknown code"))</f>
        <v/>
      </c>
      <c r="D699" s="20"/>
      <c r="E699" s="17"/>
    </row>
    <row r="700" spans="1:5" x14ac:dyDescent="0.3">
      <c r="A700" s="18"/>
      <c r="B700" s="17"/>
      <c r="C700" s="19" t="str">
        <f>IF($B700="","",IFERROR(INDEX(Items!$B:$B,MATCH($B700,Items!$A:$A,0)),"Unknown code"))</f>
        <v/>
      </c>
      <c r="D700" s="20"/>
      <c r="E700" s="17"/>
    </row>
    <row r="701" spans="1:5" x14ac:dyDescent="0.3">
      <c r="A701" s="18"/>
      <c r="B701" s="17"/>
      <c r="C701" s="19" t="str">
        <f>IF($B701="","",IFERROR(INDEX(Items!$B:$B,MATCH($B701,Items!$A:$A,0)),"Unknown code"))</f>
        <v/>
      </c>
      <c r="D701" s="20"/>
      <c r="E701" s="17"/>
    </row>
    <row r="702" spans="1:5" x14ac:dyDescent="0.3">
      <c r="A702" s="18"/>
      <c r="B702" s="17"/>
      <c r="C702" s="19" t="str">
        <f>IF($B702="","",IFERROR(INDEX(Items!$B:$B,MATCH($B702,Items!$A:$A,0)),"Unknown code"))</f>
        <v/>
      </c>
      <c r="D702" s="20"/>
      <c r="E702" s="17"/>
    </row>
    <row r="703" spans="1:5" x14ac:dyDescent="0.3">
      <c r="A703" s="18"/>
      <c r="B703" s="17"/>
      <c r="C703" s="19" t="str">
        <f>IF($B703="","",IFERROR(INDEX(Items!$B:$B,MATCH($B703,Items!$A:$A,0)),"Unknown code"))</f>
        <v/>
      </c>
      <c r="D703" s="20"/>
      <c r="E703" s="17"/>
    </row>
    <row r="704" spans="1:5" x14ac:dyDescent="0.3">
      <c r="A704" s="18"/>
      <c r="B704" s="17"/>
      <c r="C704" s="19" t="str">
        <f>IF($B704="","",IFERROR(INDEX(Items!$B:$B,MATCH($B704,Items!$A:$A,0)),"Unknown code"))</f>
        <v/>
      </c>
      <c r="D704" s="20"/>
      <c r="E704" s="17"/>
    </row>
    <row r="705" spans="1:5" x14ac:dyDescent="0.3">
      <c r="A705" s="18"/>
      <c r="B705" s="17"/>
      <c r="C705" s="19" t="str">
        <f>IF($B705="","",IFERROR(INDEX(Items!$B:$B,MATCH($B705,Items!$A:$A,0)),"Unknown code"))</f>
        <v/>
      </c>
      <c r="D705" s="20"/>
      <c r="E705" s="17"/>
    </row>
    <row r="706" spans="1:5" x14ac:dyDescent="0.3">
      <c r="A706" s="18"/>
      <c r="B706" s="17"/>
      <c r="C706" s="19" t="str">
        <f>IF($B706="","",IFERROR(INDEX(Items!$B:$B,MATCH($B706,Items!$A:$A,0)),"Unknown code"))</f>
        <v/>
      </c>
      <c r="D706" s="20"/>
      <c r="E706" s="17"/>
    </row>
    <row r="707" spans="1:5" x14ac:dyDescent="0.3">
      <c r="A707" s="18"/>
      <c r="B707" s="17"/>
      <c r="C707" s="19" t="str">
        <f>IF($B707="","",IFERROR(INDEX(Items!$B:$B,MATCH($B707,Items!$A:$A,0)),"Unknown code"))</f>
        <v/>
      </c>
      <c r="D707" s="20"/>
      <c r="E707" s="17"/>
    </row>
    <row r="708" spans="1:5" x14ac:dyDescent="0.3">
      <c r="A708" s="18"/>
      <c r="B708" s="17"/>
      <c r="C708" s="19" t="str">
        <f>IF($B708="","",IFERROR(INDEX(Items!$B:$B,MATCH($B708,Items!$A:$A,0)),"Unknown code"))</f>
        <v/>
      </c>
      <c r="D708" s="20"/>
      <c r="E708" s="17"/>
    </row>
    <row r="709" spans="1:5" x14ac:dyDescent="0.3">
      <c r="A709" s="18"/>
      <c r="B709" s="17"/>
      <c r="C709" s="19" t="str">
        <f>IF($B709="","",IFERROR(INDEX(Items!$B:$B,MATCH($B709,Items!$A:$A,0)),"Unknown code"))</f>
        <v/>
      </c>
      <c r="D709" s="20"/>
      <c r="E709" s="17"/>
    </row>
    <row r="710" spans="1:5" x14ac:dyDescent="0.3">
      <c r="A710" s="18"/>
      <c r="B710" s="17"/>
      <c r="C710" s="19" t="str">
        <f>IF($B710="","",IFERROR(INDEX(Items!$B:$B,MATCH($B710,Items!$A:$A,0)),"Unknown code"))</f>
        <v/>
      </c>
      <c r="D710" s="20"/>
      <c r="E710" s="17"/>
    </row>
    <row r="711" spans="1:5" x14ac:dyDescent="0.3">
      <c r="A711" s="18"/>
      <c r="B711" s="17"/>
      <c r="C711" s="19" t="str">
        <f>IF($B711="","",IFERROR(INDEX(Items!$B:$B,MATCH($B711,Items!$A:$A,0)),"Unknown code"))</f>
        <v/>
      </c>
      <c r="D711" s="20"/>
      <c r="E711" s="17"/>
    </row>
    <row r="712" spans="1:5" x14ac:dyDescent="0.3">
      <c r="A712" s="18"/>
      <c r="B712" s="17"/>
      <c r="C712" s="19" t="str">
        <f>IF($B712="","",IFERROR(INDEX(Items!$B:$B,MATCH($B712,Items!$A:$A,0)),"Unknown code"))</f>
        <v/>
      </c>
      <c r="D712" s="20"/>
      <c r="E712" s="17"/>
    </row>
    <row r="713" spans="1:5" x14ac:dyDescent="0.3">
      <c r="A713" s="18"/>
      <c r="B713" s="17"/>
      <c r="C713" s="19" t="str">
        <f>IF($B713="","",IFERROR(INDEX(Items!$B:$B,MATCH($B713,Items!$A:$A,0)),"Unknown code"))</f>
        <v/>
      </c>
      <c r="D713" s="20"/>
      <c r="E713" s="17"/>
    </row>
    <row r="714" spans="1:5" x14ac:dyDescent="0.3">
      <c r="A714" s="18"/>
      <c r="B714" s="17"/>
      <c r="C714" s="19" t="str">
        <f>IF($B714="","",IFERROR(INDEX(Items!$B:$B,MATCH($B714,Items!$A:$A,0)),"Unknown code"))</f>
        <v/>
      </c>
      <c r="D714" s="20"/>
      <c r="E714" s="17"/>
    </row>
    <row r="715" spans="1:5" x14ac:dyDescent="0.3">
      <c r="A715" s="18"/>
      <c r="B715" s="17"/>
      <c r="C715" s="19" t="str">
        <f>IF($B715="","",IFERROR(INDEX(Items!$B:$B,MATCH($B715,Items!$A:$A,0)),"Unknown code"))</f>
        <v/>
      </c>
      <c r="D715" s="20"/>
      <c r="E715" s="17"/>
    </row>
    <row r="716" spans="1:5" x14ac:dyDescent="0.3">
      <c r="A716" s="18"/>
      <c r="B716" s="17"/>
      <c r="C716" s="19" t="str">
        <f>IF($B716="","",IFERROR(INDEX(Items!$B:$B,MATCH($B716,Items!$A:$A,0)),"Unknown code"))</f>
        <v/>
      </c>
      <c r="D716" s="20"/>
      <c r="E716" s="17"/>
    </row>
    <row r="717" spans="1:5" x14ac:dyDescent="0.3">
      <c r="A717" s="18"/>
      <c r="B717" s="17"/>
      <c r="C717" s="19" t="str">
        <f>IF($B717="","",IFERROR(INDEX(Items!$B:$B,MATCH($B717,Items!$A:$A,0)),"Unknown code"))</f>
        <v/>
      </c>
      <c r="D717" s="20"/>
      <c r="E717" s="17"/>
    </row>
    <row r="718" spans="1:5" x14ac:dyDescent="0.3">
      <c r="A718" s="18"/>
      <c r="B718" s="17"/>
      <c r="C718" s="19" t="str">
        <f>IF($B718="","",IFERROR(INDEX(Items!$B:$B,MATCH($B718,Items!$A:$A,0)),"Unknown code"))</f>
        <v/>
      </c>
      <c r="D718" s="20"/>
      <c r="E718" s="17"/>
    </row>
    <row r="719" spans="1:5" x14ac:dyDescent="0.3">
      <c r="A719" s="18"/>
      <c r="B719" s="17"/>
      <c r="C719" s="19" t="str">
        <f>IF($B719="","",IFERROR(INDEX(Items!$B:$B,MATCH($B719,Items!$A:$A,0)),"Unknown code"))</f>
        <v/>
      </c>
      <c r="D719" s="20"/>
      <c r="E719" s="17"/>
    </row>
    <row r="720" spans="1:5" x14ac:dyDescent="0.3">
      <c r="A720" s="18"/>
      <c r="B720" s="17"/>
      <c r="C720" s="19" t="str">
        <f>IF($B720="","",IFERROR(INDEX(Items!$B:$B,MATCH($B720,Items!$A:$A,0)),"Unknown code"))</f>
        <v/>
      </c>
      <c r="D720" s="20"/>
      <c r="E720" s="17"/>
    </row>
    <row r="721" spans="1:5" x14ac:dyDescent="0.3">
      <c r="A721" s="18"/>
      <c r="B721" s="17"/>
      <c r="C721" s="19" t="str">
        <f>IF($B721="","",IFERROR(INDEX(Items!$B:$B,MATCH($B721,Items!$A:$A,0)),"Unknown code"))</f>
        <v/>
      </c>
      <c r="D721" s="20"/>
      <c r="E721" s="17"/>
    </row>
    <row r="722" spans="1:5" x14ac:dyDescent="0.3">
      <c r="A722" s="18"/>
      <c r="B722" s="17"/>
      <c r="C722" s="19" t="str">
        <f>IF($B722="","",IFERROR(INDEX(Items!$B:$B,MATCH($B722,Items!$A:$A,0)),"Unknown code"))</f>
        <v/>
      </c>
      <c r="D722" s="20"/>
      <c r="E722" s="17"/>
    </row>
    <row r="723" spans="1:5" x14ac:dyDescent="0.3">
      <c r="A723" s="18"/>
      <c r="B723" s="17"/>
      <c r="C723" s="19" t="str">
        <f>IF($B723="","",IFERROR(INDEX(Items!$B:$B,MATCH($B723,Items!$A:$A,0)),"Unknown code"))</f>
        <v/>
      </c>
      <c r="D723" s="20"/>
      <c r="E723" s="17"/>
    </row>
    <row r="724" spans="1:5" x14ac:dyDescent="0.3">
      <c r="A724" s="18"/>
      <c r="B724" s="17"/>
      <c r="C724" s="19" t="str">
        <f>IF($B724="","",IFERROR(INDEX(Items!$B:$B,MATCH($B724,Items!$A:$A,0)),"Unknown code"))</f>
        <v/>
      </c>
      <c r="D724" s="20"/>
      <c r="E724" s="17"/>
    </row>
    <row r="725" spans="1:5" x14ac:dyDescent="0.3">
      <c r="A725" s="18"/>
      <c r="B725" s="17"/>
      <c r="C725" s="19" t="str">
        <f>IF($B725="","",IFERROR(INDEX(Items!$B:$B,MATCH($B725,Items!$A:$A,0)),"Unknown code"))</f>
        <v/>
      </c>
      <c r="D725" s="20"/>
      <c r="E725" s="17"/>
    </row>
    <row r="726" spans="1:5" x14ac:dyDescent="0.3">
      <c r="A726" s="18"/>
      <c r="B726" s="17"/>
      <c r="C726" s="19" t="str">
        <f>IF($B726="","",IFERROR(INDEX(Items!$B:$B,MATCH($B726,Items!$A:$A,0)),"Unknown code"))</f>
        <v/>
      </c>
      <c r="D726" s="20"/>
      <c r="E726" s="17"/>
    </row>
    <row r="727" spans="1:5" x14ac:dyDescent="0.3">
      <c r="A727" s="18"/>
      <c r="B727" s="17"/>
      <c r="C727" s="19" t="str">
        <f>IF($B727="","",IFERROR(INDEX(Items!$B:$B,MATCH($B727,Items!$A:$A,0)),"Unknown code"))</f>
        <v/>
      </c>
      <c r="D727" s="20"/>
      <c r="E727" s="17"/>
    </row>
    <row r="728" spans="1:5" x14ac:dyDescent="0.3">
      <c r="A728" s="18"/>
      <c r="B728" s="17"/>
      <c r="C728" s="19" t="str">
        <f>IF($B728="","",IFERROR(INDEX(Items!$B:$B,MATCH($B728,Items!$A:$A,0)),"Unknown code"))</f>
        <v/>
      </c>
      <c r="D728" s="20"/>
      <c r="E728" s="17"/>
    </row>
    <row r="729" spans="1:5" x14ac:dyDescent="0.3">
      <c r="A729" s="18"/>
      <c r="B729" s="17"/>
      <c r="C729" s="19" t="str">
        <f>IF($B729="","",IFERROR(INDEX(Items!$B:$B,MATCH($B729,Items!$A:$A,0)),"Unknown code"))</f>
        <v/>
      </c>
      <c r="D729" s="20"/>
      <c r="E729" s="17"/>
    </row>
    <row r="730" spans="1:5" x14ac:dyDescent="0.3">
      <c r="A730" s="18"/>
      <c r="B730" s="17"/>
      <c r="C730" s="19" t="str">
        <f>IF($B730="","",IFERROR(INDEX(Items!$B:$B,MATCH($B730,Items!$A:$A,0)),"Unknown code"))</f>
        <v/>
      </c>
      <c r="D730" s="20"/>
      <c r="E730" s="17"/>
    </row>
    <row r="731" spans="1:5" x14ac:dyDescent="0.3">
      <c r="A731" s="18"/>
      <c r="B731" s="17"/>
      <c r="C731" s="19" t="str">
        <f>IF($B731="","",IFERROR(INDEX(Items!$B:$B,MATCH($B731,Items!$A:$A,0)),"Unknown code"))</f>
        <v/>
      </c>
      <c r="D731" s="20"/>
      <c r="E731" s="17"/>
    </row>
    <row r="732" spans="1:5" x14ac:dyDescent="0.3">
      <c r="A732" s="18"/>
      <c r="B732" s="17"/>
      <c r="C732" s="19" t="str">
        <f>IF($B732="","",IFERROR(INDEX(Items!$B:$B,MATCH($B732,Items!$A:$A,0)),"Unknown code"))</f>
        <v/>
      </c>
      <c r="D732" s="20"/>
      <c r="E732" s="17"/>
    </row>
    <row r="733" spans="1:5" x14ac:dyDescent="0.3">
      <c r="A733" s="18"/>
      <c r="B733" s="17"/>
      <c r="C733" s="19" t="str">
        <f>IF($B733="","",IFERROR(INDEX(Items!$B:$B,MATCH($B733,Items!$A:$A,0)),"Unknown code"))</f>
        <v/>
      </c>
      <c r="D733" s="20"/>
      <c r="E733" s="17"/>
    </row>
    <row r="734" spans="1:5" x14ac:dyDescent="0.3">
      <c r="A734" s="18"/>
      <c r="B734" s="17"/>
      <c r="C734" s="19" t="str">
        <f>IF($B734="","",IFERROR(INDEX(Items!$B:$B,MATCH($B734,Items!$A:$A,0)),"Unknown code"))</f>
        <v/>
      </c>
      <c r="D734" s="20"/>
      <c r="E734" s="17"/>
    </row>
    <row r="735" spans="1:5" x14ac:dyDescent="0.3">
      <c r="A735" s="18"/>
      <c r="B735" s="17"/>
      <c r="C735" s="19" t="str">
        <f>IF($B735="","",IFERROR(INDEX(Items!$B:$B,MATCH($B735,Items!$A:$A,0)),"Unknown code"))</f>
        <v/>
      </c>
      <c r="D735" s="20"/>
      <c r="E735" s="17"/>
    </row>
    <row r="736" spans="1:5" x14ac:dyDescent="0.3">
      <c r="A736" s="18"/>
      <c r="B736" s="17"/>
      <c r="C736" s="19" t="str">
        <f>IF($B736="","",IFERROR(INDEX(Items!$B:$B,MATCH($B736,Items!$A:$A,0)),"Unknown code"))</f>
        <v/>
      </c>
      <c r="D736" s="20"/>
      <c r="E736" s="17"/>
    </row>
    <row r="737" spans="1:5" x14ac:dyDescent="0.3">
      <c r="A737" s="18"/>
      <c r="B737" s="17"/>
      <c r="C737" s="19" t="str">
        <f>IF($B737="","",IFERROR(INDEX(Items!$B:$B,MATCH($B737,Items!$A:$A,0)),"Unknown code"))</f>
        <v/>
      </c>
      <c r="D737" s="20"/>
      <c r="E737" s="17"/>
    </row>
    <row r="738" spans="1:5" x14ac:dyDescent="0.3">
      <c r="A738" s="18"/>
      <c r="B738" s="17"/>
      <c r="C738" s="19" t="str">
        <f>IF($B738="","",IFERROR(INDEX(Items!$B:$B,MATCH($B738,Items!$A:$A,0)),"Unknown code"))</f>
        <v/>
      </c>
      <c r="D738" s="20"/>
      <c r="E738" s="17"/>
    </row>
    <row r="739" spans="1:5" x14ac:dyDescent="0.3">
      <c r="A739" s="18"/>
      <c r="B739" s="17"/>
      <c r="C739" s="19" t="str">
        <f>IF($B739="","",IFERROR(INDEX(Items!$B:$B,MATCH($B739,Items!$A:$A,0)),"Unknown code"))</f>
        <v/>
      </c>
      <c r="D739" s="20"/>
      <c r="E739" s="17"/>
    </row>
    <row r="740" spans="1:5" x14ac:dyDescent="0.3">
      <c r="A740" s="18"/>
      <c r="B740" s="17"/>
      <c r="C740" s="19" t="str">
        <f>IF($B740="","",IFERROR(INDEX(Items!$B:$B,MATCH($B740,Items!$A:$A,0)),"Unknown code"))</f>
        <v/>
      </c>
      <c r="D740" s="20"/>
      <c r="E740" s="17"/>
    </row>
    <row r="741" spans="1:5" x14ac:dyDescent="0.3">
      <c r="A741" s="18"/>
      <c r="B741" s="17"/>
      <c r="C741" s="19" t="str">
        <f>IF($B741="","",IFERROR(INDEX(Items!$B:$B,MATCH($B741,Items!$A:$A,0)),"Unknown code"))</f>
        <v/>
      </c>
      <c r="D741" s="20"/>
      <c r="E741" s="17"/>
    </row>
    <row r="742" spans="1:5" x14ac:dyDescent="0.3">
      <c r="A742" s="18"/>
      <c r="B742" s="17"/>
      <c r="C742" s="19" t="str">
        <f>IF($B742="","",IFERROR(INDEX(Items!$B:$B,MATCH($B742,Items!$A:$A,0)),"Unknown code"))</f>
        <v/>
      </c>
      <c r="D742" s="20"/>
      <c r="E742" s="17"/>
    </row>
    <row r="743" spans="1:5" x14ac:dyDescent="0.3">
      <c r="A743" s="18"/>
      <c r="B743" s="17"/>
      <c r="C743" s="19" t="str">
        <f>IF($B743="","",IFERROR(INDEX(Items!$B:$B,MATCH($B743,Items!$A:$A,0)),"Unknown code"))</f>
        <v/>
      </c>
      <c r="D743" s="20"/>
      <c r="E743" s="17"/>
    </row>
    <row r="744" spans="1:5" x14ac:dyDescent="0.3">
      <c r="A744" s="18"/>
      <c r="B744" s="17"/>
      <c r="C744" s="19" t="str">
        <f>IF($B744="","",IFERROR(INDEX(Items!$B:$B,MATCH($B744,Items!$A:$A,0)),"Unknown code"))</f>
        <v/>
      </c>
      <c r="D744" s="20"/>
      <c r="E744" s="17"/>
    </row>
    <row r="745" spans="1:5" x14ac:dyDescent="0.3">
      <c r="A745" s="18"/>
      <c r="B745" s="17"/>
      <c r="C745" s="19" t="str">
        <f>IF($B745="","",IFERROR(INDEX(Items!$B:$B,MATCH($B745,Items!$A:$A,0)),"Unknown code"))</f>
        <v/>
      </c>
      <c r="D745" s="20"/>
      <c r="E745" s="17"/>
    </row>
    <row r="746" spans="1:5" x14ac:dyDescent="0.3">
      <c r="A746" s="18"/>
      <c r="B746" s="17"/>
      <c r="C746" s="19" t="str">
        <f>IF($B746="","",IFERROR(INDEX(Items!$B:$B,MATCH($B746,Items!$A:$A,0)),"Unknown code"))</f>
        <v/>
      </c>
      <c r="D746" s="20"/>
      <c r="E746" s="17"/>
    </row>
    <row r="747" spans="1:5" x14ac:dyDescent="0.3">
      <c r="A747" s="18"/>
      <c r="B747" s="17"/>
      <c r="C747" s="19" t="str">
        <f>IF($B747="","",IFERROR(INDEX(Items!$B:$B,MATCH($B747,Items!$A:$A,0)),"Unknown code"))</f>
        <v/>
      </c>
      <c r="D747" s="20"/>
      <c r="E747" s="17"/>
    </row>
    <row r="748" spans="1:5" x14ac:dyDescent="0.3">
      <c r="A748" s="18"/>
      <c r="B748" s="17"/>
      <c r="C748" s="19" t="str">
        <f>IF($B748="","",IFERROR(INDEX(Items!$B:$B,MATCH($B748,Items!$A:$A,0)),"Unknown code"))</f>
        <v/>
      </c>
      <c r="D748" s="20"/>
      <c r="E748" s="17"/>
    </row>
    <row r="749" spans="1:5" x14ac:dyDescent="0.3">
      <c r="A749" s="18"/>
      <c r="B749" s="17"/>
      <c r="C749" s="19" t="str">
        <f>IF($B749="","",IFERROR(INDEX(Items!$B:$B,MATCH($B749,Items!$A:$A,0)),"Unknown code"))</f>
        <v/>
      </c>
      <c r="D749" s="20"/>
      <c r="E749" s="17"/>
    </row>
    <row r="750" spans="1:5" x14ac:dyDescent="0.3">
      <c r="A750" s="18"/>
      <c r="B750" s="17"/>
      <c r="C750" s="19" t="str">
        <f>IF($B750="","",IFERROR(INDEX(Items!$B:$B,MATCH($B750,Items!$A:$A,0)),"Unknown code"))</f>
        <v/>
      </c>
      <c r="D750" s="20"/>
      <c r="E750" s="17"/>
    </row>
    <row r="751" spans="1:5" x14ac:dyDescent="0.3">
      <c r="A751" s="18"/>
      <c r="B751" s="17"/>
      <c r="C751" s="19" t="str">
        <f>IF($B751="","",IFERROR(INDEX(Items!$B:$B,MATCH($B751,Items!$A:$A,0)),"Unknown code"))</f>
        <v/>
      </c>
      <c r="D751" s="20"/>
      <c r="E751" s="17"/>
    </row>
    <row r="752" spans="1:5" x14ac:dyDescent="0.3">
      <c r="A752" s="18"/>
      <c r="B752" s="17"/>
      <c r="C752" s="19" t="str">
        <f>IF($B752="","",IFERROR(INDEX(Items!$B:$B,MATCH($B752,Items!$A:$A,0)),"Unknown code"))</f>
        <v/>
      </c>
      <c r="D752" s="20"/>
      <c r="E752" s="17"/>
    </row>
    <row r="753" spans="1:5" x14ac:dyDescent="0.3">
      <c r="A753" s="18"/>
      <c r="B753" s="17"/>
      <c r="C753" s="19" t="str">
        <f>IF($B753="","",IFERROR(INDEX(Items!$B:$B,MATCH($B753,Items!$A:$A,0)),"Unknown code"))</f>
        <v/>
      </c>
      <c r="D753" s="20"/>
      <c r="E753" s="17"/>
    </row>
    <row r="754" spans="1:5" x14ac:dyDescent="0.3">
      <c r="A754" s="18"/>
      <c r="B754" s="17"/>
      <c r="C754" s="19" t="str">
        <f>IF($B754="","",IFERROR(INDEX(Items!$B:$B,MATCH($B754,Items!$A:$A,0)),"Unknown code"))</f>
        <v/>
      </c>
      <c r="D754" s="20"/>
      <c r="E754" s="17"/>
    </row>
    <row r="755" spans="1:5" x14ac:dyDescent="0.3">
      <c r="A755" s="18"/>
      <c r="B755" s="17"/>
      <c r="C755" s="19" t="str">
        <f>IF($B755="","",IFERROR(INDEX(Items!$B:$B,MATCH($B755,Items!$A:$A,0)),"Unknown code"))</f>
        <v/>
      </c>
      <c r="D755" s="20"/>
      <c r="E755" s="17"/>
    </row>
    <row r="756" spans="1:5" x14ac:dyDescent="0.3">
      <c r="A756" s="18"/>
      <c r="B756" s="17"/>
      <c r="C756" s="19" t="str">
        <f>IF($B756="","",IFERROR(INDEX(Items!$B:$B,MATCH($B756,Items!$A:$A,0)),"Unknown code"))</f>
        <v/>
      </c>
      <c r="D756" s="20"/>
      <c r="E756" s="17"/>
    </row>
    <row r="757" spans="1:5" x14ac:dyDescent="0.3">
      <c r="A757" s="18"/>
      <c r="B757" s="17"/>
      <c r="C757" s="19" t="str">
        <f>IF($B757="","",IFERROR(INDEX(Items!$B:$B,MATCH($B757,Items!$A:$A,0)),"Unknown code"))</f>
        <v/>
      </c>
      <c r="D757" s="20"/>
      <c r="E757" s="17"/>
    </row>
    <row r="758" spans="1:5" x14ac:dyDescent="0.3">
      <c r="A758" s="18"/>
      <c r="B758" s="17"/>
      <c r="C758" s="19" t="str">
        <f>IF($B758="","",IFERROR(INDEX(Items!$B:$B,MATCH($B758,Items!$A:$A,0)),"Unknown code"))</f>
        <v/>
      </c>
      <c r="D758" s="20"/>
      <c r="E758" s="17"/>
    </row>
    <row r="759" spans="1:5" x14ac:dyDescent="0.3">
      <c r="A759" s="18"/>
      <c r="B759" s="17"/>
      <c r="C759" s="19" t="str">
        <f>IF($B759="","",IFERROR(INDEX(Items!$B:$B,MATCH($B759,Items!$A:$A,0)),"Unknown code"))</f>
        <v/>
      </c>
      <c r="D759" s="20"/>
      <c r="E759" s="17"/>
    </row>
    <row r="760" spans="1:5" x14ac:dyDescent="0.3">
      <c r="A760" s="18"/>
      <c r="B760" s="17"/>
      <c r="C760" s="19" t="str">
        <f>IF($B760="","",IFERROR(INDEX(Items!$B:$B,MATCH($B760,Items!$A:$A,0)),"Unknown code"))</f>
        <v/>
      </c>
      <c r="D760" s="20"/>
      <c r="E760" s="17"/>
    </row>
    <row r="761" spans="1:5" x14ac:dyDescent="0.3">
      <c r="A761" s="18"/>
      <c r="B761" s="17"/>
      <c r="C761" s="19" t="str">
        <f>IF($B761="","",IFERROR(INDEX(Items!$B:$B,MATCH($B761,Items!$A:$A,0)),"Unknown code"))</f>
        <v/>
      </c>
      <c r="D761" s="20"/>
      <c r="E761" s="17"/>
    </row>
    <row r="762" spans="1:5" x14ac:dyDescent="0.3">
      <c r="A762" s="18"/>
      <c r="B762" s="17"/>
      <c r="C762" s="19" t="str">
        <f>IF($B762="","",IFERROR(INDEX(Items!$B:$B,MATCH($B762,Items!$A:$A,0)),"Unknown code"))</f>
        <v/>
      </c>
      <c r="D762" s="20"/>
      <c r="E762" s="17"/>
    </row>
    <row r="763" spans="1:5" x14ac:dyDescent="0.3">
      <c r="A763" s="18"/>
      <c r="B763" s="17"/>
      <c r="C763" s="19" t="str">
        <f>IF($B763="","",IFERROR(INDEX(Items!$B:$B,MATCH($B763,Items!$A:$A,0)),"Unknown code"))</f>
        <v/>
      </c>
      <c r="D763" s="20"/>
      <c r="E763" s="17"/>
    </row>
    <row r="764" spans="1:5" x14ac:dyDescent="0.3">
      <c r="A764" s="18"/>
      <c r="B764" s="17"/>
      <c r="C764" s="19" t="str">
        <f>IF($B764="","",IFERROR(INDEX(Items!$B:$B,MATCH($B764,Items!$A:$A,0)),"Unknown code"))</f>
        <v/>
      </c>
      <c r="D764" s="20"/>
      <c r="E764" s="17"/>
    </row>
    <row r="765" spans="1:5" x14ac:dyDescent="0.3">
      <c r="A765" s="18"/>
      <c r="B765" s="17"/>
      <c r="C765" s="19" t="str">
        <f>IF($B765="","",IFERROR(INDEX(Items!$B:$B,MATCH($B765,Items!$A:$A,0)),"Unknown code"))</f>
        <v/>
      </c>
      <c r="D765" s="20"/>
      <c r="E765" s="17"/>
    </row>
    <row r="766" spans="1:5" x14ac:dyDescent="0.3">
      <c r="A766" s="18"/>
      <c r="B766" s="17"/>
      <c r="C766" s="19" t="str">
        <f>IF($B766="","",IFERROR(INDEX(Items!$B:$B,MATCH($B766,Items!$A:$A,0)),"Unknown code"))</f>
        <v/>
      </c>
      <c r="D766" s="20"/>
      <c r="E766" s="17"/>
    </row>
    <row r="767" spans="1:5" x14ac:dyDescent="0.3">
      <c r="A767" s="18"/>
      <c r="B767" s="17"/>
      <c r="C767" s="19" t="str">
        <f>IF($B767="","",IFERROR(INDEX(Items!$B:$B,MATCH($B767,Items!$A:$A,0)),"Unknown code"))</f>
        <v/>
      </c>
      <c r="D767" s="20"/>
      <c r="E767" s="17"/>
    </row>
    <row r="768" spans="1:5" x14ac:dyDescent="0.3">
      <c r="A768" s="18"/>
      <c r="B768" s="17"/>
      <c r="C768" s="19" t="str">
        <f>IF($B768="","",IFERROR(INDEX(Items!$B:$B,MATCH($B768,Items!$A:$A,0)),"Unknown code"))</f>
        <v/>
      </c>
      <c r="D768" s="20"/>
      <c r="E768" s="17"/>
    </row>
    <row r="769" spans="1:5" x14ac:dyDescent="0.3">
      <c r="A769" s="18"/>
      <c r="B769" s="17"/>
      <c r="C769" s="19" t="str">
        <f>IF($B769="","",IFERROR(INDEX(Items!$B:$B,MATCH($B769,Items!$A:$A,0)),"Unknown code"))</f>
        <v/>
      </c>
      <c r="D769" s="20"/>
      <c r="E769" s="17"/>
    </row>
    <row r="770" spans="1:5" x14ac:dyDescent="0.3">
      <c r="A770" s="18"/>
      <c r="B770" s="17"/>
      <c r="C770" s="19" t="str">
        <f>IF($B770="","",IFERROR(INDEX(Items!$B:$B,MATCH($B770,Items!$A:$A,0)),"Unknown code"))</f>
        <v/>
      </c>
      <c r="D770" s="20"/>
      <c r="E770" s="17"/>
    </row>
    <row r="771" spans="1:5" x14ac:dyDescent="0.3">
      <c r="A771" s="18"/>
      <c r="B771" s="17"/>
      <c r="C771" s="19" t="str">
        <f>IF($B771="","",IFERROR(INDEX(Items!$B:$B,MATCH($B771,Items!$A:$A,0)),"Unknown code"))</f>
        <v/>
      </c>
      <c r="D771" s="20"/>
      <c r="E771" s="17"/>
    </row>
    <row r="772" spans="1:5" x14ac:dyDescent="0.3">
      <c r="A772" s="18"/>
      <c r="B772" s="17"/>
      <c r="C772" s="19" t="str">
        <f>IF($B772="","",IFERROR(INDEX(Items!$B:$B,MATCH($B772,Items!$A:$A,0)),"Unknown code"))</f>
        <v/>
      </c>
      <c r="D772" s="20"/>
      <c r="E772" s="17"/>
    </row>
    <row r="773" spans="1:5" x14ac:dyDescent="0.3">
      <c r="A773" s="18"/>
      <c r="B773" s="17"/>
      <c r="C773" s="19" t="str">
        <f>IF($B773="","",IFERROR(INDEX(Items!$B:$B,MATCH($B773,Items!$A:$A,0)),"Unknown code"))</f>
        <v/>
      </c>
      <c r="D773" s="20"/>
      <c r="E773" s="17"/>
    </row>
    <row r="774" spans="1:5" x14ac:dyDescent="0.3">
      <c r="A774" s="18"/>
      <c r="B774" s="17"/>
      <c r="C774" s="19" t="str">
        <f>IF($B774="","",IFERROR(INDEX(Items!$B:$B,MATCH($B774,Items!$A:$A,0)),"Unknown code"))</f>
        <v/>
      </c>
      <c r="D774" s="20"/>
      <c r="E774" s="17"/>
    </row>
    <row r="775" spans="1:5" x14ac:dyDescent="0.3">
      <c r="A775" s="18"/>
      <c r="B775" s="17"/>
      <c r="C775" s="19" t="str">
        <f>IF($B775="","",IFERROR(INDEX(Items!$B:$B,MATCH($B775,Items!$A:$A,0)),"Unknown code"))</f>
        <v/>
      </c>
      <c r="D775" s="20"/>
      <c r="E775" s="17"/>
    </row>
    <row r="776" spans="1:5" x14ac:dyDescent="0.3">
      <c r="A776" s="18"/>
      <c r="B776" s="17"/>
      <c r="C776" s="19" t="str">
        <f>IF($B776="","",IFERROR(INDEX(Items!$B:$B,MATCH($B776,Items!$A:$A,0)),"Unknown code"))</f>
        <v/>
      </c>
      <c r="D776" s="20"/>
      <c r="E776" s="17"/>
    </row>
    <row r="777" spans="1:5" x14ac:dyDescent="0.3">
      <c r="A777" s="18"/>
      <c r="B777" s="17"/>
      <c r="C777" s="19" t="str">
        <f>IF($B777="","",IFERROR(INDEX(Items!$B:$B,MATCH($B777,Items!$A:$A,0)),"Unknown code"))</f>
        <v/>
      </c>
      <c r="D777" s="20"/>
      <c r="E777" s="17"/>
    </row>
    <row r="778" spans="1:5" x14ac:dyDescent="0.3">
      <c r="A778" s="18"/>
      <c r="B778" s="17"/>
      <c r="C778" s="19" t="str">
        <f>IF($B778="","",IFERROR(INDEX(Items!$B:$B,MATCH($B778,Items!$A:$A,0)),"Unknown code"))</f>
        <v/>
      </c>
      <c r="D778" s="20"/>
      <c r="E778" s="17"/>
    </row>
    <row r="779" spans="1:5" x14ac:dyDescent="0.3">
      <c r="A779" s="18"/>
      <c r="B779" s="17"/>
      <c r="C779" s="19" t="str">
        <f>IF($B779="","",IFERROR(INDEX(Items!$B:$B,MATCH($B779,Items!$A:$A,0)),"Unknown code"))</f>
        <v/>
      </c>
      <c r="D779" s="20"/>
      <c r="E779" s="17"/>
    </row>
    <row r="780" spans="1:5" x14ac:dyDescent="0.3">
      <c r="A780" s="18"/>
      <c r="B780" s="17"/>
      <c r="C780" s="19" t="str">
        <f>IF($B780="","",IFERROR(INDEX(Items!$B:$B,MATCH($B780,Items!$A:$A,0)),"Unknown code"))</f>
        <v/>
      </c>
      <c r="D780" s="20"/>
      <c r="E780" s="17"/>
    </row>
    <row r="781" spans="1:5" x14ac:dyDescent="0.3">
      <c r="A781" s="18"/>
      <c r="B781" s="17"/>
      <c r="C781" s="19" t="str">
        <f>IF($B781="","",IFERROR(INDEX(Items!$B:$B,MATCH($B781,Items!$A:$A,0)),"Unknown code"))</f>
        <v/>
      </c>
      <c r="D781" s="20"/>
      <c r="E781" s="17"/>
    </row>
    <row r="782" spans="1:5" x14ac:dyDescent="0.3">
      <c r="A782" s="18"/>
      <c r="B782" s="17"/>
      <c r="C782" s="19" t="str">
        <f>IF($B782="","",IFERROR(INDEX(Items!$B:$B,MATCH($B782,Items!$A:$A,0)),"Unknown code"))</f>
        <v/>
      </c>
      <c r="D782" s="20"/>
      <c r="E782" s="17"/>
    </row>
    <row r="783" spans="1:5" x14ac:dyDescent="0.3">
      <c r="A783" s="18"/>
      <c r="B783" s="17"/>
      <c r="C783" s="19" t="str">
        <f>IF($B783="","",IFERROR(INDEX(Items!$B:$B,MATCH($B783,Items!$A:$A,0)),"Unknown code"))</f>
        <v/>
      </c>
      <c r="D783" s="20"/>
      <c r="E783" s="17"/>
    </row>
    <row r="784" spans="1:5" x14ac:dyDescent="0.3">
      <c r="A784" s="18"/>
      <c r="B784" s="17"/>
      <c r="C784" s="19" t="str">
        <f>IF($B784="","",IFERROR(INDEX(Items!$B:$B,MATCH($B784,Items!$A:$A,0)),"Unknown code"))</f>
        <v/>
      </c>
      <c r="D784" s="20"/>
      <c r="E784" s="17"/>
    </row>
    <row r="785" spans="1:5" x14ac:dyDescent="0.3">
      <c r="A785" s="18"/>
      <c r="B785" s="17"/>
      <c r="C785" s="19" t="str">
        <f>IF($B785="","",IFERROR(INDEX(Items!$B:$B,MATCH($B785,Items!$A:$A,0)),"Unknown code"))</f>
        <v/>
      </c>
      <c r="D785" s="20"/>
      <c r="E785" s="17"/>
    </row>
    <row r="786" spans="1:5" x14ac:dyDescent="0.3">
      <c r="A786" s="18"/>
      <c r="B786" s="17"/>
      <c r="C786" s="19" t="str">
        <f>IF($B786="","",IFERROR(INDEX(Items!$B:$B,MATCH($B786,Items!$A:$A,0)),"Unknown code"))</f>
        <v/>
      </c>
      <c r="D786" s="20"/>
      <c r="E786" s="17"/>
    </row>
    <row r="787" spans="1:5" x14ac:dyDescent="0.3">
      <c r="A787" s="18"/>
      <c r="B787" s="17"/>
      <c r="C787" s="19" t="str">
        <f>IF($B787="","",IFERROR(INDEX(Items!$B:$B,MATCH($B787,Items!$A:$A,0)),"Unknown code"))</f>
        <v/>
      </c>
      <c r="D787" s="20"/>
      <c r="E787" s="17"/>
    </row>
    <row r="788" spans="1:5" x14ac:dyDescent="0.3">
      <c r="A788" s="18"/>
      <c r="B788" s="17"/>
      <c r="C788" s="19" t="str">
        <f>IF($B788="","",IFERROR(INDEX(Items!$B:$B,MATCH($B788,Items!$A:$A,0)),"Unknown code"))</f>
        <v/>
      </c>
      <c r="D788" s="20"/>
      <c r="E788" s="17"/>
    </row>
    <row r="789" spans="1:5" x14ac:dyDescent="0.3">
      <c r="A789" s="18"/>
      <c r="B789" s="17"/>
      <c r="C789" s="19" t="str">
        <f>IF($B789="","",IFERROR(INDEX(Items!$B:$B,MATCH($B789,Items!$A:$A,0)),"Unknown code"))</f>
        <v/>
      </c>
      <c r="D789" s="20"/>
      <c r="E789" s="17"/>
    </row>
    <row r="790" spans="1:5" x14ac:dyDescent="0.3">
      <c r="A790" s="18"/>
      <c r="B790" s="17"/>
      <c r="C790" s="19" t="str">
        <f>IF($B790="","",IFERROR(INDEX(Items!$B:$B,MATCH($B790,Items!$A:$A,0)),"Unknown code"))</f>
        <v/>
      </c>
      <c r="D790" s="20"/>
      <c r="E790" s="17"/>
    </row>
    <row r="791" spans="1:5" x14ac:dyDescent="0.3">
      <c r="A791" s="18"/>
      <c r="B791" s="17"/>
      <c r="C791" s="19" t="str">
        <f>IF($B791="","",IFERROR(INDEX(Items!$B:$B,MATCH($B791,Items!$A:$A,0)),"Unknown code"))</f>
        <v/>
      </c>
      <c r="D791" s="20"/>
      <c r="E791" s="17"/>
    </row>
    <row r="792" spans="1:5" x14ac:dyDescent="0.3">
      <c r="A792" s="18"/>
      <c r="B792" s="17"/>
      <c r="C792" s="19" t="str">
        <f>IF($B792="","",IFERROR(INDEX(Items!$B:$B,MATCH($B792,Items!$A:$A,0)),"Unknown code"))</f>
        <v/>
      </c>
      <c r="D792" s="20"/>
      <c r="E792" s="17"/>
    </row>
    <row r="793" spans="1:5" x14ac:dyDescent="0.3">
      <c r="A793" s="18"/>
      <c r="B793" s="17"/>
      <c r="C793" s="19" t="str">
        <f>IF($B793="","",IFERROR(INDEX(Items!$B:$B,MATCH($B793,Items!$A:$A,0)),"Unknown code"))</f>
        <v/>
      </c>
      <c r="D793" s="20"/>
      <c r="E793" s="17"/>
    </row>
    <row r="794" spans="1:5" x14ac:dyDescent="0.3">
      <c r="A794" s="18"/>
      <c r="B794" s="17"/>
      <c r="C794" s="19" t="str">
        <f>IF($B794="","",IFERROR(INDEX(Items!$B:$B,MATCH($B794,Items!$A:$A,0)),"Unknown code"))</f>
        <v/>
      </c>
      <c r="D794" s="20"/>
      <c r="E794" s="17"/>
    </row>
    <row r="795" spans="1:5" x14ac:dyDescent="0.3">
      <c r="A795" s="18"/>
      <c r="B795" s="17"/>
      <c r="C795" s="19" t="str">
        <f>IF($B795="","",IFERROR(INDEX(Items!$B:$B,MATCH($B795,Items!$A:$A,0)),"Unknown code"))</f>
        <v/>
      </c>
      <c r="D795" s="20"/>
      <c r="E795" s="17"/>
    </row>
    <row r="796" spans="1:5" x14ac:dyDescent="0.3">
      <c r="A796" s="18"/>
      <c r="B796" s="17"/>
      <c r="C796" s="19" t="str">
        <f>IF($B796="","",IFERROR(INDEX(Items!$B:$B,MATCH($B796,Items!$A:$A,0)),"Unknown code"))</f>
        <v/>
      </c>
      <c r="D796" s="20"/>
      <c r="E796" s="17"/>
    </row>
    <row r="797" spans="1:5" x14ac:dyDescent="0.3">
      <c r="A797" s="18"/>
      <c r="B797" s="17"/>
      <c r="C797" s="19" t="str">
        <f>IF($B797="","",IFERROR(INDEX(Items!$B:$B,MATCH($B797,Items!$A:$A,0)),"Unknown code"))</f>
        <v/>
      </c>
      <c r="D797" s="20"/>
      <c r="E797" s="17"/>
    </row>
    <row r="798" spans="1:5" x14ac:dyDescent="0.3">
      <c r="A798" s="18"/>
      <c r="B798" s="17"/>
      <c r="C798" s="19" t="str">
        <f>IF($B798="","",IFERROR(INDEX(Items!$B:$B,MATCH($B798,Items!$A:$A,0)),"Unknown code"))</f>
        <v/>
      </c>
      <c r="D798" s="20"/>
      <c r="E798" s="17"/>
    </row>
    <row r="799" spans="1:5" x14ac:dyDescent="0.3">
      <c r="A799" s="18"/>
      <c r="B799" s="17"/>
      <c r="C799" s="19" t="str">
        <f>IF($B799="","",IFERROR(INDEX(Items!$B:$B,MATCH($B799,Items!$A:$A,0)),"Unknown code"))</f>
        <v/>
      </c>
      <c r="D799" s="20"/>
      <c r="E799" s="17"/>
    </row>
    <row r="800" spans="1:5" x14ac:dyDescent="0.3">
      <c r="A800" s="18"/>
      <c r="B800" s="17"/>
      <c r="C800" s="19" t="str">
        <f>IF($B800="","",IFERROR(INDEX(Items!$B:$B,MATCH($B800,Items!$A:$A,0)),"Unknown code"))</f>
        <v/>
      </c>
      <c r="D800" s="20"/>
      <c r="E800" s="17"/>
    </row>
    <row r="801" spans="1:5" x14ac:dyDescent="0.3">
      <c r="A801" s="18"/>
      <c r="B801" s="17"/>
      <c r="C801" s="19" t="str">
        <f>IF($B801="","",IFERROR(INDEX(Items!$B:$B,MATCH($B801,Items!$A:$A,0)),"Unknown code"))</f>
        <v/>
      </c>
      <c r="D801" s="20"/>
      <c r="E801" s="17"/>
    </row>
    <row r="802" spans="1:5" x14ac:dyDescent="0.3">
      <c r="A802" s="18"/>
      <c r="B802" s="17"/>
      <c r="C802" s="19" t="str">
        <f>IF($B802="","",IFERROR(INDEX(Items!$B:$B,MATCH($B802,Items!$A:$A,0)),"Unknown code"))</f>
        <v/>
      </c>
      <c r="D802" s="20"/>
      <c r="E802" s="17"/>
    </row>
    <row r="803" spans="1:5" x14ac:dyDescent="0.3">
      <c r="A803" s="18"/>
      <c r="B803" s="17"/>
      <c r="C803" s="19" t="str">
        <f>IF($B803="","",IFERROR(INDEX(Items!$B:$B,MATCH($B803,Items!$A:$A,0)),"Unknown code"))</f>
        <v/>
      </c>
      <c r="D803" s="20"/>
      <c r="E803" s="17"/>
    </row>
    <row r="804" spans="1:5" x14ac:dyDescent="0.3">
      <c r="A804" s="18"/>
      <c r="B804" s="17"/>
      <c r="C804" s="19" t="str">
        <f>IF($B804="","",IFERROR(INDEX(Items!$B:$B,MATCH($B804,Items!$A:$A,0)),"Unknown code"))</f>
        <v/>
      </c>
      <c r="D804" s="20"/>
      <c r="E804" s="17"/>
    </row>
    <row r="805" spans="1:5" x14ac:dyDescent="0.3">
      <c r="A805" s="18"/>
      <c r="B805" s="17"/>
      <c r="C805" s="19" t="str">
        <f>IF($B805="","",IFERROR(INDEX(Items!$B:$B,MATCH($B805,Items!$A:$A,0)),"Unknown code"))</f>
        <v/>
      </c>
      <c r="D805" s="20"/>
      <c r="E805" s="17"/>
    </row>
    <row r="806" spans="1:5" x14ac:dyDescent="0.3">
      <c r="A806" s="18"/>
      <c r="B806" s="17"/>
      <c r="C806" s="19" t="str">
        <f>IF($B806="","",IFERROR(INDEX(Items!$B:$B,MATCH($B806,Items!$A:$A,0)),"Unknown code"))</f>
        <v/>
      </c>
      <c r="D806" s="20"/>
      <c r="E806" s="17"/>
    </row>
    <row r="807" spans="1:5" x14ac:dyDescent="0.3">
      <c r="A807" s="18"/>
      <c r="B807" s="17"/>
      <c r="C807" s="19" t="str">
        <f>IF($B807="","",IFERROR(INDEX(Items!$B:$B,MATCH($B807,Items!$A:$A,0)),"Unknown code"))</f>
        <v/>
      </c>
      <c r="D807" s="20"/>
      <c r="E807" s="17"/>
    </row>
    <row r="808" spans="1:5" x14ac:dyDescent="0.3">
      <c r="A808" s="18"/>
      <c r="B808" s="17"/>
      <c r="C808" s="19" t="str">
        <f>IF($B808="","",IFERROR(INDEX(Items!$B:$B,MATCH($B808,Items!$A:$A,0)),"Unknown code"))</f>
        <v/>
      </c>
      <c r="D808" s="20"/>
      <c r="E808" s="17"/>
    </row>
    <row r="809" spans="1:5" x14ac:dyDescent="0.3">
      <c r="A809" s="18"/>
      <c r="B809" s="17"/>
      <c r="C809" s="19" t="str">
        <f>IF($B809="","",IFERROR(INDEX(Items!$B:$B,MATCH($B809,Items!$A:$A,0)),"Unknown code"))</f>
        <v/>
      </c>
      <c r="D809" s="20"/>
      <c r="E809" s="17"/>
    </row>
    <row r="810" spans="1:5" x14ac:dyDescent="0.3">
      <c r="A810" s="18"/>
      <c r="B810" s="17"/>
      <c r="C810" s="19" t="str">
        <f>IF($B810="","",IFERROR(INDEX(Items!$B:$B,MATCH($B810,Items!$A:$A,0)),"Unknown code"))</f>
        <v/>
      </c>
      <c r="D810" s="20"/>
      <c r="E810" s="17"/>
    </row>
    <row r="811" spans="1:5" x14ac:dyDescent="0.3">
      <c r="A811" s="18"/>
      <c r="B811" s="17"/>
      <c r="C811" s="19" t="str">
        <f>IF($B811="","",IFERROR(INDEX(Items!$B:$B,MATCH($B811,Items!$A:$A,0)),"Unknown code"))</f>
        <v/>
      </c>
      <c r="D811" s="20"/>
      <c r="E811" s="17"/>
    </row>
    <row r="812" spans="1:5" x14ac:dyDescent="0.3">
      <c r="A812" s="18"/>
      <c r="B812" s="17"/>
      <c r="C812" s="19" t="str">
        <f>IF($B812="","",IFERROR(INDEX(Items!$B:$B,MATCH($B812,Items!$A:$A,0)),"Unknown code"))</f>
        <v/>
      </c>
      <c r="D812" s="20"/>
      <c r="E812" s="17"/>
    </row>
    <row r="813" spans="1:5" x14ac:dyDescent="0.3">
      <c r="A813" s="18"/>
      <c r="B813" s="17"/>
      <c r="C813" s="19" t="str">
        <f>IF($B813="","",IFERROR(INDEX(Items!$B:$B,MATCH($B813,Items!$A:$A,0)),"Unknown code"))</f>
        <v/>
      </c>
      <c r="D813" s="20"/>
      <c r="E813" s="17"/>
    </row>
    <row r="814" spans="1:5" x14ac:dyDescent="0.3">
      <c r="A814" s="18"/>
      <c r="B814" s="17"/>
      <c r="C814" s="19" t="str">
        <f>IF($B814="","",IFERROR(INDEX(Items!$B:$B,MATCH($B814,Items!$A:$A,0)),"Unknown code"))</f>
        <v/>
      </c>
      <c r="D814" s="20"/>
      <c r="E814" s="17"/>
    </row>
    <row r="815" spans="1:5" x14ac:dyDescent="0.3">
      <c r="A815" s="18"/>
      <c r="B815" s="17"/>
      <c r="C815" s="19" t="str">
        <f>IF($B815="","",IFERROR(INDEX(Items!$B:$B,MATCH($B815,Items!$A:$A,0)),"Unknown code"))</f>
        <v/>
      </c>
      <c r="D815" s="20"/>
      <c r="E815" s="17"/>
    </row>
    <row r="816" spans="1:5" x14ac:dyDescent="0.3">
      <c r="A816" s="18"/>
      <c r="B816" s="17"/>
      <c r="C816" s="19" t="str">
        <f>IF($B816="","",IFERROR(INDEX(Items!$B:$B,MATCH($B816,Items!$A:$A,0)),"Unknown code"))</f>
        <v/>
      </c>
      <c r="D816" s="20"/>
      <c r="E816" s="17"/>
    </row>
    <row r="817" spans="1:5" x14ac:dyDescent="0.3">
      <c r="A817" s="18"/>
      <c r="B817" s="17"/>
      <c r="C817" s="19" t="str">
        <f>IF($B817="","",IFERROR(INDEX(Items!$B:$B,MATCH($B817,Items!$A:$A,0)),"Unknown code"))</f>
        <v/>
      </c>
      <c r="D817" s="20"/>
      <c r="E817" s="17"/>
    </row>
    <row r="818" spans="1:5" x14ac:dyDescent="0.3">
      <c r="A818" s="18"/>
      <c r="B818" s="17"/>
      <c r="C818" s="19" t="str">
        <f>IF($B818="","",IFERROR(INDEX(Items!$B:$B,MATCH($B818,Items!$A:$A,0)),"Unknown code"))</f>
        <v/>
      </c>
      <c r="D818" s="20"/>
      <c r="E818" s="17"/>
    </row>
    <row r="819" spans="1:5" x14ac:dyDescent="0.3">
      <c r="A819" s="18"/>
      <c r="B819" s="17"/>
      <c r="C819" s="19" t="str">
        <f>IF($B819="","",IFERROR(INDEX(Items!$B:$B,MATCH($B819,Items!$A:$A,0)),"Unknown code"))</f>
        <v/>
      </c>
      <c r="D819" s="20"/>
      <c r="E819" s="17"/>
    </row>
    <row r="820" spans="1:5" x14ac:dyDescent="0.3">
      <c r="A820" s="18"/>
      <c r="B820" s="17"/>
      <c r="C820" s="19" t="str">
        <f>IF($B820="","",IFERROR(INDEX(Items!$B:$B,MATCH($B820,Items!$A:$A,0)),"Unknown code"))</f>
        <v/>
      </c>
      <c r="D820" s="20"/>
      <c r="E820" s="17"/>
    </row>
    <row r="821" spans="1:5" x14ac:dyDescent="0.3">
      <c r="A821" s="18"/>
      <c r="B821" s="17"/>
      <c r="C821" s="19" t="str">
        <f>IF($B821="","",IFERROR(INDEX(Items!$B:$B,MATCH($B821,Items!$A:$A,0)),"Unknown code"))</f>
        <v/>
      </c>
      <c r="D821" s="20"/>
      <c r="E821" s="17"/>
    </row>
    <row r="822" spans="1:5" x14ac:dyDescent="0.3">
      <c r="A822" s="18"/>
      <c r="B822" s="17"/>
      <c r="C822" s="19" t="str">
        <f>IF($B822="","",IFERROR(INDEX(Items!$B:$B,MATCH($B822,Items!$A:$A,0)),"Unknown code"))</f>
        <v/>
      </c>
      <c r="D822" s="20"/>
      <c r="E822" s="17"/>
    </row>
    <row r="823" spans="1:5" x14ac:dyDescent="0.3">
      <c r="A823" s="18"/>
      <c r="B823" s="17"/>
      <c r="C823" s="19" t="str">
        <f>IF($B823="","",IFERROR(INDEX(Items!$B:$B,MATCH($B823,Items!$A:$A,0)),"Unknown code"))</f>
        <v/>
      </c>
      <c r="D823" s="20"/>
      <c r="E823" s="17"/>
    </row>
    <row r="824" spans="1:5" x14ac:dyDescent="0.3">
      <c r="A824" s="18"/>
      <c r="B824" s="17"/>
      <c r="C824" s="19" t="str">
        <f>IF($B824="","",IFERROR(INDEX(Items!$B:$B,MATCH($B824,Items!$A:$A,0)),"Unknown code"))</f>
        <v/>
      </c>
      <c r="D824" s="20"/>
      <c r="E824" s="17"/>
    </row>
    <row r="825" spans="1:5" x14ac:dyDescent="0.3">
      <c r="A825" s="18"/>
      <c r="B825" s="17"/>
      <c r="C825" s="19" t="str">
        <f>IF($B825="","",IFERROR(INDEX(Items!$B:$B,MATCH($B825,Items!$A:$A,0)),"Unknown code"))</f>
        <v/>
      </c>
      <c r="D825" s="20"/>
      <c r="E825" s="17"/>
    </row>
    <row r="826" spans="1:5" x14ac:dyDescent="0.3">
      <c r="A826" s="18"/>
      <c r="B826" s="17"/>
      <c r="C826" s="19" t="str">
        <f>IF($B826="","",IFERROR(INDEX(Items!$B:$B,MATCH($B826,Items!$A:$A,0)),"Unknown code"))</f>
        <v/>
      </c>
      <c r="D826" s="20"/>
      <c r="E826" s="17"/>
    </row>
    <row r="827" spans="1:5" x14ac:dyDescent="0.3">
      <c r="A827" s="18"/>
      <c r="B827" s="17"/>
      <c r="C827" s="19" t="str">
        <f>IF($B827="","",IFERROR(INDEX(Items!$B:$B,MATCH($B827,Items!$A:$A,0)),"Unknown code"))</f>
        <v/>
      </c>
      <c r="D827" s="20"/>
      <c r="E827" s="17"/>
    </row>
    <row r="828" spans="1:5" x14ac:dyDescent="0.3">
      <c r="A828" s="18"/>
      <c r="B828" s="17"/>
      <c r="C828" s="19" t="str">
        <f>IF($B828="","",IFERROR(INDEX(Items!$B:$B,MATCH($B828,Items!$A:$A,0)),"Unknown code"))</f>
        <v/>
      </c>
      <c r="D828" s="20"/>
      <c r="E828" s="17"/>
    </row>
    <row r="829" spans="1:5" x14ac:dyDescent="0.3">
      <c r="A829" s="18"/>
      <c r="B829" s="17"/>
      <c r="C829" s="19" t="str">
        <f>IF($B829="","",IFERROR(INDEX(Items!$B:$B,MATCH($B829,Items!$A:$A,0)),"Unknown code"))</f>
        <v/>
      </c>
      <c r="D829" s="20"/>
      <c r="E829" s="17"/>
    </row>
    <row r="830" spans="1:5" x14ac:dyDescent="0.3">
      <c r="A830" s="18"/>
      <c r="B830" s="17"/>
      <c r="C830" s="19" t="str">
        <f>IF($B830="","",IFERROR(INDEX(Items!$B:$B,MATCH($B830,Items!$A:$A,0)),"Unknown code"))</f>
        <v/>
      </c>
      <c r="D830" s="20"/>
      <c r="E830" s="17"/>
    </row>
    <row r="831" spans="1:5" x14ac:dyDescent="0.3">
      <c r="A831" s="18"/>
      <c r="B831" s="17"/>
      <c r="C831" s="19" t="str">
        <f>IF($B831="","",IFERROR(INDEX(Items!$B:$B,MATCH($B831,Items!$A:$A,0)),"Unknown code"))</f>
        <v/>
      </c>
      <c r="D831" s="20"/>
      <c r="E831" s="17"/>
    </row>
    <row r="832" spans="1:5" x14ac:dyDescent="0.3">
      <c r="A832" s="18"/>
      <c r="B832" s="17"/>
      <c r="C832" s="19" t="str">
        <f>IF($B832="","",IFERROR(INDEX(Items!$B:$B,MATCH($B832,Items!$A:$A,0)),"Unknown code"))</f>
        <v/>
      </c>
      <c r="D832" s="20"/>
      <c r="E832" s="17"/>
    </row>
    <row r="833" spans="1:5" x14ac:dyDescent="0.3">
      <c r="A833" s="18"/>
      <c r="B833" s="17"/>
      <c r="C833" s="19" t="str">
        <f>IF($B833="","",IFERROR(INDEX(Items!$B:$B,MATCH($B833,Items!$A:$A,0)),"Unknown code"))</f>
        <v/>
      </c>
      <c r="D833" s="20"/>
      <c r="E833" s="17"/>
    </row>
    <row r="834" spans="1:5" x14ac:dyDescent="0.3">
      <c r="A834" s="18"/>
      <c r="B834" s="17"/>
      <c r="C834" s="19" t="str">
        <f>IF($B834="","",IFERROR(INDEX(Items!$B:$B,MATCH($B834,Items!$A:$A,0)),"Unknown code"))</f>
        <v/>
      </c>
      <c r="D834" s="20"/>
      <c r="E834" s="17"/>
    </row>
    <row r="835" spans="1:5" x14ac:dyDescent="0.3">
      <c r="A835" s="18"/>
      <c r="B835" s="17"/>
      <c r="C835" s="19" t="str">
        <f>IF($B835="","",IFERROR(INDEX(Items!$B:$B,MATCH($B835,Items!$A:$A,0)),"Unknown code"))</f>
        <v/>
      </c>
      <c r="D835" s="20"/>
      <c r="E835" s="17"/>
    </row>
    <row r="836" spans="1:5" x14ac:dyDescent="0.3">
      <c r="A836" s="18"/>
      <c r="B836" s="17"/>
      <c r="C836" s="19" t="str">
        <f>IF($B836="","",IFERROR(INDEX(Items!$B:$B,MATCH($B836,Items!$A:$A,0)),"Unknown code"))</f>
        <v/>
      </c>
      <c r="D836" s="20"/>
      <c r="E836" s="17"/>
    </row>
    <row r="837" spans="1:5" x14ac:dyDescent="0.3">
      <c r="A837" s="18"/>
      <c r="B837" s="17"/>
      <c r="C837" s="19" t="str">
        <f>IF($B837="","",IFERROR(INDEX(Items!$B:$B,MATCH($B837,Items!$A:$A,0)),"Unknown code"))</f>
        <v/>
      </c>
      <c r="D837" s="20"/>
      <c r="E837" s="17"/>
    </row>
    <row r="838" spans="1:5" x14ac:dyDescent="0.3">
      <c r="A838" s="18"/>
      <c r="B838" s="17"/>
      <c r="C838" s="19" t="str">
        <f>IF($B838="","",IFERROR(INDEX(Items!$B:$B,MATCH($B838,Items!$A:$A,0)),"Unknown code"))</f>
        <v/>
      </c>
      <c r="D838" s="20"/>
      <c r="E838" s="17"/>
    </row>
    <row r="839" spans="1:5" x14ac:dyDescent="0.3">
      <c r="A839" s="18"/>
      <c r="B839" s="17"/>
      <c r="C839" s="19" t="str">
        <f>IF($B839="","",IFERROR(INDEX(Items!$B:$B,MATCH($B839,Items!$A:$A,0)),"Unknown code"))</f>
        <v/>
      </c>
      <c r="D839" s="20"/>
      <c r="E839" s="17"/>
    </row>
    <row r="840" spans="1:5" x14ac:dyDescent="0.3">
      <c r="A840" s="18"/>
      <c r="B840" s="17"/>
      <c r="C840" s="19" t="str">
        <f>IF($B840="","",IFERROR(INDEX(Items!$B:$B,MATCH($B840,Items!$A:$A,0)),"Unknown code"))</f>
        <v/>
      </c>
      <c r="D840" s="20"/>
      <c r="E840" s="17"/>
    </row>
    <row r="841" spans="1:5" x14ac:dyDescent="0.3">
      <c r="A841" s="18"/>
      <c r="B841" s="17"/>
      <c r="C841" s="19" t="str">
        <f>IF($B841="","",IFERROR(INDEX(Items!$B:$B,MATCH($B841,Items!$A:$A,0)),"Unknown code"))</f>
        <v/>
      </c>
      <c r="D841" s="20"/>
      <c r="E841" s="17"/>
    </row>
    <row r="842" spans="1:5" x14ac:dyDescent="0.3">
      <c r="A842" s="18"/>
      <c r="B842" s="17"/>
      <c r="C842" s="19" t="str">
        <f>IF($B842="","",IFERROR(INDEX(Items!$B:$B,MATCH($B842,Items!$A:$A,0)),"Unknown code"))</f>
        <v/>
      </c>
      <c r="D842" s="20"/>
      <c r="E842" s="17"/>
    </row>
    <row r="843" spans="1:5" x14ac:dyDescent="0.3">
      <c r="A843" s="18"/>
      <c r="B843" s="17"/>
      <c r="C843" s="19" t="str">
        <f>IF($B843="","",IFERROR(INDEX(Items!$B:$B,MATCH($B843,Items!$A:$A,0)),"Unknown code"))</f>
        <v/>
      </c>
      <c r="D843" s="20"/>
      <c r="E843" s="17"/>
    </row>
    <row r="844" spans="1:5" x14ac:dyDescent="0.3">
      <c r="A844" s="18"/>
      <c r="B844" s="17"/>
      <c r="C844" s="19" t="str">
        <f>IF($B844="","",IFERROR(INDEX(Items!$B:$B,MATCH($B844,Items!$A:$A,0)),"Unknown code"))</f>
        <v/>
      </c>
      <c r="D844" s="20"/>
      <c r="E844" s="17"/>
    </row>
    <row r="845" spans="1:5" x14ac:dyDescent="0.3">
      <c r="A845" s="18"/>
      <c r="B845" s="17"/>
      <c r="C845" s="19" t="str">
        <f>IF($B845="","",IFERROR(INDEX(Items!$B:$B,MATCH($B845,Items!$A:$A,0)),"Unknown code"))</f>
        <v/>
      </c>
      <c r="D845" s="20"/>
      <c r="E845" s="17"/>
    </row>
    <row r="846" spans="1:5" x14ac:dyDescent="0.3">
      <c r="A846" s="18"/>
      <c r="B846" s="17"/>
      <c r="C846" s="19" t="str">
        <f>IF($B846="","",IFERROR(INDEX(Items!$B:$B,MATCH($B846,Items!$A:$A,0)),"Unknown code"))</f>
        <v/>
      </c>
      <c r="D846" s="20"/>
      <c r="E846" s="17"/>
    </row>
    <row r="847" spans="1:5" x14ac:dyDescent="0.3">
      <c r="A847" s="18"/>
      <c r="B847" s="17"/>
      <c r="C847" s="19" t="str">
        <f>IF($B847="","",IFERROR(INDEX(Items!$B:$B,MATCH($B847,Items!$A:$A,0)),"Unknown code"))</f>
        <v/>
      </c>
      <c r="D847" s="20"/>
      <c r="E847" s="17"/>
    </row>
    <row r="848" spans="1:5" x14ac:dyDescent="0.3">
      <c r="A848" s="18"/>
      <c r="B848" s="17"/>
      <c r="C848" s="19" t="str">
        <f>IF($B848="","",IFERROR(INDEX(Items!$B:$B,MATCH($B848,Items!$A:$A,0)),"Unknown code"))</f>
        <v/>
      </c>
      <c r="D848" s="20"/>
      <c r="E848" s="17"/>
    </row>
    <row r="849" spans="1:5" x14ac:dyDescent="0.3">
      <c r="A849" s="18"/>
      <c r="B849" s="17"/>
      <c r="C849" s="19" t="str">
        <f>IF($B849="","",IFERROR(INDEX(Items!$B:$B,MATCH($B849,Items!$A:$A,0)),"Unknown code"))</f>
        <v/>
      </c>
      <c r="D849" s="20"/>
      <c r="E849" s="17"/>
    </row>
    <row r="850" spans="1:5" x14ac:dyDescent="0.3">
      <c r="A850" s="18"/>
      <c r="B850" s="17"/>
      <c r="C850" s="19" t="str">
        <f>IF($B850="","",IFERROR(INDEX(Items!$B:$B,MATCH($B850,Items!$A:$A,0)),"Unknown code"))</f>
        <v/>
      </c>
      <c r="D850" s="20"/>
      <c r="E850" s="17"/>
    </row>
    <row r="851" spans="1:5" x14ac:dyDescent="0.3">
      <c r="A851" s="18"/>
      <c r="B851" s="17"/>
      <c r="C851" s="19" t="str">
        <f>IF($B851="","",IFERROR(INDEX(Items!$B:$B,MATCH($B851,Items!$A:$A,0)),"Unknown code"))</f>
        <v/>
      </c>
      <c r="D851" s="20"/>
      <c r="E851" s="17"/>
    </row>
    <row r="852" spans="1:5" x14ac:dyDescent="0.3">
      <c r="A852" s="18"/>
      <c r="B852" s="17"/>
      <c r="C852" s="19" t="str">
        <f>IF($B852="","",IFERROR(INDEX(Items!$B:$B,MATCH($B852,Items!$A:$A,0)),"Unknown code"))</f>
        <v/>
      </c>
      <c r="D852" s="20"/>
      <c r="E852" s="17"/>
    </row>
    <row r="853" spans="1:5" x14ac:dyDescent="0.3">
      <c r="A853" s="18"/>
      <c r="B853" s="17"/>
      <c r="C853" s="19" t="str">
        <f>IF($B853="","",IFERROR(INDEX(Items!$B:$B,MATCH($B853,Items!$A:$A,0)),"Unknown code"))</f>
        <v/>
      </c>
      <c r="D853" s="20"/>
      <c r="E853" s="17"/>
    </row>
    <row r="854" spans="1:5" x14ac:dyDescent="0.3">
      <c r="A854" s="18"/>
      <c r="B854" s="17"/>
      <c r="C854" s="19" t="str">
        <f>IF($B854="","",IFERROR(INDEX(Items!$B:$B,MATCH($B854,Items!$A:$A,0)),"Unknown code"))</f>
        <v/>
      </c>
      <c r="D854" s="20"/>
      <c r="E854" s="17"/>
    </row>
    <row r="855" spans="1:5" x14ac:dyDescent="0.3">
      <c r="A855" s="18"/>
      <c r="B855" s="17"/>
      <c r="C855" s="19" t="str">
        <f>IF($B855="","",IFERROR(INDEX(Items!$B:$B,MATCH($B855,Items!$A:$A,0)),"Unknown code"))</f>
        <v/>
      </c>
      <c r="D855" s="20"/>
      <c r="E855" s="17"/>
    </row>
    <row r="856" spans="1:5" x14ac:dyDescent="0.3">
      <c r="A856" s="18"/>
      <c r="B856" s="17"/>
      <c r="C856" s="19" t="str">
        <f>IF($B856="","",IFERROR(INDEX(Items!$B:$B,MATCH($B856,Items!$A:$A,0)),"Unknown code"))</f>
        <v/>
      </c>
      <c r="D856" s="20"/>
      <c r="E856" s="17"/>
    </row>
    <row r="857" spans="1:5" x14ac:dyDescent="0.3">
      <c r="A857" s="18"/>
      <c r="B857" s="17"/>
      <c r="C857" s="19" t="str">
        <f>IF($B857="","",IFERROR(INDEX(Items!$B:$B,MATCH($B857,Items!$A:$A,0)),"Unknown code"))</f>
        <v/>
      </c>
      <c r="D857" s="20"/>
      <c r="E857" s="17"/>
    </row>
    <row r="858" spans="1:5" x14ac:dyDescent="0.3">
      <c r="A858" s="18"/>
      <c r="B858" s="17"/>
      <c r="C858" s="19" t="str">
        <f>IF($B858="","",IFERROR(INDEX(Items!$B:$B,MATCH($B858,Items!$A:$A,0)),"Unknown code"))</f>
        <v/>
      </c>
      <c r="D858" s="20"/>
      <c r="E858" s="17"/>
    </row>
    <row r="859" spans="1:5" x14ac:dyDescent="0.3">
      <c r="A859" s="18"/>
      <c r="B859" s="17"/>
      <c r="C859" s="19" t="str">
        <f>IF($B859="","",IFERROR(INDEX(Items!$B:$B,MATCH($B859,Items!$A:$A,0)),"Unknown code"))</f>
        <v/>
      </c>
      <c r="D859" s="20"/>
      <c r="E859" s="17"/>
    </row>
    <row r="860" spans="1:5" x14ac:dyDescent="0.3">
      <c r="A860" s="18"/>
      <c r="B860" s="17"/>
      <c r="C860" s="19" t="str">
        <f>IF($B860="","",IFERROR(INDEX(Items!$B:$B,MATCH($B860,Items!$A:$A,0)),"Unknown code"))</f>
        <v/>
      </c>
      <c r="D860" s="20"/>
      <c r="E860" s="17"/>
    </row>
    <row r="861" spans="1:5" x14ac:dyDescent="0.3">
      <c r="A861" s="18"/>
      <c r="B861" s="17"/>
      <c r="C861" s="19" t="str">
        <f>IF($B861="","",IFERROR(INDEX(Items!$B:$B,MATCH($B861,Items!$A:$A,0)),"Unknown code"))</f>
        <v/>
      </c>
      <c r="D861" s="20"/>
      <c r="E861" s="17"/>
    </row>
    <row r="862" spans="1:5" x14ac:dyDescent="0.3">
      <c r="A862" s="18"/>
      <c r="B862" s="17"/>
      <c r="C862" s="19" t="str">
        <f>IF($B862="","",IFERROR(INDEX(Items!$B:$B,MATCH($B862,Items!$A:$A,0)),"Unknown code"))</f>
        <v/>
      </c>
      <c r="D862" s="20"/>
      <c r="E862" s="17"/>
    </row>
    <row r="863" spans="1:5" x14ac:dyDescent="0.3">
      <c r="A863" s="18"/>
      <c r="B863" s="17"/>
      <c r="C863" s="19" t="str">
        <f>IF($B863="","",IFERROR(INDEX(Items!$B:$B,MATCH($B863,Items!$A:$A,0)),"Unknown code"))</f>
        <v/>
      </c>
      <c r="D863" s="20"/>
      <c r="E863" s="17"/>
    </row>
    <row r="864" spans="1:5" x14ac:dyDescent="0.3">
      <c r="A864" s="18"/>
      <c r="B864" s="17"/>
      <c r="C864" s="19" t="str">
        <f>IF($B864="","",IFERROR(INDEX(Items!$B:$B,MATCH($B864,Items!$A:$A,0)),"Unknown code"))</f>
        <v/>
      </c>
      <c r="D864" s="20"/>
      <c r="E864" s="17"/>
    </row>
    <row r="865" spans="1:5" x14ac:dyDescent="0.3">
      <c r="A865" s="18"/>
      <c r="B865" s="17"/>
      <c r="C865" s="19" t="str">
        <f>IF($B865="","",IFERROR(INDEX(Items!$B:$B,MATCH($B865,Items!$A:$A,0)),"Unknown code"))</f>
        <v/>
      </c>
      <c r="D865" s="20"/>
      <c r="E865" s="17"/>
    </row>
    <row r="866" spans="1:5" x14ac:dyDescent="0.3">
      <c r="A866" s="18"/>
      <c r="B866" s="17"/>
      <c r="C866" s="19" t="str">
        <f>IF($B866="","",IFERROR(INDEX(Items!$B:$B,MATCH($B866,Items!$A:$A,0)),"Unknown code"))</f>
        <v/>
      </c>
      <c r="D866" s="20"/>
      <c r="E866" s="17"/>
    </row>
    <row r="867" spans="1:5" x14ac:dyDescent="0.3">
      <c r="A867" s="18"/>
      <c r="B867" s="17"/>
      <c r="C867" s="19" t="str">
        <f>IF($B867="","",IFERROR(INDEX(Items!$B:$B,MATCH($B867,Items!$A:$A,0)),"Unknown code"))</f>
        <v/>
      </c>
      <c r="D867" s="20"/>
      <c r="E867" s="17"/>
    </row>
    <row r="868" spans="1:5" x14ac:dyDescent="0.3">
      <c r="A868" s="18"/>
      <c r="B868" s="17"/>
      <c r="C868" s="19" t="str">
        <f>IF($B868="","",IFERROR(INDEX(Items!$B:$B,MATCH($B868,Items!$A:$A,0)),"Unknown code"))</f>
        <v/>
      </c>
      <c r="D868" s="20"/>
      <c r="E868" s="17"/>
    </row>
    <row r="869" spans="1:5" x14ac:dyDescent="0.3">
      <c r="A869" s="18"/>
      <c r="B869" s="17"/>
      <c r="C869" s="19" t="str">
        <f>IF($B869="","",IFERROR(INDEX(Items!$B:$B,MATCH($B869,Items!$A:$A,0)),"Unknown code"))</f>
        <v/>
      </c>
      <c r="D869" s="20"/>
      <c r="E869" s="17"/>
    </row>
    <row r="870" spans="1:5" x14ac:dyDescent="0.3">
      <c r="A870" s="18"/>
      <c r="B870" s="17"/>
      <c r="C870" s="19" t="str">
        <f>IF($B870="","",IFERROR(INDEX(Items!$B:$B,MATCH($B870,Items!$A:$A,0)),"Unknown code"))</f>
        <v/>
      </c>
      <c r="D870" s="20"/>
      <c r="E870" s="17"/>
    </row>
    <row r="871" spans="1:5" x14ac:dyDescent="0.3">
      <c r="A871" s="18"/>
      <c r="B871" s="17"/>
      <c r="C871" s="19" t="str">
        <f>IF($B871="","",IFERROR(INDEX(Items!$B:$B,MATCH($B871,Items!$A:$A,0)),"Unknown code"))</f>
        <v/>
      </c>
      <c r="D871" s="20"/>
      <c r="E871" s="17"/>
    </row>
    <row r="872" spans="1:5" x14ac:dyDescent="0.3">
      <c r="A872" s="18"/>
      <c r="B872" s="17"/>
      <c r="C872" s="19" t="str">
        <f>IF($B872="","",IFERROR(INDEX(Items!$B:$B,MATCH($B872,Items!$A:$A,0)),"Unknown code"))</f>
        <v/>
      </c>
      <c r="D872" s="20"/>
      <c r="E872" s="17"/>
    </row>
    <row r="873" spans="1:5" x14ac:dyDescent="0.3">
      <c r="A873" s="18"/>
      <c r="B873" s="17"/>
      <c r="C873" s="19" t="str">
        <f>IF($B873="","",IFERROR(INDEX(Items!$B:$B,MATCH($B873,Items!$A:$A,0)),"Unknown code"))</f>
        <v/>
      </c>
      <c r="D873" s="20"/>
      <c r="E873" s="17"/>
    </row>
    <row r="874" spans="1:5" x14ac:dyDescent="0.3">
      <c r="A874" s="18"/>
      <c r="B874" s="17"/>
      <c r="C874" s="19" t="str">
        <f>IF($B874="","",IFERROR(INDEX(Items!$B:$B,MATCH($B874,Items!$A:$A,0)),"Unknown code"))</f>
        <v/>
      </c>
      <c r="D874" s="20"/>
      <c r="E874" s="17"/>
    </row>
    <row r="875" spans="1:5" x14ac:dyDescent="0.3">
      <c r="A875" s="18"/>
      <c r="B875" s="17"/>
      <c r="C875" s="19" t="str">
        <f>IF($B875="","",IFERROR(INDEX(Items!$B:$B,MATCH($B875,Items!$A:$A,0)),"Unknown code"))</f>
        <v/>
      </c>
      <c r="D875" s="20"/>
      <c r="E875" s="17"/>
    </row>
    <row r="876" spans="1:5" x14ac:dyDescent="0.3">
      <c r="A876" s="18"/>
      <c r="B876" s="17"/>
      <c r="C876" s="19" t="str">
        <f>IF($B876="","",IFERROR(INDEX(Items!$B:$B,MATCH($B876,Items!$A:$A,0)),"Unknown code"))</f>
        <v/>
      </c>
      <c r="D876" s="20"/>
      <c r="E876" s="17"/>
    </row>
    <row r="877" spans="1:5" x14ac:dyDescent="0.3">
      <c r="A877" s="18"/>
      <c r="B877" s="17"/>
      <c r="C877" s="19" t="str">
        <f>IF($B877="","",IFERROR(INDEX(Items!$B:$B,MATCH($B877,Items!$A:$A,0)),"Unknown code"))</f>
        <v/>
      </c>
      <c r="D877" s="20"/>
      <c r="E877" s="17"/>
    </row>
    <row r="878" spans="1:5" x14ac:dyDescent="0.3">
      <c r="A878" s="18"/>
      <c r="B878" s="17"/>
      <c r="C878" s="19" t="str">
        <f>IF($B878="","",IFERROR(INDEX(Items!$B:$B,MATCH($B878,Items!$A:$A,0)),"Unknown code"))</f>
        <v/>
      </c>
      <c r="D878" s="20"/>
      <c r="E878" s="17"/>
    </row>
    <row r="879" spans="1:5" x14ac:dyDescent="0.3">
      <c r="A879" s="18"/>
      <c r="B879" s="17"/>
      <c r="C879" s="19" t="str">
        <f>IF($B879="","",IFERROR(INDEX(Items!$B:$B,MATCH($B879,Items!$A:$A,0)),"Unknown code"))</f>
        <v/>
      </c>
      <c r="D879" s="20"/>
      <c r="E879" s="17"/>
    </row>
    <row r="880" spans="1:5" x14ac:dyDescent="0.3">
      <c r="A880" s="18"/>
      <c r="B880" s="17"/>
      <c r="C880" s="19" t="str">
        <f>IF($B880="","",IFERROR(INDEX(Items!$B:$B,MATCH($B880,Items!$A:$A,0)),"Unknown code"))</f>
        <v/>
      </c>
      <c r="D880" s="20"/>
      <c r="E880" s="17"/>
    </row>
    <row r="881" spans="1:5" x14ac:dyDescent="0.3">
      <c r="A881" s="18"/>
      <c r="B881" s="17"/>
      <c r="C881" s="19" t="str">
        <f>IF($B881="","",IFERROR(INDEX(Items!$B:$B,MATCH($B881,Items!$A:$A,0)),"Unknown code"))</f>
        <v/>
      </c>
      <c r="D881" s="20"/>
      <c r="E881" s="17"/>
    </row>
    <row r="882" spans="1:5" x14ac:dyDescent="0.3">
      <c r="A882" s="18"/>
      <c r="B882" s="17"/>
      <c r="C882" s="19" t="str">
        <f>IF($B882="","",IFERROR(INDEX(Items!$B:$B,MATCH($B882,Items!$A:$A,0)),"Unknown code"))</f>
        <v/>
      </c>
      <c r="D882" s="20"/>
      <c r="E882" s="17"/>
    </row>
    <row r="883" spans="1:5" x14ac:dyDescent="0.3">
      <c r="A883" s="18"/>
      <c r="B883" s="17"/>
      <c r="C883" s="19" t="str">
        <f>IF($B883="","",IFERROR(INDEX(Items!$B:$B,MATCH($B883,Items!$A:$A,0)),"Unknown code"))</f>
        <v/>
      </c>
      <c r="D883" s="20"/>
      <c r="E883" s="17"/>
    </row>
    <row r="884" spans="1:5" x14ac:dyDescent="0.3">
      <c r="A884" s="18"/>
      <c r="B884" s="17"/>
      <c r="C884" s="19" t="str">
        <f>IF($B884="","",IFERROR(INDEX(Items!$B:$B,MATCH($B884,Items!$A:$A,0)),"Unknown code"))</f>
        <v/>
      </c>
      <c r="D884" s="20"/>
      <c r="E884" s="17"/>
    </row>
    <row r="885" spans="1:5" x14ac:dyDescent="0.3">
      <c r="A885" s="18"/>
      <c r="B885" s="17"/>
      <c r="C885" s="19" t="str">
        <f>IF($B885="","",IFERROR(INDEX(Items!$B:$B,MATCH($B885,Items!$A:$A,0)),"Unknown code"))</f>
        <v/>
      </c>
      <c r="D885" s="20"/>
      <c r="E885" s="17"/>
    </row>
    <row r="886" spans="1:5" x14ac:dyDescent="0.3">
      <c r="A886" s="18"/>
      <c r="B886" s="17"/>
      <c r="C886" s="19" t="str">
        <f>IF($B886="","",IFERROR(INDEX(Items!$B:$B,MATCH($B886,Items!$A:$A,0)),"Unknown code"))</f>
        <v/>
      </c>
      <c r="D886" s="20"/>
      <c r="E886" s="17"/>
    </row>
    <row r="887" spans="1:5" x14ac:dyDescent="0.3">
      <c r="A887" s="18"/>
      <c r="B887" s="17"/>
      <c r="C887" s="19" t="str">
        <f>IF($B887="","",IFERROR(INDEX(Items!$B:$B,MATCH($B887,Items!$A:$A,0)),"Unknown code"))</f>
        <v/>
      </c>
      <c r="D887" s="20"/>
      <c r="E887" s="17"/>
    </row>
    <row r="888" spans="1:5" x14ac:dyDescent="0.3">
      <c r="A888" s="18"/>
      <c r="B888" s="17"/>
      <c r="C888" s="19" t="str">
        <f>IF($B888="","",IFERROR(INDEX(Items!$B:$B,MATCH($B888,Items!$A:$A,0)),"Unknown code"))</f>
        <v/>
      </c>
      <c r="D888" s="20"/>
      <c r="E888" s="17"/>
    </row>
    <row r="889" spans="1:5" x14ac:dyDescent="0.3">
      <c r="A889" s="18"/>
      <c r="B889" s="17"/>
      <c r="C889" s="19" t="str">
        <f>IF($B889="","",IFERROR(INDEX(Items!$B:$B,MATCH($B889,Items!$A:$A,0)),"Unknown code"))</f>
        <v/>
      </c>
      <c r="D889" s="20"/>
      <c r="E889" s="17"/>
    </row>
    <row r="890" spans="1:5" x14ac:dyDescent="0.3">
      <c r="A890" s="18"/>
      <c r="B890" s="17"/>
      <c r="C890" s="19" t="str">
        <f>IF($B890="","",IFERROR(INDEX(Items!$B:$B,MATCH($B890,Items!$A:$A,0)),"Unknown code"))</f>
        <v/>
      </c>
      <c r="D890" s="20"/>
      <c r="E890" s="17"/>
    </row>
    <row r="891" spans="1:5" x14ac:dyDescent="0.3">
      <c r="A891" s="18"/>
      <c r="B891" s="17"/>
      <c r="C891" s="19" t="str">
        <f>IF($B891="","",IFERROR(INDEX(Items!$B:$B,MATCH($B891,Items!$A:$A,0)),"Unknown code"))</f>
        <v/>
      </c>
      <c r="D891" s="20"/>
      <c r="E891" s="17"/>
    </row>
    <row r="892" spans="1:5" x14ac:dyDescent="0.3">
      <c r="A892" s="18"/>
      <c r="B892" s="17"/>
      <c r="C892" s="19" t="str">
        <f>IF($B892="","",IFERROR(INDEX(Items!$B:$B,MATCH($B892,Items!$A:$A,0)),"Unknown code"))</f>
        <v/>
      </c>
      <c r="D892" s="20"/>
      <c r="E892" s="17"/>
    </row>
    <row r="893" spans="1:5" x14ac:dyDescent="0.3">
      <c r="A893" s="18"/>
      <c r="B893" s="17"/>
      <c r="C893" s="19" t="str">
        <f>IF($B893="","",IFERROR(INDEX(Items!$B:$B,MATCH($B893,Items!$A:$A,0)),"Unknown code"))</f>
        <v/>
      </c>
      <c r="D893" s="20"/>
      <c r="E893" s="17"/>
    </row>
    <row r="894" spans="1:5" x14ac:dyDescent="0.3">
      <c r="A894" s="18"/>
      <c r="B894" s="17"/>
      <c r="C894" s="19" t="str">
        <f>IF($B894="","",IFERROR(INDEX(Items!$B:$B,MATCH($B894,Items!$A:$A,0)),"Unknown code"))</f>
        <v/>
      </c>
      <c r="D894" s="20"/>
      <c r="E894" s="17"/>
    </row>
    <row r="895" spans="1:5" x14ac:dyDescent="0.3">
      <c r="A895" s="18"/>
      <c r="B895" s="17"/>
      <c r="C895" s="19" t="str">
        <f>IF($B895="","",IFERROR(INDEX(Items!$B:$B,MATCH($B895,Items!$A:$A,0)),"Unknown code"))</f>
        <v/>
      </c>
      <c r="D895" s="20"/>
      <c r="E895" s="17"/>
    </row>
    <row r="896" spans="1:5" x14ac:dyDescent="0.3">
      <c r="A896" s="18"/>
      <c r="B896" s="17"/>
      <c r="C896" s="19" t="str">
        <f>IF($B896="","",IFERROR(INDEX(Items!$B:$B,MATCH($B896,Items!$A:$A,0)),"Unknown code"))</f>
        <v/>
      </c>
      <c r="D896" s="20"/>
      <c r="E896" s="17"/>
    </row>
    <row r="897" spans="1:5" x14ac:dyDescent="0.3">
      <c r="A897" s="18"/>
      <c r="B897" s="17"/>
      <c r="C897" s="19" t="str">
        <f>IF($B897="","",IFERROR(INDEX(Items!$B:$B,MATCH($B897,Items!$A:$A,0)),"Unknown code"))</f>
        <v/>
      </c>
      <c r="D897" s="20"/>
      <c r="E897" s="17"/>
    </row>
    <row r="898" spans="1:5" x14ac:dyDescent="0.3">
      <c r="A898" s="18"/>
      <c r="B898" s="17"/>
      <c r="C898" s="19" t="str">
        <f>IF($B898="","",IFERROR(INDEX(Items!$B:$B,MATCH($B898,Items!$A:$A,0)),"Unknown code"))</f>
        <v/>
      </c>
      <c r="D898" s="20"/>
      <c r="E898" s="17"/>
    </row>
    <row r="899" spans="1:5" x14ac:dyDescent="0.3">
      <c r="A899" s="18"/>
      <c r="B899" s="17"/>
      <c r="C899" s="19" t="str">
        <f>IF($B899="","",IFERROR(INDEX(Items!$B:$B,MATCH($B899,Items!$A:$A,0)),"Unknown code"))</f>
        <v/>
      </c>
      <c r="D899" s="20"/>
      <c r="E899" s="17"/>
    </row>
    <row r="900" spans="1:5" x14ac:dyDescent="0.3">
      <c r="A900" s="18"/>
      <c r="B900" s="17"/>
      <c r="C900" s="19" t="str">
        <f>IF($B900="","",IFERROR(INDEX(Items!$B:$B,MATCH($B900,Items!$A:$A,0)),"Unknown code"))</f>
        <v/>
      </c>
      <c r="D900" s="20"/>
      <c r="E900" s="17"/>
    </row>
    <row r="901" spans="1:5" x14ac:dyDescent="0.3">
      <c r="A901" s="18"/>
      <c r="B901" s="17"/>
      <c r="C901" s="19" t="str">
        <f>IF($B901="","",IFERROR(INDEX(Items!$B:$B,MATCH($B901,Items!$A:$A,0)),"Unknown code"))</f>
        <v/>
      </c>
      <c r="D901" s="20"/>
      <c r="E901" s="17"/>
    </row>
    <row r="902" spans="1:5" x14ac:dyDescent="0.3">
      <c r="A902" s="18"/>
      <c r="B902" s="17"/>
      <c r="C902" s="19" t="str">
        <f>IF($B902="","",IFERROR(INDEX(Items!$B:$B,MATCH($B902,Items!$A:$A,0)),"Unknown code"))</f>
        <v/>
      </c>
      <c r="D902" s="20"/>
      <c r="E902" s="17"/>
    </row>
    <row r="903" spans="1:5" x14ac:dyDescent="0.3">
      <c r="A903" s="18"/>
      <c r="B903" s="17"/>
      <c r="C903" s="19" t="str">
        <f>IF($B903="","",IFERROR(INDEX(Items!$B:$B,MATCH($B903,Items!$A:$A,0)),"Unknown code"))</f>
        <v/>
      </c>
      <c r="D903" s="20"/>
      <c r="E903" s="17"/>
    </row>
    <row r="904" spans="1:5" x14ac:dyDescent="0.3">
      <c r="A904" s="18"/>
      <c r="B904" s="17"/>
      <c r="C904" s="19" t="str">
        <f>IF($B904="","",IFERROR(INDEX(Items!$B:$B,MATCH($B904,Items!$A:$A,0)),"Unknown code"))</f>
        <v/>
      </c>
      <c r="D904" s="20"/>
      <c r="E904" s="17"/>
    </row>
    <row r="905" spans="1:5" x14ac:dyDescent="0.3">
      <c r="A905" s="18"/>
      <c r="B905" s="17"/>
      <c r="C905" s="19" t="str">
        <f>IF($B905="","",IFERROR(INDEX(Items!$B:$B,MATCH($B905,Items!$A:$A,0)),"Unknown code"))</f>
        <v/>
      </c>
      <c r="D905" s="20"/>
      <c r="E905" s="17"/>
    </row>
    <row r="906" spans="1:5" x14ac:dyDescent="0.3">
      <c r="A906" s="18"/>
      <c r="B906" s="17"/>
      <c r="C906" s="19" t="str">
        <f>IF($B906="","",IFERROR(INDEX(Items!$B:$B,MATCH($B906,Items!$A:$A,0)),"Unknown code"))</f>
        <v/>
      </c>
      <c r="D906" s="20"/>
      <c r="E906" s="17"/>
    </row>
    <row r="907" spans="1:5" x14ac:dyDescent="0.3">
      <c r="A907" s="18"/>
      <c r="B907" s="17"/>
      <c r="C907" s="19" t="str">
        <f>IF($B907="","",IFERROR(INDEX(Items!$B:$B,MATCH($B907,Items!$A:$A,0)),"Unknown code"))</f>
        <v/>
      </c>
      <c r="D907" s="20"/>
      <c r="E907" s="17"/>
    </row>
    <row r="908" spans="1:5" x14ac:dyDescent="0.3">
      <c r="A908" s="18"/>
      <c r="B908" s="17"/>
      <c r="C908" s="19" t="str">
        <f>IF($B908="","",IFERROR(INDEX(Items!$B:$B,MATCH($B908,Items!$A:$A,0)),"Unknown code"))</f>
        <v/>
      </c>
      <c r="D908" s="20"/>
      <c r="E908" s="17"/>
    </row>
    <row r="909" spans="1:5" x14ac:dyDescent="0.3">
      <c r="A909" s="18"/>
      <c r="B909" s="17"/>
      <c r="C909" s="19" t="str">
        <f>IF($B909="","",IFERROR(INDEX(Items!$B:$B,MATCH($B909,Items!$A:$A,0)),"Unknown code"))</f>
        <v/>
      </c>
      <c r="D909" s="20"/>
      <c r="E909" s="17"/>
    </row>
    <row r="910" spans="1:5" x14ac:dyDescent="0.3">
      <c r="A910" s="18"/>
      <c r="B910" s="17"/>
      <c r="C910" s="19" t="str">
        <f>IF($B910="","",IFERROR(INDEX(Items!$B:$B,MATCH($B910,Items!$A:$A,0)),"Unknown code"))</f>
        <v/>
      </c>
      <c r="D910" s="20"/>
      <c r="E910" s="17"/>
    </row>
    <row r="911" spans="1:5" x14ac:dyDescent="0.3">
      <c r="A911" s="18"/>
      <c r="B911" s="17"/>
      <c r="C911" s="19" t="str">
        <f>IF($B911="","",IFERROR(INDEX(Items!$B:$B,MATCH($B911,Items!$A:$A,0)),"Unknown code"))</f>
        <v/>
      </c>
      <c r="D911" s="20"/>
      <c r="E911" s="17"/>
    </row>
    <row r="912" spans="1:5" x14ac:dyDescent="0.3">
      <c r="A912" s="18"/>
      <c r="B912" s="17"/>
      <c r="C912" s="19" t="str">
        <f>IF($B912="","",IFERROR(INDEX(Items!$B:$B,MATCH($B912,Items!$A:$A,0)),"Unknown code"))</f>
        <v/>
      </c>
      <c r="D912" s="20"/>
      <c r="E912" s="17"/>
    </row>
    <row r="913" spans="1:5" x14ac:dyDescent="0.3">
      <c r="A913" s="18"/>
      <c r="B913" s="17"/>
      <c r="C913" s="19" t="str">
        <f>IF($B913="","",IFERROR(INDEX(Items!$B:$B,MATCH($B913,Items!$A:$A,0)),"Unknown code"))</f>
        <v/>
      </c>
      <c r="D913" s="20"/>
      <c r="E913" s="17"/>
    </row>
    <row r="914" spans="1:5" x14ac:dyDescent="0.3">
      <c r="A914" s="18"/>
      <c r="B914" s="17"/>
      <c r="C914" s="19" t="str">
        <f>IF($B914="","",IFERROR(INDEX(Items!$B:$B,MATCH($B914,Items!$A:$A,0)),"Unknown code"))</f>
        <v/>
      </c>
      <c r="D914" s="20"/>
      <c r="E914" s="17"/>
    </row>
    <row r="915" spans="1:5" x14ac:dyDescent="0.3">
      <c r="A915" s="18"/>
      <c r="B915" s="17"/>
      <c r="C915" s="19" t="str">
        <f>IF($B915="","",IFERROR(INDEX(Items!$B:$B,MATCH($B915,Items!$A:$A,0)),"Unknown code"))</f>
        <v/>
      </c>
      <c r="D915" s="20"/>
      <c r="E915" s="17"/>
    </row>
    <row r="916" spans="1:5" x14ac:dyDescent="0.3">
      <c r="A916" s="18"/>
      <c r="B916" s="17"/>
      <c r="C916" s="19" t="str">
        <f>IF($B916="","",IFERROR(INDEX(Items!$B:$B,MATCH($B916,Items!$A:$A,0)),"Unknown code"))</f>
        <v/>
      </c>
      <c r="D916" s="20"/>
      <c r="E916" s="17"/>
    </row>
    <row r="917" spans="1:5" x14ac:dyDescent="0.3">
      <c r="A917" s="18"/>
      <c r="B917" s="17"/>
      <c r="C917" s="19" t="str">
        <f>IF($B917="","",IFERROR(INDEX(Items!$B:$B,MATCH($B917,Items!$A:$A,0)),"Unknown code"))</f>
        <v/>
      </c>
      <c r="D917" s="20"/>
      <c r="E917" s="17"/>
    </row>
    <row r="918" spans="1:5" x14ac:dyDescent="0.3">
      <c r="A918" s="18"/>
      <c r="B918" s="17"/>
      <c r="C918" s="19" t="str">
        <f>IF($B918="","",IFERROR(INDEX(Items!$B:$B,MATCH($B918,Items!$A:$A,0)),"Unknown code"))</f>
        <v/>
      </c>
      <c r="D918" s="20"/>
      <c r="E918" s="17"/>
    </row>
    <row r="919" spans="1:5" x14ac:dyDescent="0.3">
      <c r="A919" s="18"/>
      <c r="B919" s="17"/>
      <c r="C919" s="19" t="str">
        <f>IF($B919="","",IFERROR(INDEX(Items!$B:$B,MATCH($B919,Items!$A:$A,0)),"Unknown code"))</f>
        <v/>
      </c>
      <c r="D919" s="20"/>
      <c r="E919" s="17"/>
    </row>
    <row r="920" spans="1:5" x14ac:dyDescent="0.3">
      <c r="A920" s="18"/>
      <c r="B920" s="17"/>
      <c r="C920" s="19" t="str">
        <f>IF($B920="","",IFERROR(INDEX(Items!$B:$B,MATCH($B920,Items!$A:$A,0)),"Unknown code"))</f>
        <v/>
      </c>
      <c r="D920" s="20"/>
      <c r="E920" s="17"/>
    </row>
    <row r="921" spans="1:5" x14ac:dyDescent="0.3">
      <c r="A921" s="18"/>
      <c r="B921" s="17"/>
      <c r="C921" s="19" t="str">
        <f>IF($B921="","",IFERROR(INDEX(Items!$B:$B,MATCH($B921,Items!$A:$A,0)),"Unknown code"))</f>
        <v/>
      </c>
      <c r="D921" s="20"/>
      <c r="E921" s="17"/>
    </row>
    <row r="922" spans="1:5" x14ac:dyDescent="0.3">
      <c r="A922" s="18"/>
      <c r="B922" s="17"/>
      <c r="C922" s="19" t="str">
        <f>IF($B922="","",IFERROR(INDEX(Items!$B:$B,MATCH($B922,Items!$A:$A,0)),"Unknown code"))</f>
        <v/>
      </c>
      <c r="D922" s="20"/>
      <c r="E922" s="17"/>
    </row>
    <row r="923" spans="1:5" x14ac:dyDescent="0.3">
      <c r="A923" s="18"/>
      <c r="B923" s="17"/>
      <c r="C923" s="19" t="str">
        <f>IF($B923="","",IFERROR(INDEX(Items!$B:$B,MATCH($B923,Items!$A:$A,0)),"Unknown code"))</f>
        <v/>
      </c>
      <c r="D923" s="20"/>
      <c r="E923" s="17"/>
    </row>
    <row r="924" spans="1:5" x14ac:dyDescent="0.3">
      <c r="A924" s="18"/>
      <c r="B924" s="17"/>
      <c r="C924" s="19" t="str">
        <f>IF($B924="","",IFERROR(INDEX(Items!$B:$B,MATCH($B924,Items!$A:$A,0)),"Unknown code"))</f>
        <v/>
      </c>
      <c r="D924" s="20"/>
      <c r="E924" s="17"/>
    </row>
    <row r="925" spans="1:5" x14ac:dyDescent="0.3">
      <c r="A925" s="18"/>
      <c r="B925" s="17"/>
      <c r="C925" s="19" t="str">
        <f>IF($B925="","",IFERROR(INDEX(Items!$B:$B,MATCH($B925,Items!$A:$A,0)),"Unknown code"))</f>
        <v/>
      </c>
      <c r="D925" s="20"/>
      <c r="E925" s="17"/>
    </row>
    <row r="926" spans="1:5" x14ac:dyDescent="0.3">
      <c r="A926" s="18"/>
      <c r="B926" s="17"/>
      <c r="C926" s="19" t="str">
        <f>IF($B926="","",IFERROR(INDEX(Items!$B:$B,MATCH($B926,Items!$A:$A,0)),"Unknown code"))</f>
        <v/>
      </c>
      <c r="D926" s="20"/>
      <c r="E926" s="17"/>
    </row>
    <row r="927" spans="1:5" x14ac:dyDescent="0.3">
      <c r="A927" s="18"/>
      <c r="B927" s="17"/>
      <c r="C927" s="19" t="str">
        <f>IF($B927="","",IFERROR(INDEX(Items!$B:$B,MATCH($B927,Items!$A:$A,0)),"Unknown code"))</f>
        <v/>
      </c>
      <c r="D927" s="20"/>
      <c r="E927" s="17"/>
    </row>
    <row r="928" spans="1:5" x14ac:dyDescent="0.3">
      <c r="A928" s="18"/>
      <c r="B928" s="17"/>
      <c r="C928" s="19" t="str">
        <f>IF($B928="","",IFERROR(INDEX(Items!$B:$B,MATCH($B928,Items!$A:$A,0)),"Unknown code"))</f>
        <v/>
      </c>
      <c r="D928" s="20"/>
      <c r="E928" s="17"/>
    </row>
    <row r="929" spans="1:5" x14ac:dyDescent="0.3">
      <c r="A929" s="18"/>
      <c r="B929" s="17"/>
      <c r="C929" s="19" t="str">
        <f>IF($B929="","",IFERROR(INDEX(Items!$B:$B,MATCH($B929,Items!$A:$A,0)),"Unknown code"))</f>
        <v/>
      </c>
      <c r="D929" s="20"/>
      <c r="E929" s="17"/>
    </row>
    <row r="930" spans="1:5" x14ac:dyDescent="0.3">
      <c r="A930" s="18"/>
      <c r="B930" s="17"/>
      <c r="C930" s="19" t="str">
        <f>IF($B930="","",IFERROR(INDEX(Items!$B:$B,MATCH($B930,Items!$A:$A,0)),"Unknown code"))</f>
        <v/>
      </c>
      <c r="D930" s="20"/>
      <c r="E930" s="17"/>
    </row>
    <row r="931" spans="1:5" x14ac:dyDescent="0.3">
      <c r="A931" s="18"/>
      <c r="B931" s="17"/>
      <c r="C931" s="19" t="str">
        <f>IF($B931="","",IFERROR(INDEX(Items!$B:$B,MATCH($B931,Items!$A:$A,0)),"Unknown code"))</f>
        <v/>
      </c>
      <c r="D931" s="20"/>
      <c r="E931" s="17"/>
    </row>
    <row r="932" spans="1:5" x14ac:dyDescent="0.3">
      <c r="A932" s="18"/>
      <c r="B932" s="17"/>
      <c r="C932" s="19" t="str">
        <f>IF($B932="","",IFERROR(INDEX(Items!$B:$B,MATCH($B932,Items!$A:$A,0)),"Unknown code"))</f>
        <v/>
      </c>
      <c r="D932" s="20"/>
      <c r="E932" s="17"/>
    </row>
    <row r="933" spans="1:5" x14ac:dyDescent="0.3">
      <c r="A933" s="18"/>
      <c r="B933" s="17"/>
      <c r="C933" s="19" t="str">
        <f>IF($B933="","",IFERROR(INDEX(Items!$B:$B,MATCH($B933,Items!$A:$A,0)),"Unknown code"))</f>
        <v/>
      </c>
      <c r="D933" s="20"/>
      <c r="E933" s="17"/>
    </row>
    <row r="934" spans="1:5" x14ac:dyDescent="0.3">
      <c r="A934" s="18"/>
      <c r="B934" s="17"/>
      <c r="C934" s="19" t="str">
        <f>IF($B934="","",IFERROR(INDEX(Items!$B:$B,MATCH($B934,Items!$A:$A,0)),"Unknown code"))</f>
        <v/>
      </c>
      <c r="D934" s="20"/>
      <c r="E934" s="17"/>
    </row>
    <row r="935" spans="1:5" x14ac:dyDescent="0.3">
      <c r="A935" s="18"/>
      <c r="B935" s="17"/>
      <c r="C935" s="19" t="str">
        <f>IF($B935="","",IFERROR(INDEX(Items!$B:$B,MATCH($B935,Items!$A:$A,0)),"Unknown code"))</f>
        <v/>
      </c>
      <c r="D935" s="20"/>
      <c r="E935" s="17"/>
    </row>
    <row r="936" spans="1:5" x14ac:dyDescent="0.3">
      <c r="A936" s="18"/>
      <c r="B936" s="17"/>
      <c r="C936" s="19" t="str">
        <f>IF($B936="","",IFERROR(INDEX(Items!$B:$B,MATCH($B936,Items!$A:$A,0)),"Unknown code"))</f>
        <v/>
      </c>
      <c r="D936" s="20"/>
      <c r="E936" s="17"/>
    </row>
    <row r="937" spans="1:5" x14ac:dyDescent="0.3">
      <c r="A937" s="18"/>
      <c r="B937" s="17"/>
      <c r="C937" s="19" t="str">
        <f>IF($B937="","",IFERROR(INDEX(Items!$B:$B,MATCH($B937,Items!$A:$A,0)),"Unknown code"))</f>
        <v/>
      </c>
      <c r="D937" s="20"/>
      <c r="E937" s="17"/>
    </row>
    <row r="938" spans="1:5" x14ac:dyDescent="0.3">
      <c r="A938" s="18"/>
      <c r="B938" s="17"/>
      <c r="C938" s="19" t="str">
        <f>IF($B938="","",IFERROR(INDEX(Items!$B:$B,MATCH($B938,Items!$A:$A,0)),"Unknown code"))</f>
        <v/>
      </c>
      <c r="D938" s="20"/>
      <c r="E938" s="17"/>
    </row>
    <row r="939" spans="1:5" x14ac:dyDescent="0.3">
      <c r="A939" s="18"/>
      <c r="B939" s="17"/>
      <c r="C939" s="19" t="str">
        <f>IF($B939="","",IFERROR(INDEX(Items!$B:$B,MATCH($B939,Items!$A:$A,0)),"Unknown code"))</f>
        <v/>
      </c>
      <c r="D939" s="20"/>
      <c r="E939" s="17"/>
    </row>
    <row r="940" spans="1:5" x14ac:dyDescent="0.3">
      <c r="A940" s="18"/>
      <c r="B940" s="17"/>
      <c r="C940" s="19" t="str">
        <f>IF($B940="","",IFERROR(INDEX(Items!$B:$B,MATCH($B940,Items!$A:$A,0)),"Unknown code"))</f>
        <v/>
      </c>
      <c r="D940" s="20"/>
      <c r="E940" s="17"/>
    </row>
    <row r="941" spans="1:5" x14ac:dyDescent="0.3">
      <c r="A941" s="18"/>
      <c r="B941" s="17"/>
      <c r="C941" s="19" t="str">
        <f>IF($B941="","",IFERROR(INDEX(Items!$B:$B,MATCH($B941,Items!$A:$A,0)),"Unknown code"))</f>
        <v/>
      </c>
      <c r="D941" s="20"/>
      <c r="E941" s="17"/>
    </row>
    <row r="942" spans="1:5" x14ac:dyDescent="0.3">
      <c r="A942" s="18"/>
      <c r="B942" s="17"/>
      <c r="C942" s="19" t="str">
        <f>IF($B942="","",IFERROR(INDEX(Items!$B:$B,MATCH($B942,Items!$A:$A,0)),"Unknown code"))</f>
        <v/>
      </c>
      <c r="D942" s="20"/>
      <c r="E942" s="17"/>
    </row>
    <row r="943" spans="1:5" x14ac:dyDescent="0.3">
      <c r="A943" s="18"/>
      <c r="B943" s="17"/>
      <c r="C943" s="19" t="str">
        <f>IF($B943="","",IFERROR(INDEX(Items!$B:$B,MATCH($B943,Items!$A:$A,0)),"Unknown code"))</f>
        <v/>
      </c>
      <c r="D943" s="20"/>
      <c r="E943" s="17"/>
    </row>
    <row r="944" spans="1:5" x14ac:dyDescent="0.3">
      <c r="A944" s="18"/>
      <c r="B944" s="17"/>
      <c r="C944" s="19" t="str">
        <f>IF($B944="","",IFERROR(INDEX(Items!$B:$B,MATCH($B944,Items!$A:$A,0)),"Unknown code"))</f>
        <v/>
      </c>
      <c r="D944" s="20"/>
      <c r="E944" s="17"/>
    </row>
    <row r="945" spans="1:5" x14ac:dyDescent="0.3">
      <c r="A945" s="18"/>
      <c r="B945" s="17"/>
      <c r="C945" s="19" t="str">
        <f>IF($B945="","",IFERROR(INDEX(Items!$B:$B,MATCH($B945,Items!$A:$A,0)),"Unknown code"))</f>
        <v/>
      </c>
      <c r="D945" s="20"/>
      <c r="E945" s="17"/>
    </row>
    <row r="946" spans="1:5" x14ac:dyDescent="0.3">
      <c r="A946" s="18"/>
      <c r="B946" s="17"/>
      <c r="C946" s="19" t="str">
        <f>IF($B946="","",IFERROR(INDEX(Items!$B:$B,MATCH($B946,Items!$A:$A,0)),"Unknown code"))</f>
        <v/>
      </c>
      <c r="D946" s="20"/>
      <c r="E946" s="17"/>
    </row>
    <row r="947" spans="1:5" x14ac:dyDescent="0.3">
      <c r="A947" s="18"/>
      <c r="B947" s="17"/>
      <c r="C947" s="19" t="str">
        <f>IF($B947="","",IFERROR(INDEX(Items!$B:$B,MATCH($B947,Items!$A:$A,0)),"Unknown code"))</f>
        <v/>
      </c>
      <c r="D947" s="20"/>
      <c r="E947" s="17"/>
    </row>
    <row r="948" spans="1:5" x14ac:dyDescent="0.3">
      <c r="A948" s="18"/>
      <c r="B948" s="17"/>
      <c r="C948" s="19" t="str">
        <f>IF($B948="","",IFERROR(INDEX(Items!$B:$B,MATCH($B948,Items!$A:$A,0)),"Unknown code"))</f>
        <v/>
      </c>
      <c r="D948" s="20"/>
      <c r="E948" s="17"/>
    </row>
    <row r="949" spans="1:5" x14ac:dyDescent="0.3">
      <c r="A949" s="18"/>
      <c r="B949" s="17"/>
      <c r="C949" s="19" t="str">
        <f>IF($B949="","",IFERROR(INDEX(Items!$B:$B,MATCH($B949,Items!$A:$A,0)),"Unknown code"))</f>
        <v/>
      </c>
      <c r="D949" s="20"/>
      <c r="E949" s="17"/>
    </row>
    <row r="950" spans="1:5" x14ac:dyDescent="0.3">
      <c r="A950" s="18"/>
      <c r="B950" s="17"/>
      <c r="C950" s="19" t="str">
        <f>IF($B950="","",IFERROR(INDEX(Items!$B:$B,MATCH($B950,Items!$A:$A,0)),"Unknown code"))</f>
        <v/>
      </c>
      <c r="D950" s="20"/>
      <c r="E950" s="17"/>
    </row>
    <row r="951" spans="1:5" x14ac:dyDescent="0.3">
      <c r="A951" s="18"/>
      <c r="B951" s="17"/>
      <c r="C951" s="19" t="str">
        <f>IF($B951="","",IFERROR(INDEX(Items!$B:$B,MATCH($B951,Items!$A:$A,0)),"Unknown code"))</f>
        <v/>
      </c>
      <c r="D951" s="20"/>
      <c r="E951" s="17"/>
    </row>
    <row r="952" spans="1:5" x14ac:dyDescent="0.3">
      <c r="A952" s="18"/>
      <c r="B952" s="17"/>
      <c r="C952" s="19" t="str">
        <f>IF($B952="","",IFERROR(INDEX(Items!$B:$B,MATCH($B952,Items!$A:$A,0)),"Unknown code"))</f>
        <v/>
      </c>
      <c r="D952" s="20"/>
      <c r="E952" s="17"/>
    </row>
    <row r="953" spans="1:5" x14ac:dyDescent="0.3">
      <c r="A953" s="18"/>
      <c r="B953" s="17"/>
      <c r="C953" s="19" t="str">
        <f>IF($B953="","",IFERROR(INDEX(Items!$B:$B,MATCH($B953,Items!$A:$A,0)),"Unknown code"))</f>
        <v/>
      </c>
      <c r="D953" s="20"/>
      <c r="E953" s="17"/>
    </row>
    <row r="954" spans="1:5" x14ac:dyDescent="0.3">
      <c r="A954" s="18"/>
      <c r="B954" s="17"/>
      <c r="C954" s="19" t="str">
        <f>IF($B954="","",IFERROR(INDEX(Items!$B:$B,MATCH($B954,Items!$A:$A,0)),"Unknown code"))</f>
        <v/>
      </c>
      <c r="D954" s="20"/>
      <c r="E954" s="17"/>
    </row>
    <row r="955" spans="1:5" x14ac:dyDescent="0.3">
      <c r="A955" s="18"/>
      <c r="B955" s="17"/>
      <c r="C955" s="19" t="str">
        <f>IF($B955="","",IFERROR(INDEX(Items!$B:$B,MATCH($B955,Items!$A:$A,0)),"Unknown code"))</f>
        <v/>
      </c>
      <c r="D955" s="20"/>
      <c r="E955" s="17"/>
    </row>
    <row r="956" spans="1:5" x14ac:dyDescent="0.3">
      <c r="A956" s="18"/>
      <c r="B956" s="17"/>
      <c r="C956" s="19" t="str">
        <f>IF($B956="","",IFERROR(INDEX(Items!$B:$B,MATCH($B956,Items!$A:$A,0)),"Unknown code"))</f>
        <v/>
      </c>
      <c r="D956" s="20"/>
      <c r="E956" s="17"/>
    </row>
    <row r="957" spans="1:5" x14ac:dyDescent="0.3">
      <c r="A957" s="18"/>
      <c r="B957" s="17"/>
      <c r="C957" s="19" t="str">
        <f>IF($B957="","",IFERROR(INDEX(Items!$B:$B,MATCH($B957,Items!$A:$A,0)),"Unknown code"))</f>
        <v/>
      </c>
      <c r="D957" s="20"/>
      <c r="E957" s="17"/>
    </row>
    <row r="958" spans="1:5" x14ac:dyDescent="0.3">
      <c r="A958" s="18"/>
      <c r="B958" s="17"/>
      <c r="C958" s="19" t="str">
        <f>IF($B958="","",IFERROR(INDEX(Items!$B:$B,MATCH($B958,Items!$A:$A,0)),"Unknown code"))</f>
        <v/>
      </c>
      <c r="D958" s="20"/>
      <c r="E958" s="17"/>
    </row>
    <row r="959" spans="1:5" x14ac:dyDescent="0.3">
      <c r="A959" s="18"/>
      <c r="B959" s="17"/>
      <c r="C959" s="19" t="str">
        <f>IF($B959="","",IFERROR(INDEX(Items!$B:$B,MATCH($B959,Items!$A:$A,0)),"Unknown code"))</f>
        <v/>
      </c>
      <c r="D959" s="20"/>
      <c r="E959" s="17"/>
    </row>
    <row r="960" spans="1:5" x14ac:dyDescent="0.3">
      <c r="A960" s="18"/>
      <c r="B960" s="17"/>
      <c r="C960" s="19" t="str">
        <f>IF($B960="","",IFERROR(INDEX(Items!$B:$B,MATCH($B960,Items!$A:$A,0)),"Unknown code"))</f>
        <v/>
      </c>
      <c r="D960" s="20"/>
      <c r="E960" s="17"/>
    </row>
    <row r="961" spans="1:5" x14ac:dyDescent="0.3">
      <c r="A961" s="18"/>
      <c r="B961" s="17"/>
      <c r="C961" s="19" t="str">
        <f>IF($B961="","",IFERROR(INDEX(Items!$B:$B,MATCH($B961,Items!$A:$A,0)),"Unknown code"))</f>
        <v/>
      </c>
      <c r="D961" s="20"/>
      <c r="E961" s="17"/>
    </row>
    <row r="962" spans="1:5" x14ac:dyDescent="0.3">
      <c r="A962" s="18"/>
      <c r="B962" s="17"/>
      <c r="C962" s="19" t="str">
        <f>IF($B962="","",IFERROR(INDEX(Items!$B:$B,MATCH($B962,Items!$A:$A,0)),"Unknown code"))</f>
        <v/>
      </c>
      <c r="D962" s="20"/>
      <c r="E962" s="17"/>
    </row>
    <row r="963" spans="1:5" x14ac:dyDescent="0.3">
      <c r="A963" s="18"/>
      <c r="B963" s="17"/>
      <c r="C963" s="19" t="str">
        <f>IF($B963="","",IFERROR(INDEX(Items!$B:$B,MATCH($B963,Items!$A:$A,0)),"Unknown code"))</f>
        <v/>
      </c>
      <c r="D963" s="20"/>
      <c r="E963" s="17"/>
    </row>
    <row r="964" spans="1:5" x14ac:dyDescent="0.3">
      <c r="A964" s="18"/>
      <c r="B964" s="17"/>
      <c r="C964" s="19" t="str">
        <f>IF($B964="","",IFERROR(INDEX(Items!$B:$B,MATCH($B964,Items!$A:$A,0)),"Unknown code"))</f>
        <v/>
      </c>
      <c r="D964" s="20"/>
      <c r="E964" s="17"/>
    </row>
    <row r="965" spans="1:5" x14ac:dyDescent="0.3">
      <c r="A965" s="18"/>
      <c r="B965" s="17"/>
      <c r="C965" s="19" t="str">
        <f>IF($B965="","",IFERROR(INDEX(Items!$B:$B,MATCH($B965,Items!$A:$A,0)),"Unknown code"))</f>
        <v/>
      </c>
      <c r="D965" s="20"/>
      <c r="E965" s="17"/>
    </row>
    <row r="966" spans="1:5" x14ac:dyDescent="0.3">
      <c r="A966" s="18"/>
      <c r="B966" s="17"/>
      <c r="C966" s="19" t="str">
        <f>IF($B966="","",IFERROR(INDEX(Items!$B:$B,MATCH($B966,Items!$A:$A,0)),"Unknown code"))</f>
        <v/>
      </c>
      <c r="D966" s="20"/>
      <c r="E966" s="17"/>
    </row>
    <row r="967" spans="1:5" x14ac:dyDescent="0.3">
      <c r="A967" s="18"/>
      <c r="B967" s="17"/>
      <c r="C967" s="19" t="str">
        <f>IF($B967="","",IFERROR(INDEX(Items!$B:$B,MATCH($B967,Items!$A:$A,0)),"Unknown code"))</f>
        <v/>
      </c>
      <c r="D967" s="20"/>
      <c r="E967" s="17"/>
    </row>
    <row r="968" spans="1:5" x14ac:dyDescent="0.3">
      <c r="A968" s="18"/>
      <c r="B968" s="17"/>
      <c r="C968" s="19" t="str">
        <f>IF($B968="","",IFERROR(INDEX(Items!$B:$B,MATCH($B968,Items!$A:$A,0)),"Unknown code"))</f>
        <v/>
      </c>
      <c r="D968" s="20"/>
      <c r="E968" s="17"/>
    </row>
    <row r="969" spans="1:5" x14ac:dyDescent="0.3">
      <c r="A969" s="18"/>
      <c r="B969" s="17"/>
      <c r="C969" s="19" t="str">
        <f>IF($B969="","",IFERROR(INDEX(Items!$B:$B,MATCH($B969,Items!$A:$A,0)),"Unknown code"))</f>
        <v/>
      </c>
      <c r="D969" s="20"/>
      <c r="E969" s="17"/>
    </row>
    <row r="970" spans="1:5" x14ac:dyDescent="0.3">
      <c r="A970" s="18"/>
      <c r="B970" s="17"/>
      <c r="C970" s="19" t="str">
        <f>IF($B970="","",IFERROR(INDEX(Items!$B:$B,MATCH($B970,Items!$A:$A,0)),"Unknown code"))</f>
        <v/>
      </c>
      <c r="D970" s="20"/>
      <c r="E970" s="17"/>
    </row>
    <row r="971" spans="1:5" x14ac:dyDescent="0.3">
      <c r="A971" s="18"/>
      <c r="B971" s="17"/>
      <c r="C971" s="19" t="str">
        <f>IF($B971="","",IFERROR(INDEX(Items!$B:$B,MATCH($B971,Items!$A:$A,0)),"Unknown code"))</f>
        <v/>
      </c>
      <c r="D971" s="20"/>
      <c r="E971" s="17"/>
    </row>
    <row r="972" spans="1:5" x14ac:dyDescent="0.3">
      <c r="A972" s="18"/>
      <c r="B972" s="17"/>
      <c r="C972" s="19" t="str">
        <f>IF($B972="","",IFERROR(INDEX(Items!$B:$B,MATCH($B972,Items!$A:$A,0)),"Unknown code"))</f>
        <v/>
      </c>
      <c r="D972" s="20"/>
      <c r="E972" s="17"/>
    </row>
    <row r="973" spans="1:5" x14ac:dyDescent="0.3">
      <c r="A973" s="18"/>
      <c r="B973" s="17"/>
      <c r="C973" s="19" t="str">
        <f>IF($B973="","",IFERROR(INDEX(Items!$B:$B,MATCH($B973,Items!$A:$A,0)),"Unknown code"))</f>
        <v/>
      </c>
      <c r="D973" s="20"/>
      <c r="E973" s="17"/>
    </row>
    <row r="974" spans="1:5" x14ac:dyDescent="0.3">
      <c r="A974" s="18"/>
      <c r="B974" s="17"/>
      <c r="C974" s="19" t="str">
        <f>IF($B974="","",IFERROR(INDEX(Items!$B:$B,MATCH($B974,Items!$A:$A,0)),"Unknown code"))</f>
        <v/>
      </c>
      <c r="D974" s="20"/>
      <c r="E974" s="17"/>
    </row>
    <row r="975" spans="1:5" x14ac:dyDescent="0.3">
      <c r="A975" s="18"/>
      <c r="B975" s="17"/>
      <c r="C975" s="19" t="str">
        <f>IF($B975="","",IFERROR(INDEX(Items!$B:$B,MATCH($B975,Items!$A:$A,0)),"Unknown code"))</f>
        <v/>
      </c>
      <c r="D975" s="20"/>
      <c r="E975" s="17"/>
    </row>
    <row r="976" spans="1:5" x14ac:dyDescent="0.3">
      <c r="A976" s="18"/>
      <c r="B976" s="17"/>
      <c r="C976" s="19" t="str">
        <f>IF($B976="","",IFERROR(INDEX(Items!$B:$B,MATCH($B976,Items!$A:$A,0)),"Unknown code"))</f>
        <v/>
      </c>
      <c r="D976" s="20"/>
      <c r="E976" s="17"/>
    </row>
    <row r="977" spans="1:5" x14ac:dyDescent="0.3">
      <c r="A977" s="18"/>
      <c r="B977" s="17"/>
      <c r="C977" s="19" t="str">
        <f>IF($B977="","",IFERROR(INDEX(Items!$B:$B,MATCH($B977,Items!$A:$A,0)),"Unknown code"))</f>
        <v/>
      </c>
      <c r="D977" s="20"/>
      <c r="E977" s="17"/>
    </row>
    <row r="978" spans="1:5" x14ac:dyDescent="0.3">
      <c r="A978" s="18"/>
      <c r="B978" s="17"/>
      <c r="C978" s="19" t="str">
        <f>IF($B978="","",IFERROR(INDEX(Items!$B:$B,MATCH($B978,Items!$A:$A,0)),"Unknown code"))</f>
        <v/>
      </c>
      <c r="D978" s="20"/>
      <c r="E978" s="17"/>
    </row>
    <row r="979" spans="1:5" x14ac:dyDescent="0.3">
      <c r="A979" s="18"/>
      <c r="B979" s="17"/>
      <c r="C979" s="19" t="str">
        <f>IF($B979="","",IFERROR(INDEX(Items!$B:$B,MATCH($B979,Items!$A:$A,0)),"Unknown code"))</f>
        <v/>
      </c>
      <c r="D979" s="20"/>
      <c r="E979" s="17"/>
    </row>
    <row r="980" spans="1:5" x14ac:dyDescent="0.3">
      <c r="A980" s="18"/>
      <c r="B980" s="17"/>
      <c r="C980" s="19" t="str">
        <f>IF($B980="","",IFERROR(INDEX(Items!$B:$B,MATCH($B980,Items!$A:$A,0)),"Unknown code"))</f>
        <v/>
      </c>
      <c r="D980" s="20"/>
      <c r="E980" s="17"/>
    </row>
    <row r="981" spans="1:5" x14ac:dyDescent="0.3">
      <c r="A981" s="18"/>
      <c r="B981" s="17"/>
      <c r="C981" s="19" t="str">
        <f>IF($B981="","",IFERROR(INDEX(Items!$B:$B,MATCH($B981,Items!$A:$A,0)),"Unknown code"))</f>
        <v/>
      </c>
      <c r="D981" s="20"/>
      <c r="E981" s="17"/>
    </row>
    <row r="982" spans="1:5" x14ac:dyDescent="0.3">
      <c r="A982" s="18"/>
      <c r="B982" s="17"/>
      <c r="C982" s="19" t="str">
        <f>IF($B982="","",IFERROR(INDEX(Items!$B:$B,MATCH($B982,Items!$A:$A,0)),"Unknown code"))</f>
        <v/>
      </c>
      <c r="D982" s="20"/>
      <c r="E982" s="17"/>
    </row>
    <row r="983" spans="1:5" x14ac:dyDescent="0.3">
      <c r="A983" s="18"/>
      <c r="B983" s="17"/>
      <c r="C983" s="19" t="str">
        <f>IF($B983="","",IFERROR(INDEX(Items!$B:$B,MATCH($B983,Items!$A:$A,0)),"Unknown code"))</f>
        <v/>
      </c>
      <c r="D983" s="20"/>
      <c r="E983" s="17"/>
    </row>
    <row r="984" spans="1:5" x14ac:dyDescent="0.3">
      <c r="A984" s="18"/>
      <c r="B984" s="17"/>
      <c r="C984" s="19" t="str">
        <f>IF($B984="","",IFERROR(INDEX(Items!$B:$B,MATCH($B984,Items!$A:$A,0)),"Unknown code"))</f>
        <v/>
      </c>
      <c r="D984" s="20"/>
      <c r="E984" s="17"/>
    </row>
    <row r="985" spans="1:5" x14ac:dyDescent="0.3">
      <c r="A985" s="18"/>
      <c r="B985" s="17"/>
      <c r="C985" s="19" t="str">
        <f>IF($B985="","",IFERROR(INDEX(Items!$B:$B,MATCH($B985,Items!$A:$A,0)),"Unknown code"))</f>
        <v/>
      </c>
      <c r="D985" s="20"/>
      <c r="E985" s="17"/>
    </row>
    <row r="986" spans="1:5" x14ac:dyDescent="0.3">
      <c r="A986" s="18"/>
      <c r="B986" s="17"/>
      <c r="C986" s="19" t="str">
        <f>IF($B986="","",IFERROR(INDEX(Items!$B:$B,MATCH($B986,Items!$A:$A,0)),"Unknown code"))</f>
        <v/>
      </c>
      <c r="D986" s="20"/>
      <c r="E986" s="17"/>
    </row>
    <row r="987" spans="1:5" x14ac:dyDescent="0.3">
      <c r="A987" s="18"/>
      <c r="B987" s="17"/>
      <c r="C987" s="19" t="str">
        <f>IF($B987="","",IFERROR(INDEX(Items!$B:$B,MATCH($B987,Items!$A:$A,0)),"Unknown code"))</f>
        <v/>
      </c>
      <c r="D987" s="20"/>
      <c r="E987" s="17"/>
    </row>
    <row r="988" spans="1:5" x14ac:dyDescent="0.3">
      <c r="A988" s="18"/>
      <c r="B988" s="17"/>
      <c r="C988" s="19" t="str">
        <f>IF($B988="","",IFERROR(INDEX(Items!$B:$B,MATCH($B988,Items!$A:$A,0)),"Unknown code"))</f>
        <v/>
      </c>
      <c r="D988" s="20"/>
      <c r="E988" s="17"/>
    </row>
    <row r="989" spans="1:5" x14ac:dyDescent="0.3">
      <c r="A989" s="18"/>
      <c r="B989" s="17"/>
      <c r="C989" s="19" t="str">
        <f>IF($B989="","",IFERROR(INDEX(Items!$B:$B,MATCH($B989,Items!$A:$A,0)),"Unknown code"))</f>
        <v/>
      </c>
      <c r="D989" s="20"/>
      <c r="E989" s="17"/>
    </row>
    <row r="990" spans="1:5" x14ac:dyDescent="0.3">
      <c r="A990" s="18"/>
      <c r="B990" s="17"/>
      <c r="C990" s="19" t="str">
        <f>IF($B990="","",IFERROR(INDEX(Items!$B:$B,MATCH($B990,Items!$A:$A,0)),"Unknown code"))</f>
        <v/>
      </c>
      <c r="D990" s="20"/>
      <c r="E990" s="17"/>
    </row>
    <row r="991" spans="1:5" x14ac:dyDescent="0.3">
      <c r="A991" s="18"/>
      <c r="B991" s="17"/>
      <c r="C991" s="19" t="str">
        <f>IF($B991="","",IFERROR(INDEX(Items!$B:$B,MATCH($B991,Items!$A:$A,0)),"Unknown code"))</f>
        <v/>
      </c>
      <c r="D991" s="20"/>
      <c r="E991" s="17"/>
    </row>
    <row r="992" spans="1:5" x14ac:dyDescent="0.3">
      <c r="A992" s="18"/>
      <c r="B992" s="17"/>
      <c r="C992" s="19" t="str">
        <f>IF($B992="","",IFERROR(INDEX(Items!$B:$B,MATCH($B992,Items!$A:$A,0)),"Unknown code"))</f>
        <v/>
      </c>
      <c r="D992" s="20"/>
      <c r="E992" s="17"/>
    </row>
    <row r="993" spans="1:5" x14ac:dyDescent="0.3">
      <c r="A993" s="18"/>
      <c r="B993" s="17"/>
      <c r="C993" s="19" t="str">
        <f>IF($B993="","",IFERROR(INDEX(Items!$B:$B,MATCH($B993,Items!$A:$A,0)),"Unknown code"))</f>
        <v/>
      </c>
      <c r="D993" s="20"/>
      <c r="E993" s="17"/>
    </row>
    <row r="994" spans="1:5" x14ac:dyDescent="0.3">
      <c r="A994" s="18"/>
      <c r="B994" s="17"/>
      <c r="C994" s="19" t="str">
        <f>IF($B994="","",IFERROR(INDEX(Items!$B:$B,MATCH($B994,Items!$A:$A,0)),"Unknown code"))</f>
        <v/>
      </c>
      <c r="D994" s="20"/>
      <c r="E994" s="17"/>
    </row>
    <row r="995" spans="1:5" x14ac:dyDescent="0.3">
      <c r="A995" s="18"/>
      <c r="B995" s="17"/>
      <c r="C995" s="19" t="str">
        <f>IF($B995="","",IFERROR(INDEX(Items!$B:$B,MATCH($B995,Items!$A:$A,0)),"Unknown code"))</f>
        <v/>
      </c>
      <c r="D995" s="20"/>
      <c r="E995" s="17"/>
    </row>
    <row r="996" spans="1:5" x14ac:dyDescent="0.3">
      <c r="A996" s="18"/>
      <c r="B996" s="17"/>
      <c r="C996" s="19" t="str">
        <f>IF($B996="","",IFERROR(INDEX(Items!$B:$B,MATCH($B996,Items!$A:$A,0)),"Unknown code"))</f>
        <v/>
      </c>
      <c r="D996" s="20"/>
      <c r="E996" s="17"/>
    </row>
    <row r="997" spans="1:5" x14ac:dyDescent="0.3">
      <c r="A997" s="18"/>
      <c r="B997" s="17"/>
      <c r="C997" s="19" t="str">
        <f>IF($B997="","",IFERROR(INDEX(Items!$B:$B,MATCH($B997,Items!$A:$A,0)),"Unknown code"))</f>
        <v/>
      </c>
      <c r="D997" s="20"/>
      <c r="E997" s="17"/>
    </row>
    <row r="998" spans="1:5" x14ac:dyDescent="0.3">
      <c r="A998" s="18"/>
      <c r="B998" s="17"/>
      <c r="C998" s="19" t="str">
        <f>IF($B998="","",IFERROR(INDEX(Items!$B:$B,MATCH($B998,Items!$A:$A,0)),"Unknown code"))</f>
        <v/>
      </c>
      <c r="D998" s="20"/>
      <c r="E998" s="17"/>
    </row>
    <row r="999" spans="1:5" x14ac:dyDescent="0.3">
      <c r="A999" s="18"/>
      <c r="B999" s="17"/>
      <c r="C999" s="19" t="str">
        <f>IF($B999="","",IFERROR(INDEX(Items!$B:$B,MATCH($B999,Items!$A:$A,0)),"Unknown code"))</f>
        <v/>
      </c>
      <c r="D999" s="20"/>
      <c r="E999" s="17"/>
    </row>
    <row r="1000" spans="1:5" x14ac:dyDescent="0.3">
      <c r="A1000" s="18"/>
      <c r="B1000" s="17"/>
      <c r="C1000" s="19" t="str">
        <f>IF($B1000="","",IFERROR(INDEX(Items!$B:$B,MATCH($B1000,Items!$A:$A,0)),"Unknown code"))</f>
        <v/>
      </c>
      <c r="D1000" s="20"/>
      <c r="E1000" s="17"/>
    </row>
    <row r="1001" spans="1:5" x14ac:dyDescent="0.3">
      <c r="A1001" s="18"/>
      <c r="B1001" s="17"/>
      <c r="C1001" s="19" t="str">
        <f>IF($B1001="","",IFERROR(INDEX(Items!$B:$B,MATCH($B1001,Items!$A:$A,0)),"Unknown code"))</f>
        <v/>
      </c>
      <c r="D1001" s="20"/>
      <c r="E1001" s="17"/>
    </row>
    <row r="1002" spans="1:5" x14ac:dyDescent="0.3">
      <c r="A1002" s="18"/>
      <c r="B1002" s="17"/>
      <c r="C1002" s="19" t="str">
        <f>IF($B1002="","",IFERROR(INDEX(Items!$B:$B,MATCH($B1002,Items!$A:$A,0)),"Unknown code"))</f>
        <v/>
      </c>
      <c r="D1002" s="20"/>
      <c r="E1002" s="17"/>
    </row>
    <row r="1003" spans="1:5" x14ac:dyDescent="0.3">
      <c r="A1003" s="18"/>
      <c r="B1003" s="17"/>
      <c r="C1003" s="19" t="str">
        <f>IF($B1003="","",IFERROR(INDEX(Items!$B:$B,MATCH($B1003,Items!$A:$A,0)),"Unknown code"))</f>
        <v/>
      </c>
      <c r="D1003" s="20"/>
      <c r="E1003" s="17"/>
    </row>
    <row r="1004" spans="1:5" x14ac:dyDescent="0.3">
      <c r="A1004" s="18"/>
      <c r="B1004" s="17"/>
      <c r="C1004" s="19" t="str">
        <f>IF($B1004="","",IFERROR(INDEX(Items!$B:$B,MATCH($B1004,Items!$A:$A,0)),"Unknown code"))</f>
        <v/>
      </c>
      <c r="D1004" s="20"/>
      <c r="E1004" s="17"/>
    </row>
    <row r="1005" spans="1:5" x14ac:dyDescent="0.3">
      <c r="A1005" s="18"/>
      <c r="B1005" s="17"/>
      <c r="C1005" s="19" t="str">
        <f>IF($B1005="","",IFERROR(INDEX(Items!$B:$B,MATCH($B1005,Items!$A:$A,0)),"Unknown code"))</f>
        <v/>
      </c>
      <c r="D1005" s="20"/>
      <c r="E1005" s="17"/>
    </row>
    <row r="1006" spans="1:5" x14ac:dyDescent="0.3">
      <c r="A1006" s="18"/>
      <c r="B1006" s="17"/>
      <c r="C1006" s="19" t="str">
        <f>IF($B1006="","",IFERROR(INDEX(Items!$B:$B,MATCH($B1006,Items!$A:$A,0)),"Unknown code"))</f>
        <v/>
      </c>
      <c r="D1006" s="20"/>
      <c r="E1006" s="17"/>
    </row>
    <row r="1007" spans="1:5" x14ac:dyDescent="0.3">
      <c r="A1007" s="18"/>
      <c r="B1007" s="17"/>
      <c r="C1007" s="19" t="str">
        <f>IF($B1007="","",IFERROR(INDEX(Items!$B:$B,MATCH($B1007,Items!$A:$A,0)),"Unknown code"))</f>
        <v/>
      </c>
      <c r="D1007" s="20"/>
      <c r="E1007" s="17"/>
    </row>
    <row r="1008" spans="1:5" x14ac:dyDescent="0.3">
      <c r="A1008" s="18"/>
      <c r="B1008" s="17"/>
      <c r="C1008" s="19" t="str">
        <f>IF($B1008="","",IFERROR(INDEX(Items!$B:$B,MATCH($B1008,Items!$A:$A,0)),"Unknown code"))</f>
        <v/>
      </c>
      <c r="D1008" s="20"/>
      <c r="E1008" s="17"/>
    </row>
    <row r="1009" spans="1:5" x14ac:dyDescent="0.3">
      <c r="A1009" s="18"/>
      <c r="B1009" s="17"/>
      <c r="C1009" s="19" t="str">
        <f>IF($B1009="","",IFERROR(INDEX(Items!$B:$B,MATCH($B1009,Items!$A:$A,0)),"Unknown code"))</f>
        <v/>
      </c>
      <c r="D1009" s="20"/>
      <c r="E1009" s="17"/>
    </row>
    <row r="1010" spans="1:5" x14ac:dyDescent="0.3">
      <c r="A1010" s="18"/>
      <c r="B1010" s="17"/>
      <c r="C1010" s="19" t="str">
        <f>IF($B1010="","",IFERROR(INDEX(Items!$B:$B,MATCH($B1010,Items!$A:$A,0)),"Unknown code"))</f>
        <v/>
      </c>
      <c r="D1010" s="20"/>
      <c r="E1010" s="17"/>
    </row>
    <row r="1011" spans="1:5" x14ac:dyDescent="0.3">
      <c r="A1011" s="18"/>
      <c r="B1011" s="17"/>
      <c r="C1011" s="19" t="str">
        <f>IF($B1011="","",IFERROR(INDEX(Items!$B:$B,MATCH($B1011,Items!$A:$A,0)),"Unknown code"))</f>
        <v/>
      </c>
      <c r="D1011" s="20"/>
      <c r="E1011" s="17"/>
    </row>
    <row r="1012" spans="1:5" x14ac:dyDescent="0.3">
      <c r="A1012" s="18"/>
      <c r="B1012" s="17"/>
      <c r="C1012" s="19" t="str">
        <f>IF($B1012="","",IFERROR(INDEX(Items!$B:$B,MATCH($B1012,Items!$A:$A,0)),"Unknown code"))</f>
        <v/>
      </c>
      <c r="D1012" s="20"/>
      <c r="E1012" s="17"/>
    </row>
    <row r="1013" spans="1:5" x14ac:dyDescent="0.3">
      <c r="A1013" s="18"/>
      <c r="B1013" s="17"/>
      <c r="C1013" s="19" t="str">
        <f>IF($B1013="","",IFERROR(INDEX(Items!$B:$B,MATCH($B1013,Items!$A:$A,0)),"Unknown code"))</f>
        <v/>
      </c>
      <c r="D1013" s="20"/>
      <c r="E1013" s="17"/>
    </row>
    <row r="1014" spans="1:5" x14ac:dyDescent="0.3">
      <c r="A1014" s="18"/>
      <c r="B1014" s="17"/>
      <c r="C1014" s="19" t="str">
        <f>IF($B1014="","",IFERROR(INDEX(Items!$B:$B,MATCH($B1014,Items!$A:$A,0)),"Unknown code"))</f>
        <v/>
      </c>
      <c r="D1014" s="20"/>
      <c r="E1014" s="17"/>
    </row>
    <row r="1015" spans="1:5" x14ac:dyDescent="0.3">
      <c r="A1015" s="18"/>
      <c r="B1015" s="17"/>
      <c r="C1015" s="19" t="str">
        <f>IF($B1015="","",IFERROR(INDEX(Items!$B:$B,MATCH($B1015,Items!$A:$A,0)),"Unknown code"))</f>
        <v/>
      </c>
      <c r="D1015" s="20"/>
      <c r="E1015" s="17"/>
    </row>
    <row r="1016" spans="1:5" x14ac:dyDescent="0.3">
      <c r="A1016" s="18"/>
      <c r="B1016" s="17"/>
      <c r="C1016" s="19" t="str">
        <f>IF($B1016="","",IFERROR(INDEX(Items!$B:$B,MATCH($B1016,Items!$A:$A,0)),"Unknown code"))</f>
        <v/>
      </c>
      <c r="D1016" s="20"/>
      <c r="E1016" s="17"/>
    </row>
    <row r="1017" spans="1:5" x14ac:dyDescent="0.3">
      <c r="A1017" s="18"/>
      <c r="B1017" s="17"/>
      <c r="C1017" s="19" t="str">
        <f>IF($B1017="","",IFERROR(INDEX(Items!$B:$B,MATCH($B1017,Items!$A:$A,0)),"Unknown code"))</f>
        <v/>
      </c>
      <c r="D1017" s="20"/>
      <c r="E1017" s="17"/>
    </row>
    <row r="1018" spans="1:5" x14ac:dyDescent="0.3">
      <c r="A1018" s="18"/>
      <c r="B1018" s="17"/>
      <c r="C1018" s="19" t="str">
        <f>IF($B1018="","",IFERROR(INDEX(Items!$B:$B,MATCH($B1018,Items!$A:$A,0)),"Unknown code"))</f>
        <v/>
      </c>
      <c r="D1018" s="20"/>
      <c r="E1018" s="17"/>
    </row>
    <row r="1019" spans="1:5" x14ac:dyDescent="0.3">
      <c r="A1019" s="18"/>
      <c r="B1019" s="17"/>
      <c r="C1019" s="19" t="str">
        <f>IF($B1019="","",IFERROR(INDEX(Items!$B:$B,MATCH($B1019,Items!$A:$A,0)),"Unknown code"))</f>
        <v/>
      </c>
      <c r="D1019" s="20"/>
      <c r="E1019" s="17"/>
    </row>
    <row r="1020" spans="1:5" x14ac:dyDescent="0.3">
      <c r="A1020" s="18"/>
      <c r="B1020" s="17"/>
      <c r="C1020" s="19" t="str">
        <f>IF($B1020="","",IFERROR(INDEX(Items!$B:$B,MATCH($B1020,Items!$A:$A,0)),"Unknown code"))</f>
        <v/>
      </c>
      <c r="D1020" s="20"/>
      <c r="E1020" s="17"/>
    </row>
    <row r="1021" spans="1:5" x14ac:dyDescent="0.3">
      <c r="A1021" s="18"/>
      <c r="B1021" s="17"/>
      <c r="C1021" s="19" t="str">
        <f>IF($B1021="","",IFERROR(INDEX(Items!$B:$B,MATCH($B1021,Items!$A:$A,0)),"Unknown code"))</f>
        <v/>
      </c>
      <c r="D1021" s="20"/>
      <c r="E1021" s="17"/>
    </row>
    <row r="1022" spans="1:5" x14ac:dyDescent="0.3">
      <c r="A1022" s="18"/>
      <c r="B1022" s="17"/>
      <c r="C1022" s="19" t="str">
        <f>IF($B1022="","",IFERROR(INDEX(Items!$B:$B,MATCH($B1022,Items!$A:$A,0)),"Unknown code"))</f>
        <v/>
      </c>
      <c r="D1022" s="20"/>
      <c r="E1022" s="17"/>
    </row>
    <row r="1023" spans="1:5" x14ac:dyDescent="0.3">
      <c r="A1023" s="18"/>
      <c r="B1023" s="17"/>
      <c r="C1023" s="19" t="str">
        <f>IF($B1023="","",IFERROR(INDEX(Items!$B:$B,MATCH($B1023,Items!$A:$A,0)),"Unknown code"))</f>
        <v/>
      </c>
      <c r="D1023" s="20"/>
      <c r="E1023" s="17"/>
    </row>
    <row r="1024" spans="1:5" x14ac:dyDescent="0.3">
      <c r="A1024" s="18"/>
      <c r="B1024" s="17"/>
      <c r="C1024" s="19" t="str">
        <f>IF($B1024="","",IFERROR(INDEX(Items!$B:$B,MATCH($B1024,Items!$A:$A,0)),"Unknown code"))</f>
        <v/>
      </c>
      <c r="D1024" s="20"/>
      <c r="E1024" s="17"/>
    </row>
    <row r="1025" spans="1:5" x14ac:dyDescent="0.3">
      <c r="A1025" s="18"/>
      <c r="B1025" s="17"/>
      <c r="C1025" s="19" t="str">
        <f>IF($B1025="","",IFERROR(INDEX(Items!$B:$B,MATCH($B1025,Items!$A:$A,0)),"Unknown code"))</f>
        <v/>
      </c>
      <c r="D1025" s="20"/>
      <c r="E1025" s="17"/>
    </row>
    <row r="1026" spans="1:5" x14ac:dyDescent="0.3">
      <c r="A1026" s="18"/>
      <c r="B1026" s="17"/>
      <c r="C1026" s="19" t="str">
        <f>IF($B1026="","",IFERROR(INDEX(Items!$B:$B,MATCH($B1026,Items!$A:$A,0)),"Unknown code"))</f>
        <v/>
      </c>
      <c r="D1026" s="20"/>
      <c r="E1026" s="17"/>
    </row>
    <row r="1027" spans="1:5" x14ac:dyDescent="0.3">
      <c r="A1027" s="18"/>
      <c r="B1027" s="17"/>
      <c r="C1027" s="19" t="str">
        <f>IF($B1027="","",IFERROR(INDEX(Items!$B:$B,MATCH($B1027,Items!$A:$A,0)),"Unknown code"))</f>
        <v/>
      </c>
      <c r="D1027" s="20"/>
      <c r="E1027" s="17"/>
    </row>
    <row r="1028" spans="1:5" x14ac:dyDescent="0.3">
      <c r="A1028" s="18"/>
      <c r="B1028" s="17"/>
      <c r="C1028" s="19" t="str">
        <f>IF($B1028="","",IFERROR(INDEX(Items!$B:$B,MATCH($B1028,Items!$A:$A,0)),"Unknown code"))</f>
        <v/>
      </c>
      <c r="D1028" s="20"/>
      <c r="E1028" s="17"/>
    </row>
    <row r="1029" spans="1:5" x14ac:dyDescent="0.3">
      <c r="A1029" s="18"/>
      <c r="B1029" s="17"/>
      <c r="C1029" s="19" t="str">
        <f>IF($B1029="","",IFERROR(INDEX(Items!$B:$B,MATCH($B1029,Items!$A:$A,0)),"Unknown code"))</f>
        <v/>
      </c>
      <c r="D1029" s="20"/>
      <c r="E1029" s="17"/>
    </row>
    <row r="1030" spans="1:5" x14ac:dyDescent="0.3">
      <c r="A1030" s="18"/>
      <c r="B1030" s="17"/>
      <c r="C1030" s="19" t="str">
        <f>IF($B1030="","",IFERROR(INDEX(Items!$B:$B,MATCH($B1030,Items!$A:$A,0)),"Unknown code"))</f>
        <v/>
      </c>
      <c r="D1030" s="20"/>
      <c r="E1030" s="17"/>
    </row>
    <row r="1031" spans="1:5" x14ac:dyDescent="0.3">
      <c r="A1031" s="18"/>
      <c r="B1031" s="17"/>
      <c r="C1031" s="19" t="str">
        <f>IF($B1031="","",IFERROR(INDEX(Items!$B:$B,MATCH($B1031,Items!$A:$A,0)),"Unknown code"))</f>
        <v/>
      </c>
      <c r="D1031" s="20"/>
      <c r="E1031" s="17"/>
    </row>
    <row r="1032" spans="1:5" x14ac:dyDescent="0.3">
      <c r="A1032" s="18"/>
      <c r="B1032" s="17"/>
      <c r="C1032" s="19" t="str">
        <f>IF($B1032="","",IFERROR(INDEX(Items!$B:$B,MATCH($B1032,Items!$A:$A,0)),"Unknown code"))</f>
        <v/>
      </c>
      <c r="D1032" s="20"/>
      <c r="E1032" s="17"/>
    </row>
    <row r="1033" spans="1:5" x14ac:dyDescent="0.3">
      <c r="A1033" s="18"/>
      <c r="B1033" s="17"/>
      <c r="C1033" s="19" t="str">
        <f>IF($B1033="","",IFERROR(INDEX(Items!$B:$B,MATCH($B1033,Items!$A:$A,0)),"Unknown code"))</f>
        <v/>
      </c>
      <c r="D1033" s="20"/>
      <c r="E1033" s="17"/>
    </row>
    <row r="1034" spans="1:5" x14ac:dyDescent="0.3">
      <c r="A1034" s="18"/>
      <c r="B1034" s="17"/>
      <c r="C1034" s="19" t="str">
        <f>IF($B1034="","",IFERROR(INDEX(Items!$B:$B,MATCH($B1034,Items!$A:$A,0)),"Unknown code"))</f>
        <v/>
      </c>
      <c r="D1034" s="20"/>
      <c r="E1034" s="17"/>
    </row>
    <row r="1035" spans="1:5" x14ac:dyDescent="0.3">
      <c r="A1035" s="18"/>
      <c r="B1035" s="17"/>
      <c r="C1035" s="19" t="str">
        <f>IF($B1035="","",IFERROR(INDEX(Items!$B:$B,MATCH($B1035,Items!$A:$A,0)),"Unknown code"))</f>
        <v/>
      </c>
      <c r="D1035" s="20"/>
      <c r="E1035" s="17"/>
    </row>
    <row r="1036" spans="1:5" x14ac:dyDescent="0.3">
      <c r="A1036" s="18"/>
      <c r="B1036" s="17"/>
      <c r="C1036" s="19" t="str">
        <f>IF($B1036="","",IFERROR(INDEX(Items!$B:$B,MATCH($B1036,Items!$A:$A,0)),"Unknown code"))</f>
        <v/>
      </c>
      <c r="D1036" s="20"/>
      <c r="E1036" s="17"/>
    </row>
    <row r="1037" spans="1:5" x14ac:dyDescent="0.3">
      <c r="A1037" s="18"/>
      <c r="B1037" s="17"/>
      <c r="C1037" s="19" t="str">
        <f>IF($B1037="","",IFERROR(INDEX(Items!$B:$B,MATCH($B1037,Items!$A:$A,0)),"Unknown code"))</f>
        <v/>
      </c>
      <c r="D1037" s="20"/>
      <c r="E1037" s="17"/>
    </row>
    <row r="1038" spans="1:5" x14ac:dyDescent="0.3">
      <c r="A1038" s="18"/>
      <c r="B1038" s="17"/>
      <c r="C1038" s="19" t="str">
        <f>IF($B1038="","",IFERROR(INDEX(Items!$B:$B,MATCH($B1038,Items!$A:$A,0)),"Unknown code"))</f>
        <v/>
      </c>
      <c r="D1038" s="20"/>
      <c r="E1038" s="17"/>
    </row>
    <row r="1039" spans="1:5" x14ac:dyDescent="0.3">
      <c r="A1039" s="18"/>
      <c r="B1039" s="17"/>
      <c r="C1039" s="19" t="str">
        <f>IF($B1039="","",IFERROR(INDEX(Items!$B:$B,MATCH($B1039,Items!$A:$A,0)),"Unknown code"))</f>
        <v/>
      </c>
      <c r="D1039" s="20"/>
      <c r="E1039" s="17"/>
    </row>
    <row r="1040" spans="1:5" x14ac:dyDescent="0.3">
      <c r="A1040" s="18"/>
      <c r="B1040" s="17"/>
      <c r="C1040" s="19" t="str">
        <f>IF($B1040="","",IFERROR(INDEX(Items!$B:$B,MATCH($B1040,Items!$A:$A,0)),"Unknown code"))</f>
        <v/>
      </c>
      <c r="D1040" s="20"/>
      <c r="E1040" s="17"/>
    </row>
    <row r="1041" spans="1:5" x14ac:dyDescent="0.3">
      <c r="A1041" s="18"/>
      <c r="B1041" s="17"/>
      <c r="C1041" s="19" t="str">
        <f>IF($B1041="","",IFERROR(INDEX(Items!$B:$B,MATCH($B1041,Items!$A:$A,0)),"Unknown code"))</f>
        <v/>
      </c>
      <c r="D1041" s="20"/>
      <c r="E1041" s="17"/>
    </row>
    <row r="1042" spans="1:5" x14ac:dyDescent="0.3">
      <c r="A1042" s="18"/>
      <c r="B1042" s="17"/>
      <c r="C1042" s="19" t="str">
        <f>IF($B1042="","",IFERROR(INDEX(Items!$B:$B,MATCH($B1042,Items!$A:$A,0)),"Unknown code"))</f>
        <v/>
      </c>
      <c r="D1042" s="20"/>
      <c r="E1042" s="17"/>
    </row>
    <row r="1043" spans="1:5" x14ac:dyDescent="0.3">
      <c r="A1043" s="18"/>
      <c r="B1043" s="17"/>
      <c r="C1043" s="19" t="str">
        <f>IF($B1043="","",IFERROR(INDEX(Items!$B:$B,MATCH($B1043,Items!$A:$A,0)),"Unknown code"))</f>
        <v/>
      </c>
      <c r="D1043" s="20"/>
      <c r="E1043" s="17"/>
    </row>
    <row r="1044" spans="1:5" x14ac:dyDescent="0.3">
      <c r="A1044" s="18"/>
      <c r="B1044" s="17"/>
      <c r="C1044" s="19" t="str">
        <f>IF($B1044="","",IFERROR(INDEX(Items!$B:$B,MATCH($B1044,Items!$A:$A,0)),"Unknown code"))</f>
        <v/>
      </c>
      <c r="D1044" s="20"/>
      <c r="E1044" s="17"/>
    </row>
    <row r="1045" spans="1:5" x14ac:dyDescent="0.3">
      <c r="A1045" s="18"/>
      <c r="B1045" s="17"/>
      <c r="C1045" s="19" t="str">
        <f>IF($B1045="","",IFERROR(INDEX(Items!$B:$B,MATCH($B1045,Items!$A:$A,0)),"Unknown code"))</f>
        <v/>
      </c>
      <c r="D1045" s="20"/>
      <c r="E1045" s="17"/>
    </row>
    <row r="1046" spans="1:5" x14ac:dyDescent="0.3">
      <c r="A1046" s="18"/>
      <c r="B1046" s="17"/>
      <c r="C1046" s="19" t="str">
        <f>IF($B1046="","",IFERROR(INDEX(Items!$B:$B,MATCH($B1046,Items!$A:$A,0)),"Unknown code"))</f>
        <v/>
      </c>
      <c r="D1046" s="20"/>
      <c r="E1046" s="17"/>
    </row>
    <row r="1047" spans="1:5" x14ac:dyDescent="0.3">
      <c r="A1047" s="18"/>
      <c r="B1047" s="17"/>
      <c r="C1047" s="19" t="str">
        <f>IF($B1047="","",IFERROR(INDEX(Items!$B:$B,MATCH($B1047,Items!$A:$A,0)),"Unknown code"))</f>
        <v/>
      </c>
      <c r="D1047" s="20"/>
      <c r="E1047" s="17"/>
    </row>
    <row r="1048" spans="1:5" x14ac:dyDescent="0.3">
      <c r="A1048" s="18"/>
      <c r="B1048" s="17"/>
      <c r="C1048" s="19" t="str">
        <f>IF($B1048="","",IFERROR(INDEX(Items!$B:$B,MATCH($B1048,Items!$A:$A,0)),"Unknown code"))</f>
        <v/>
      </c>
      <c r="D1048" s="20"/>
      <c r="E1048" s="17"/>
    </row>
    <row r="1049" spans="1:5" x14ac:dyDescent="0.3">
      <c r="A1049" s="18"/>
      <c r="B1049" s="17"/>
      <c r="C1049" s="19" t="str">
        <f>IF($B1049="","",IFERROR(INDEX(Items!$B:$B,MATCH($B1049,Items!$A:$A,0)),"Unknown code"))</f>
        <v/>
      </c>
      <c r="D1049" s="20"/>
      <c r="E1049" s="17"/>
    </row>
    <row r="1050" spans="1:5" x14ac:dyDescent="0.3">
      <c r="A1050" s="18"/>
      <c r="B1050" s="17"/>
      <c r="C1050" s="19" t="str">
        <f>IF($B1050="","",IFERROR(INDEX(Items!$B:$B,MATCH($B1050,Items!$A:$A,0)),"Unknown code"))</f>
        <v/>
      </c>
      <c r="D1050" s="20"/>
      <c r="E1050" s="17"/>
    </row>
    <row r="1051" spans="1:5" x14ac:dyDescent="0.3">
      <c r="A1051" s="18"/>
      <c r="B1051" s="17"/>
      <c r="C1051" s="19" t="str">
        <f>IF($B1051="","",IFERROR(INDEX(Items!$B:$B,MATCH($B1051,Items!$A:$A,0)),"Unknown code"))</f>
        <v/>
      </c>
      <c r="D1051" s="20"/>
      <c r="E1051" s="17"/>
    </row>
    <row r="1052" spans="1:5" x14ac:dyDescent="0.3">
      <c r="A1052" s="18"/>
      <c r="B1052" s="17"/>
      <c r="C1052" s="19" t="str">
        <f>IF($B1052="","",IFERROR(INDEX(Items!$B:$B,MATCH($B1052,Items!$A:$A,0)),"Unknown code"))</f>
        <v/>
      </c>
      <c r="D1052" s="20"/>
      <c r="E1052" s="17"/>
    </row>
    <row r="1053" spans="1:5" x14ac:dyDescent="0.3">
      <c r="A1053" s="18"/>
      <c r="B1053" s="17"/>
      <c r="C1053" s="19" t="str">
        <f>IF($B1053="","",IFERROR(INDEX(Items!$B:$B,MATCH($B1053,Items!$A:$A,0)),"Unknown code"))</f>
        <v/>
      </c>
      <c r="D1053" s="20"/>
      <c r="E1053" s="17"/>
    </row>
    <row r="1054" spans="1:5" x14ac:dyDescent="0.3">
      <c r="A1054" s="18"/>
      <c r="B1054" s="17"/>
      <c r="C1054" s="19" t="str">
        <f>IF($B1054="","",IFERROR(INDEX(Items!$B:$B,MATCH($B1054,Items!$A:$A,0)),"Unknown code"))</f>
        <v/>
      </c>
      <c r="D1054" s="20"/>
      <c r="E1054" s="17"/>
    </row>
    <row r="1055" spans="1:5" x14ac:dyDescent="0.3">
      <c r="A1055" s="18"/>
      <c r="B1055" s="17"/>
      <c r="C1055" s="19" t="str">
        <f>IF($B1055="","",IFERROR(INDEX(Items!$B:$B,MATCH($B1055,Items!$A:$A,0)),"Unknown code"))</f>
        <v/>
      </c>
      <c r="D1055" s="20"/>
      <c r="E1055" s="17"/>
    </row>
    <row r="1056" spans="1:5" x14ac:dyDescent="0.3">
      <c r="A1056" s="18"/>
      <c r="B1056" s="17"/>
      <c r="C1056" s="19" t="str">
        <f>IF($B1056="","",IFERROR(INDEX(Items!$B:$B,MATCH($B1056,Items!$A:$A,0)),"Unknown code"))</f>
        <v/>
      </c>
      <c r="D1056" s="20"/>
      <c r="E1056" s="17"/>
    </row>
    <row r="1057" spans="1:5" x14ac:dyDescent="0.3">
      <c r="A1057" s="18"/>
      <c r="B1057" s="17"/>
      <c r="C1057" s="19" t="str">
        <f>IF($B1057="","",IFERROR(INDEX(Items!$B:$B,MATCH($B1057,Items!$A:$A,0)),"Unknown code"))</f>
        <v/>
      </c>
      <c r="D1057" s="20"/>
      <c r="E1057" s="17"/>
    </row>
    <row r="1058" spans="1:5" x14ac:dyDescent="0.3">
      <c r="A1058" s="18"/>
      <c r="B1058" s="17"/>
      <c r="C1058" s="19" t="str">
        <f>IF($B1058="","",IFERROR(INDEX(Items!$B:$B,MATCH($B1058,Items!$A:$A,0)),"Unknown code"))</f>
        <v/>
      </c>
      <c r="D1058" s="20"/>
      <c r="E1058" s="17"/>
    </row>
    <row r="1059" spans="1:5" x14ac:dyDescent="0.3">
      <c r="A1059" s="18"/>
      <c r="B1059" s="17"/>
      <c r="C1059" s="19" t="str">
        <f>IF($B1059="","",IFERROR(INDEX(Items!$B:$B,MATCH($B1059,Items!$A:$A,0)),"Unknown code"))</f>
        <v/>
      </c>
      <c r="D1059" s="20"/>
      <c r="E1059" s="17"/>
    </row>
    <row r="1060" spans="1:5" x14ac:dyDescent="0.3">
      <c r="A1060" s="18"/>
      <c r="B1060" s="17"/>
      <c r="C1060" s="19" t="str">
        <f>IF($B1060="","",IFERROR(INDEX(Items!$B:$B,MATCH($B1060,Items!$A:$A,0)),"Unknown code"))</f>
        <v/>
      </c>
      <c r="D1060" s="20"/>
      <c r="E1060" s="17"/>
    </row>
    <row r="1061" spans="1:5" x14ac:dyDescent="0.3">
      <c r="A1061" s="18"/>
      <c r="B1061" s="17"/>
      <c r="C1061" s="19" t="str">
        <f>IF($B1061="","",IFERROR(INDEX(Items!$B:$B,MATCH($B1061,Items!$A:$A,0)),"Unknown code"))</f>
        <v/>
      </c>
      <c r="D1061" s="20"/>
      <c r="E1061" s="17"/>
    </row>
    <row r="1062" spans="1:5" x14ac:dyDescent="0.3">
      <c r="A1062" s="18"/>
      <c r="B1062" s="17"/>
      <c r="C1062" s="19" t="str">
        <f>IF($B1062="","",IFERROR(INDEX(Items!$B:$B,MATCH($B1062,Items!$A:$A,0)),"Unknown code"))</f>
        <v/>
      </c>
      <c r="D1062" s="20"/>
      <c r="E1062" s="17"/>
    </row>
    <row r="1063" spans="1:5" x14ac:dyDescent="0.3">
      <c r="A1063" s="18"/>
      <c r="B1063" s="17"/>
      <c r="C1063" s="19" t="str">
        <f>IF($B1063="","",IFERROR(INDEX(Items!$B:$B,MATCH($B1063,Items!$A:$A,0)),"Unknown code"))</f>
        <v/>
      </c>
      <c r="D1063" s="20"/>
      <c r="E1063" s="17"/>
    </row>
    <row r="1064" spans="1:5" x14ac:dyDescent="0.3">
      <c r="A1064" s="18"/>
      <c r="B1064" s="17"/>
      <c r="C1064" s="19" t="str">
        <f>IF($B1064="","",IFERROR(INDEX(Items!$B:$B,MATCH($B1064,Items!$A:$A,0)),"Unknown code"))</f>
        <v/>
      </c>
      <c r="D1064" s="20"/>
      <c r="E1064" s="17"/>
    </row>
    <row r="1065" spans="1:5" x14ac:dyDescent="0.3">
      <c r="A1065" s="18"/>
      <c r="B1065" s="17"/>
      <c r="C1065" s="19" t="str">
        <f>IF($B1065="","",IFERROR(INDEX(Items!$B:$B,MATCH($B1065,Items!$A:$A,0)),"Unknown code"))</f>
        <v/>
      </c>
      <c r="D1065" s="20"/>
      <c r="E1065" s="17"/>
    </row>
    <row r="1066" spans="1:5" x14ac:dyDescent="0.3">
      <c r="A1066" s="18"/>
      <c r="B1066" s="17"/>
      <c r="C1066" s="19" t="str">
        <f>IF($B1066="","",IFERROR(INDEX(Items!$B:$B,MATCH($B1066,Items!$A:$A,0)),"Unknown code"))</f>
        <v/>
      </c>
      <c r="D1066" s="20"/>
      <c r="E1066" s="17"/>
    </row>
    <row r="1067" spans="1:5" x14ac:dyDescent="0.3">
      <c r="A1067" s="18"/>
      <c r="B1067" s="17"/>
      <c r="C1067" s="19" t="str">
        <f>IF($B1067="","",IFERROR(INDEX(Items!$B:$B,MATCH($B1067,Items!$A:$A,0)),"Unknown code"))</f>
        <v/>
      </c>
      <c r="D1067" s="20"/>
      <c r="E1067" s="17"/>
    </row>
    <row r="1068" spans="1:5" x14ac:dyDescent="0.3">
      <c r="A1068" s="18"/>
      <c r="B1068" s="17"/>
      <c r="C1068" s="19" t="str">
        <f>IF($B1068="","",IFERROR(INDEX(Items!$B:$B,MATCH($B1068,Items!$A:$A,0)),"Unknown code"))</f>
        <v/>
      </c>
      <c r="D1068" s="20"/>
      <c r="E1068" s="17"/>
    </row>
    <row r="1069" spans="1:5" x14ac:dyDescent="0.3">
      <c r="A1069" s="18"/>
      <c r="B1069" s="17"/>
      <c r="C1069" s="19" t="str">
        <f>IF($B1069="","",IFERROR(INDEX(Items!$B:$B,MATCH($B1069,Items!$A:$A,0)),"Unknown code"))</f>
        <v/>
      </c>
      <c r="D1069" s="20"/>
      <c r="E1069" s="17"/>
    </row>
    <row r="1070" spans="1:5" x14ac:dyDescent="0.3">
      <c r="A1070" s="18"/>
      <c r="B1070" s="17"/>
      <c r="C1070" s="19" t="str">
        <f>IF($B1070="","",IFERROR(INDEX(Items!$B:$B,MATCH($B1070,Items!$A:$A,0)),"Unknown code"))</f>
        <v/>
      </c>
      <c r="D1070" s="20"/>
      <c r="E1070" s="17"/>
    </row>
    <row r="1071" spans="1:5" x14ac:dyDescent="0.3">
      <c r="A1071" s="18"/>
      <c r="B1071" s="17"/>
      <c r="C1071" s="19" t="str">
        <f>IF($B1071="","",IFERROR(INDEX(Items!$B:$B,MATCH($B1071,Items!$A:$A,0)),"Unknown code"))</f>
        <v/>
      </c>
      <c r="D1071" s="20"/>
      <c r="E1071" s="17"/>
    </row>
    <row r="1072" spans="1:5" x14ac:dyDescent="0.3">
      <c r="A1072" s="18"/>
      <c r="B1072" s="17"/>
      <c r="C1072" s="19" t="str">
        <f>IF($B1072="","",IFERROR(INDEX(Items!$B:$B,MATCH($B1072,Items!$A:$A,0)),"Unknown code"))</f>
        <v/>
      </c>
      <c r="D1072" s="20"/>
      <c r="E1072" s="17"/>
    </row>
    <row r="1073" spans="1:5" x14ac:dyDescent="0.3">
      <c r="A1073" s="18"/>
      <c r="B1073" s="17"/>
      <c r="C1073" s="19" t="str">
        <f>IF($B1073="","",IFERROR(INDEX(Items!$B:$B,MATCH($B1073,Items!$A:$A,0)),"Unknown code"))</f>
        <v/>
      </c>
      <c r="D1073" s="20"/>
      <c r="E1073" s="17"/>
    </row>
    <row r="1074" spans="1:5" x14ac:dyDescent="0.3">
      <c r="A1074" s="18"/>
      <c r="B1074" s="17"/>
      <c r="C1074" s="19" t="str">
        <f>IF($B1074="","",IFERROR(INDEX(Items!$B:$B,MATCH($B1074,Items!$A:$A,0)),"Unknown code"))</f>
        <v/>
      </c>
      <c r="D1074" s="20"/>
      <c r="E1074" s="17"/>
    </row>
    <row r="1075" spans="1:5" x14ac:dyDescent="0.3">
      <c r="A1075" s="18"/>
      <c r="B1075" s="17"/>
      <c r="C1075" s="19" t="str">
        <f>IF($B1075="","",IFERROR(INDEX(Items!$B:$B,MATCH($B1075,Items!$A:$A,0)),"Unknown code"))</f>
        <v/>
      </c>
      <c r="D1075" s="20"/>
      <c r="E1075" s="17"/>
    </row>
    <row r="1076" spans="1:5" x14ac:dyDescent="0.3">
      <c r="A1076" s="18"/>
      <c r="B1076" s="17"/>
      <c r="C1076" s="19" t="str">
        <f>IF($B1076="","",IFERROR(INDEX(Items!$B:$B,MATCH($B1076,Items!$A:$A,0)),"Unknown code"))</f>
        <v/>
      </c>
      <c r="D1076" s="20"/>
      <c r="E1076" s="17"/>
    </row>
    <row r="1077" spans="1:5" x14ac:dyDescent="0.3">
      <c r="A1077" s="18"/>
      <c r="B1077" s="17"/>
      <c r="C1077" s="19" t="str">
        <f>IF($B1077="","",IFERROR(INDEX(Items!$B:$B,MATCH($B1077,Items!$A:$A,0)),"Unknown code"))</f>
        <v/>
      </c>
      <c r="D1077" s="20"/>
      <c r="E1077" s="17"/>
    </row>
    <row r="1078" spans="1:5" x14ac:dyDescent="0.3">
      <c r="A1078" s="18"/>
      <c r="B1078" s="17"/>
      <c r="C1078" s="19" t="str">
        <f>IF($B1078="","",IFERROR(INDEX(Items!$B:$B,MATCH($B1078,Items!$A:$A,0)),"Unknown code"))</f>
        <v/>
      </c>
      <c r="D1078" s="20"/>
      <c r="E1078" s="17"/>
    </row>
    <row r="1079" spans="1:5" x14ac:dyDescent="0.3">
      <c r="A1079" s="18"/>
      <c r="B1079" s="17"/>
      <c r="C1079" s="19" t="str">
        <f>IF($B1079="","",IFERROR(INDEX(Items!$B:$B,MATCH($B1079,Items!$A:$A,0)),"Unknown code"))</f>
        <v/>
      </c>
      <c r="D1079" s="20"/>
      <c r="E1079" s="17"/>
    </row>
    <row r="1080" spans="1:5" x14ac:dyDescent="0.3">
      <c r="A1080" s="18"/>
      <c r="B1080" s="17"/>
      <c r="C1080" s="19" t="str">
        <f>IF($B1080="","",IFERROR(INDEX(Items!$B:$B,MATCH($B1080,Items!$A:$A,0)),"Unknown code"))</f>
        <v/>
      </c>
      <c r="D1080" s="20"/>
      <c r="E1080" s="17"/>
    </row>
    <row r="1081" spans="1:5" x14ac:dyDescent="0.3">
      <c r="A1081" s="18"/>
      <c r="B1081" s="17"/>
      <c r="C1081" s="19" t="str">
        <f>IF($B1081="","",IFERROR(INDEX(Items!$B:$B,MATCH($B1081,Items!$A:$A,0)),"Unknown code"))</f>
        <v/>
      </c>
      <c r="D1081" s="20"/>
      <c r="E1081" s="17"/>
    </row>
    <row r="1082" spans="1:5" x14ac:dyDescent="0.3">
      <c r="A1082" s="18"/>
      <c r="B1082" s="17"/>
      <c r="C1082" s="19" t="str">
        <f>IF($B1082="","",IFERROR(INDEX(Items!$B:$B,MATCH($B1082,Items!$A:$A,0)),"Unknown code"))</f>
        <v/>
      </c>
      <c r="D1082" s="20"/>
      <c r="E1082" s="17"/>
    </row>
    <row r="1083" spans="1:5" x14ac:dyDescent="0.3">
      <c r="A1083" s="18"/>
      <c r="B1083" s="17"/>
      <c r="C1083" s="19" t="str">
        <f>IF($B1083="","",IFERROR(INDEX(Items!$B:$B,MATCH($B1083,Items!$A:$A,0)),"Unknown code"))</f>
        <v/>
      </c>
      <c r="D1083" s="20"/>
      <c r="E1083" s="17"/>
    </row>
    <row r="1084" spans="1:5" x14ac:dyDescent="0.3">
      <c r="A1084" s="18"/>
      <c r="B1084" s="17"/>
      <c r="C1084" s="19" t="str">
        <f>IF($B1084="","",IFERROR(INDEX(Items!$B:$B,MATCH($B1084,Items!$A:$A,0)),"Unknown code"))</f>
        <v/>
      </c>
      <c r="D1084" s="20"/>
      <c r="E1084" s="17"/>
    </row>
    <row r="1085" spans="1:5" x14ac:dyDescent="0.3">
      <c r="A1085" s="18"/>
      <c r="B1085" s="17"/>
      <c r="C1085" s="19" t="str">
        <f>IF($B1085="","",IFERROR(INDEX(Items!$B:$B,MATCH($B1085,Items!$A:$A,0)),"Unknown code"))</f>
        <v/>
      </c>
      <c r="D1085" s="20"/>
      <c r="E1085" s="17"/>
    </row>
    <row r="1086" spans="1:5" x14ac:dyDescent="0.3">
      <c r="A1086" s="18"/>
      <c r="B1086" s="17"/>
      <c r="C1086" s="19" t="str">
        <f>IF($B1086="","",IFERROR(INDEX(Items!$B:$B,MATCH($B1086,Items!$A:$A,0)),"Unknown code"))</f>
        <v/>
      </c>
      <c r="D1086" s="20"/>
      <c r="E1086" s="17"/>
    </row>
    <row r="1087" spans="1:5" x14ac:dyDescent="0.3">
      <c r="A1087" s="18"/>
      <c r="B1087" s="17"/>
      <c r="C1087" s="19" t="str">
        <f>IF($B1087="","",IFERROR(INDEX(Items!$B:$B,MATCH($B1087,Items!$A:$A,0)),"Unknown code"))</f>
        <v/>
      </c>
      <c r="D1087" s="20"/>
      <c r="E1087" s="17"/>
    </row>
    <row r="1088" spans="1:5" x14ac:dyDescent="0.3">
      <c r="A1088" s="18"/>
      <c r="B1088" s="17"/>
      <c r="C1088" s="19" t="str">
        <f>IF($B1088="","",IFERROR(INDEX(Items!$B:$B,MATCH($B1088,Items!$A:$A,0)),"Unknown code"))</f>
        <v/>
      </c>
      <c r="D1088" s="20"/>
      <c r="E1088" s="17"/>
    </row>
    <row r="1089" spans="1:5" x14ac:dyDescent="0.3">
      <c r="A1089" s="18"/>
      <c r="B1089" s="17"/>
      <c r="C1089" s="19" t="str">
        <f>IF($B1089="","",IFERROR(INDEX(Items!$B:$B,MATCH($B1089,Items!$A:$A,0)),"Unknown code"))</f>
        <v/>
      </c>
      <c r="D1089" s="20"/>
      <c r="E1089" s="17"/>
    </row>
    <row r="1090" spans="1:5" x14ac:dyDescent="0.3">
      <c r="A1090" s="18"/>
      <c r="B1090" s="17"/>
      <c r="C1090" s="19" t="str">
        <f>IF($B1090="","",IFERROR(INDEX(Items!$B:$B,MATCH($B1090,Items!$A:$A,0)),"Unknown code"))</f>
        <v/>
      </c>
      <c r="D1090" s="20"/>
      <c r="E1090" s="17"/>
    </row>
    <row r="1091" spans="1:5" x14ac:dyDescent="0.3">
      <c r="A1091" s="18"/>
      <c r="B1091" s="17"/>
      <c r="C1091" s="19" t="str">
        <f>IF($B1091="","",IFERROR(INDEX(Items!$B:$B,MATCH($B1091,Items!$A:$A,0)),"Unknown code"))</f>
        <v/>
      </c>
      <c r="D1091" s="20"/>
      <c r="E1091" s="17"/>
    </row>
    <row r="1092" spans="1:5" x14ac:dyDescent="0.3">
      <c r="A1092" s="18"/>
      <c r="B1092" s="17"/>
      <c r="C1092" s="19" t="str">
        <f>IF($B1092="","",IFERROR(INDEX(Items!$B:$B,MATCH($B1092,Items!$A:$A,0)),"Unknown code"))</f>
        <v/>
      </c>
      <c r="D1092" s="20"/>
      <c r="E1092" s="17"/>
    </row>
    <row r="1093" spans="1:5" x14ac:dyDescent="0.3">
      <c r="A1093" s="18"/>
      <c r="B1093" s="17"/>
      <c r="C1093" s="19" t="str">
        <f>IF($B1093="","",IFERROR(INDEX(Items!$B:$B,MATCH($B1093,Items!$A:$A,0)),"Unknown code"))</f>
        <v/>
      </c>
      <c r="D1093" s="20"/>
      <c r="E1093" s="17"/>
    </row>
    <row r="1094" spans="1:5" x14ac:dyDescent="0.3">
      <c r="A1094" s="18"/>
      <c r="B1094" s="17"/>
      <c r="C1094" s="19" t="str">
        <f>IF($B1094="","",IFERROR(INDEX(Items!$B:$B,MATCH($B1094,Items!$A:$A,0)),"Unknown code"))</f>
        <v/>
      </c>
      <c r="D1094" s="20"/>
      <c r="E1094" s="17"/>
    </row>
    <row r="1095" spans="1:5" x14ac:dyDescent="0.3">
      <c r="A1095" s="18"/>
      <c r="B1095" s="17"/>
      <c r="C1095" s="19" t="str">
        <f>IF($B1095="","",IFERROR(INDEX(Items!$B:$B,MATCH($B1095,Items!$A:$A,0)),"Unknown code"))</f>
        <v/>
      </c>
      <c r="D1095" s="20"/>
      <c r="E1095" s="17"/>
    </row>
    <row r="1096" spans="1:5" x14ac:dyDescent="0.3">
      <c r="A1096" s="18"/>
      <c r="B1096" s="17"/>
      <c r="C1096" s="19" t="str">
        <f>IF($B1096="","",IFERROR(INDEX(Items!$B:$B,MATCH($B1096,Items!$A:$A,0)),"Unknown code"))</f>
        <v/>
      </c>
      <c r="D1096" s="20"/>
      <c r="E1096" s="17"/>
    </row>
    <row r="1097" spans="1:5" x14ac:dyDescent="0.3">
      <c r="A1097" s="18"/>
      <c r="B1097" s="17"/>
      <c r="C1097" s="19" t="str">
        <f>IF($B1097="","",IFERROR(INDEX(Items!$B:$B,MATCH($B1097,Items!$A:$A,0)),"Unknown code"))</f>
        <v/>
      </c>
      <c r="D1097" s="20"/>
      <c r="E1097" s="17"/>
    </row>
    <row r="1098" spans="1:5" x14ac:dyDescent="0.3">
      <c r="A1098" s="18"/>
      <c r="B1098" s="17"/>
      <c r="C1098" s="19" t="str">
        <f>IF($B1098="","",IFERROR(INDEX(Items!$B:$B,MATCH($B1098,Items!$A:$A,0)),"Unknown code"))</f>
        <v/>
      </c>
      <c r="D1098" s="20"/>
      <c r="E1098" s="17"/>
    </row>
    <row r="1099" spans="1:5" x14ac:dyDescent="0.3">
      <c r="A1099" s="18"/>
      <c r="B1099" s="17"/>
      <c r="C1099" s="19" t="str">
        <f>IF($B1099="","",IFERROR(INDEX(Items!$B:$B,MATCH($B1099,Items!$A:$A,0)),"Unknown code"))</f>
        <v/>
      </c>
      <c r="D1099" s="20"/>
      <c r="E1099" s="17"/>
    </row>
    <row r="1100" spans="1:5" x14ac:dyDescent="0.3">
      <c r="A1100" s="18"/>
      <c r="B1100" s="17"/>
      <c r="C1100" s="19" t="str">
        <f>IF($B1100="","",IFERROR(INDEX(Items!$B:$B,MATCH($B1100,Items!$A:$A,0)),"Unknown code"))</f>
        <v/>
      </c>
      <c r="D1100" s="20"/>
      <c r="E1100" s="17"/>
    </row>
    <row r="1101" spans="1:5" x14ac:dyDescent="0.3">
      <c r="A1101" s="18"/>
      <c r="B1101" s="17"/>
      <c r="C1101" s="19" t="str">
        <f>IF($B1101="","",IFERROR(INDEX(Items!$B:$B,MATCH($B1101,Items!$A:$A,0)),"Unknown code"))</f>
        <v/>
      </c>
      <c r="D1101" s="20"/>
      <c r="E1101" s="17"/>
    </row>
    <row r="1102" spans="1:5" x14ac:dyDescent="0.3">
      <c r="A1102" s="18"/>
      <c r="B1102" s="17"/>
      <c r="C1102" s="19" t="str">
        <f>IF($B1102="","",IFERROR(INDEX(Items!$B:$B,MATCH($B1102,Items!$A:$A,0)),"Unknown code"))</f>
        <v/>
      </c>
      <c r="D1102" s="20"/>
      <c r="E1102" s="17"/>
    </row>
    <row r="1103" spans="1:5" x14ac:dyDescent="0.3">
      <c r="A1103" s="18"/>
      <c r="B1103" s="17"/>
      <c r="C1103" s="19" t="str">
        <f>IF($B1103="","",IFERROR(INDEX(Items!$B:$B,MATCH($B1103,Items!$A:$A,0)),"Unknown code"))</f>
        <v/>
      </c>
      <c r="D1103" s="20"/>
      <c r="E1103" s="17"/>
    </row>
    <row r="1104" spans="1:5" x14ac:dyDescent="0.3">
      <c r="A1104" s="18"/>
      <c r="B1104" s="17"/>
      <c r="C1104" s="19" t="str">
        <f>IF($B1104="","",IFERROR(INDEX(Items!$B:$B,MATCH($B1104,Items!$A:$A,0)),"Unknown code"))</f>
        <v/>
      </c>
      <c r="D1104" s="20"/>
      <c r="E1104" s="17"/>
    </row>
    <row r="1105" spans="1:5" x14ac:dyDescent="0.3">
      <c r="A1105" s="18"/>
      <c r="B1105" s="17"/>
      <c r="C1105" s="19" t="str">
        <f>IF($B1105="","",IFERROR(INDEX(Items!$B:$B,MATCH($B1105,Items!$A:$A,0)),"Unknown code"))</f>
        <v/>
      </c>
      <c r="D1105" s="20"/>
      <c r="E1105" s="17"/>
    </row>
    <row r="1106" spans="1:5" x14ac:dyDescent="0.3">
      <c r="A1106" s="18"/>
      <c r="B1106" s="17"/>
      <c r="C1106" s="19" t="str">
        <f>IF($B1106="","",IFERROR(INDEX(Items!$B:$B,MATCH($B1106,Items!$A:$A,0)),"Unknown code"))</f>
        <v/>
      </c>
      <c r="D1106" s="20"/>
      <c r="E1106" s="17"/>
    </row>
    <row r="1107" spans="1:5" x14ac:dyDescent="0.3">
      <c r="A1107" s="18"/>
      <c r="B1107" s="17"/>
      <c r="C1107" s="19" t="str">
        <f>IF($B1107="","",IFERROR(INDEX(Items!$B:$B,MATCH($B1107,Items!$A:$A,0)),"Unknown code"))</f>
        <v/>
      </c>
      <c r="D1107" s="20"/>
      <c r="E1107" s="17"/>
    </row>
    <row r="1108" spans="1:5" x14ac:dyDescent="0.3">
      <c r="A1108" s="18"/>
      <c r="B1108" s="17"/>
      <c r="C1108" s="19" t="str">
        <f>IF($B1108="","",IFERROR(INDEX(Items!$B:$B,MATCH($B1108,Items!$A:$A,0)),"Unknown code"))</f>
        <v/>
      </c>
      <c r="D1108" s="20"/>
      <c r="E1108" s="17"/>
    </row>
    <row r="1109" spans="1:5" x14ac:dyDescent="0.3">
      <c r="A1109" s="18"/>
      <c r="B1109" s="17"/>
      <c r="C1109" s="19" t="str">
        <f>IF($B1109="","",IFERROR(INDEX(Items!$B:$B,MATCH($B1109,Items!$A:$A,0)),"Unknown code"))</f>
        <v/>
      </c>
      <c r="D1109" s="20"/>
      <c r="E1109" s="17"/>
    </row>
    <row r="1110" spans="1:5" x14ac:dyDescent="0.3">
      <c r="A1110" s="18"/>
      <c r="B1110" s="17"/>
      <c r="C1110" s="19" t="str">
        <f>IF($B1110="","",IFERROR(INDEX(Items!$B:$B,MATCH($B1110,Items!$A:$A,0)),"Unknown code"))</f>
        <v/>
      </c>
      <c r="D1110" s="20"/>
      <c r="E1110" s="17"/>
    </row>
    <row r="1111" spans="1:5" x14ac:dyDescent="0.3">
      <c r="A1111" s="18"/>
      <c r="B1111" s="17"/>
      <c r="C1111" s="19" t="str">
        <f>IF($B1111="","",IFERROR(INDEX(Items!$B:$B,MATCH($B1111,Items!$A:$A,0)),"Unknown code"))</f>
        <v/>
      </c>
      <c r="D1111" s="20"/>
      <c r="E1111" s="17"/>
    </row>
    <row r="1112" spans="1:5" x14ac:dyDescent="0.3">
      <c r="A1112" s="18"/>
      <c r="B1112" s="17"/>
      <c r="C1112" s="19" t="str">
        <f>IF($B1112="","",IFERROR(INDEX(Items!$B:$B,MATCH($B1112,Items!$A:$A,0)),"Unknown code"))</f>
        <v/>
      </c>
      <c r="D1112" s="20"/>
      <c r="E1112" s="17"/>
    </row>
    <row r="1113" spans="1:5" x14ac:dyDescent="0.3">
      <c r="A1113" s="18"/>
      <c r="B1113" s="17"/>
      <c r="C1113" s="19" t="str">
        <f>IF($B1113="","",IFERROR(INDEX(Items!$B:$B,MATCH($B1113,Items!$A:$A,0)),"Unknown code"))</f>
        <v/>
      </c>
      <c r="D1113" s="20"/>
      <c r="E1113" s="17"/>
    </row>
    <row r="1114" spans="1:5" x14ac:dyDescent="0.3">
      <c r="A1114" s="18"/>
      <c r="B1114" s="17"/>
      <c r="C1114" s="19" t="str">
        <f>IF($B1114="","",IFERROR(INDEX(Items!$B:$B,MATCH($B1114,Items!$A:$A,0)),"Unknown code"))</f>
        <v/>
      </c>
      <c r="D1114" s="20"/>
      <c r="E1114" s="17"/>
    </row>
    <row r="1115" spans="1:5" x14ac:dyDescent="0.3">
      <c r="A1115" s="18"/>
      <c r="B1115" s="17"/>
      <c r="C1115" s="19" t="str">
        <f>IF($B1115="","",IFERROR(INDEX(Items!$B:$B,MATCH($B1115,Items!$A:$A,0)),"Unknown code"))</f>
        <v/>
      </c>
      <c r="D1115" s="20"/>
      <c r="E1115" s="17"/>
    </row>
    <row r="1116" spans="1:5" x14ac:dyDescent="0.3">
      <c r="A1116" s="18"/>
      <c r="B1116" s="17"/>
      <c r="C1116" s="19" t="str">
        <f>IF($B1116="","",IFERROR(INDEX(Items!$B:$B,MATCH($B1116,Items!$A:$A,0)),"Unknown code"))</f>
        <v/>
      </c>
      <c r="D1116" s="20"/>
      <c r="E1116" s="17"/>
    </row>
    <row r="1117" spans="1:5" x14ac:dyDescent="0.3">
      <c r="A1117" s="18"/>
      <c r="B1117" s="17"/>
      <c r="C1117" s="19" t="str">
        <f>IF($B1117="","",IFERROR(INDEX(Items!$B:$B,MATCH($B1117,Items!$A:$A,0)),"Unknown code"))</f>
        <v/>
      </c>
      <c r="D1117" s="20"/>
      <c r="E1117" s="17"/>
    </row>
    <row r="1118" spans="1:5" x14ac:dyDescent="0.3">
      <c r="A1118" s="18"/>
      <c r="B1118" s="17"/>
      <c r="C1118" s="19" t="str">
        <f>IF($B1118="","",IFERROR(INDEX(Items!$B:$B,MATCH($B1118,Items!$A:$A,0)),"Unknown code"))</f>
        <v/>
      </c>
      <c r="D1118" s="20"/>
      <c r="E1118" s="17"/>
    </row>
    <row r="1119" spans="1:5" x14ac:dyDescent="0.3">
      <c r="A1119" s="18"/>
      <c r="B1119" s="17"/>
      <c r="C1119" s="19" t="str">
        <f>IF($B1119="","",IFERROR(INDEX(Items!$B:$B,MATCH($B1119,Items!$A:$A,0)),"Unknown code"))</f>
        <v/>
      </c>
      <c r="D1119" s="20"/>
      <c r="E1119" s="17"/>
    </row>
    <row r="1120" spans="1:5" x14ac:dyDescent="0.3">
      <c r="A1120" s="18"/>
      <c r="B1120" s="17"/>
      <c r="C1120" s="19" t="str">
        <f>IF($B1120="","",IFERROR(INDEX(Items!$B:$B,MATCH($B1120,Items!$A:$A,0)),"Unknown code"))</f>
        <v/>
      </c>
      <c r="D1120" s="20"/>
      <c r="E1120" s="17"/>
    </row>
    <row r="1121" spans="1:5" x14ac:dyDescent="0.3">
      <c r="A1121" s="18"/>
      <c r="B1121" s="17"/>
      <c r="C1121" s="19" t="str">
        <f>IF($B1121="","",IFERROR(INDEX(Items!$B:$B,MATCH($B1121,Items!$A:$A,0)),"Unknown code"))</f>
        <v/>
      </c>
      <c r="D1121" s="20"/>
      <c r="E1121" s="17"/>
    </row>
    <row r="1122" spans="1:5" x14ac:dyDescent="0.3">
      <c r="A1122" s="18"/>
      <c r="B1122" s="17"/>
      <c r="C1122" s="19" t="str">
        <f>IF($B1122="","",IFERROR(INDEX(Items!$B:$B,MATCH($B1122,Items!$A:$A,0)),"Unknown code"))</f>
        <v/>
      </c>
      <c r="D1122" s="20"/>
      <c r="E1122" s="17"/>
    </row>
    <row r="1123" spans="1:5" x14ac:dyDescent="0.3">
      <c r="A1123" s="18"/>
      <c r="B1123" s="17"/>
      <c r="C1123" s="19" t="str">
        <f>IF($B1123="","",IFERROR(INDEX(Items!$B:$B,MATCH($B1123,Items!$A:$A,0)),"Unknown code"))</f>
        <v/>
      </c>
      <c r="D1123" s="20"/>
      <c r="E1123" s="17"/>
    </row>
    <row r="1124" spans="1:5" x14ac:dyDescent="0.3">
      <c r="A1124" s="18"/>
      <c r="B1124" s="17"/>
      <c r="C1124" s="19" t="str">
        <f>IF($B1124="","",IFERROR(INDEX(Items!$B:$B,MATCH($B1124,Items!$A:$A,0)),"Unknown code"))</f>
        <v/>
      </c>
      <c r="D1124" s="20"/>
      <c r="E1124" s="17"/>
    </row>
    <row r="1125" spans="1:5" x14ac:dyDescent="0.3">
      <c r="A1125" s="18"/>
      <c r="B1125" s="17"/>
      <c r="C1125" s="19" t="str">
        <f>IF($B1125="","",IFERROR(INDEX(Items!$B:$B,MATCH($B1125,Items!$A:$A,0)),"Unknown code"))</f>
        <v/>
      </c>
      <c r="D1125" s="20"/>
      <c r="E1125" s="17"/>
    </row>
    <row r="1126" spans="1:5" x14ac:dyDescent="0.3">
      <c r="A1126" s="18"/>
      <c r="B1126" s="17"/>
      <c r="C1126" s="19" t="str">
        <f>IF($B1126="","",IFERROR(INDEX(Items!$B:$B,MATCH($B1126,Items!$A:$A,0)),"Unknown code"))</f>
        <v/>
      </c>
      <c r="D1126" s="20"/>
      <c r="E1126" s="17"/>
    </row>
    <row r="1127" spans="1:5" x14ac:dyDescent="0.3">
      <c r="A1127" s="18"/>
      <c r="B1127" s="17"/>
      <c r="C1127" s="19" t="str">
        <f>IF($B1127="","",IFERROR(INDEX(Items!$B:$B,MATCH($B1127,Items!$A:$A,0)),"Unknown code"))</f>
        <v/>
      </c>
      <c r="D1127" s="20"/>
      <c r="E1127" s="17"/>
    </row>
    <row r="1128" spans="1:5" x14ac:dyDescent="0.3">
      <c r="A1128" s="18"/>
      <c r="B1128" s="17"/>
      <c r="C1128" s="19" t="str">
        <f>IF($B1128="","",IFERROR(INDEX(Items!$B:$B,MATCH($B1128,Items!$A:$A,0)),"Unknown code"))</f>
        <v/>
      </c>
      <c r="D1128" s="20"/>
      <c r="E1128" s="17"/>
    </row>
    <row r="1129" spans="1:5" x14ac:dyDescent="0.3">
      <c r="A1129" s="18"/>
      <c r="B1129" s="17"/>
      <c r="C1129" s="19" t="str">
        <f>IF($B1129="","",IFERROR(INDEX(Items!$B:$B,MATCH($B1129,Items!$A:$A,0)),"Unknown code"))</f>
        <v/>
      </c>
      <c r="D1129" s="20"/>
      <c r="E1129" s="17"/>
    </row>
    <row r="1130" spans="1:5" x14ac:dyDescent="0.3">
      <c r="A1130" s="18"/>
      <c r="B1130" s="17"/>
      <c r="C1130" s="19" t="str">
        <f>IF($B1130="","",IFERROR(INDEX(Items!$B:$B,MATCH($B1130,Items!$A:$A,0)),"Unknown code"))</f>
        <v/>
      </c>
      <c r="D1130" s="20"/>
      <c r="E1130" s="17"/>
    </row>
    <row r="1131" spans="1:5" x14ac:dyDescent="0.3">
      <c r="A1131" s="18"/>
      <c r="B1131" s="17"/>
      <c r="C1131" s="19" t="str">
        <f>IF($B1131="","",IFERROR(INDEX(Items!$B:$B,MATCH($B1131,Items!$A:$A,0)),"Unknown code"))</f>
        <v/>
      </c>
      <c r="D1131" s="20"/>
      <c r="E1131" s="17"/>
    </row>
    <row r="1132" spans="1:5" x14ac:dyDescent="0.3">
      <c r="A1132" s="18"/>
      <c r="B1132" s="17"/>
      <c r="C1132" s="19" t="str">
        <f>IF($B1132="","",IFERROR(INDEX(Items!$B:$B,MATCH($B1132,Items!$A:$A,0)),"Unknown code"))</f>
        <v/>
      </c>
      <c r="D1132" s="20"/>
      <c r="E1132" s="17"/>
    </row>
    <row r="1133" spans="1:5" x14ac:dyDescent="0.3">
      <c r="A1133" s="18"/>
      <c r="B1133" s="17"/>
      <c r="C1133" s="19" t="str">
        <f>IF($B1133="","",IFERROR(INDEX(Items!$B:$B,MATCH($B1133,Items!$A:$A,0)),"Unknown code"))</f>
        <v/>
      </c>
      <c r="D1133" s="20"/>
      <c r="E1133" s="17"/>
    </row>
    <row r="1134" spans="1:5" x14ac:dyDescent="0.3">
      <c r="A1134" s="18"/>
      <c r="B1134" s="17"/>
      <c r="C1134" s="19" t="str">
        <f>IF($B1134="","",IFERROR(INDEX(Items!$B:$B,MATCH($B1134,Items!$A:$A,0)),"Unknown code"))</f>
        <v/>
      </c>
      <c r="D1134" s="20"/>
      <c r="E1134" s="17"/>
    </row>
    <row r="1135" spans="1:5" x14ac:dyDescent="0.3">
      <c r="A1135" s="18"/>
      <c r="B1135" s="17"/>
      <c r="C1135" s="19" t="str">
        <f>IF($B1135="","",IFERROR(INDEX(Items!$B:$B,MATCH($B1135,Items!$A:$A,0)),"Unknown code"))</f>
        <v/>
      </c>
      <c r="D1135" s="20"/>
      <c r="E1135" s="17"/>
    </row>
    <row r="1136" spans="1:5" x14ac:dyDescent="0.3">
      <c r="A1136" s="18"/>
      <c r="B1136" s="17"/>
      <c r="C1136" s="19" t="str">
        <f>IF($B1136="","",IFERROR(INDEX(Items!$B:$B,MATCH($B1136,Items!$A:$A,0)),"Unknown code"))</f>
        <v/>
      </c>
      <c r="D1136" s="20"/>
      <c r="E1136" s="17"/>
    </row>
    <row r="1137" spans="1:5" x14ac:dyDescent="0.3">
      <c r="A1137" s="18"/>
      <c r="B1137" s="17"/>
      <c r="C1137" s="19" t="str">
        <f>IF($B1137="","",IFERROR(INDEX(Items!$B:$B,MATCH($B1137,Items!$A:$A,0)),"Unknown code"))</f>
        <v/>
      </c>
      <c r="D1137" s="20"/>
      <c r="E1137" s="17"/>
    </row>
    <row r="1138" spans="1:5" x14ac:dyDescent="0.3">
      <c r="A1138" s="18"/>
      <c r="B1138" s="17"/>
      <c r="C1138" s="19" t="str">
        <f>IF($B1138="","",IFERROR(INDEX(Items!$B:$B,MATCH($B1138,Items!$A:$A,0)),"Unknown code"))</f>
        <v/>
      </c>
      <c r="D1138" s="20"/>
      <c r="E1138" s="17"/>
    </row>
    <row r="1139" spans="1:5" x14ac:dyDescent="0.3">
      <c r="A1139" s="18"/>
      <c r="B1139" s="17"/>
      <c r="C1139" s="19" t="str">
        <f>IF($B1139="","",IFERROR(INDEX(Items!$B:$B,MATCH($B1139,Items!$A:$A,0)),"Unknown code"))</f>
        <v/>
      </c>
      <c r="D1139" s="20"/>
      <c r="E1139" s="17"/>
    </row>
    <row r="1140" spans="1:5" x14ac:dyDescent="0.3">
      <c r="A1140" s="18"/>
      <c r="B1140" s="17"/>
      <c r="C1140" s="19" t="str">
        <f>IF($B1140="","",IFERROR(INDEX(Items!$B:$B,MATCH($B1140,Items!$A:$A,0)),"Unknown code"))</f>
        <v/>
      </c>
      <c r="D1140" s="20"/>
      <c r="E1140" s="17"/>
    </row>
    <row r="1141" spans="1:5" x14ac:dyDescent="0.3">
      <c r="A1141" s="18"/>
      <c r="B1141" s="17"/>
      <c r="C1141" s="19" t="str">
        <f>IF($B1141="","",IFERROR(INDEX(Items!$B:$B,MATCH($B1141,Items!$A:$A,0)),"Unknown code"))</f>
        <v/>
      </c>
      <c r="D1141" s="20"/>
      <c r="E1141" s="17"/>
    </row>
    <row r="1142" spans="1:5" x14ac:dyDescent="0.3">
      <c r="A1142" s="18"/>
      <c r="B1142" s="17"/>
      <c r="C1142" s="19" t="str">
        <f>IF($B1142="","",IFERROR(INDEX(Items!$B:$B,MATCH($B1142,Items!$A:$A,0)),"Unknown code"))</f>
        <v/>
      </c>
      <c r="D1142" s="20"/>
      <c r="E1142" s="17"/>
    </row>
    <row r="1143" spans="1:5" x14ac:dyDescent="0.3">
      <c r="A1143" s="18"/>
      <c r="B1143" s="17"/>
      <c r="C1143" s="19" t="str">
        <f>IF($B1143="","",IFERROR(INDEX(Items!$B:$B,MATCH($B1143,Items!$A:$A,0)),"Unknown code"))</f>
        <v/>
      </c>
      <c r="D1143" s="20"/>
      <c r="E1143" s="17"/>
    </row>
    <row r="1144" spans="1:5" x14ac:dyDescent="0.3">
      <c r="A1144" s="18"/>
      <c r="B1144" s="17"/>
      <c r="C1144" s="19" t="str">
        <f>IF($B1144="","",IFERROR(INDEX(Items!$B:$B,MATCH($B1144,Items!$A:$A,0)),"Unknown code"))</f>
        <v/>
      </c>
      <c r="D1144" s="20"/>
      <c r="E1144" s="17"/>
    </row>
    <row r="1145" spans="1:5" x14ac:dyDescent="0.3">
      <c r="A1145" s="18"/>
      <c r="B1145" s="17"/>
      <c r="C1145" s="19" t="str">
        <f>IF($B1145="","",IFERROR(INDEX(Items!$B:$B,MATCH($B1145,Items!$A:$A,0)),"Unknown code"))</f>
        <v/>
      </c>
      <c r="D1145" s="20"/>
      <c r="E1145" s="17"/>
    </row>
    <row r="1146" spans="1:5" x14ac:dyDescent="0.3">
      <c r="A1146" s="18"/>
      <c r="B1146" s="17"/>
      <c r="C1146" s="19" t="str">
        <f>IF($B1146="","",IFERROR(INDEX(Items!$B:$B,MATCH($B1146,Items!$A:$A,0)),"Unknown code"))</f>
        <v/>
      </c>
      <c r="D1146" s="20"/>
      <c r="E1146" s="17"/>
    </row>
    <row r="1147" spans="1:5" x14ac:dyDescent="0.3">
      <c r="A1147" s="18"/>
      <c r="B1147" s="17"/>
      <c r="C1147" s="19" t="str">
        <f>IF($B1147="","",IFERROR(INDEX(Items!$B:$B,MATCH($B1147,Items!$A:$A,0)),"Unknown code"))</f>
        <v/>
      </c>
      <c r="D1147" s="20"/>
      <c r="E1147" s="17"/>
    </row>
    <row r="1148" spans="1:5" x14ac:dyDescent="0.3">
      <c r="A1148" s="18"/>
      <c r="B1148" s="17"/>
      <c r="C1148" s="19" t="str">
        <f>IF($B1148="","",IFERROR(INDEX(Items!$B:$B,MATCH($B1148,Items!$A:$A,0)),"Unknown code"))</f>
        <v/>
      </c>
      <c r="D1148" s="20"/>
      <c r="E1148" s="17"/>
    </row>
    <row r="1149" spans="1:5" x14ac:dyDescent="0.3">
      <c r="A1149" s="18"/>
      <c r="B1149" s="17"/>
      <c r="C1149" s="19" t="str">
        <f>IF($B1149="","",IFERROR(INDEX(Items!$B:$B,MATCH($B1149,Items!$A:$A,0)),"Unknown code"))</f>
        <v/>
      </c>
      <c r="D1149" s="20"/>
      <c r="E1149" s="17"/>
    </row>
    <row r="1150" spans="1:5" x14ac:dyDescent="0.3">
      <c r="A1150" s="18"/>
      <c r="B1150" s="17"/>
      <c r="C1150" s="19" t="str">
        <f>IF($B1150="","",IFERROR(INDEX(Items!$B:$B,MATCH($B1150,Items!$A:$A,0)),"Unknown code"))</f>
        <v/>
      </c>
      <c r="D1150" s="20"/>
      <c r="E1150" s="17"/>
    </row>
    <row r="1151" spans="1:5" x14ac:dyDescent="0.3">
      <c r="A1151" s="18"/>
      <c r="B1151" s="17"/>
      <c r="C1151" s="19" t="str">
        <f>IF($B1151="","",IFERROR(INDEX(Items!$B:$B,MATCH($B1151,Items!$A:$A,0)),"Unknown code"))</f>
        <v/>
      </c>
      <c r="D1151" s="20"/>
      <c r="E1151" s="17"/>
    </row>
    <row r="1152" spans="1:5" x14ac:dyDescent="0.3">
      <c r="A1152" s="18"/>
      <c r="B1152" s="17"/>
      <c r="C1152" s="19" t="str">
        <f>IF($B1152="","",IFERROR(INDEX(Items!$B:$B,MATCH($B1152,Items!$A:$A,0)),"Unknown code"))</f>
        <v/>
      </c>
      <c r="D1152" s="20"/>
      <c r="E1152" s="17"/>
    </row>
    <row r="1153" spans="1:5" x14ac:dyDescent="0.3">
      <c r="A1153" s="18"/>
      <c r="B1153" s="17"/>
      <c r="C1153" s="19" t="str">
        <f>IF($B1153="","",IFERROR(INDEX(Items!$B:$B,MATCH($B1153,Items!$A:$A,0)),"Unknown code"))</f>
        <v/>
      </c>
      <c r="D1153" s="20"/>
      <c r="E1153" s="17"/>
    </row>
    <row r="1154" spans="1:5" x14ac:dyDescent="0.3">
      <c r="A1154" s="18"/>
      <c r="B1154" s="17"/>
      <c r="C1154" s="19" t="str">
        <f>IF($B1154="","",IFERROR(INDEX(Items!$B:$B,MATCH($B1154,Items!$A:$A,0)),"Unknown code"))</f>
        <v/>
      </c>
      <c r="D1154" s="20"/>
      <c r="E1154" s="17"/>
    </row>
    <row r="1155" spans="1:5" x14ac:dyDescent="0.3">
      <c r="A1155" s="18"/>
      <c r="B1155" s="17"/>
      <c r="C1155" s="19" t="str">
        <f>IF($B1155="","",IFERROR(INDEX(Items!$B:$B,MATCH($B1155,Items!$A:$A,0)),"Unknown code"))</f>
        <v/>
      </c>
      <c r="D1155" s="20"/>
      <c r="E1155" s="17"/>
    </row>
    <row r="1156" spans="1:5" x14ac:dyDescent="0.3">
      <c r="A1156" s="18"/>
      <c r="B1156" s="17"/>
      <c r="C1156" s="19" t="str">
        <f>IF($B1156="","",IFERROR(INDEX(Items!$B:$B,MATCH($B1156,Items!$A:$A,0)),"Unknown code"))</f>
        <v/>
      </c>
      <c r="D1156" s="20"/>
      <c r="E1156" s="17"/>
    </row>
    <row r="1157" spans="1:5" x14ac:dyDescent="0.3">
      <c r="A1157" s="18"/>
      <c r="B1157" s="17"/>
      <c r="C1157" s="19" t="str">
        <f>IF($B1157="","",IFERROR(INDEX(Items!$B:$B,MATCH($B1157,Items!$A:$A,0)),"Unknown code"))</f>
        <v/>
      </c>
      <c r="D1157" s="20"/>
      <c r="E1157" s="17"/>
    </row>
    <row r="1158" spans="1:5" x14ac:dyDescent="0.3">
      <c r="A1158" s="18"/>
      <c r="B1158" s="17"/>
      <c r="C1158" s="19" t="str">
        <f>IF($B1158="","",IFERROR(INDEX(Items!$B:$B,MATCH($B1158,Items!$A:$A,0)),"Unknown code"))</f>
        <v/>
      </c>
      <c r="D1158" s="20"/>
      <c r="E1158" s="17"/>
    </row>
    <row r="1159" spans="1:5" x14ac:dyDescent="0.3">
      <c r="A1159" s="18"/>
      <c r="B1159" s="17"/>
      <c r="C1159" s="19" t="str">
        <f>IF($B1159="","",IFERROR(INDEX(Items!$B:$B,MATCH($B1159,Items!$A:$A,0)),"Unknown code"))</f>
        <v/>
      </c>
      <c r="D1159" s="20"/>
      <c r="E1159" s="17"/>
    </row>
    <row r="1160" spans="1:5" x14ac:dyDescent="0.3">
      <c r="A1160" s="18"/>
      <c r="B1160" s="17"/>
      <c r="C1160" s="19" t="str">
        <f>IF($B1160="","",IFERROR(INDEX(Items!$B:$B,MATCH($B1160,Items!$A:$A,0)),"Unknown code"))</f>
        <v/>
      </c>
      <c r="D1160" s="20"/>
      <c r="E1160" s="17"/>
    </row>
    <row r="1161" spans="1:5" x14ac:dyDescent="0.3">
      <c r="A1161" s="18"/>
      <c r="B1161" s="17"/>
      <c r="C1161" s="19" t="str">
        <f>IF($B1161="","",IFERROR(INDEX(Items!$B:$B,MATCH($B1161,Items!$A:$A,0)),"Unknown code"))</f>
        <v/>
      </c>
      <c r="D1161" s="20"/>
      <c r="E1161" s="17"/>
    </row>
    <row r="1162" spans="1:5" x14ac:dyDescent="0.3">
      <c r="A1162" s="18"/>
      <c r="B1162" s="17"/>
      <c r="C1162" s="19" t="str">
        <f>IF($B1162="","",IFERROR(INDEX(Items!$B:$B,MATCH($B1162,Items!$A:$A,0)),"Unknown code"))</f>
        <v/>
      </c>
      <c r="D1162" s="20"/>
      <c r="E1162" s="17"/>
    </row>
    <row r="1163" spans="1:5" x14ac:dyDescent="0.3">
      <c r="A1163" s="18"/>
      <c r="B1163" s="17"/>
      <c r="C1163" s="19" t="str">
        <f>IF($B1163="","",IFERROR(INDEX(Items!$B:$B,MATCH($B1163,Items!$A:$A,0)),"Unknown code"))</f>
        <v/>
      </c>
      <c r="D1163" s="20"/>
      <c r="E1163" s="17"/>
    </row>
    <row r="1164" spans="1:5" x14ac:dyDescent="0.3">
      <c r="A1164" s="18"/>
      <c r="B1164" s="17"/>
      <c r="C1164" s="19" t="str">
        <f>IF($B1164="","",IFERROR(INDEX(Items!$B:$B,MATCH($B1164,Items!$A:$A,0)),"Unknown code"))</f>
        <v/>
      </c>
      <c r="D1164" s="20"/>
      <c r="E1164" s="17"/>
    </row>
    <row r="1165" spans="1:5" x14ac:dyDescent="0.3">
      <c r="A1165" s="18"/>
      <c r="B1165" s="17"/>
      <c r="C1165" s="19" t="str">
        <f>IF($B1165="","",IFERROR(INDEX(Items!$B:$B,MATCH($B1165,Items!$A:$A,0)),"Unknown code"))</f>
        <v/>
      </c>
      <c r="D1165" s="20"/>
      <c r="E1165" s="17"/>
    </row>
    <row r="1166" spans="1:5" x14ac:dyDescent="0.3">
      <c r="A1166" s="18"/>
      <c r="B1166" s="17"/>
      <c r="C1166" s="19" t="str">
        <f>IF($B1166="","",IFERROR(INDEX(Items!$B:$B,MATCH($B1166,Items!$A:$A,0)),"Unknown code"))</f>
        <v/>
      </c>
      <c r="D1166" s="20"/>
      <c r="E1166" s="17"/>
    </row>
    <row r="1167" spans="1:5" x14ac:dyDescent="0.3">
      <c r="A1167" s="18"/>
      <c r="B1167" s="17"/>
      <c r="C1167" s="19" t="str">
        <f>IF($B1167="","",IFERROR(INDEX(Items!$B:$B,MATCH($B1167,Items!$A:$A,0)),"Unknown code"))</f>
        <v/>
      </c>
      <c r="D1167" s="20"/>
      <c r="E1167" s="17"/>
    </row>
    <row r="1168" spans="1:5" x14ac:dyDescent="0.3">
      <c r="A1168" s="18"/>
      <c r="B1168" s="17"/>
      <c r="C1168" s="19" t="str">
        <f>IF($B1168="","",IFERROR(INDEX(Items!$B:$B,MATCH($B1168,Items!$A:$A,0)),"Unknown code"))</f>
        <v/>
      </c>
      <c r="D1168" s="20"/>
      <c r="E1168" s="17"/>
    </row>
    <row r="1169" spans="1:5" x14ac:dyDescent="0.3">
      <c r="A1169" s="18"/>
      <c r="B1169" s="17"/>
      <c r="C1169" s="19" t="str">
        <f>IF($B1169="","",IFERROR(INDEX(Items!$B:$B,MATCH($B1169,Items!$A:$A,0)),"Unknown code"))</f>
        <v/>
      </c>
      <c r="D1169" s="20"/>
      <c r="E1169" s="17"/>
    </row>
    <row r="1170" spans="1:5" x14ac:dyDescent="0.3">
      <c r="A1170" s="18"/>
      <c r="B1170" s="17"/>
      <c r="C1170" s="19" t="str">
        <f>IF($B1170="","",IFERROR(INDEX(Items!$B:$B,MATCH($B1170,Items!$A:$A,0)),"Unknown code"))</f>
        <v/>
      </c>
      <c r="D1170" s="20"/>
      <c r="E1170" s="17"/>
    </row>
    <row r="1171" spans="1:5" x14ac:dyDescent="0.3">
      <c r="A1171" s="18"/>
      <c r="B1171" s="17"/>
      <c r="C1171" s="19" t="str">
        <f>IF($B1171="","",IFERROR(INDEX(Items!$B:$B,MATCH($B1171,Items!$A:$A,0)),"Unknown code"))</f>
        <v/>
      </c>
      <c r="D1171" s="20"/>
      <c r="E1171" s="17"/>
    </row>
    <row r="1172" spans="1:5" x14ac:dyDescent="0.3">
      <c r="A1172" s="18"/>
      <c r="B1172" s="17"/>
      <c r="C1172" s="19" t="str">
        <f>IF($B1172="","",IFERROR(INDEX(Items!$B:$B,MATCH($B1172,Items!$A:$A,0)),"Unknown code"))</f>
        <v/>
      </c>
      <c r="D1172" s="20"/>
      <c r="E1172" s="17"/>
    </row>
    <row r="1173" spans="1:5" x14ac:dyDescent="0.3">
      <c r="A1173" s="18"/>
      <c r="B1173" s="17"/>
      <c r="C1173" s="19" t="str">
        <f>IF($B1173="","",IFERROR(INDEX(Items!$B:$B,MATCH($B1173,Items!$A:$A,0)),"Unknown code"))</f>
        <v/>
      </c>
      <c r="D1173" s="20"/>
      <c r="E1173" s="17"/>
    </row>
    <row r="1174" spans="1:5" x14ac:dyDescent="0.3">
      <c r="A1174" s="18"/>
      <c r="B1174" s="17"/>
      <c r="C1174" s="19" t="str">
        <f>IF($B1174="","",IFERROR(INDEX(Items!$B:$B,MATCH($B1174,Items!$A:$A,0)),"Unknown code"))</f>
        <v/>
      </c>
      <c r="D1174" s="20"/>
      <c r="E1174" s="17"/>
    </row>
    <row r="1175" spans="1:5" x14ac:dyDescent="0.3">
      <c r="A1175" s="18"/>
      <c r="B1175" s="17"/>
      <c r="C1175" s="19" t="str">
        <f>IF($B1175="","",IFERROR(INDEX(Items!$B:$B,MATCH($B1175,Items!$A:$A,0)),"Unknown code"))</f>
        <v/>
      </c>
      <c r="D1175" s="20"/>
      <c r="E1175" s="17"/>
    </row>
    <row r="1176" spans="1:5" x14ac:dyDescent="0.3">
      <c r="A1176" s="18"/>
      <c r="B1176" s="17"/>
      <c r="C1176" s="19" t="str">
        <f>IF($B1176="","",IFERROR(INDEX(Items!$B:$B,MATCH($B1176,Items!$A:$A,0)),"Unknown code"))</f>
        <v/>
      </c>
      <c r="D1176" s="20"/>
      <c r="E1176" s="17"/>
    </row>
    <row r="1177" spans="1:5" x14ac:dyDescent="0.3">
      <c r="A1177" s="18"/>
      <c r="B1177" s="17"/>
      <c r="C1177" s="19" t="str">
        <f>IF($B1177="","",IFERROR(INDEX(Items!$B:$B,MATCH($B1177,Items!$A:$A,0)),"Unknown code"))</f>
        <v/>
      </c>
      <c r="D1177" s="20"/>
      <c r="E1177" s="17"/>
    </row>
    <row r="1178" spans="1:5" x14ac:dyDescent="0.3">
      <c r="A1178" s="18"/>
      <c r="B1178" s="17"/>
      <c r="C1178" s="19" t="str">
        <f>IF($B1178="","",IFERROR(INDEX(Items!$B:$B,MATCH($B1178,Items!$A:$A,0)),"Unknown code"))</f>
        <v/>
      </c>
      <c r="D1178" s="20"/>
      <c r="E1178" s="17"/>
    </row>
    <row r="1179" spans="1:5" x14ac:dyDescent="0.3">
      <c r="A1179" s="18"/>
      <c r="B1179" s="17"/>
      <c r="C1179" s="19" t="str">
        <f>IF($B1179="","",IFERROR(INDEX(Items!$B:$B,MATCH($B1179,Items!$A:$A,0)),"Unknown code"))</f>
        <v/>
      </c>
      <c r="D1179" s="20"/>
      <c r="E1179" s="17"/>
    </row>
    <row r="1180" spans="1:5" x14ac:dyDescent="0.3">
      <c r="A1180" s="18"/>
      <c r="B1180" s="17"/>
      <c r="C1180" s="19" t="str">
        <f>IF($B1180="","",IFERROR(INDEX(Items!$B:$B,MATCH($B1180,Items!$A:$A,0)),"Unknown code"))</f>
        <v/>
      </c>
      <c r="D1180" s="20"/>
      <c r="E1180" s="17"/>
    </row>
    <row r="1181" spans="1:5" x14ac:dyDescent="0.3">
      <c r="A1181" s="18"/>
      <c r="B1181" s="17"/>
      <c r="C1181" s="19" t="str">
        <f>IF($B1181="","",IFERROR(INDEX(Items!$B:$B,MATCH($B1181,Items!$A:$A,0)),"Unknown code"))</f>
        <v/>
      </c>
      <c r="D1181" s="20"/>
      <c r="E1181" s="17"/>
    </row>
    <row r="1182" spans="1:5" x14ac:dyDescent="0.3">
      <c r="A1182" s="18"/>
      <c r="B1182" s="17"/>
      <c r="C1182" s="19" t="str">
        <f>IF($B1182="","",IFERROR(INDEX(Items!$B:$B,MATCH($B1182,Items!$A:$A,0)),"Unknown code"))</f>
        <v/>
      </c>
      <c r="D1182" s="20"/>
      <c r="E1182" s="17"/>
    </row>
    <row r="1183" spans="1:5" x14ac:dyDescent="0.3">
      <c r="A1183" s="18"/>
      <c r="B1183" s="17"/>
      <c r="C1183" s="19" t="str">
        <f>IF($B1183="","",IFERROR(INDEX(Items!$B:$B,MATCH($B1183,Items!$A:$A,0)),"Unknown code"))</f>
        <v/>
      </c>
      <c r="D1183" s="20"/>
      <c r="E1183" s="17"/>
    </row>
    <row r="1184" spans="1:5" x14ac:dyDescent="0.3">
      <c r="A1184" s="18"/>
      <c r="B1184" s="17"/>
      <c r="C1184" s="19" t="str">
        <f>IF($B1184="","",IFERROR(INDEX(Items!$B:$B,MATCH($B1184,Items!$A:$A,0)),"Unknown code"))</f>
        <v/>
      </c>
      <c r="D1184" s="20"/>
      <c r="E1184" s="17"/>
    </row>
    <row r="1185" spans="1:5" x14ac:dyDescent="0.3">
      <c r="A1185" s="18"/>
      <c r="B1185" s="17"/>
      <c r="C1185" s="19" t="str">
        <f>IF($B1185="","",IFERROR(INDEX(Items!$B:$B,MATCH($B1185,Items!$A:$A,0)),"Unknown code"))</f>
        <v/>
      </c>
      <c r="D1185" s="20"/>
      <c r="E1185" s="17"/>
    </row>
    <row r="1186" spans="1:5" x14ac:dyDescent="0.3">
      <c r="A1186" s="18"/>
      <c r="B1186" s="17"/>
      <c r="C1186" s="19" t="str">
        <f>IF($B1186="","",IFERROR(INDEX(Items!$B:$B,MATCH($B1186,Items!$A:$A,0)),"Unknown code"))</f>
        <v/>
      </c>
      <c r="D1186" s="20"/>
      <c r="E1186" s="17"/>
    </row>
    <row r="1187" spans="1:5" x14ac:dyDescent="0.3">
      <c r="A1187" s="18"/>
      <c r="B1187" s="17"/>
      <c r="C1187" s="19" t="str">
        <f>IF($B1187="","",IFERROR(INDEX(Items!$B:$B,MATCH($B1187,Items!$A:$A,0)),"Unknown code"))</f>
        <v/>
      </c>
      <c r="D1187" s="20"/>
      <c r="E1187" s="17"/>
    </row>
    <row r="1188" spans="1:5" x14ac:dyDescent="0.3">
      <c r="A1188" s="18"/>
      <c r="B1188" s="17"/>
      <c r="C1188" s="19" t="str">
        <f>IF($B1188="","",IFERROR(INDEX(Items!$B:$B,MATCH($B1188,Items!$A:$A,0)),"Unknown code"))</f>
        <v/>
      </c>
      <c r="D1188" s="20"/>
      <c r="E1188" s="17"/>
    </row>
    <row r="1189" spans="1:5" x14ac:dyDescent="0.3">
      <c r="A1189" s="18"/>
      <c r="B1189" s="17"/>
      <c r="C1189" s="19" t="str">
        <f>IF($B1189="","",IFERROR(INDEX(Items!$B:$B,MATCH($B1189,Items!$A:$A,0)),"Unknown code"))</f>
        <v/>
      </c>
      <c r="D1189" s="20"/>
      <c r="E1189" s="17"/>
    </row>
    <row r="1190" spans="1:5" x14ac:dyDescent="0.3">
      <c r="A1190" s="18"/>
      <c r="B1190" s="17"/>
      <c r="C1190" s="19" t="str">
        <f>IF($B1190="","",IFERROR(INDEX(Items!$B:$B,MATCH($B1190,Items!$A:$A,0)),"Unknown code"))</f>
        <v/>
      </c>
      <c r="D1190" s="20"/>
      <c r="E1190" s="17"/>
    </row>
    <row r="1191" spans="1:5" x14ac:dyDescent="0.3">
      <c r="A1191" s="18"/>
      <c r="B1191" s="17"/>
      <c r="C1191" s="19" t="str">
        <f>IF($B1191="","",IFERROR(INDEX(Items!$B:$B,MATCH($B1191,Items!$A:$A,0)),"Unknown code"))</f>
        <v/>
      </c>
      <c r="D1191" s="20"/>
      <c r="E1191" s="17"/>
    </row>
    <row r="1192" spans="1:5" x14ac:dyDescent="0.3">
      <c r="A1192" s="18"/>
      <c r="B1192" s="17"/>
      <c r="C1192" s="19" t="str">
        <f>IF($B1192="","",IFERROR(INDEX(Items!$B:$B,MATCH($B1192,Items!$A:$A,0)),"Unknown code"))</f>
        <v/>
      </c>
      <c r="D1192" s="20"/>
      <c r="E1192" s="17"/>
    </row>
    <row r="1193" spans="1:5" x14ac:dyDescent="0.3">
      <c r="A1193" s="18"/>
      <c r="B1193" s="17"/>
      <c r="C1193" s="19" t="str">
        <f>IF($B1193="","",IFERROR(INDEX(Items!$B:$B,MATCH($B1193,Items!$A:$A,0)),"Unknown code"))</f>
        <v/>
      </c>
      <c r="D1193" s="20"/>
      <c r="E1193" s="17"/>
    </row>
    <row r="1194" spans="1:5" x14ac:dyDescent="0.3">
      <c r="A1194" s="18"/>
      <c r="B1194" s="17"/>
      <c r="C1194" s="19" t="str">
        <f>IF($B1194="","",IFERROR(INDEX(Items!$B:$B,MATCH($B1194,Items!$A:$A,0)),"Unknown code"))</f>
        <v/>
      </c>
      <c r="D1194" s="20"/>
      <c r="E1194" s="17"/>
    </row>
    <row r="1195" spans="1:5" x14ac:dyDescent="0.3">
      <c r="A1195" s="18"/>
      <c r="B1195" s="17"/>
      <c r="C1195" s="19" t="str">
        <f>IF($B1195="","",IFERROR(INDEX(Items!$B:$B,MATCH($B1195,Items!$A:$A,0)),"Unknown code"))</f>
        <v/>
      </c>
      <c r="D1195" s="20"/>
      <c r="E1195" s="17"/>
    </row>
    <row r="1196" spans="1:5" x14ac:dyDescent="0.3">
      <c r="A1196" s="18"/>
      <c r="B1196" s="17"/>
      <c r="C1196" s="19" t="str">
        <f>IF($B1196="","",IFERROR(INDEX(Items!$B:$B,MATCH($B1196,Items!$A:$A,0)),"Unknown code"))</f>
        <v/>
      </c>
      <c r="D1196" s="20"/>
      <c r="E1196" s="17"/>
    </row>
    <row r="1197" spans="1:5" x14ac:dyDescent="0.3">
      <c r="A1197" s="18"/>
      <c r="B1197" s="17"/>
      <c r="C1197" s="19" t="str">
        <f>IF($B1197="","",IFERROR(INDEX(Items!$B:$B,MATCH($B1197,Items!$A:$A,0)),"Unknown code"))</f>
        <v/>
      </c>
      <c r="D1197" s="20"/>
      <c r="E1197" s="17"/>
    </row>
    <row r="1198" spans="1:5" x14ac:dyDescent="0.3">
      <c r="A1198" s="18"/>
      <c r="B1198" s="17"/>
      <c r="C1198" s="19" t="str">
        <f>IF($B1198="","",IFERROR(INDEX(Items!$B:$B,MATCH($B1198,Items!$A:$A,0)),"Unknown code"))</f>
        <v/>
      </c>
      <c r="D1198" s="20"/>
      <c r="E1198" s="17"/>
    </row>
    <row r="1199" spans="1:5" x14ac:dyDescent="0.3">
      <c r="A1199" s="18"/>
      <c r="B1199" s="17"/>
      <c r="C1199" s="19" t="str">
        <f>IF($B1199="","",IFERROR(INDEX(Items!$B:$B,MATCH($B1199,Items!$A:$A,0)),"Unknown code"))</f>
        <v/>
      </c>
      <c r="D1199" s="20"/>
      <c r="E1199" s="17"/>
    </row>
    <row r="1200" spans="1:5" x14ac:dyDescent="0.3">
      <c r="A1200" s="18"/>
      <c r="B1200" s="17"/>
      <c r="C1200" s="19" t="str">
        <f>IF($B1200="","",IFERROR(INDEX(Items!$B:$B,MATCH($B1200,Items!$A:$A,0)),"Unknown code"))</f>
        <v/>
      </c>
      <c r="D1200" s="20"/>
      <c r="E1200" s="17"/>
    </row>
    <row r="1201" spans="1:5" x14ac:dyDescent="0.3">
      <c r="A1201" s="18"/>
      <c r="B1201" s="17"/>
      <c r="C1201" s="19" t="str">
        <f>IF($B1201="","",IFERROR(INDEX(Items!$B:$B,MATCH($B1201,Items!$A:$A,0)),"Unknown code"))</f>
        <v/>
      </c>
      <c r="D1201" s="20"/>
      <c r="E1201" s="17"/>
    </row>
    <row r="1202" spans="1:5" x14ac:dyDescent="0.3">
      <c r="A1202" s="18"/>
      <c r="B1202" s="17"/>
      <c r="C1202" s="19" t="str">
        <f>IF($B1202="","",IFERROR(INDEX(Items!$B:$B,MATCH($B1202,Items!$A:$A,0)),"Unknown code"))</f>
        <v/>
      </c>
      <c r="D1202" s="20"/>
      <c r="E1202" s="17"/>
    </row>
    <row r="1203" spans="1:5" x14ac:dyDescent="0.3">
      <c r="A1203" s="18"/>
      <c r="B1203" s="17"/>
      <c r="C1203" s="19" t="str">
        <f>IF($B1203="","",IFERROR(INDEX(Items!$B:$B,MATCH($B1203,Items!$A:$A,0)),"Unknown code"))</f>
        <v/>
      </c>
      <c r="D1203" s="20"/>
      <c r="E1203" s="17"/>
    </row>
    <row r="1204" spans="1:5" x14ac:dyDescent="0.3">
      <c r="A1204" s="18"/>
      <c r="B1204" s="17"/>
      <c r="C1204" s="19" t="str">
        <f>IF($B1204="","",IFERROR(INDEX(Items!$B:$B,MATCH($B1204,Items!$A:$A,0)),"Unknown code"))</f>
        <v/>
      </c>
      <c r="D1204" s="20"/>
      <c r="E1204" s="17"/>
    </row>
    <row r="1205" spans="1:5" x14ac:dyDescent="0.3">
      <c r="A1205" s="18"/>
      <c r="B1205" s="17"/>
      <c r="C1205" s="19" t="str">
        <f>IF($B1205="","",IFERROR(INDEX(Items!$B:$B,MATCH($B1205,Items!$A:$A,0)),"Unknown code"))</f>
        <v/>
      </c>
      <c r="D1205" s="20"/>
      <c r="E1205" s="17"/>
    </row>
    <row r="1206" spans="1:5" x14ac:dyDescent="0.3">
      <c r="A1206" s="18"/>
      <c r="B1206" s="17"/>
      <c r="C1206" s="19" t="str">
        <f>IF($B1206="","",IFERROR(INDEX(Items!$B:$B,MATCH($B1206,Items!$A:$A,0)),"Unknown code"))</f>
        <v/>
      </c>
      <c r="D1206" s="20"/>
      <c r="E1206" s="17"/>
    </row>
    <row r="1207" spans="1:5" x14ac:dyDescent="0.3">
      <c r="A1207" s="18"/>
      <c r="B1207" s="17"/>
      <c r="C1207" s="19" t="str">
        <f>IF($B1207="","",IFERROR(INDEX(Items!$B:$B,MATCH($B1207,Items!$A:$A,0)),"Unknown code"))</f>
        <v/>
      </c>
      <c r="D1207" s="20"/>
      <c r="E1207" s="17"/>
    </row>
    <row r="1208" spans="1:5" x14ac:dyDescent="0.3">
      <c r="A1208" s="18"/>
      <c r="B1208" s="17"/>
      <c r="C1208" s="19" t="str">
        <f>IF($B1208="","",IFERROR(INDEX(Items!$B:$B,MATCH($B1208,Items!$A:$A,0)),"Unknown code"))</f>
        <v/>
      </c>
      <c r="D1208" s="20"/>
      <c r="E1208" s="17"/>
    </row>
    <row r="1209" spans="1:5" x14ac:dyDescent="0.3">
      <c r="A1209" s="18"/>
      <c r="B1209" s="17"/>
      <c r="C1209" s="19" t="str">
        <f>IF($B1209="","",IFERROR(INDEX(Items!$B:$B,MATCH($B1209,Items!$A:$A,0)),"Unknown code"))</f>
        <v/>
      </c>
      <c r="D1209" s="20"/>
      <c r="E1209" s="17"/>
    </row>
    <row r="1210" spans="1:5" x14ac:dyDescent="0.3">
      <c r="A1210" s="18"/>
      <c r="B1210" s="17"/>
      <c r="C1210" s="19" t="str">
        <f>IF($B1210="","",IFERROR(INDEX(Items!$B:$B,MATCH($B1210,Items!$A:$A,0)),"Unknown code"))</f>
        <v/>
      </c>
      <c r="D1210" s="20"/>
      <c r="E1210" s="17"/>
    </row>
    <row r="1211" spans="1:5" x14ac:dyDescent="0.3">
      <c r="A1211" s="18"/>
      <c r="B1211" s="17"/>
      <c r="C1211" s="19" t="str">
        <f>IF($B1211="","",IFERROR(INDEX(Items!$B:$B,MATCH($B1211,Items!$A:$A,0)),"Unknown code"))</f>
        <v/>
      </c>
      <c r="D1211" s="20"/>
      <c r="E1211" s="17"/>
    </row>
    <row r="1212" spans="1:5" x14ac:dyDescent="0.3">
      <c r="A1212" s="18"/>
      <c r="B1212" s="17"/>
      <c r="C1212" s="19" t="str">
        <f>IF($B1212="","",IFERROR(INDEX(Items!$B:$B,MATCH($B1212,Items!$A:$A,0)),"Unknown code"))</f>
        <v/>
      </c>
      <c r="D1212" s="20"/>
      <c r="E1212" s="17"/>
    </row>
    <row r="1213" spans="1:5" x14ac:dyDescent="0.3">
      <c r="A1213" s="18"/>
      <c r="B1213" s="17"/>
      <c r="C1213" s="19" t="str">
        <f>IF($B1213="","",IFERROR(INDEX(Items!$B:$B,MATCH($B1213,Items!$A:$A,0)),"Unknown code"))</f>
        <v/>
      </c>
      <c r="D1213" s="20"/>
      <c r="E1213" s="17"/>
    </row>
    <row r="1214" spans="1:5" x14ac:dyDescent="0.3">
      <c r="A1214" s="18"/>
      <c r="B1214" s="17"/>
      <c r="C1214" s="19" t="str">
        <f>IF($B1214="","",IFERROR(INDEX(Items!$B:$B,MATCH($B1214,Items!$A:$A,0)),"Unknown code"))</f>
        <v/>
      </c>
      <c r="D1214" s="20"/>
      <c r="E1214" s="17"/>
    </row>
    <row r="1215" spans="1:5" x14ac:dyDescent="0.3">
      <c r="A1215" s="18"/>
      <c r="B1215" s="17"/>
      <c r="C1215" s="19" t="str">
        <f>IF($B1215="","",IFERROR(INDEX(Items!$B:$B,MATCH($B1215,Items!$A:$A,0)),"Unknown code"))</f>
        <v/>
      </c>
      <c r="D1215" s="20"/>
      <c r="E1215" s="17"/>
    </row>
    <row r="1216" spans="1:5" x14ac:dyDescent="0.3">
      <c r="A1216" s="18"/>
      <c r="B1216" s="17"/>
      <c r="C1216" s="19" t="str">
        <f>IF($B1216="","",IFERROR(INDEX(Items!$B:$B,MATCH($B1216,Items!$A:$A,0)),"Unknown code"))</f>
        <v/>
      </c>
      <c r="D1216" s="20"/>
      <c r="E1216" s="17"/>
    </row>
    <row r="1217" spans="1:5" x14ac:dyDescent="0.3">
      <c r="A1217" s="18"/>
      <c r="B1217" s="17"/>
      <c r="C1217" s="19" t="str">
        <f>IF($B1217="","",IFERROR(INDEX(Items!$B:$B,MATCH($B1217,Items!$A:$A,0)),"Unknown code"))</f>
        <v/>
      </c>
      <c r="D1217" s="20"/>
      <c r="E1217" s="17"/>
    </row>
    <row r="1218" spans="1:5" x14ac:dyDescent="0.3">
      <c r="A1218" s="18"/>
      <c r="B1218" s="17"/>
      <c r="C1218" s="19" t="str">
        <f>IF($B1218="","",IFERROR(INDEX(Items!$B:$B,MATCH($B1218,Items!$A:$A,0)),"Unknown code"))</f>
        <v/>
      </c>
      <c r="D1218" s="20"/>
      <c r="E1218" s="17"/>
    </row>
    <row r="1219" spans="1:5" x14ac:dyDescent="0.3">
      <c r="A1219" s="18"/>
      <c r="B1219" s="17"/>
      <c r="C1219" s="19" t="str">
        <f>IF($B1219="","",IFERROR(INDEX(Items!$B:$B,MATCH($B1219,Items!$A:$A,0)),"Unknown code"))</f>
        <v/>
      </c>
      <c r="D1219" s="20"/>
      <c r="E1219" s="17"/>
    </row>
    <row r="1220" spans="1:5" x14ac:dyDescent="0.3">
      <c r="A1220" s="18"/>
      <c r="B1220" s="17"/>
      <c r="C1220" s="19" t="str">
        <f>IF($B1220="","",IFERROR(INDEX(Items!$B:$B,MATCH($B1220,Items!$A:$A,0)),"Unknown code"))</f>
        <v/>
      </c>
      <c r="D1220" s="20"/>
      <c r="E1220" s="17"/>
    </row>
    <row r="1221" spans="1:5" x14ac:dyDescent="0.3">
      <c r="A1221" s="18"/>
      <c r="B1221" s="17"/>
      <c r="C1221" s="19" t="str">
        <f>IF($B1221="","",IFERROR(INDEX(Items!$B:$B,MATCH($B1221,Items!$A:$A,0)),"Unknown code"))</f>
        <v/>
      </c>
      <c r="D1221" s="20"/>
      <c r="E1221" s="17"/>
    </row>
    <row r="1222" spans="1:5" x14ac:dyDescent="0.3">
      <c r="A1222" s="18"/>
      <c r="B1222" s="17"/>
      <c r="C1222" s="19" t="str">
        <f>IF($B1222="","",IFERROR(INDEX(Items!$B:$B,MATCH($B1222,Items!$A:$A,0)),"Unknown code"))</f>
        <v/>
      </c>
      <c r="D1222" s="20"/>
      <c r="E1222" s="17"/>
    </row>
    <row r="1223" spans="1:5" x14ac:dyDescent="0.3">
      <c r="A1223" s="18"/>
      <c r="B1223" s="17"/>
      <c r="C1223" s="19" t="str">
        <f>IF($B1223="","",IFERROR(INDEX(Items!$B:$B,MATCH($B1223,Items!$A:$A,0)),"Unknown code"))</f>
        <v/>
      </c>
      <c r="D1223" s="20"/>
      <c r="E1223" s="17"/>
    </row>
    <row r="1224" spans="1:5" x14ac:dyDescent="0.3">
      <c r="A1224" s="18"/>
      <c r="B1224" s="17"/>
      <c r="C1224" s="19" t="str">
        <f>IF($B1224="","",IFERROR(INDEX(Items!$B:$B,MATCH($B1224,Items!$A:$A,0)),"Unknown code"))</f>
        <v/>
      </c>
      <c r="D1224" s="20"/>
      <c r="E1224" s="17"/>
    </row>
    <row r="1225" spans="1:5" x14ac:dyDescent="0.3">
      <c r="A1225" s="18"/>
      <c r="B1225" s="17"/>
      <c r="C1225" s="19" t="str">
        <f>IF($B1225="","",IFERROR(INDEX(Items!$B:$B,MATCH($B1225,Items!$A:$A,0)),"Unknown code"))</f>
        <v/>
      </c>
      <c r="D1225" s="20"/>
      <c r="E1225" s="17"/>
    </row>
    <row r="1226" spans="1:5" x14ac:dyDescent="0.3">
      <c r="A1226" s="18"/>
      <c r="B1226" s="17"/>
      <c r="C1226" s="19" t="str">
        <f>IF($B1226="","",IFERROR(INDEX(Items!$B:$B,MATCH($B1226,Items!$A:$A,0)),"Unknown code"))</f>
        <v/>
      </c>
      <c r="D1226" s="20"/>
      <c r="E1226" s="17"/>
    </row>
    <row r="1227" spans="1:5" x14ac:dyDescent="0.3">
      <c r="A1227" s="18"/>
      <c r="B1227" s="17"/>
      <c r="C1227" s="19" t="str">
        <f>IF($B1227="","",IFERROR(INDEX(Items!$B:$B,MATCH($B1227,Items!$A:$A,0)),"Unknown code"))</f>
        <v/>
      </c>
      <c r="D1227" s="20"/>
      <c r="E1227" s="17"/>
    </row>
    <row r="1228" spans="1:5" x14ac:dyDescent="0.3">
      <c r="A1228" s="18"/>
      <c r="B1228" s="17"/>
      <c r="C1228" s="19" t="str">
        <f>IF($B1228="","",IFERROR(INDEX(Items!$B:$B,MATCH($B1228,Items!$A:$A,0)),"Unknown code"))</f>
        <v/>
      </c>
      <c r="D1228" s="20"/>
      <c r="E1228" s="17"/>
    </row>
    <row r="1229" spans="1:5" x14ac:dyDescent="0.3">
      <c r="A1229" s="18"/>
      <c r="B1229" s="17"/>
      <c r="C1229" s="19" t="str">
        <f>IF($B1229="","",IFERROR(INDEX(Items!$B:$B,MATCH($B1229,Items!$A:$A,0)),"Unknown code"))</f>
        <v/>
      </c>
      <c r="D1229" s="20"/>
      <c r="E1229" s="17"/>
    </row>
    <row r="1230" spans="1:5" x14ac:dyDescent="0.3">
      <c r="A1230" s="18"/>
      <c r="B1230" s="17"/>
      <c r="C1230" s="19" t="str">
        <f>IF($B1230="","",IFERROR(INDEX(Items!$B:$B,MATCH($B1230,Items!$A:$A,0)),"Unknown code"))</f>
        <v/>
      </c>
      <c r="D1230" s="20"/>
      <c r="E1230" s="17"/>
    </row>
    <row r="1231" spans="1:5" x14ac:dyDescent="0.3">
      <c r="A1231" s="18"/>
      <c r="B1231" s="17"/>
      <c r="C1231" s="19" t="str">
        <f>IF($B1231="","",IFERROR(INDEX(Items!$B:$B,MATCH($B1231,Items!$A:$A,0)),"Unknown code"))</f>
        <v/>
      </c>
      <c r="D1231" s="20"/>
      <c r="E1231" s="17"/>
    </row>
    <row r="1232" spans="1:5" x14ac:dyDescent="0.3">
      <c r="A1232" s="18"/>
      <c r="B1232" s="17"/>
      <c r="C1232" s="19" t="str">
        <f>IF($B1232="","",IFERROR(INDEX(Items!$B:$B,MATCH($B1232,Items!$A:$A,0)),"Unknown code"))</f>
        <v/>
      </c>
      <c r="D1232" s="20"/>
      <c r="E1232" s="17"/>
    </row>
    <row r="1233" spans="1:5" x14ac:dyDescent="0.3">
      <c r="A1233" s="18"/>
      <c r="B1233" s="17"/>
      <c r="C1233" s="19" t="str">
        <f>IF($B1233="","",IFERROR(INDEX(Items!$B:$B,MATCH($B1233,Items!$A:$A,0)),"Unknown code"))</f>
        <v/>
      </c>
      <c r="D1233" s="20"/>
      <c r="E1233" s="17"/>
    </row>
    <row r="1234" spans="1:5" x14ac:dyDescent="0.3">
      <c r="A1234" s="18"/>
      <c r="B1234" s="17"/>
      <c r="C1234" s="19" t="str">
        <f>IF($B1234="","",IFERROR(INDEX(Items!$B:$B,MATCH($B1234,Items!$A:$A,0)),"Unknown code"))</f>
        <v/>
      </c>
      <c r="D1234" s="20"/>
      <c r="E1234" s="17"/>
    </row>
    <row r="1235" spans="1:5" x14ac:dyDescent="0.3">
      <c r="A1235" s="18"/>
      <c r="B1235" s="17"/>
      <c r="C1235" s="19" t="str">
        <f>IF($B1235="","",IFERROR(INDEX(Items!$B:$B,MATCH($B1235,Items!$A:$A,0)),"Unknown code"))</f>
        <v/>
      </c>
      <c r="D1235" s="20"/>
      <c r="E1235" s="17"/>
    </row>
    <row r="1236" spans="1:5" x14ac:dyDescent="0.3">
      <c r="A1236" s="18"/>
      <c r="B1236" s="17"/>
      <c r="C1236" s="19" t="str">
        <f>IF($B1236="","",IFERROR(INDEX(Items!$B:$B,MATCH($B1236,Items!$A:$A,0)),"Unknown code"))</f>
        <v/>
      </c>
      <c r="D1236" s="20"/>
      <c r="E1236" s="17"/>
    </row>
    <row r="1237" spans="1:5" x14ac:dyDescent="0.3">
      <c r="A1237" s="18"/>
      <c r="B1237" s="17"/>
      <c r="C1237" s="19" t="str">
        <f>IF($B1237="","",IFERROR(INDEX(Items!$B:$B,MATCH($B1237,Items!$A:$A,0)),"Unknown code"))</f>
        <v/>
      </c>
      <c r="D1237" s="20"/>
      <c r="E1237" s="17"/>
    </row>
    <row r="1238" spans="1:5" x14ac:dyDescent="0.3">
      <c r="A1238" s="18"/>
      <c r="B1238" s="17"/>
      <c r="C1238" s="19" t="str">
        <f>IF($B1238="","",IFERROR(INDEX(Items!$B:$B,MATCH($B1238,Items!$A:$A,0)),"Unknown code"))</f>
        <v/>
      </c>
      <c r="D1238" s="20"/>
      <c r="E1238" s="17"/>
    </row>
    <row r="1239" spans="1:5" x14ac:dyDescent="0.3">
      <c r="A1239" s="18"/>
      <c r="B1239" s="17"/>
      <c r="C1239" s="19" t="str">
        <f>IF($B1239="","",IFERROR(INDEX(Items!$B:$B,MATCH($B1239,Items!$A:$A,0)),"Unknown code"))</f>
        <v/>
      </c>
      <c r="D1239" s="20"/>
      <c r="E1239" s="17"/>
    </row>
    <row r="1240" spans="1:5" x14ac:dyDescent="0.3">
      <c r="A1240" s="18"/>
      <c r="B1240" s="17"/>
      <c r="C1240" s="19" t="str">
        <f>IF($B1240="","",IFERROR(INDEX(Items!$B:$B,MATCH($B1240,Items!$A:$A,0)),"Unknown code"))</f>
        <v/>
      </c>
      <c r="D1240" s="20"/>
      <c r="E1240" s="17"/>
    </row>
    <row r="1241" spans="1:5" x14ac:dyDescent="0.3">
      <c r="A1241" s="18"/>
      <c r="B1241" s="17"/>
      <c r="C1241" s="19" t="str">
        <f>IF($B1241="","",IFERROR(INDEX(Items!$B:$B,MATCH($B1241,Items!$A:$A,0)),"Unknown code"))</f>
        <v/>
      </c>
      <c r="D1241" s="20"/>
      <c r="E1241" s="17"/>
    </row>
    <row r="1242" spans="1:5" x14ac:dyDescent="0.3">
      <c r="A1242" s="18"/>
      <c r="B1242" s="17"/>
      <c r="C1242" s="19" t="str">
        <f>IF($B1242="","",IFERROR(INDEX(Items!$B:$B,MATCH($B1242,Items!$A:$A,0)),"Unknown code"))</f>
        <v/>
      </c>
      <c r="D1242" s="20"/>
      <c r="E1242" s="17"/>
    </row>
    <row r="1243" spans="1:5" x14ac:dyDescent="0.3">
      <c r="A1243" s="18"/>
      <c r="B1243" s="17"/>
      <c r="C1243" s="19" t="str">
        <f>IF($B1243="","",IFERROR(INDEX(Items!$B:$B,MATCH($B1243,Items!$A:$A,0)),"Unknown code"))</f>
        <v/>
      </c>
      <c r="D1243" s="20"/>
      <c r="E1243" s="17"/>
    </row>
    <row r="1244" spans="1:5" x14ac:dyDescent="0.3">
      <c r="A1244" s="18"/>
      <c r="B1244" s="17"/>
      <c r="C1244" s="19" t="str">
        <f>IF($B1244="","",IFERROR(INDEX(Items!$B:$B,MATCH($B1244,Items!$A:$A,0)),"Unknown code"))</f>
        <v/>
      </c>
      <c r="D1244" s="20"/>
      <c r="E1244" s="17"/>
    </row>
    <row r="1245" spans="1:5" x14ac:dyDescent="0.3">
      <c r="A1245" s="18"/>
      <c r="B1245" s="17"/>
      <c r="C1245" s="19" t="str">
        <f>IF($B1245="","",IFERROR(INDEX(Items!$B:$B,MATCH($B1245,Items!$A:$A,0)),"Unknown code"))</f>
        <v/>
      </c>
      <c r="D1245" s="20"/>
      <c r="E1245" s="17"/>
    </row>
    <row r="1246" spans="1:5" x14ac:dyDescent="0.3">
      <c r="A1246" s="18"/>
      <c r="B1246" s="17"/>
      <c r="C1246" s="19" t="str">
        <f>IF($B1246="","",IFERROR(INDEX(Items!$B:$B,MATCH($B1246,Items!$A:$A,0)),"Unknown code"))</f>
        <v/>
      </c>
      <c r="D1246" s="20"/>
      <c r="E1246" s="17"/>
    </row>
    <row r="1247" spans="1:5" x14ac:dyDescent="0.3">
      <c r="A1247" s="18"/>
      <c r="B1247" s="17"/>
      <c r="C1247" s="19" t="str">
        <f>IF($B1247="","",IFERROR(INDEX(Items!$B:$B,MATCH($B1247,Items!$A:$A,0)),"Unknown code"))</f>
        <v/>
      </c>
      <c r="D1247" s="20"/>
      <c r="E1247" s="17"/>
    </row>
    <row r="1248" spans="1:5" x14ac:dyDescent="0.3">
      <c r="A1248" s="18"/>
      <c r="B1248" s="17"/>
      <c r="C1248" s="19" t="str">
        <f>IF($B1248="","",IFERROR(INDEX(Items!$B:$B,MATCH($B1248,Items!$A:$A,0)),"Unknown code"))</f>
        <v/>
      </c>
      <c r="D1248" s="20"/>
      <c r="E1248" s="17"/>
    </row>
    <row r="1249" spans="1:5" x14ac:dyDescent="0.3">
      <c r="A1249" s="18"/>
      <c r="B1249" s="17"/>
      <c r="C1249" s="19" t="str">
        <f>IF($B1249="","",IFERROR(INDEX(Items!$B:$B,MATCH($B1249,Items!$A:$A,0)),"Unknown code"))</f>
        <v/>
      </c>
      <c r="D1249" s="20"/>
      <c r="E1249" s="17"/>
    </row>
    <row r="1250" spans="1:5" x14ac:dyDescent="0.3">
      <c r="A1250" s="18"/>
      <c r="B1250" s="17"/>
      <c r="C1250" s="19" t="str">
        <f>IF($B1250="","",IFERROR(INDEX(Items!$B:$B,MATCH($B1250,Items!$A:$A,0)),"Unknown code"))</f>
        <v/>
      </c>
      <c r="D1250" s="20"/>
      <c r="E1250" s="17"/>
    </row>
    <row r="1251" spans="1:5" x14ac:dyDescent="0.3">
      <c r="A1251" s="18"/>
      <c r="B1251" s="17"/>
      <c r="C1251" s="19" t="str">
        <f>IF($B1251="","",IFERROR(INDEX(Items!$B:$B,MATCH($B1251,Items!$A:$A,0)),"Unknown code"))</f>
        <v/>
      </c>
      <c r="D1251" s="20"/>
      <c r="E1251" s="17"/>
    </row>
    <row r="1252" spans="1:5" x14ac:dyDescent="0.3">
      <c r="A1252" s="18"/>
      <c r="B1252" s="17"/>
      <c r="C1252" s="19" t="str">
        <f>IF($B1252="","",IFERROR(INDEX(Items!$B:$B,MATCH($B1252,Items!$A:$A,0)),"Unknown code"))</f>
        <v/>
      </c>
      <c r="D1252" s="20"/>
      <c r="E1252" s="17"/>
    </row>
    <row r="1253" spans="1:5" x14ac:dyDescent="0.3">
      <c r="A1253" s="18"/>
      <c r="B1253" s="17"/>
      <c r="C1253" s="19" t="str">
        <f>IF($B1253="","",IFERROR(INDEX(Items!$B:$B,MATCH($B1253,Items!$A:$A,0)),"Unknown code"))</f>
        <v/>
      </c>
      <c r="D1253" s="20"/>
      <c r="E1253" s="17"/>
    </row>
    <row r="1254" spans="1:5" x14ac:dyDescent="0.3">
      <c r="A1254" s="18"/>
      <c r="B1254" s="17"/>
      <c r="C1254" s="19" t="str">
        <f>IF($B1254="","",IFERROR(INDEX(Items!$B:$B,MATCH($B1254,Items!$A:$A,0)),"Unknown code"))</f>
        <v/>
      </c>
      <c r="D1254" s="20"/>
      <c r="E1254" s="17"/>
    </row>
    <row r="1255" spans="1:5" x14ac:dyDescent="0.3">
      <c r="A1255" s="18"/>
      <c r="B1255" s="17"/>
      <c r="C1255" s="19" t="str">
        <f>IF($B1255="","",IFERROR(INDEX(Items!$B:$B,MATCH($B1255,Items!$A:$A,0)),"Unknown code"))</f>
        <v/>
      </c>
      <c r="D1255" s="20"/>
      <c r="E1255" s="17"/>
    </row>
    <row r="1256" spans="1:5" x14ac:dyDescent="0.3">
      <c r="A1256" s="18"/>
      <c r="B1256" s="17"/>
      <c r="C1256" s="19" t="str">
        <f>IF($B1256="","",IFERROR(INDEX(Items!$B:$B,MATCH($B1256,Items!$A:$A,0)),"Unknown code"))</f>
        <v/>
      </c>
      <c r="D1256" s="20"/>
      <c r="E1256" s="17"/>
    </row>
    <row r="1257" spans="1:5" x14ac:dyDescent="0.3">
      <c r="A1257" s="18"/>
      <c r="B1257" s="17"/>
      <c r="C1257" s="19" t="str">
        <f>IF($B1257="","",IFERROR(INDEX(Items!$B:$B,MATCH($B1257,Items!$A:$A,0)),"Unknown code"))</f>
        <v/>
      </c>
      <c r="D1257" s="20"/>
      <c r="E1257" s="17"/>
    </row>
    <row r="1258" spans="1:5" x14ac:dyDescent="0.3">
      <c r="A1258" s="18"/>
      <c r="B1258" s="17"/>
      <c r="C1258" s="19" t="str">
        <f>IF($B1258="","",IFERROR(INDEX(Items!$B:$B,MATCH($B1258,Items!$A:$A,0)),"Unknown code"))</f>
        <v/>
      </c>
      <c r="D1258" s="20"/>
      <c r="E1258" s="17"/>
    </row>
    <row r="1259" spans="1:5" x14ac:dyDescent="0.3">
      <c r="A1259" s="18"/>
      <c r="B1259" s="17"/>
      <c r="C1259" s="19" t="str">
        <f>IF($B1259="","",IFERROR(INDEX(Items!$B:$B,MATCH($B1259,Items!$A:$A,0)),"Unknown code"))</f>
        <v/>
      </c>
      <c r="D1259" s="20"/>
      <c r="E1259" s="17"/>
    </row>
    <row r="1260" spans="1:5" x14ac:dyDescent="0.3">
      <c r="A1260" s="18"/>
      <c r="B1260" s="17"/>
      <c r="C1260" s="19" t="str">
        <f>IF($B1260="","",IFERROR(INDEX(Items!$B:$B,MATCH($B1260,Items!$A:$A,0)),"Unknown code"))</f>
        <v/>
      </c>
      <c r="D1260" s="20"/>
      <c r="E1260" s="17"/>
    </row>
    <row r="1261" spans="1:5" x14ac:dyDescent="0.3">
      <c r="A1261" s="18"/>
      <c r="B1261" s="17"/>
      <c r="C1261" s="19" t="str">
        <f>IF($B1261="","",IFERROR(INDEX(Items!$B:$B,MATCH($B1261,Items!$A:$A,0)),"Unknown code"))</f>
        <v/>
      </c>
      <c r="D1261" s="20"/>
      <c r="E1261" s="17"/>
    </row>
    <row r="1262" spans="1:5" x14ac:dyDescent="0.3">
      <c r="A1262" s="18"/>
      <c r="B1262" s="17"/>
      <c r="C1262" s="19" t="str">
        <f>IF($B1262="","",IFERROR(INDEX(Items!$B:$B,MATCH($B1262,Items!$A:$A,0)),"Unknown code"))</f>
        <v/>
      </c>
      <c r="D1262" s="20"/>
      <c r="E1262" s="17"/>
    </row>
    <row r="1263" spans="1:5" x14ac:dyDescent="0.3">
      <c r="A1263" s="18"/>
      <c r="B1263" s="17"/>
      <c r="C1263" s="19" t="str">
        <f>IF($B1263="","",IFERROR(INDEX(Items!$B:$B,MATCH($B1263,Items!$A:$A,0)),"Unknown code"))</f>
        <v/>
      </c>
      <c r="D1263" s="20"/>
      <c r="E1263" s="17"/>
    </row>
    <row r="1264" spans="1:5" x14ac:dyDescent="0.3">
      <c r="A1264" s="18"/>
      <c r="B1264" s="17"/>
      <c r="C1264" s="19" t="str">
        <f>IF($B1264="","",IFERROR(INDEX(Items!$B:$B,MATCH($B1264,Items!$A:$A,0)),"Unknown code"))</f>
        <v/>
      </c>
      <c r="D1264" s="20"/>
      <c r="E1264" s="17"/>
    </row>
    <row r="1265" spans="1:5" x14ac:dyDescent="0.3">
      <c r="A1265" s="18"/>
      <c r="B1265" s="17"/>
      <c r="C1265" s="19" t="str">
        <f>IF($B1265="","",IFERROR(INDEX(Items!$B:$B,MATCH($B1265,Items!$A:$A,0)),"Unknown code"))</f>
        <v/>
      </c>
      <c r="D1265" s="20"/>
      <c r="E1265" s="17"/>
    </row>
    <row r="1266" spans="1:5" x14ac:dyDescent="0.3">
      <c r="A1266" s="18"/>
      <c r="B1266" s="17"/>
      <c r="C1266" s="19" t="str">
        <f>IF($B1266="","",IFERROR(INDEX(Items!$B:$B,MATCH($B1266,Items!$A:$A,0)),"Unknown code"))</f>
        <v/>
      </c>
      <c r="D1266" s="20"/>
      <c r="E1266" s="17"/>
    </row>
    <row r="1267" spans="1:5" x14ac:dyDescent="0.3">
      <c r="A1267" s="18"/>
      <c r="B1267" s="17"/>
      <c r="C1267" s="19" t="str">
        <f>IF($B1267="","",IFERROR(INDEX(Items!$B:$B,MATCH($B1267,Items!$A:$A,0)),"Unknown code"))</f>
        <v/>
      </c>
      <c r="D1267" s="20"/>
      <c r="E1267" s="17"/>
    </row>
    <row r="1268" spans="1:5" x14ac:dyDescent="0.3">
      <c r="A1268" s="18"/>
      <c r="B1268" s="17"/>
      <c r="C1268" s="19" t="str">
        <f>IF($B1268="","",IFERROR(INDEX(Items!$B:$B,MATCH($B1268,Items!$A:$A,0)),"Unknown code"))</f>
        <v/>
      </c>
      <c r="D1268" s="20"/>
      <c r="E1268" s="17"/>
    </row>
    <row r="1269" spans="1:5" x14ac:dyDescent="0.3">
      <c r="A1269" s="18"/>
      <c r="B1269" s="17"/>
      <c r="C1269" s="19" t="str">
        <f>IF($B1269="","",IFERROR(INDEX(Items!$B:$B,MATCH($B1269,Items!$A:$A,0)),"Unknown code"))</f>
        <v/>
      </c>
      <c r="D1269" s="20"/>
      <c r="E1269" s="17"/>
    </row>
    <row r="1270" spans="1:5" x14ac:dyDescent="0.3">
      <c r="A1270" s="18"/>
      <c r="B1270" s="17"/>
      <c r="C1270" s="19" t="str">
        <f>IF($B1270="","",IFERROR(INDEX(Items!$B:$B,MATCH($B1270,Items!$A:$A,0)),"Unknown code"))</f>
        <v/>
      </c>
      <c r="D1270" s="20"/>
      <c r="E1270" s="17"/>
    </row>
    <row r="1271" spans="1:5" x14ac:dyDescent="0.3">
      <c r="A1271" s="18"/>
      <c r="B1271" s="17"/>
      <c r="C1271" s="19" t="str">
        <f>IF($B1271="","",IFERROR(INDEX(Items!$B:$B,MATCH($B1271,Items!$A:$A,0)),"Unknown code"))</f>
        <v/>
      </c>
      <c r="D1271" s="20"/>
      <c r="E1271" s="17"/>
    </row>
    <row r="1272" spans="1:5" x14ac:dyDescent="0.3">
      <c r="A1272" s="18"/>
      <c r="B1272" s="17"/>
      <c r="C1272" s="19" t="str">
        <f>IF($B1272="","",IFERROR(INDEX(Items!$B:$B,MATCH($B1272,Items!$A:$A,0)),"Unknown code"))</f>
        <v/>
      </c>
      <c r="D1272" s="20"/>
      <c r="E1272" s="17"/>
    </row>
    <row r="1273" spans="1:5" x14ac:dyDescent="0.3">
      <c r="A1273" s="18"/>
      <c r="B1273" s="17"/>
      <c r="C1273" s="19" t="str">
        <f>IF($B1273="","",IFERROR(INDEX(Items!$B:$B,MATCH($B1273,Items!$A:$A,0)),"Unknown code"))</f>
        <v/>
      </c>
      <c r="D1273" s="20"/>
      <c r="E1273" s="17"/>
    </row>
    <row r="1274" spans="1:5" x14ac:dyDescent="0.3">
      <c r="A1274" s="18"/>
      <c r="B1274" s="17"/>
      <c r="C1274" s="19" t="str">
        <f>IF($B1274="","",IFERROR(INDEX(Items!$B:$B,MATCH($B1274,Items!$A:$A,0)),"Unknown code"))</f>
        <v/>
      </c>
      <c r="D1274" s="20"/>
      <c r="E1274" s="17"/>
    </row>
    <row r="1275" spans="1:5" x14ac:dyDescent="0.3">
      <c r="A1275" s="18"/>
      <c r="B1275" s="17"/>
      <c r="C1275" s="19" t="str">
        <f>IF($B1275="","",IFERROR(INDEX(Items!$B:$B,MATCH($B1275,Items!$A:$A,0)),"Unknown code"))</f>
        <v/>
      </c>
      <c r="D1275" s="20"/>
      <c r="E1275" s="17"/>
    </row>
    <row r="1276" spans="1:5" x14ac:dyDescent="0.3">
      <c r="A1276" s="18"/>
      <c r="B1276" s="17"/>
      <c r="C1276" s="19" t="str">
        <f>IF($B1276="","",IFERROR(INDEX(Items!$B:$B,MATCH($B1276,Items!$A:$A,0)),"Unknown code"))</f>
        <v/>
      </c>
      <c r="D1276" s="20"/>
      <c r="E1276" s="17"/>
    </row>
    <row r="1277" spans="1:5" x14ac:dyDescent="0.3">
      <c r="A1277" s="18"/>
      <c r="B1277" s="17"/>
      <c r="C1277" s="19" t="str">
        <f>IF($B1277="","",IFERROR(INDEX(Items!$B:$B,MATCH($B1277,Items!$A:$A,0)),"Unknown code"))</f>
        <v/>
      </c>
      <c r="D1277" s="20"/>
      <c r="E1277" s="17"/>
    </row>
    <row r="1278" spans="1:5" x14ac:dyDescent="0.3">
      <c r="A1278" s="18"/>
      <c r="B1278" s="17"/>
      <c r="C1278" s="19" t="str">
        <f>IF($B1278="","",IFERROR(INDEX(Items!$B:$B,MATCH($B1278,Items!$A:$A,0)),"Unknown code"))</f>
        <v/>
      </c>
      <c r="D1278" s="20"/>
      <c r="E1278" s="17"/>
    </row>
    <row r="1279" spans="1:5" x14ac:dyDescent="0.3">
      <c r="A1279" s="18"/>
      <c r="B1279" s="17"/>
      <c r="C1279" s="19" t="str">
        <f>IF($B1279="","",IFERROR(INDEX(Items!$B:$B,MATCH($B1279,Items!$A:$A,0)),"Unknown code"))</f>
        <v/>
      </c>
      <c r="D1279" s="20"/>
      <c r="E1279" s="17"/>
    </row>
    <row r="1280" spans="1:5" x14ac:dyDescent="0.3">
      <c r="A1280" s="18"/>
      <c r="B1280" s="17"/>
      <c r="C1280" s="19" t="str">
        <f>IF($B1280="","",IFERROR(INDEX(Items!$B:$B,MATCH($B1280,Items!$A:$A,0)),"Unknown code"))</f>
        <v/>
      </c>
      <c r="D1280" s="20"/>
      <c r="E1280" s="17"/>
    </row>
    <row r="1281" spans="1:5" x14ac:dyDescent="0.3">
      <c r="A1281" s="18"/>
      <c r="B1281" s="17"/>
      <c r="C1281" s="19" t="str">
        <f>IF($B1281="","",IFERROR(INDEX(Items!$B:$B,MATCH($B1281,Items!$A:$A,0)),"Unknown code"))</f>
        <v/>
      </c>
      <c r="D1281" s="20"/>
      <c r="E1281" s="17"/>
    </row>
    <row r="1282" spans="1:5" x14ac:dyDescent="0.3">
      <c r="A1282" s="18"/>
      <c r="B1282" s="17"/>
      <c r="C1282" s="19" t="str">
        <f>IF($B1282="","",IFERROR(INDEX(Items!$B:$B,MATCH($B1282,Items!$A:$A,0)),"Unknown code"))</f>
        <v/>
      </c>
      <c r="D1282" s="20"/>
      <c r="E1282" s="17"/>
    </row>
    <row r="1283" spans="1:5" x14ac:dyDescent="0.3">
      <c r="A1283" s="18"/>
      <c r="B1283" s="17"/>
      <c r="C1283" s="19" t="str">
        <f>IF($B1283="","",IFERROR(INDEX(Items!$B:$B,MATCH($B1283,Items!$A:$A,0)),"Unknown code"))</f>
        <v/>
      </c>
      <c r="D1283" s="20"/>
      <c r="E1283" s="17"/>
    </row>
    <row r="1284" spans="1:5" x14ac:dyDescent="0.3">
      <c r="A1284" s="18"/>
      <c r="B1284" s="17"/>
      <c r="C1284" s="19" t="str">
        <f>IF($B1284="","",IFERROR(INDEX(Items!$B:$B,MATCH($B1284,Items!$A:$A,0)),"Unknown code"))</f>
        <v/>
      </c>
      <c r="D1284" s="20"/>
      <c r="E1284" s="17"/>
    </row>
    <row r="1285" spans="1:5" x14ac:dyDescent="0.3">
      <c r="A1285" s="18"/>
      <c r="B1285" s="17"/>
      <c r="C1285" s="19" t="str">
        <f>IF($B1285="","",IFERROR(INDEX(Items!$B:$B,MATCH($B1285,Items!$A:$A,0)),"Unknown code"))</f>
        <v/>
      </c>
      <c r="D1285" s="20"/>
      <c r="E1285" s="17"/>
    </row>
    <row r="1286" spans="1:5" x14ac:dyDescent="0.3">
      <c r="A1286" s="18"/>
      <c r="B1286" s="17"/>
      <c r="C1286" s="19" t="str">
        <f>IF($B1286="","",IFERROR(INDEX(Items!$B:$B,MATCH($B1286,Items!$A:$A,0)),"Unknown code"))</f>
        <v/>
      </c>
      <c r="D1286" s="20"/>
      <c r="E1286" s="17"/>
    </row>
    <row r="1287" spans="1:5" x14ac:dyDescent="0.3">
      <c r="A1287" s="18"/>
      <c r="B1287" s="17"/>
      <c r="C1287" s="19" t="str">
        <f>IF($B1287="","",IFERROR(INDEX(Items!$B:$B,MATCH($B1287,Items!$A:$A,0)),"Unknown code"))</f>
        <v/>
      </c>
      <c r="D1287" s="20"/>
      <c r="E1287" s="17"/>
    </row>
    <row r="1288" spans="1:5" x14ac:dyDescent="0.3">
      <c r="A1288" s="18"/>
      <c r="B1288" s="17"/>
      <c r="C1288" s="19" t="str">
        <f>IF($B1288="","",IFERROR(INDEX(Items!$B:$B,MATCH($B1288,Items!$A:$A,0)),"Unknown code"))</f>
        <v/>
      </c>
      <c r="D1288" s="20"/>
      <c r="E1288" s="17"/>
    </row>
    <row r="1289" spans="1:5" x14ac:dyDescent="0.3">
      <c r="A1289" s="18"/>
      <c r="B1289" s="17"/>
      <c r="C1289" s="19" t="str">
        <f>IF($B1289="","",IFERROR(INDEX(Items!$B:$B,MATCH($B1289,Items!$A:$A,0)),"Unknown code"))</f>
        <v/>
      </c>
      <c r="D1289" s="20"/>
      <c r="E1289" s="17"/>
    </row>
    <row r="1290" spans="1:5" x14ac:dyDescent="0.3">
      <c r="A1290" s="18"/>
      <c r="B1290" s="17"/>
      <c r="C1290" s="19" t="str">
        <f>IF($B1290="","",IFERROR(INDEX(Items!$B:$B,MATCH($B1290,Items!$A:$A,0)),"Unknown code"))</f>
        <v/>
      </c>
      <c r="D1290" s="20"/>
      <c r="E1290" s="17"/>
    </row>
    <row r="1291" spans="1:5" x14ac:dyDescent="0.3">
      <c r="A1291" s="18"/>
      <c r="B1291" s="17"/>
      <c r="C1291" s="19" t="str">
        <f>IF($B1291="","",IFERROR(INDEX(Items!$B:$B,MATCH($B1291,Items!$A:$A,0)),"Unknown code"))</f>
        <v/>
      </c>
      <c r="D1291" s="20"/>
      <c r="E1291" s="17"/>
    </row>
    <row r="1292" spans="1:5" x14ac:dyDescent="0.3">
      <c r="A1292" s="18"/>
      <c r="B1292" s="17"/>
      <c r="C1292" s="19" t="str">
        <f>IF($B1292="","",IFERROR(INDEX(Items!$B:$B,MATCH($B1292,Items!$A:$A,0)),"Unknown code"))</f>
        <v/>
      </c>
      <c r="D1292" s="20"/>
      <c r="E1292" s="17"/>
    </row>
    <row r="1293" spans="1:5" x14ac:dyDescent="0.3">
      <c r="A1293" s="18"/>
      <c r="B1293" s="17"/>
      <c r="C1293" s="19" t="str">
        <f>IF($B1293="","",IFERROR(INDEX(Items!$B:$B,MATCH($B1293,Items!$A:$A,0)),"Unknown code"))</f>
        <v/>
      </c>
      <c r="D1293" s="20"/>
      <c r="E1293" s="17"/>
    </row>
    <row r="1294" spans="1:5" x14ac:dyDescent="0.3">
      <c r="A1294" s="18"/>
      <c r="B1294" s="17"/>
      <c r="C1294" s="19" t="str">
        <f>IF($B1294="","",IFERROR(INDEX(Items!$B:$B,MATCH($B1294,Items!$A:$A,0)),"Unknown code"))</f>
        <v/>
      </c>
      <c r="D1294" s="20"/>
      <c r="E1294" s="17"/>
    </row>
    <row r="1295" spans="1:5" x14ac:dyDescent="0.3">
      <c r="A1295" s="18"/>
      <c r="B1295" s="17"/>
      <c r="C1295" s="19" t="str">
        <f>IF($B1295="","",IFERROR(INDEX(Items!$B:$B,MATCH($B1295,Items!$A:$A,0)),"Unknown code"))</f>
        <v/>
      </c>
      <c r="D1295" s="20"/>
      <c r="E1295" s="17"/>
    </row>
    <row r="1296" spans="1:5" x14ac:dyDescent="0.3">
      <c r="A1296" s="18"/>
      <c r="B1296" s="17"/>
      <c r="C1296" s="19" t="str">
        <f>IF($B1296="","",IFERROR(INDEX(Items!$B:$B,MATCH($B1296,Items!$A:$A,0)),"Unknown code"))</f>
        <v/>
      </c>
      <c r="D1296" s="20"/>
      <c r="E1296" s="17"/>
    </row>
    <row r="1297" spans="1:5" x14ac:dyDescent="0.3">
      <c r="A1297" s="18"/>
      <c r="B1297" s="17"/>
      <c r="C1297" s="19" t="str">
        <f>IF($B1297="","",IFERROR(INDEX(Items!$B:$B,MATCH($B1297,Items!$A:$A,0)),"Unknown code"))</f>
        <v/>
      </c>
      <c r="D1297" s="20"/>
      <c r="E1297" s="17"/>
    </row>
    <row r="1298" spans="1:5" x14ac:dyDescent="0.3">
      <c r="A1298" s="18"/>
      <c r="B1298" s="17"/>
      <c r="C1298" s="19" t="str">
        <f>IF($B1298="","",IFERROR(INDEX(Items!$B:$B,MATCH($B1298,Items!$A:$A,0)),"Unknown code"))</f>
        <v/>
      </c>
      <c r="D1298" s="20"/>
      <c r="E1298" s="17"/>
    </row>
    <row r="1299" spans="1:5" x14ac:dyDescent="0.3">
      <c r="A1299" s="18"/>
      <c r="B1299" s="17"/>
      <c r="C1299" s="19" t="str">
        <f>IF($B1299="","",IFERROR(INDEX(Items!$B:$B,MATCH($B1299,Items!$A:$A,0)),"Unknown code"))</f>
        <v/>
      </c>
      <c r="D1299" s="20"/>
      <c r="E1299" s="17"/>
    </row>
    <row r="1300" spans="1:5" x14ac:dyDescent="0.3">
      <c r="A1300" s="18"/>
      <c r="B1300" s="17"/>
      <c r="C1300" s="19" t="str">
        <f>IF($B1300="","",IFERROR(INDEX(Items!$B:$B,MATCH($B1300,Items!$A:$A,0)),"Unknown code"))</f>
        <v/>
      </c>
      <c r="D1300" s="20"/>
      <c r="E1300" s="17"/>
    </row>
    <row r="1301" spans="1:5" x14ac:dyDescent="0.3">
      <c r="A1301" s="18"/>
      <c r="B1301" s="17"/>
      <c r="C1301" s="19" t="str">
        <f>IF($B1301="","",IFERROR(INDEX(Items!$B:$B,MATCH($B1301,Items!$A:$A,0)),"Unknown code"))</f>
        <v/>
      </c>
      <c r="D1301" s="20"/>
      <c r="E1301" s="17"/>
    </row>
    <row r="1302" spans="1:5" x14ac:dyDescent="0.3">
      <c r="A1302" s="18"/>
      <c r="B1302" s="17"/>
      <c r="C1302" s="19" t="str">
        <f>IF($B1302="","",IFERROR(INDEX(Items!$B:$B,MATCH($B1302,Items!$A:$A,0)),"Unknown code"))</f>
        <v/>
      </c>
      <c r="D1302" s="20"/>
      <c r="E1302" s="17"/>
    </row>
    <row r="1303" spans="1:5" x14ac:dyDescent="0.3">
      <c r="A1303" s="18"/>
      <c r="B1303" s="17"/>
      <c r="C1303" s="19" t="str">
        <f>IF($B1303="","",IFERROR(INDEX(Items!$B:$B,MATCH($B1303,Items!$A:$A,0)),"Unknown code"))</f>
        <v/>
      </c>
      <c r="D1303" s="20"/>
      <c r="E1303" s="17"/>
    </row>
    <row r="1304" spans="1:5" x14ac:dyDescent="0.3">
      <c r="A1304" s="18"/>
      <c r="B1304" s="17"/>
      <c r="C1304" s="19" t="str">
        <f>IF($B1304="","",IFERROR(INDEX(Items!$B:$B,MATCH($B1304,Items!$A:$A,0)),"Unknown code"))</f>
        <v/>
      </c>
      <c r="D1304" s="20"/>
      <c r="E1304" s="17"/>
    </row>
    <row r="1305" spans="1:5" x14ac:dyDescent="0.3">
      <c r="A1305" s="18"/>
      <c r="B1305" s="17"/>
      <c r="C1305" s="19" t="str">
        <f>IF($B1305="","",IFERROR(INDEX(Items!$B:$B,MATCH($B1305,Items!$A:$A,0)),"Unknown code"))</f>
        <v/>
      </c>
      <c r="D1305" s="20"/>
      <c r="E1305" s="17"/>
    </row>
    <row r="1306" spans="1:5" x14ac:dyDescent="0.3">
      <c r="A1306" s="18"/>
      <c r="B1306" s="17"/>
      <c r="C1306" s="19" t="str">
        <f>IF($B1306="","",IFERROR(INDEX(Items!$B:$B,MATCH($B1306,Items!$A:$A,0)),"Unknown code"))</f>
        <v/>
      </c>
      <c r="D1306" s="20"/>
      <c r="E1306" s="17"/>
    </row>
    <row r="1307" spans="1:5" x14ac:dyDescent="0.3">
      <c r="A1307" s="18"/>
      <c r="B1307" s="17"/>
      <c r="C1307" s="19" t="str">
        <f>IF($B1307="","",IFERROR(INDEX(Items!$B:$B,MATCH($B1307,Items!$A:$A,0)),"Unknown code"))</f>
        <v/>
      </c>
      <c r="D1307" s="20"/>
      <c r="E1307" s="17"/>
    </row>
    <row r="1308" spans="1:5" x14ac:dyDescent="0.3">
      <c r="A1308" s="18"/>
      <c r="B1308" s="17"/>
      <c r="C1308" s="19" t="str">
        <f>IF($B1308="","",IFERROR(INDEX(Items!$B:$B,MATCH($B1308,Items!$A:$A,0)),"Unknown code"))</f>
        <v/>
      </c>
      <c r="D1308" s="20"/>
      <c r="E1308" s="17"/>
    </row>
    <row r="1309" spans="1:5" x14ac:dyDescent="0.3">
      <c r="A1309" s="18"/>
      <c r="B1309" s="17"/>
      <c r="C1309" s="19" t="str">
        <f>IF($B1309="","",IFERROR(INDEX(Items!$B:$B,MATCH($B1309,Items!$A:$A,0)),"Unknown code"))</f>
        <v/>
      </c>
      <c r="D1309" s="20"/>
      <c r="E1309" s="17"/>
    </row>
    <row r="1310" spans="1:5" x14ac:dyDescent="0.3">
      <c r="A1310" s="18"/>
      <c r="B1310" s="17"/>
      <c r="C1310" s="19" t="str">
        <f>IF($B1310="","",IFERROR(INDEX(Items!$B:$B,MATCH($B1310,Items!$A:$A,0)),"Unknown code"))</f>
        <v/>
      </c>
      <c r="D1310" s="20"/>
      <c r="E1310" s="17"/>
    </row>
    <row r="1311" spans="1:5" x14ac:dyDescent="0.3">
      <c r="A1311" s="18"/>
      <c r="B1311" s="17"/>
      <c r="C1311" s="19" t="str">
        <f>IF($B1311="","",IFERROR(INDEX(Items!$B:$B,MATCH($B1311,Items!$A:$A,0)),"Unknown code"))</f>
        <v/>
      </c>
      <c r="D1311" s="20"/>
      <c r="E1311" s="17"/>
    </row>
    <row r="1312" spans="1:5" x14ac:dyDescent="0.3">
      <c r="A1312" s="18"/>
      <c r="B1312" s="17"/>
      <c r="C1312" s="19" t="str">
        <f>IF($B1312="","",IFERROR(INDEX(Items!$B:$B,MATCH($B1312,Items!$A:$A,0)),"Unknown code"))</f>
        <v/>
      </c>
      <c r="D1312" s="20"/>
      <c r="E1312" s="17"/>
    </row>
    <row r="1313" spans="1:5" x14ac:dyDescent="0.3">
      <c r="A1313" s="18"/>
      <c r="B1313" s="17"/>
      <c r="C1313" s="19" t="str">
        <f>IF($B1313="","",IFERROR(INDEX(Items!$B:$B,MATCH($B1313,Items!$A:$A,0)),"Unknown code"))</f>
        <v/>
      </c>
      <c r="D1313" s="20"/>
      <c r="E1313" s="17"/>
    </row>
    <row r="1314" spans="1:5" x14ac:dyDescent="0.3">
      <c r="A1314" s="18"/>
      <c r="B1314" s="17"/>
      <c r="C1314" s="19" t="str">
        <f>IF($B1314="","",IFERROR(INDEX(Items!$B:$B,MATCH($B1314,Items!$A:$A,0)),"Unknown code"))</f>
        <v/>
      </c>
      <c r="D1314" s="20"/>
      <c r="E1314" s="17"/>
    </row>
    <row r="1315" spans="1:5" x14ac:dyDescent="0.3">
      <c r="A1315" s="18"/>
      <c r="B1315" s="17"/>
      <c r="C1315" s="19" t="str">
        <f>IF($B1315="","",IFERROR(INDEX(Items!$B:$B,MATCH($B1315,Items!$A:$A,0)),"Unknown code"))</f>
        <v/>
      </c>
      <c r="D1315" s="20"/>
      <c r="E1315" s="17"/>
    </row>
    <row r="1316" spans="1:5" x14ac:dyDescent="0.3">
      <c r="A1316" s="18"/>
      <c r="B1316" s="17"/>
      <c r="C1316" s="19" t="str">
        <f>IF($B1316="","",IFERROR(INDEX(Items!$B:$B,MATCH($B1316,Items!$A:$A,0)),"Unknown code"))</f>
        <v/>
      </c>
      <c r="D1316" s="20"/>
      <c r="E1316" s="17"/>
    </row>
    <row r="1317" spans="1:5" x14ac:dyDescent="0.3">
      <c r="A1317" s="18"/>
      <c r="B1317" s="17"/>
      <c r="C1317" s="19" t="str">
        <f>IF($B1317="","",IFERROR(INDEX(Items!$B:$B,MATCH($B1317,Items!$A:$A,0)),"Unknown code"))</f>
        <v/>
      </c>
      <c r="D1317" s="20"/>
      <c r="E1317" s="17"/>
    </row>
    <row r="1318" spans="1:5" x14ac:dyDescent="0.3">
      <c r="A1318" s="18"/>
      <c r="B1318" s="17"/>
      <c r="C1318" s="19" t="str">
        <f>IF($B1318="","",IFERROR(INDEX(Items!$B:$B,MATCH($B1318,Items!$A:$A,0)),"Unknown code"))</f>
        <v/>
      </c>
      <c r="D1318" s="20"/>
      <c r="E1318" s="17"/>
    </row>
    <row r="1319" spans="1:5" x14ac:dyDescent="0.3">
      <c r="A1319" s="18"/>
      <c r="B1319" s="17"/>
      <c r="C1319" s="19" t="str">
        <f>IF($B1319="","",IFERROR(INDEX(Items!$B:$B,MATCH($B1319,Items!$A:$A,0)),"Unknown code"))</f>
        <v/>
      </c>
      <c r="D1319" s="20"/>
      <c r="E1319" s="17"/>
    </row>
    <row r="1320" spans="1:5" x14ac:dyDescent="0.3">
      <c r="A1320" s="18"/>
      <c r="B1320" s="17"/>
      <c r="C1320" s="19" t="str">
        <f>IF($B1320="","",IFERROR(INDEX(Items!$B:$B,MATCH($B1320,Items!$A:$A,0)),"Unknown code"))</f>
        <v/>
      </c>
      <c r="D1320" s="20"/>
      <c r="E1320" s="17"/>
    </row>
    <row r="1321" spans="1:5" x14ac:dyDescent="0.3">
      <c r="A1321" s="18"/>
      <c r="B1321" s="17"/>
      <c r="C1321" s="19" t="str">
        <f>IF($B1321="","",IFERROR(INDEX(Items!$B:$B,MATCH($B1321,Items!$A:$A,0)),"Unknown code"))</f>
        <v/>
      </c>
      <c r="D1321" s="20"/>
      <c r="E1321" s="17"/>
    </row>
    <row r="1322" spans="1:5" x14ac:dyDescent="0.3">
      <c r="A1322" s="18"/>
      <c r="B1322" s="17"/>
      <c r="C1322" s="19" t="str">
        <f>IF($B1322="","",IFERROR(INDEX(Items!$B:$B,MATCH($B1322,Items!$A:$A,0)),"Unknown code"))</f>
        <v/>
      </c>
      <c r="D1322" s="20"/>
      <c r="E1322" s="17"/>
    </row>
    <row r="1323" spans="1:5" x14ac:dyDescent="0.3">
      <c r="A1323" s="18"/>
      <c r="B1323" s="17"/>
      <c r="C1323" s="19" t="str">
        <f>IF($B1323="","",IFERROR(INDEX(Items!$B:$B,MATCH($B1323,Items!$A:$A,0)),"Unknown code"))</f>
        <v/>
      </c>
      <c r="D1323" s="20"/>
      <c r="E1323" s="17"/>
    </row>
    <row r="1324" spans="1:5" x14ac:dyDescent="0.3">
      <c r="A1324" s="18"/>
      <c r="B1324" s="17"/>
      <c r="C1324" s="19" t="str">
        <f>IF($B1324="","",IFERROR(INDEX(Items!$B:$B,MATCH($B1324,Items!$A:$A,0)),"Unknown code"))</f>
        <v/>
      </c>
      <c r="D1324" s="20"/>
      <c r="E1324" s="17"/>
    </row>
    <row r="1325" spans="1:5" x14ac:dyDescent="0.3">
      <c r="A1325" s="18"/>
      <c r="B1325" s="17"/>
      <c r="C1325" s="19" t="str">
        <f>IF($B1325="","",IFERROR(INDEX(Items!$B:$B,MATCH($B1325,Items!$A:$A,0)),"Unknown code"))</f>
        <v/>
      </c>
      <c r="D1325" s="20"/>
      <c r="E1325" s="17"/>
    </row>
    <row r="1326" spans="1:5" x14ac:dyDescent="0.3">
      <c r="A1326" s="18"/>
      <c r="B1326" s="17"/>
      <c r="C1326" s="19" t="str">
        <f>IF($B1326="","",IFERROR(INDEX(Items!$B:$B,MATCH($B1326,Items!$A:$A,0)),"Unknown code"))</f>
        <v/>
      </c>
      <c r="D1326" s="20"/>
      <c r="E1326" s="17"/>
    </row>
    <row r="1327" spans="1:5" x14ac:dyDescent="0.3">
      <c r="A1327" s="18"/>
      <c r="B1327" s="17"/>
      <c r="C1327" s="19" t="str">
        <f>IF($B1327="","",IFERROR(INDEX(Items!$B:$B,MATCH($B1327,Items!$A:$A,0)),"Unknown code"))</f>
        <v/>
      </c>
      <c r="D1327" s="20"/>
      <c r="E1327" s="17"/>
    </row>
    <row r="1328" spans="1:5" x14ac:dyDescent="0.3">
      <c r="A1328" s="18"/>
      <c r="B1328" s="17"/>
      <c r="C1328" s="19" t="str">
        <f>IF($B1328="","",IFERROR(INDEX(Items!$B:$B,MATCH($B1328,Items!$A:$A,0)),"Unknown code"))</f>
        <v/>
      </c>
      <c r="D1328" s="20"/>
      <c r="E1328" s="17"/>
    </row>
    <row r="1329" spans="1:5" x14ac:dyDescent="0.3">
      <c r="A1329" s="18"/>
      <c r="B1329" s="17"/>
      <c r="C1329" s="19" t="str">
        <f>IF($B1329="","",IFERROR(INDEX(Items!$B:$B,MATCH($B1329,Items!$A:$A,0)),"Unknown code"))</f>
        <v/>
      </c>
      <c r="D1329" s="20"/>
      <c r="E1329" s="17"/>
    </row>
    <row r="1330" spans="1:5" x14ac:dyDescent="0.3">
      <c r="A1330" s="18"/>
      <c r="B1330" s="17"/>
      <c r="C1330" s="19" t="str">
        <f>IF($B1330="","",IFERROR(INDEX(Items!$B:$B,MATCH($B1330,Items!$A:$A,0)),"Unknown code"))</f>
        <v/>
      </c>
      <c r="D1330" s="20"/>
      <c r="E1330" s="17"/>
    </row>
    <row r="1331" spans="1:5" x14ac:dyDescent="0.3">
      <c r="A1331" s="18"/>
      <c r="B1331" s="17"/>
      <c r="C1331" s="19" t="str">
        <f>IF($B1331="","",IFERROR(INDEX(Items!$B:$B,MATCH($B1331,Items!$A:$A,0)),"Unknown code"))</f>
        <v/>
      </c>
      <c r="D1331" s="20"/>
      <c r="E1331" s="17"/>
    </row>
    <row r="1332" spans="1:5" x14ac:dyDescent="0.3">
      <c r="A1332" s="18"/>
      <c r="B1332" s="17"/>
      <c r="C1332" s="19" t="str">
        <f>IF($B1332="","",IFERROR(INDEX(Items!$B:$B,MATCH($B1332,Items!$A:$A,0)),"Unknown code"))</f>
        <v/>
      </c>
      <c r="D1332" s="20"/>
      <c r="E1332" s="17"/>
    </row>
    <row r="1333" spans="1:5" x14ac:dyDescent="0.3">
      <c r="A1333" s="18"/>
      <c r="B1333" s="17"/>
      <c r="C1333" s="19" t="str">
        <f>IF($B1333="","",IFERROR(INDEX(Items!$B:$B,MATCH($B1333,Items!$A:$A,0)),"Unknown code"))</f>
        <v/>
      </c>
      <c r="D1333" s="20"/>
      <c r="E1333" s="17"/>
    </row>
    <row r="1334" spans="1:5" x14ac:dyDescent="0.3">
      <c r="A1334" s="18"/>
      <c r="B1334" s="17"/>
      <c r="C1334" s="19" t="str">
        <f>IF($B1334="","",IFERROR(INDEX(Items!$B:$B,MATCH($B1334,Items!$A:$A,0)),"Unknown code"))</f>
        <v/>
      </c>
      <c r="D1334" s="20"/>
      <c r="E1334" s="17"/>
    </row>
    <row r="1335" spans="1:5" x14ac:dyDescent="0.3">
      <c r="A1335" s="18"/>
      <c r="B1335" s="17"/>
      <c r="C1335" s="19" t="str">
        <f>IF($B1335="","",IFERROR(INDEX(Items!$B:$B,MATCH($B1335,Items!$A:$A,0)),"Unknown code"))</f>
        <v/>
      </c>
      <c r="D1335" s="20"/>
      <c r="E1335" s="17"/>
    </row>
    <row r="1336" spans="1:5" x14ac:dyDescent="0.3">
      <c r="A1336" s="18"/>
      <c r="B1336" s="17"/>
      <c r="C1336" s="19" t="str">
        <f>IF($B1336="","",IFERROR(INDEX(Items!$B:$B,MATCH($B1336,Items!$A:$A,0)),"Unknown code"))</f>
        <v/>
      </c>
      <c r="D1336" s="20"/>
      <c r="E1336" s="17"/>
    </row>
    <row r="1337" spans="1:5" x14ac:dyDescent="0.3">
      <c r="A1337" s="18"/>
      <c r="B1337" s="17"/>
      <c r="C1337" s="19" t="str">
        <f>IF($B1337="","",IFERROR(INDEX(Items!$B:$B,MATCH($B1337,Items!$A:$A,0)),"Unknown code"))</f>
        <v/>
      </c>
      <c r="D1337" s="20"/>
      <c r="E1337" s="17"/>
    </row>
    <row r="1338" spans="1:5" x14ac:dyDescent="0.3">
      <c r="A1338" s="18"/>
      <c r="B1338" s="17"/>
      <c r="C1338" s="19" t="str">
        <f>IF($B1338="","",IFERROR(INDEX(Items!$B:$B,MATCH($B1338,Items!$A:$A,0)),"Unknown code"))</f>
        <v/>
      </c>
      <c r="D1338" s="20"/>
      <c r="E1338" s="17"/>
    </row>
    <row r="1339" spans="1:5" x14ac:dyDescent="0.3">
      <c r="A1339" s="18"/>
      <c r="B1339" s="17"/>
      <c r="C1339" s="19" t="str">
        <f>IF($B1339="","",IFERROR(INDEX(Items!$B:$B,MATCH($B1339,Items!$A:$A,0)),"Unknown code"))</f>
        <v/>
      </c>
      <c r="D1339" s="20"/>
      <c r="E1339" s="17"/>
    </row>
    <row r="1340" spans="1:5" x14ac:dyDescent="0.3">
      <c r="A1340" s="18"/>
      <c r="B1340" s="17"/>
      <c r="C1340" s="19" t="str">
        <f>IF($B1340="","",IFERROR(INDEX(Items!$B:$B,MATCH($B1340,Items!$A:$A,0)),"Unknown code"))</f>
        <v/>
      </c>
      <c r="D1340" s="20"/>
      <c r="E1340" s="17"/>
    </row>
    <row r="1341" spans="1:5" x14ac:dyDescent="0.3">
      <c r="A1341" s="18"/>
      <c r="B1341" s="17"/>
      <c r="C1341" s="19" t="str">
        <f>IF($B1341="","",IFERROR(INDEX(Items!$B:$B,MATCH($B1341,Items!$A:$A,0)),"Unknown code"))</f>
        <v/>
      </c>
      <c r="D1341" s="20"/>
      <c r="E1341" s="17"/>
    </row>
    <row r="1342" spans="1:5" x14ac:dyDescent="0.3">
      <c r="A1342" s="18"/>
      <c r="B1342" s="17"/>
      <c r="C1342" s="19" t="str">
        <f>IF($B1342="","",IFERROR(INDEX(Items!$B:$B,MATCH($B1342,Items!$A:$A,0)),"Unknown code"))</f>
        <v/>
      </c>
      <c r="D1342" s="20"/>
      <c r="E1342" s="17"/>
    </row>
    <row r="1343" spans="1:5" x14ac:dyDescent="0.3">
      <c r="A1343" s="18"/>
      <c r="B1343" s="17"/>
      <c r="C1343" s="19" t="str">
        <f>IF($B1343="","",IFERROR(INDEX(Items!$B:$B,MATCH($B1343,Items!$A:$A,0)),"Unknown code"))</f>
        <v/>
      </c>
      <c r="D1343" s="20"/>
      <c r="E1343" s="17"/>
    </row>
    <row r="1344" spans="1:5" x14ac:dyDescent="0.3">
      <c r="A1344" s="18"/>
      <c r="B1344" s="17"/>
      <c r="C1344" s="19" t="str">
        <f>IF($B1344="","",IFERROR(INDEX(Items!$B:$B,MATCH($B1344,Items!$A:$A,0)),"Unknown code"))</f>
        <v/>
      </c>
      <c r="D1344" s="20"/>
      <c r="E1344" s="17"/>
    </row>
    <row r="1345" spans="1:5" x14ac:dyDescent="0.3">
      <c r="A1345" s="18"/>
      <c r="B1345" s="17"/>
      <c r="C1345" s="19" t="str">
        <f>IF($B1345="","",IFERROR(INDEX(Items!$B:$B,MATCH($B1345,Items!$A:$A,0)),"Unknown code"))</f>
        <v/>
      </c>
      <c r="D1345" s="20"/>
      <c r="E1345" s="17"/>
    </row>
    <row r="1346" spans="1:5" x14ac:dyDescent="0.3">
      <c r="A1346" s="18"/>
      <c r="B1346" s="17"/>
      <c r="C1346" s="19" t="str">
        <f>IF($B1346="","",IFERROR(INDEX(Items!$B:$B,MATCH($B1346,Items!$A:$A,0)),"Unknown code"))</f>
        <v/>
      </c>
      <c r="D1346" s="20"/>
      <c r="E1346" s="17"/>
    </row>
    <row r="1347" spans="1:5" x14ac:dyDescent="0.3">
      <c r="A1347" s="18"/>
      <c r="B1347" s="17"/>
      <c r="C1347" s="19" t="str">
        <f>IF($B1347="","",IFERROR(INDEX(Items!$B:$B,MATCH($B1347,Items!$A:$A,0)),"Unknown code"))</f>
        <v/>
      </c>
      <c r="D1347" s="20"/>
      <c r="E1347" s="17"/>
    </row>
    <row r="1348" spans="1:5" x14ac:dyDescent="0.3">
      <c r="A1348" s="18"/>
      <c r="B1348" s="17"/>
      <c r="C1348" s="19" t="str">
        <f>IF($B1348="","",IFERROR(INDEX(Items!$B:$B,MATCH($B1348,Items!$A:$A,0)),"Unknown code"))</f>
        <v/>
      </c>
      <c r="D1348" s="20"/>
      <c r="E1348" s="17"/>
    </row>
    <row r="1349" spans="1:5" x14ac:dyDescent="0.3">
      <c r="A1349" s="18"/>
      <c r="B1349" s="17"/>
      <c r="C1349" s="19" t="str">
        <f>IF($B1349="","",IFERROR(INDEX(Items!$B:$B,MATCH($B1349,Items!$A:$A,0)),"Unknown code"))</f>
        <v/>
      </c>
      <c r="D1349" s="20"/>
      <c r="E1349" s="17"/>
    </row>
    <row r="1350" spans="1:5" x14ac:dyDescent="0.3">
      <c r="A1350" s="18"/>
      <c r="B1350" s="17"/>
      <c r="C1350" s="19" t="str">
        <f>IF($B1350="","",IFERROR(INDEX(Items!$B:$B,MATCH($B1350,Items!$A:$A,0)),"Unknown code"))</f>
        <v/>
      </c>
      <c r="D1350" s="20"/>
      <c r="E1350" s="17"/>
    </row>
    <row r="1351" spans="1:5" x14ac:dyDescent="0.3">
      <c r="A1351" s="18"/>
      <c r="B1351" s="17"/>
      <c r="C1351" s="19" t="str">
        <f>IF($B1351="","",IFERROR(INDEX(Items!$B:$B,MATCH($B1351,Items!$A:$A,0)),"Unknown code"))</f>
        <v/>
      </c>
      <c r="D1351" s="20"/>
      <c r="E1351" s="17"/>
    </row>
    <row r="1352" spans="1:5" x14ac:dyDescent="0.3">
      <c r="A1352" s="18"/>
      <c r="B1352" s="17"/>
      <c r="C1352" s="19" t="str">
        <f>IF($B1352="","",IFERROR(INDEX(Items!$B:$B,MATCH($B1352,Items!$A:$A,0)),"Unknown code"))</f>
        <v/>
      </c>
      <c r="D1352" s="20"/>
      <c r="E1352" s="17"/>
    </row>
    <row r="1353" spans="1:5" x14ac:dyDescent="0.3">
      <c r="A1353" s="18"/>
      <c r="B1353" s="17"/>
      <c r="C1353" s="19" t="str">
        <f>IF($B1353="","",IFERROR(INDEX(Items!$B:$B,MATCH($B1353,Items!$A:$A,0)),"Unknown code"))</f>
        <v/>
      </c>
      <c r="D1353" s="20"/>
      <c r="E1353" s="17"/>
    </row>
    <row r="1354" spans="1:5" x14ac:dyDescent="0.3">
      <c r="A1354" s="18"/>
      <c r="B1354" s="17"/>
      <c r="C1354" s="19" t="str">
        <f>IF($B1354="","",IFERROR(INDEX(Items!$B:$B,MATCH($B1354,Items!$A:$A,0)),"Unknown code"))</f>
        <v/>
      </c>
      <c r="D1354" s="20"/>
      <c r="E1354" s="17"/>
    </row>
    <row r="1355" spans="1:5" x14ac:dyDescent="0.3">
      <c r="A1355" s="18"/>
      <c r="B1355" s="17"/>
      <c r="C1355" s="19" t="str">
        <f>IF($B1355="","",IFERROR(INDEX(Items!$B:$B,MATCH($B1355,Items!$A:$A,0)),"Unknown code"))</f>
        <v/>
      </c>
      <c r="D1355" s="20"/>
      <c r="E1355" s="17"/>
    </row>
    <row r="1356" spans="1:5" x14ac:dyDescent="0.3">
      <c r="A1356" s="18"/>
      <c r="B1356" s="17"/>
      <c r="C1356" s="19" t="str">
        <f>IF($B1356="","",IFERROR(INDEX(Items!$B:$B,MATCH($B1356,Items!$A:$A,0)),"Unknown code"))</f>
        <v/>
      </c>
      <c r="D1356" s="20"/>
      <c r="E1356" s="17"/>
    </row>
    <row r="1357" spans="1:5" x14ac:dyDescent="0.3">
      <c r="A1357" s="18"/>
      <c r="B1357" s="17"/>
      <c r="C1357" s="19" t="str">
        <f>IF($B1357="","",IFERROR(INDEX(Items!$B:$B,MATCH($B1357,Items!$A:$A,0)),"Unknown code"))</f>
        <v/>
      </c>
      <c r="D1357" s="20"/>
      <c r="E1357" s="17"/>
    </row>
    <row r="1358" spans="1:5" x14ac:dyDescent="0.3">
      <c r="A1358" s="18"/>
      <c r="B1358" s="17"/>
      <c r="C1358" s="19" t="str">
        <f>IF($B1358="","",IFERROR(INDEX(Items!$B:$B,MATCH($B1358,Items!$A:$A,0)),"Unknown code"))</f>
        <v/>
      </c>
      <c r="D1358" s="20"/>
      <c r="E1358" s="17"/>
    </row>
    <row r="1359" spans="1:5" x14ac:dyDescent="0.3">
      <c r="A1359" s="18"/>
      <c r="B1359" s="17"/>
      <c r="C1359" s="19" t="str">
        <f>IF($B1359="","",IFERROR(INDEX(Items!$B:$B,MATCH($B1359,Items!$A:$A,0)),"Unknown code"))</f>
        <v/>
      </c>
      <c r="D1359" s="20"/>
      <c r="E1359" s="17"/>
    </row>
    <row r="1360" spans="1:5" x14ac:dyDescent="0.3">
      <c r="A1360" s="18"/>
      <c r="B1360" s="17"/>
      <c r="C1360" s="19" t="str">
        <f>IF($B1360="","",IFERROR(INDEX(Items!$B:$B,MATCH($B1360,Items!$A:$A,0)),"Unknown code"))</f>
        <v/>
      </c>
      <c r="D1360" s="20"/>
      <c r="E1360" s="17"/>
    </row>
    <row r="1361" spans="1:5" x14ac:dyDescent="0.3">
      <c r="A1361" s="18"/>
      <c r="B1361" s="17"/>
      <c r="C1361" s="19" t="str">
        <f>IF($B1361="","",IFERROR(INDEX(Items!$B:$B,MATCH($B1361,Items!$A:$A,0)),"Unknown code"))</f>
        <v/>
      </c>
      <c r="D1361" s="20"/>
      <c r="E1361" s="17"/>
    </row>
    <row r="1362" spans="1:5" x14ac:dyDescent="0.3">
      <c r="A1362" s="18"/>
      <c r="B1362" s="17"/>
      <c r="C1362" s="19" t="str">
        <f>IF($B1362="","",IFERROR(INDEX(Items!$B:$B,MATCH($B1362,Items!$A:$A,0)),"Unknown code"))</f>
        <v/>
      </c>
      <c r="D1362" s="20"/>
      <c r="E1362" s="17"/>
    </row>
    <row r="1363" spans="1:5" x14ac:dyDescent="0.3">
      <c r="A1363" s="18"/>
      <c r="B1363" s="17"/>
      <c r="C1363" s="19" t="str">
        <f>IF($B1363="","",IFERROR(INDEX(Items!$B:$B,MATCH($B1363,Items!$A:$A,0)),"Unknown code"))</f>
        <v/>
      </c>
      <c r="D1363" s="20"/>
      <c r="E1363" s="17"/>
    </row>
    <row r="1364" spans="1:5" x14ac:dyDescent="0.3">
      <c r="A1364" s="18"/>
      <c r="B1364" s="17"/>
      <c r="C1364" s="19" t="str">
        <f>IF($B1364="","",IFERROR(INDEX(Items!$B:$B,MATCH($B1364,Items!$A:$A,0)),"Unknown code"))</f>
        <v/>
      </c>
      <c r="D1364" s="20"/>
      <c r="E1364" s="17"/>
    </row>
    <row r="1365" spans="1:5" x14ac:dyDescent="0.3">
      <c r="A1365" s="18"/>
      <c r="B1365" s="17"/>
      <c r="C1365" s="19" t="str">
        <f>IF($B1365="","",IFERROR(INDEX(Items!$B:$B,MATCH($B1365,Items!$A:$A,0)),"Unknown code"))</f>
        <v/>
      </c>
      <c r="D1365" s="20"/>
      <c r="E1365" s="17"/>
    </row>
    <row r="1366" spans="1:5" x14ac:dyDescent="0.3">
      <c r="A1366" s="18"/>
      <c r="B1366" s="17"/>
      <c r="C1366" s="19" t="str">
        <f>IF($B1366="","",IFERROR(INDEX(Items!$B:$B,MATCH($B1366,Items!$A:$A,0)),"Unknown code"))</f>
        <v/>
      </c>
      <c r="D1366" s="20"/>
      <c r="E1366" s="17"/>
    </row>
    <row r="1367" spans="1:5" x14ac:dyDescent="0.3">
      <c r="A1367" s="18"/>
      <c r="B1367" s="17"/>
      <c r="C1367" s="19" t="str">
        <f>IF($B1367="","",IFERROR(INDEX(Items!$B:$B,MATCH($B1367,Items!$A:$A,0)),"Unknown code"))</f>
        <v/>
      </c>
      <c r="D1367" s="20"/>
      <c r="E1367" s="17"/>
    </row>
    <row r="1368" spans="1:5" x14ac:dyDescent="0.3">
      <c r="A1368" s="18"/>
      <c r="B1368" s="17"/>
      <c r="C1368" s="19" t="str">
        <f>IF($B1368="","",IFERROR(INDEX(Items!$B:$B,MATCH($B1368,Items!$A:$A,0)),"Unknown code"))</f>
        <v/>
      </c>
      <c r="D1368" s="20"/>
      <c r="E1368" s="17"/>
    </row>
    <row r="1369" spans="1:5" x14ac:dyDescent="0.3">
      <c r="A1369" s="18"/>
      <c r="B1369" s="17"/>
      <c r="C1369" s="19" t="str">
        <f>IF($B1369="","",IFERROR(INDEX(Items!$B:$B,MATCH($B1369,Items!$A:$A,0)),"Unknown code"))</f>
        <v/>
      </c>
      <c r="D1369" s="20"/>
      <c r="E1369" s="17"/>
    </row>
    <row r="1370" spans="1:5" x14ac:dyDescent="0.3">
      <c r="A1370" s="18"/>
      <c r="B1370" s="17"/>
      <c r="C1370" s="19" t="str">
        <f>IF($B1370="","",IFERROR(INDEX(Items!$B:$B,MATCH($B1370,Items!$A:$A,0)),"Unknown code"))</f>
        <v/>
      </c>
      <c r="D1370" s="20"/>
      <c r="E1370" s="17"/>
    </row>
    <row r="1371" spans="1:5" x14ac:dyDescent="0.3">
      <c r="A1371" s="18"/>
      <c r="B1371" s="17"/>
      <c r="C1371" s="19" t="str">
        <f>IF($B1371="","",IFERROR(INDEX(Items!$B:$B,MATCH($B1371,Items!$A:$A,0)),"Unknown code"))</f>
        <v/>
      </c>
      <c r="D1371" s="20"/>
      <c r="E1371" s="17"/>
    </row>
    <row r="1372" spans="1:5" x14ac:dyDescent="0.3">
      <c r="A1372" s="18"/>
      <c r="B1372" s="17"/>
      <c r="C1372" s="19" t="str">
        <f>IF($B1372="","",IFERROR(INDEX(Items!$B:$B,MATCH($B1372,Items!$A:$A,0)),"Unknown code"))</f>
        <v/>
      </c>
      <c r="D1372" s="20"/>
      <c r="E1372" s="17"/>
    </row>
    <row r="1373" spans="1:5" x14ac:dyDescent="0.3">
      <c r="A1373" s="18"/>
      <c r="B1373" s="17"/>
      <c r="C1373" s="19" t="str">
        <f>IF($B1373="","",IFERROR(INDEX(Items!$B:$B,MATCH($B1373,Items!$A:$A,0)),"Unknown code"))</f>
        <v/>
      </c>
      <c r="D1373" s="20"/>
      <c r="E1373" s="17"/>
    </row>
    <row r="1374" spans="1:5" x14ac:dyDescent="0.3">
      <c r="A1374" s="18"/>
      <c r="B1374" s="17"/>
      <c r="C1374" s="19" t="str">
        <f>IF($B1374="","",IFERROR(INDEX(Items!$B:$B,MATCH($B1374,Items!$A:$A,0)),"Unknown code"))</f>
        <v/>
      </c>
      <c r="D1374" s="20"/>
      <c r="E1374" s="17"/>
    </row>
    <row r="1375" spans="1:5" x14ac:dyDescent="0.3">
      <c r="A1375" s="18"/>
      <c r="B1375" s="17"/>
      <c r="C1375" s="19" t="str">
        <f>IF($B1375="","",IFERROR(INDEX(Items!$B:$B,MATCH($B1375,Items!$A:$A,0)),"Unknown code"))</f>
        <v/>
      </c>
      <c r="D1375" s="20"/>
      <c r="E1375" s="17"/>
    </row>
    <row r="1376" spans="1:5" x14ac:dyDescent="0.3">
      <c r="A1376" s="18"/>
      <c r="B1376" s="17"/>
      <c r="C1376" s="19" t="str">
        <f>IF($B1376="","",IFERROR(INDEX(Items!$B:$B,MATCH($B1376,Items!$A:$A,0)),"Unknown code"))</f>
        <v/>
      </c>
      <c r="D1376" s="20"/>
      <c r="E1376" s="17"/>
    </row>
    <row r="1377" spans="1:5" x14ac:dyDescent="0.3">
      <c r="A1377" s="18"/>
      <c r="B1377" s="17"/>
      <c r="C1377" s="19" t="str">
        <f>IF($B1377="","",IFERROR(INDEX(Items!$B:$B,MATCH($B1377,Items!$A:$A,0)),"Unknown code"))</f>
        <v/>
      </c>
      <c r="D1377" s="20"/>
      <c r="E1377" s="17"/>
    </row>
    <row r="1378" spans="1:5" x14ac:dyDescent="0.3">
      <c r="A1378" s="18"/>
      <c r="B1378" s="17"/>
      <c r="C1378" s="19" t="str">
        <f>IF($B1378="","",IFERROR(INDEX(Items!$B:$B,MATCH($B1378,Items!$A:$A,0)),"Unknown code"))</f>
        <v/>
      </c>
      <c r="D1378" s="20"/>
      <c r="E1378" s="17"/>
    </row>
    <row r="1379" spans="1:5" x14ac:dyDescent="0.3">
      <c r="A1379" s="18"/>
      <c r="B1379" s="17"/>
      <c r="C1379" s="19" t="str">
        <f>IF($B1379="","",IFERROR(INDEX(Items!$B:$B,MATCH($B1379,Items!$A:$A,0)),"Unknown code"))</f>
        <v/>
      </c>
      <c r="D1379" s="20"/>
      <c r="E1379" s="17"/>
    </row>
    <row r="1380" spans="1:5" x14ac:dyDescent="0.3">
      <c r="A1380" s="18"/>
      <c r="B1380" s="17"/>
      <c r="C1380" s="19" t="str">
        <f>IF($B1380="","",IFERROR(INDEX(Items!$B:$B,MATCH($B1380,Items!$A:$A,0)),"Unknown code"))</f>
        <v/>
      </c>
      <c r="D1380" s="20"/>
      <c r="E1380" s="17"/>
    </row>
    <row r="1381" spans="1:5" x14ac:dyDescent="0.3">
      <c r="A1381" s="18"/>
      <c r="B1381" s="17"/>
      <c r="C1381" s="19" t="str">
        <f>IF($B1381="","",IFERROR(INDEX(Items!$B:$B,MATCH($B1381,Items!$A:$A,0)),"Unknown code"))</f>
        <v/>
      </c>
      <c r="D1381" s="20"/>
      <c r="E1381" s="17"/>
    </row>
    <row r="1382" spans="1:5" x14ac:dyDescent="0.3">
      <c r="A1382" s="18"/>
      <c r="B1382" s="17"/>
      <c r="C1382" s="19" t="str">
        <f>IF($B1382="","",IFERROR(INDEX(Items!$B:$B,MATCH($B1382,Items!$A:$A,0)),"Unknown code"))</f>
        <v/>
      </c>
      <c r="D1382" s="20"/>
      <c r="E1382" s="17"/>
    </row>
    <row r="1383" spans="1:5" x14ac:dyDescent="0.3">
      <c r="A1383" s="18"/>
      <c r="B1383" s="17"/>
      <c r="C1383" s="19" t="str">
        <f>IF($B1383="","",IFERROR(INDEX(Items!$B:$B,MATCH($B1383,Items!$A:$A,0)),"Unknown code"))</f>
        <v/>
      </c>
      <c r="D1383" s="20"/>
      <c r="E1383" s="17"/>
    </row>
    <row r="1384" spans="1:5" x14ac:dyDescent="0.3">
      <c r="A1384" s="18"/>
      <c r="B1384" s="17"/>
      <c r="C1384" s="19" t="str">
        <f>IF($B1384="","",IFERROR(INDEX(Items!$B:$B,MATCH($B1384,Items!$A:$A,0)),"Unknown code"))</f>
        <v/>
      </c>
      <c r="D1384" s="20"/>
      <c r="E1384" s="17"/>
    </row>
    <row r="1385" spans="1:5" x14ac:dyDescent="0.3">
      <c r="A1385" s="18"/>
      <c r="B1385" s="17"/>
      <c r="C1385" s="19" t="str">
        <f>IF($B1385="","",IFERROR(INDEX(Items!$B:$B,MATCH($B1385,Items!$A:$A,0)),"Unknown code"))</f>
        <v/>
      </c>
      <c r="D1385" s="20"/>
      <c r="E1385" s="17"/>
    </row>
    <row r="1386" spans="1:5" x14ac:dyDescent="0.3">
      <c r="A1386" s="18"/>
      <c r="B1386" s="17"/>
      <c r="C1386" s="19" t="str">
        <f>IF($B1386="","",IFERROR(INDEX(Items!$B:$B,MATCH($B1386,Items!$A:$A,0)),"Unknown code"))</f>
        <v/>
      </c>
      <c r="D1386" s="20"/>
      <c r="E1386" s="17"/>
    </row>
    <row r="1387" spans="1:5" x14ac:dyDescent="0.3">
      <c r="A1387" s="18"/>
      <c r="B1387" s="17"/>
      <c r="C1387" s="19" t="str">
        <f>IF($B1387="","",IFERROR(INDEX(Items!$B:$B,MATCH($B1387,Items!$A:$A,0)),"Unknown code"))</f>
        <v/>
      </c>
      <c r="D1387" s="20"/>
      <c r="E1387" s="17"/>
    </row>
    <row r="1388" spans="1:5" x14ac:dyDescent="0.3">
      <c r="A1388" s="18"/>
      <c r="B1388" s="17"/>
      <c r="C1388" s="19" t="str">
        <f>IF($B1388="","",IFERROR(INDEX(Items!$B:$B,MATCH($B1388,Items!$A:$A,0)),"Unknown code"))</f>
        <v/>
      </c>
      <c r="D1388" s="20"/>
      <c r="E1388" s="17"/>
    </row>
    <row r="1389" spans="1:5" x14ac:dyDescent="0.3">
      <c r="A1389" s="18"/>
      <c r="B1389" s="17"/>
      <c r="C1389" s="19" t="str">
        <f>IF($B1389="","",IFERROR(INDEX(Items!$B:$B,MATCH($B1389,Items!$A:$A,0)),"Unknown code"))</f>
        <v/>
      </c>
      <c r="D1389" s="20"/>
      <c r="E1389" s="17"/>
    </row>
    <row r="1390" spans="1:5" x14ac:dyDescent="0.3">
      <c r="A1390" s="18"/>
      <c r="B1390" s="17"/>
      <c r="C1390" s="19" t="str">
        <f>IF($B1390="","",IFERROR(INDEX(Items!$B:$B,MATCH($B1390,Items!$A:$A,0)),"Unknown code"))</f>
        <v/>
      </c>
      <c r="D1390" s="20"/>
      <c r="E1390" s="17"/>
    </row>
    <row r="1391" spans="1:5" x14ac:dyDescent="0.3">
      <c r="A1391" s="18"/>
      <c r="B1391" s="17"/>
      <c r="C1391" s="19" t="str">
        <f>IF($B1391="","",IFERROR(INDEX(Items!$B:$B,MATCH($B1391,Items!$A:$A,0)),"Unknown code"))</f>
        <v/>
      </c>
      <c r="D1391" s="20"/>
      <c r="E1391" s="17"/>
    </row>
    <row r="1392" spans="1:5" x14ac:dyDescent="0.3">
      <c r="A1392" s="18"/>
      <c r="B1392" s="17"/>
      <c r="C1392" s="19" t="str">
        <f>IF($B1392="","",IFERROR(INDEX(Items!$B:$B,MATCH($B1392,Items!$A:$A,0)),"Unknown code"))</f>
        <v/>
      </c>
      <c r="D1392" s="20"/>
      <c r="E1392" s="17"/>
    </row>
    <row r="1393" spans="1:5" x14ac:dyDescent="0.3">
      <c r="A1393" s="18"/>
      <c r="B1393" s="17"/>
      <c r="C1393" s="19" t="str">
        <f>IF($B1393="","",IFERROR(INDEX(Items!$B:$B,MATCH($B1393,Items!$A:$A,0)),"Unknown code"))</f>
        <v/>
      </c>
      <c r="D1393" s="20"/>
      <c r="E1393" s="17"/>
    </row>
    <row r="1394" spans="1:5" x14ac:dyDescent="0.3">
      <c r="A1394" s="18"/>
      <c r="B1394" s="17"/>
      <c r="C1394" s="19" t="str">
        <f>IF($B1394="","",IFERROR(INDEX(Items!$B:$B,MATCH($B1394,Items!$A:$A,0)),"Unknown code"))</f>
        <v/>
      </c>
      <c r="D1394" s="20"/>
      <c r="E1394" s="17"/>
    </row>
    <row r="1395" spans="1:5" x14ac:dyDescent="0.3">
      <c r="A1395" s="18"/>
      <c r="B1395" s="17"/>
      <c r="C1395" s="19" t="str">
        <f>IF($B1395="","",IFERROR(INDEX(Items!$B:$B,MATCH($B1395,Items!$A:$A,0)),"Unknown code"))</f>
        <v/>
      </c>
      <c r="D1395" s="20"/>
      <c r="E1395" s="17"/>
    </row>
    <row r="1396" spans="1:5" x14ac:dyDescent="0.3">
      <c r="A1396" s="18"/>
      <c r="B1396" s="17"/>
      <c r="C1396" s="19" t="str">
        <f>IF($B1396="","",IFERROR(INDEX(Items!$B:$B,MATCH($B1396,Items!$A:$A,0)),"Unknown code"))</f>
        <v/>
      </c>
      <c r="D1396" s="20"/>
      <c r="E1396" s="17"/>
    </row>
    <row r="1397" spans="1:5" x14ac:dyDescent="0.3">
      <c r="A1397" s="18"/>
      <c r="B1397" s="17"/>
      <c r="C1397" s="19" t="str">
        <f>IF($B1397="","",IFERROR(INDEX(Items!$B:$B,MATCH($B1397,Items!$A:$A,0)),"Unknown code"))</f>
        <v/>
      </c>
      <c r="D1397" s="20"/>
      <c r="E1397" s="17"/>
    </row>
    <row r="1398" spans="1:5" x14ac:dyDescent="0.3">
      <c r="A1398" s="18"/>
      <c r="B1398" s="17"/>
      <c r="C1398" s="19" t="str">
        <f>IF($B1398="","",IFERROR(INDEX(Items!$B:$B,MATCH($B1398,Items!$A:$A,0)),"Unknown code"))</f>
        <v/>
      </c>
      <c r="D1398" s="20"/>
      <c r="E1398" s="17"/>
    </row>
    <row r="1399" spans="1:5" x14ac:dyDescent="0.3">
      <c r="A1399" s="18"/>
      <c r="B1399" s="17"/>
      <c r="C1399" s="19" t="str">
        <f>IF($B1399="","",IFERROR(INDEX(Items!$B:$B,MATCH($B1399,Items!$A:$A,0)),"Unknown code"))</f>
        <v/>
      </c>
      <c r="D1399" s="20"/>
      <c r="E1399" s="17"/>
    </row>
    <row r="1400" spans="1:5" x14ac:dyDescent="0.3">
      <c r="A1400" s="18"/>
      <c r="B1400" s="17"/>
      <c r="C1400" s="19" t="str">
        <f>IF($B1400="","",IFERROR(INDEX(Items!$B:$B,MATCH($B1400,Items!$A:$A,0)),"Unknown code"))</f>
        <v/>
      </c>
      <c r="D1400" s="20"/>
      <c r="E1400" s="17"/>
    </row>
    <row r="1401" spans="1:5" x14ac:dyDescent="0.3">
      <c r="A1401" s="18"/>
      <c r="B1401" s="17"/>
      <c r="C1401" s="19" t="str">
        <f>IF($B1401="","",IFERROR(INDEX(Items!$B:$B,MATCH($B1401,Items!$A:$A,0)),"Unknown code"))</f>
        <v/>
      </c>
      <c r="D1401" s="20"/>
      <c r="E1401" s="17"/>
    </row>
    <row r="1402" spans="1:5" x14ac:dyDescent="0.3">
      <c r="A1402" s="18"/>
      <c r="B1402" s="17"/>
      <c r="C1402" s="19" t="str">
        <f>IF($B1402="","",IFERROR(INDEX(Items!$B:$B,MATCH($B1402,Items!$A:$A,0)),"Unknown code"))</f>
        <v/>
      </c>
      <c r="D1402" s="20"/>
      <c r="E1402" s="17"/>
    </row>
    <row r="1403" spans="1:5" x14ac:dyDescent="0.3">
      <c r="A1403" s="18"/>
      <c r="B1403" s="17"/>
      <c r="C1403" s="19" t="str">
        <f>IF($B1403="","",IFERROR(INDEX(Items!$B:$B,MATCH($B1403,Items!$A:$A,0)),"Unknown code"))</f>
        <v/>
      </c>
      <c r="D1403" s="20"/>
      <c r="E1403" s="17"/>
    </row>
    <row r="1404" spans="1:5" x14ac:dyDescent="0.3">
      <c r="A1404" s="18"/>
      <c r="B1404" s="17"/>
      <c r="C1404" s="19" t="str">
        <f>IF($B1404="","",IFERROR(INDEX(Items!$B:$B,MATCH($B1404,Items!$A:$A,0)),"Unknown code"))</f>
        <v/>
      </c>
      <c r="D1404" s="20"/>
      <c r="E1404" s="17"/>
    </row>
    <row r="1405" spans="1:5" x14ac:dyDescent="0.3">
      <c r="A1405" s="18"/>
      <c r="B1405" s="17"/>
      <c r="C1405" s="19" t="str">
        <f>IF($B1405="","",IFERROR(INDEX(Items!$B:$B,MATCH($B1405,Items!$A:$A,0)),"Unknown code"))</f>
        <v/>
      </c>
      <c r="D1405" s="20"/>
      <c r="E1405" s="17"/>
    </row>
    <row r="1406" spans="1:5" x14ac:dyDescent="0.3">
      <c r="A1406" s="18"/>
      <c r="B1406" s="17"/>
      <c r="C1406" s="19" t="str">
        <f>IF($B1406="","",IFERROR(INDEX(Items!$B:$B,MATCH($B1406,Items!$A:$A,0)),"Unknown code"))</f>
        <v/>
      </c>
      <c r="D1406" s="20"/>
      <c r="E1406" s="17"/>
    </row>
    <row r="1407" spans="1:5" x14ac:dyDescent="0.3">
      <c r="A1407" s="18"/>
      <c r="B1407" s="17"/>
      <c r="C1407" s="19" t="str">
        <f>IF($B1407="","",IFERROR(INDEX(Items!$B:$B,MATCH($B1407,Items!$A:$A,0)),"Unknown code"))</f>
        <v/>
      </c>
      <c r="D1407" s="20"/>
      <c r="E1407" s="17"/>
    </row>
    <row r="1408" spans="1:5" x14ac:dyDescent="0.3">
      <c r="A1408" s="18"/>
      <c r="B1408" s="17"/>
      <c r="C1408" s="19" t="str">
        <f>IF($B1408="","",IFERROR(INDEX(Items!$B:$B,MATCH($B1408,Items!$A:$A,0)),"Unknown code"))</f>
        <v/>
      </c>
      <c r="D1408" s="20"/>
      <c r="E1408" s="17"/>
    </row>
    <row r="1409" spans="1:5" x14ac:dyDescent="0.3">
      <c r="A1409" s="18"/>
      <c r="B1409" s="17"/>
      <c r="C1409" s="19" t="str">
        <f>IF($B1409="","",IFERROR(INDEX(Items!$B:$B,MATCH($B1409,Items!$A:$A,0)),"Unknown code"))</f>
        <v/>
      </c>
      <c r="D1409" s="20"/>
      <c r="E1409" s="17"/>
    </row>
    <row r="1410" spans="1:5" x14ac:dyDescent="0.3">
      <c r="A1410" s="18"/>
      <c r="B1410" s="17"/>
      <c r="C1410" s="19" t="str">
        <f>IF($B1410="","",IFERROR(INDEX(Items!$B:$B,MATCH($B1410,Items!$A:$A,0)),"Unknown code"))</f>
        <v/>
      </c>
      <c r="D1410" s="20"/>
      <c r="E1410" s="17"/>
    </row>
    <row r="1411" spans="1:5" x14ac:dyDescent="0.3">
      <c r="A1411" s="18"/>
      <c r="B1411" s="17"/>
      <c r="C1411" s="19" t="str">
        <f>IF($B1411="","",IFERROR(INDEX(Items!$B:$B,MATCH($B1411,Items!$A:$A,0)),"Unknown code"))</f>
        <v/>
      </c>
      <c r="D1411" s="20"/>
      <c r="E1411" s="17"/>
    </row>
    <row r="1412" spans="1:5" x14ac:dyDescent="0.3">
      <c r="A1412" s="18"/>
      <c r="B1412" s="17"/>
      <c r="C1412" s="19" t="str">
        <f>IF($B1412="","",IFERROR(INDEX(Items!$B:$B,MATCH($B1412,Items!$A:$A,0)),"Unknown code"))</f>
        <v/>
      </c>
      <c r="D1412" s="20"/>
      <c r="E1412" s="17"/>
    </row>
    <row r="1413" spans="1:5" x14ac:dyDescent="0.3">
      <c r="A1413" s="18"/>
      <c r="B1413" s="17"/>
      <c r="C1413" s="19" t="str">
        <f>IF($B1413="","",IFERROR(INDEX(Items!$B:$B,MATCH($B1413,Items!$A:$A,0)),"Unknown code"))</f>
        <v/>
      </c>
      <c r="D1413" s="20"/>
      <c r="E1413" s="17"/>
    </row>
    <row r="1414" spans="1:5" x14ac:dyDescent="0.3">
      <c r="A1414" s="18"/>
      <c r="B1414" s="17"/>
      <c r="C1414" s="19" t="str">
        <f>IF($B1414="","",IFERROR(INDEX(Items!$B:$B,MATCH($B1414,Items!$A:$A,0)),"Unknown code"))</f>
        <v/>
      </c>
      <c r="D1414" s="20"/>
      <c r="E1414" s="17"/>
    </row>
    <row r="1415" spans="1:5" x14ac:dyDescent="0.3">
      <c r="A1415" s="18"/>
      <c r="B1415" s="17"/>
      <c r="C1415" s="19" t="str">
        <f>IF($B1415="","",IFERROR(INDEX(Items!$B:$B,MATCH($B1415,Items!$A:$A,0)),"Unknown code"))</f>
        <v/>
      </c>
      <c r="D1415" s="20"/>
      <c r="E1415" s="17"/>
    </row>
    <row r="1416" spans="1:5" x14ac:dyDescent="0.3">
      <c r="A1416" s="18"/>
      <c r="B1416" s="17"/>
      <c r="C1416" s="19" t="str">
        <f>IF($B1416="","",IFERROR(INDEX(Items!$B:$B,MATCH($B1416,Items!$A:$A,0)),"Unknown code"))</f>
        <v/>
      </c>
      <c r="D1416" s="20"/>
      <c r="E1416" s="17"/>
    </row>
    <row r="1417" spans="1:5" x14ac:dyDescent="0.3">
      <c r="A1417" s="18"/>
      <c r="B1417" s="17"/>
      <c r="C1417" s="19" t="str">
        <f>IF($B1417="","",IFERROR(INDEX(Items!$B:$B,MATCH($B1417,Items!$A:$A,0)),"Unknown code"))</f>
        <v/>
      </c>
      <c r="D1417" s="20"/>
      <c r="E1417" s="17"/>
    </row>
    <row r="1418" spans="1:5" x14ac:dyDescent="0.3">
      <c r="A1418" s="18"/>
      <c r="B1418" s="17"/>
      <c r="C1418" s="19" t="str">
        <f>IF($B1418="","",IFERROR(INDEX(Items!$B:$B,MATCH($B1418,Items!$A:$A,0)),"Unknown code"))</f>
        <v/>
      </c>
      <c r="D1418" s="20"/>
      <c r="E1418" s="17"/>
    </row>
    <row r="1419" spans="1:5" x14ac:dyDescent="0.3">
      <c r="A1419" s="18"/>
      <c r="B1419" s="17"/>
      <c r="C1419" s="19" t="str">
        <f>IF($B1419="","",IFERROR(INDEX(Items!$B:$B,MATCH($B1419,Items!$A:$A,0)),"Unknown code"))</f>
        <v/>
      </c>
      <c r="D1419" s="20"/>
      <c r="E1419" s="17"/>
    </row>
    <row r="1420" spans="1:5" x14ac:dyDescent="0.3">
      <c r="A1420" s="18"/>
      <c r="B1420" s="17"/>
      <c r="C1420" s="19" t="str">
        <f>IF($B1420="","",IFERROR(INDEX(Items!$B:$B,MATCH($B1420,Items!$A:$A,0)),"Unknown code"))</f>
        <v/>
      </c>
      <c r="D1420" s="20"/>
      <c r="E1420" s="17"/>
    </row>
    <row r="1421" spans="1:5" x14ac:dyDescent="0.3">
      <c r="A1421" s="18"/>
      <c r="B1421" s="17"/>
      <c r="C1421" s="19" t="str">
        <f>IF($B1421="","",IFERROR(INDEX(Items!$B:$B,MATCH($B1421,Items!$A:$A,0)),"Unknown code"))</f>
        <v/>
      </c>
      <c r="D1421" s="20"/>
      <c r="E1421" s="17"/>
    </row>
    <row r="1422" spans="1:5" x14ac:dyDescent="0.3">
      <c r="A1422" s="18"/>
      <c r="B1422" s="17"/>
      <c r="C1422" s="19" t="str">
        <f>IF($B1422="","",IFERROR(INDEX(Items!$B:$B,MATCH($B1422,Items!$A:$A,0)),"Unknown code"))</f>
        <v/>
      </c>
      <c r="D1422" s="20"/>
      <c r="E1422" s="17"/>
    </row>
    <row r="1423" spans="1:5" x14ac:dyDescent="0.3">
      <c r="A1423" s="18"/>
      <c r="B1423" s="17"/>
      <c r="C1423" s="19" t="str">
        <f>IF($B1423="","",IFERROR(INDEX(Items!$B:$B,MATCH($B1423,Items!$A:$A,0)),"Unknown code"))</f>
        <v/>
      </c>
      <c r="D1423" s="20"/>
      <c r="E1423" s="17"/>
    </row>
    <row r="1424" spans="1:5" x14ac:dyDescent="0.3">
      <c r="A1424" s="18"/>
      <c r="B1424" s="17"/>
      <c r="C1424" s="19" t="str">
        <f>IF($B1424="","",IFERROR(INDEX(Items!$B:$B,MATCH($B1424,Items!$A:$A,0)),"Unknown code"))</f>
        <v/>
      </c>
      <c r="D1424" s="20"/>
      <c r="E1424" s="17"/>
    </row>
    <row r="1425" spans="1:5" x14ac:dyDescent="0.3">
      <c r="A1425" s="18"/>
      <c r="B1425" s="17"/>
      <c r="C1425" s="19" t="str">
        <f>IF($B1425="","",IFERROR(INDEX(Items!$B:$B,MATCH($B1425,Items!$A:$A,0)),"Unknown code"))</f>
        <v/>
      </c>
      <c r="D1425" s="20"/>
      <c r="E1425" s="17"/>
    </row>
    <row r="1426" spans="1:5" x14ac:dyDescent="0.3">
      <c r="A1426" s="18"/>
      <c r="B1426" s="17"/>
      <c r="C1426" s="19" t="str">
        <f>IF($B1426="","",IFERROR(INDEX(Items!$B:$B,MATCH($B1426,Items!$A:$A,0)),"Unknown code"))</f>
        <v/>
      </c>
      <c r="D1426" s="20"/>
      <c r="E1426" s="17"/>
    </row>
    <row r="1427" spans="1:5" x14ac:dyDescent="0.3">
      <c r="A1427" s="18"/>
      <c r="B1427" s="17"/>
      <c r="C1427" s="19" t="str">
        <f>IF($B1427="","",IFERROR(INDEX(Items!$B:$B,MATCH($B1427,Items!$A:$A,0)),"Unknown code"))</f>
        <v/>
      </c>
      <c r="D1427" s="20"/>
      <c r="E1427" s="17"/>
    </row>
    <row r="1428" spans="1:5" x14ac:dyDescent="0.3">
      <c r="A1428" s="18"/>
      <c r="B1428" s="17"/>
      <c r="C1428" s="19" t="str">
        <f>IF($B1428="","",IFERROR(INDEX(Items!$B:$B,MATCH($B1428,Items!$A:$A,0)),"Unknown code"))</f>
        <v/>
      </c>
      <c r="D1428" s="20"/>
      <c r="E1428" s="17"/>
    </row>
    <row r="1429" spans="1:5" x14ac:dyDescent="0.3">
      <c r="A1429" s="18"/>
      <c r="B1429" s="17"/>
      <c r="C1429" s="19" t="str">
        <f>IF($B1429="","",IFERROR(INDEX(Items!$B:$B,MATCH($B1429,Items!$A:$A,0)),"Unknown code"))</f>
        <v/>
      </c>
      <c r="D1429" s="20"/>
      <c r="E1429" s="17"/>
    </row>
    <row r="1430" spans="1:5" x14ac:dyDescent="0.3">
      <c r="A1430" s="18"/>
      <c r="B1430" s="17"/>
      <c r="C1430" s="19" t="str">
        <f>IF($B1430="","",IFERROR(INDEX(Items!$B:$B,MATCH($B1430,Items!$A:$A,0)),"Unknown code"))</f>
        <v/>
      </c>
      <c r="D1430" s="20"/>
      <c r="E1430" s="17"/>
    </row>
    <row r="1431" spans="1:5" x14ac:dyDescent="0.3">
      <c r="A1431" s="18"/>
      <c r="B1431" s="17"/>
      <c r="C1431" s="19" t="str">
        <f>IF($B1431="","",IFERROR(INDEX(Items!$B:$B,MATCH($B1431,Items!$A:$A,0)),"Unknown code"))</f>
        <v/>
      </c>
      <c r="D1431" s="20"/>
      <c r="E1431" s="17"/>
    </row>
    <row r="1432" spans="1:5" x14ac:dyDescent="0.3">
      <c r="A1432" s="18"/>
      <c r="B1432" s="17"/>
      <c r="C1432" s="19" t="str">
        <f>IF($B1432="","",IFERROR(INDEX(Items!$B:$B,MATCH($B1432,Items!$A:$A,0)),"Unknown code"))</f>
        <v/>
      </c>
      <c r="D1432" s="20"/>
      <c r="E1432" s="17"/>
    </row>
    <row r="1433" spans="1:5" x14ac:dyDescent="0.3">
      <c r="A1433" s="18"/>
      <c r="B1433" s="17"/>
      <c r="C1433" s="19" t="str">
        <f>IF($B1433="","",IFERROR(INDEX(Items!$B:$B,MATCH($B1433,Items!$A:$A,0)),"Unknown code"))</f>
        <v/>
      </c>
      <c r="D1433" s="20"/>
      <c r="E1433" s="17"/>
    </row>
    <row r="1434" spans="1:5" x14ac:dyDescent="0.3">
      <c r="A1434" s="18"/>
      <c r="B1434" s="17"/>
      <c r="C1434" s="19" t="str">
        <f>IF($B1434="","",IFERROR(INDEX(Items!$B:$B,MATCH($B1434,Items!$A:$A,0)),"Unknown code"))</f>
        <v/>
      </c>
      <c r="D1434" s="20"/>
      <c r="E1434" s="17"/>
    </row>
    <row r="1435" spans="1:5" x14ac:dyDescent="0.3">
      <c r="A1435" s="18"/>
      <c r="B1435" s="17"/>
      <c r="C1435" s="19" t="str">
        <f>IF($B1435="","",IFERROR(INDEX(Items!$B:$B,MATCH($B1435,Items!$A:$A,0)),"Unknown code"))</f>
        <v/>
      </c>
      <c r="D1435" s="20"/>
      <c r="E1435" s="17"/>
    </row>
    <row r="1436" spans="1:5" x14ac:dyDescent="0.3">
      <c r="A1436" s="18"/>
      <c r="B1436" s="17"/>
      <c r="C1436" s="19" t="str">
        <f>IF($B1436="","",IFERROR(INDEX(Items!$B:$B,MATCH($B1436,Items!$A:$A,0)),"Unknown code"))</f>
        <v/>
      </c>
      <c r="D1436" s="20"/>
      <c r="E1436" s="17"/>
    </row>
    <row r="1437" spans="1:5" x14ac:dyDescent="0.3">
      <c r="A1437" s="18"/>
      <c r="B1437" s="17"/>
      <c r="C1437" s="19" t="str">
        <f>IF($B1437="","",IFERROR(INDEX(Items!$B:$B,MATCH($B1437,Items!$A:$A,0)),"Unknown code"))</f>
        <v/>
      </c>
      <c r="D1437" s="20"/>
      <c r="E1437" s="17"/>
    </row>
    <row r="1438" spans="1:5" x14ac:dyDescent="0.3">
      <c r="A1438" s="18"/>
      <c r="B1438" s="17"/>
      <c r="C1438" s="19" t="str">
        <f>IF($B1438="","",IFERROR(INDEX(Items!$B:$B,MATCH($B1438,Items!$A:$A,0)),"Unknown code"))</f>
        <v/>
      </c>
      <c r="D1438" s="20"/>
      <c r="E1438" s="17"/>
    </row>
    <row r="1439" spans="1:5" x14ac:dyDescent="0.3">
      <c r="A1439" s="18"/>
      <c r="B1439" s="17"/>
      <c r="C1439" s="19" t="str">
        <f>IF($B1439="","",IFERROR(INDEX(Items!$B:$B,MATCH($B1439,Items!$A:$A,0)),"Unknown code"))</f>
        <v/>
      </c>
      <c r="D1439" s="20"/>
      <c r="E1439" s="17"/>
    </row>
    <row r="1440" spans="1:5" x14ac:dyDescent="0.3">
      <c r="A1440" s="18"/>
      <c r="B1440" s="17"/>
      <c r="C1440" s="19" t="str">
        <f>IF($B1440="","",IFERROR(INDEX(Items!$B:$B,MATCH($B1440,Items!$A:$A,0)),"Unknown code"))</f>
        <v/>
      </c>
      <c r="D1440" s="20"/>
      <c r="E1440" s="17"/>
    </row>
    <row r="1441" spans="1:5" x14ac:dyDescent="0.3">
      <c r="A1441" s="18"/>
      <c r="B1441" s="17"/>
      <c r="C1441" s="19" t="str">
        <f>IF($B1441="","",IFERROR(INDEX(Items!$B:$B,MATCH($B1441,Items!$A:$A,0)),"Unknown code"))</f>
        <v/>
      </c>
      <c r="D1441" s="20"/>
      <c r="E1441" s="17"/>
    </row>
    <row r="1442" spans="1:5" x14ac:dyDescent="0.3">
      <c r="A1442" s="18"/>
      <c r="B1442" s="17"/>
      <c r="C1442" s="19" t="str">
        <f>IF($B1442="","",IFERROR(INDEX(Items!$B:$B,MATCH($B1442,Items!$A:$A,0)),"Unknown code"))</f>
        <v/>
      </c>
      <c r="D1442" s="20"/>
      <c r="E1442" s="17"/>
    </row>
    <row r="1443" spans="1:5" x14ac:dyDescent="0.3">
      <c r="A1443" s="18"/>
      <c r="B1443" s="17"/>
      <c r="C1443" s="19" t="str">
        <f>IF($B1443="","",IFERROR(INDEX(Items!$B:$B,MATCH($B1443,Items!$A:$A,0)),"Unknown code"))</f>
        <v/>
      </c>
      <c r="D1443" s="20"/>
      <c r="E1443" s="17"/>
    </row>
    <row r="1444" spans="1:5" x14ac:dyDescent="0.3">
      <c r="A1444" s="18"/>
      <c r="B1444" s="17"/>
      <c r="C1444" s="19" t="str">
        <f>IF($B1444="","",IFERROR(INDEX(Items!$B:$B,MATCH($B1444,Items!$A:$A,0)),"Unknown code"))</f>
        <v/>
      </c>
      <c r="D1444" s="20"/>
      <c r="E1444" s="17"/>
    </row>
    <row r="1445" spans="1:5" x14ac:dyDescent="0.3">
      <c r="A1445" s="18"/>
      <c r="B1445" s="17"/>
      <c r="C1445" s="19" t="str">
        <f>IF($B1445="","",IFERROR(INDEX(Items!$B:$B,MATCH($B1445,Items!$A:$A,0)),"Unknown code"))</f>
        <v/>
      </c>
      <c r="D1445" s="20"/>
      <c r="E1445" s="17"/>
    </row>
    <row r="1446" spans="1:5" x14ac:dyDescent="0.3">
      <c r="A1446" s="18"/>
      <c r="B1446" s="17"/>
      <c r="C1446" s="19" t="str">
        <f>IF($B1446="","",IFERROR(INDEX(Items!$B:$B,MATCH($B1446,Items!$A:$A,0)),"Unknown code"))</f>
        <v/>
      </c>
      <c r="D1446" s="20"/>
      <c r="E1446" s="17"/>
    </row>
    <row r="1447" spans="1:5" x14ac:dyDescent="0.3">
      <c r="A1447" s="18"/>
      <c r="B1447" s="17"/>
      <c r="C1447" s="19" t="str">
        <f>IF($B1447="","",IFERROR(INDEX(Items!$B:$B,MATCH($B1447,Items!$A:$A,0)),"Unknown code"))</f>
        <v/>
      </c>
      <c r="D1447" s="20"/>
      <c r="E1447" s="17"/>
    </row>
    <row r="1448" spans="1:5" x14ac:dyDescent="0.3">
      <c r="A1448" s="18"/>
      <c r="B1448" s="17"/>
      <c r="C1448" s="19" t="str">
        <f>IF($B1448="","",IFERROR(INDEX(Items!$B:$B,MATCH($B1448,Items!$A:$A,0)),"Unknown code"))</f>
        <v/>
      </c>
      <c r="D1448" s="20"/>
      <c r="E1448" s="17"/>
    </row>
    <row r="1449" spans="1:5" x14ac:dyDescent="0.3">
      <c r="A1449" s="18"/>
      <c r="B1449" s="17"/>
      <c r="C1449" s="19" t="str">
        <f>IF($B1449="","",IFERROR(INDEX(Items!$B:$B,MATCH($B1449,Items!$A:$A,0)),"Unknown code"))</f>
        <v/>
      </c>
      <c r="D1449" s="20"/>
      <c r="E1449" s="17"/>
    </row>
    <row r="1450" spans="1:5" x14ac:dyDescent="0.3">
      <c r="A1450" s="18"/>
      <c r="B1450" s="17"/>
      <c r="C1450" s="19" t="str">
        <f>IF($B1450="","",IFERROR(INDEX(Items!$B:$B,MATCH($B1450,Items!$A:$A,0)),"Unknown code"))</f>
        <v/>
      </c>
      <c r="D1450" s="20"/>
      <c r="E1450" s="17"/>
    </row>
    <row r="1451" spans="1:5" x14ac:dyDescent="0.3">
      <c r="A1451" s="18"/>
      <c r="B1451" s="17"/>
      <c r="C1451" s="19" t="str">
        <f>IF($B1451="","",IFERROR(INDEX(Items!$B:$B,MATCH($B1451,Items!$A:$A,0)),"Unknown code"))</f>
        <v/>
      </c>
      <c r="D1451" s="20"/>
      <c r="E1451" s="17"/>
    </row>
    <row r="1452" spans="1:5" x14ac:dyDescent="0.3">
      <c r="A1452" s="18"/>
      <c r="B1452" s="17"/>
      <c r="C1452" s="19" t="str">
        <f>IF($B1452="","",IFERROR(INDEX(Items!$B:$B,MATCH($B1452,Items!$A:$A,0)),"Unknown code"))</f>
        <v/>
      </c>
      <c r="D1452" s="20"/>
      <c r="E1452" s="17"/>
    </row>
    <row r="1453" spans="1:5" x14ac:dyDescent="0.3">
      <c r="A1453" s="18"/>
      <c r="B1453" s="17"/>
      <c r="C1453" s="19" t="str">
        <f>IF($B1453="","",IFERROR(INDEX(Items!$B:$B,MATCH($B1453,Items!$A:$A,0)),"Unknown code"))</f>
        <v/>
      </c>
      <c r="D1453" s="20"/>
      <c r="E1453" s="17"/>
    </row>
    <row r="1454" spans="1:5" x14ac:dyDescent="0.3">
      <c r="A1454" s="18"/>
      <c r="B1454" s="17"/>
      <c r="C1454" s="19" t="str">
        <f>IF($B1454="","",IFERROR(INDEX(Items!$B:$B,MATCH($B1454,Items!$A:$A,0)),"Unknown code"))</f>
        <v/>
      </c>
      <c r="D1454" s="20"/>
      <c r="E1454" s="17"/>
    </row>
    <row r="1455" spans="1:5" x14ac:dyDescent="0.3">
      <c r="A1455" s="18"/>
      <c r="B1455" s="17"/>
      <c r="C1455" s="19" t="str">
        <f>IF($B1455="","",IFERROR(INDEX(Items!$B:$B,MATCH($B1455,Items!$A:$A,0)),"Unknown code"))</f>
        <v/>
      </c>
      <c r="D1455" s="20"/>
      <c r="E1455" s="17"/>
    </row>
    <row r="1456" spans="1:5" x14ac:dyDescent="0.3">
      <c r="A1456" s="18"/>
      <c r="B1456" s="17"/>
      <c r="C1456" s="19" t="str">
        <f>IF($B1456="","",IFERROR(INDEX(Items!$B:$B,MATCH($B1456,Items!$A:$A,0)),"Unknown code"))</f>
        <v/>
      </c>
      <c r="D1456" s="20"/>
      <c r="E1456" s="17"/>
    </row>
    <row r="1457" spans="1:5" x14ac:dyDescent="0.3">
      <c r="A1457" s="18"/>
      <c r="B1457" s="17"/>
      <c r="C1457" s="19" t="str">
        <f>IF($B1457="","",IFERROR(INDEX(Items!$B:$B,MATCH($B1457,Items!$A:$A,0)),"Unknown code"))</f>
        <v/>
      </c>
      <c r="D1457" s="20"/>
      <c r="E1457" s="17"/>
    </row>
    <row r="1458" spans="1:5" x14ac:dyDescent="0.3">
      <c r="A1458" s="18"/>
      <c r="B1458" s="17"/>
      <c r="C1458" s="19" t="str">
        <f>IF($B1458="","",IFERROR(INDEX(Items!$B:$B,MATCH($B1458,Items!$A:$A,0)),"Unknown code"))</f>
        <v/>
      </c>
      <c r="D1458" s="20"/>
      <c r="E1458" s="17"/>
    </row>
    <row r="1459" spans="1:5" x14ac:dyDescent="0.3">
      <c r="A1459" s="18"/>
      <c r="B1459" s="17"/>
      <c r="C1459" s="19" t="str">
        <f>IF($B1459="","",IFERROR(INDEX(Items!$B:$B,MATCH($B1459,Items!$A:$A,0)),"Unknown code"))</f>
        <v/>
      </c>
      <c r="D1459" s="20"/>
      <c r="E1459" s="17"/>
    </row>
    <row r="1460" spans="1:5" x14ac:dyDescent="0.3">
      <c r="A1460" s="18"/>
      <c r="B1460" s="17"/>
      <c r="C1460" s="19" t="str">
        <f>IF($B1460="","",IFERROR(INDEX(Items!$B:$B,MATCH($B1460,Items!$A:$A,0)),"Unknown code"))</f>
        <v/>
      </c>
      <c r="D1460" s="20"/>
      <c r="E1460" s="17"/>
    </row>
    <row r="1461" spans="1:5" x14ac:dyDescent="0.3">
      <c r="A1461" s="18"/>
      <c r="B1461" s="17"/>
      <c r="C1461" s="19" t="str">
        <f>IF($B1461="","",IFERROR(INDEX(Items!$B:$B,MATCH($B1461,Items!$A:$A,0)),"Unknown code"))</f>
        <v/>
      </c>
      <c r="D1461" s="20"/>
      <c r="E1461" s="17"/>
    </row>
    <row r="1462" spans="1:5" x14ac:dyDescent="0.3">
      <c r="A1462" s="18"/>
      <c r="B1462" s="17"/>
      <c r="C1462" s="19" t="str">
        <f>IF($B1462="","",IFERROR(INDEX(Items!$B:$B,MATCH($B1462,Items!$A:$A,0)),"Unknown code"))</f>
        <v/>
      </c>
      <c r="D1462" s="20"/>
      <c r="E1462" s="17"/>
    </row>
    <row r="1463" spans="1:5" x14ac:dyDescent="0.3">
      <c r="A1463" s="18"/>
      <c r="B1463" s="17"/>
      <c r="C1463" s="19" t="str">
        <f>IF($B1463="","",IFERROR(INDEX(Items!$B:$B,MATCH($B1463,Items!$A:$A,0)),"Unknown code"))</f>
        <v/>
      </c>
      <c r="D1463" s="20"/>
      <c r="E1463" s="17"/>
    </row>
    <row r="1464" spans="1:5" x14ac:dyDescent="0.3">
      <c r="A1464" s="18"/>
      <c r="B1464" s="17"/>
      <c r="C1464" s="19" t="str">
        <f>IF($B1464="","",IFERROR(INDEX(Items!$B:$B,MATCH($B1464,Items!$A:$A,0)),"Unknown code"))</f>
        <v/>
      </c>
      <c r="D1464" s="20"/>
      <c r="E1464" s="17"/>
    </row>
    <row r="1465" spans="1:5" x14ac:dyDescent="0.3">
      <c r="A1465" s="18"/>
      <c r="B1465" s="17"/>
      <c r="C1465" s="19" t="str">
        <f>IF($B1465="","",IFERROR(INDEX(Items!$B:$B,MATCH($B1465,Items!$A:$A,0)),"Unknown code"))</f>
        <v/>
      </c>
      <c r="D1465" s="20"/>
      <c r="E1465" s="17"/>
    </row>
    <row r="1466" spans="1:5" x14ac:dyDescent="0.3">
      <c r="A1466" s="18"/>
      <c r="B1466" s="17"/>
      <c r="C1466" s="19" t="str">
        <f>IF($B1466="","",IFERROR(INDEX(Items!$B:$B,MATCH($B1466,Items!$A:$A,0)),"Unknown code"))</f>
        <v/>
      </c>
      <c r="D1466" s="20"/>
      <c r="E1466" s="17"/>
    </row>
    <row r="1467" spans="1:5" x14ac:dyDescent="0.3">
      <c r="A1467" s="18"/>
      <c r="B1467" s="17"/>
      <c r="C1467" s="19" t="str">
        <f>IF($B1467="","",IFERROR(INDEX(Items!$B:$B,MATCH($B1467,Items!$A:$A,0)),"Unknown code"))</f>
        <v/>
      </c>
      <c r="D1467" s="20"/>
      <c r="E1467" s="17"/>
    </row>
    <row r="1468" spans="1:5" x14ac:dyDescent="0.3">
      <c r="A1468" s="18"/>
      <c r="B1468" s="17"/>
      <c r="C1468" s="19" t="str">
        <f>IF($B1468="","",IFERROR(INDEX(Items!$B:$B,MATCH($B1468,Items!$A:$A,0)),"Unknown code"))</f>
        <v/>
      </c>
      <c r="D1468" s="20"/>
      <c r="E1468" s="17"/>
    </row>
    <row r="1469" spans="1:5" x14ac:dyDescent="0.3">
      <c r="A1469" s="18"/>
      <c r="B1469" s="17"/>
      <c r="C1469" s="19" t="str">
        <f>IF($B1469="","",IFERROR(INDEX(Items!$B:$B,MATCH($B1469,Items!$A:$A,0)),"Unknown code"))</f>
        <v/>
      </c>
      <c r="D1469" s="20"/>
      <c r="E1469" s="17"/>
    </row>
    <row r="1470" spans="1:5" x14ac:dyDescent="0.3">
      <c r="A1470" s="18"/>
      <c r="B1470" s="17"/>
      <c r="C1470" s="19" t="str">
        <f>IF($B1470="","",IFERROR(INDEX(Items!$B:$B,MATCH($B1470,Items!$A:$A,0)),"Unknown code"))</f>
        <v/>
      </c>
      <c r="D1470" s="20"/>
      <c r="E1470" s="17"/>
    </row>
    <row r="1471" spans="1:5" x14ac:dyDescent="0.3">
      <c r="A1471" s="18"/>
      <c r="B1471" s="17"/>
      <c r="C1471" s="19" t="str">
        <f>IF($B1471="","",IFERROR(INDEX(Items!$B:$B,MATCH($B1471,Items!$A:$A,0)),"Unknown code"))</f>
        <v/>
      </c>
      <c r="D1471" s="20"/>
      <c r="E1471" s="17"/>
    </row>
    <row r="1472" spans="1:5" x14ac:dyDescent="0.3">
      <c r="A1472" s="18"/>
      <c r="B1472" s="17"/>
      <c r="C1472" s="19" t="str">
        <f>IF($B1472="","",IFERROR(INDEX(Items!$B:$B,MATCH($B1472,Items!$A:$A,0)),"Unknown code"))</f>
        <v/>
      </c>
      <c r="D1472" s="20"/>
      <c r="E1472" s="17"/>
    </row>
    <row r="1473" spans="1:5" x14ac:dyDescent="0.3">
      <c r="A1473" s="18"/>
      <c r="B1473" s="17"/>
      <c r="C1473" s="19" t="str">
        <f>IF($B1473="","",IFERROR(INDEX(Items!$B:$B,MATCH($B1473,Items!$A:$A,0)),"Unknown code"))</f>
        <v/>
      </c>
      <c r="D1473" s="20"/>
      <c r="E1473" s="17"/>
    </row>
    <row r="1474" spans="1:5" x14ac:dyDescent="0.3">
      <c r="A1474" s="18"/>
      <c r="B1474" s="17"/>
      <c r="C1474" s="19" t="str">
        <f>IF($B1474="","",IFERROR(INDEX(Items!$B:$B,MATCH($B1474,Items!$A:$A,0)),"Unknown code"))</f>
        <v/>
      </c>
      <c r="D1474" s="20"/>
      <c r="E1474" s="17"/>
    </row>
    <row r="1475" spans="1:5" x14ac:dyDescent="0.3">
      <c r="A1475" s="18"/>
      <c r="B1475" s="17"/>
      <c r="C1475" s="19" t="str">
        <f>IF($B1475="","",IFERROR(INDEX(Items!$B:$B,MATCH($B1475,Items!$A:$A,0)),"Unknown code"))</f>
        <v/>
      </c>
      <c r="D1475" s="20"/>
      <c r="E1475" s="17"/>
    </row>
    <row r="1476" spans="1:5" x14ac:dyDescent="0.3">
      <c r="A1476" s="18"/>
      <c r="B1476" s="17"/>
      <c r="C1476" s="19" t="str">
        <f>IF($B1476="","",IFERROR(INDEX(Items!$B:$B,MATCH($B1476,Items!$A:$A,0)),"Unknown code"))</f>
        <v/>
      </c>
      <c r="D1476" s="20"/>
      <c r="E1476" s="17"/>
    </row>
    <row r="1477" spans="1:5" x14ac:dyDescent="0.3">
      <c r="A1477" s="18"/>
      <c r="B1477" s="17"/>
      <c r="C1477" s="19" t="str">
        <f>IF($B1477="","",IFERROR(INDEX(Items!$B:$B,MATCH($B1477,Items!$A:$A,0)),"Unknown code"))</f>
        <v/>
      </c>
      <c r="D1477" s="20"/>
      <c r="E1477" s="17"/>
    </row>
    <row r="1478" spans="1:5" x14ac:dyDescent="0.3">
      <c r="A1478" s="18"/>
      <c r="B1478" s="17"/>
      <c r="C1478" s="19" t="str">
        <f>IF($B1478="","",IFERROR(INDEX(Items!$B:$B,MATCH($B1478,Items!$A:$A,0)),"Unknown code"))</f>
        <v/>
      </c>
      <c r="D1478" s="20"/>
      <c r="E1478" s="17"/>
    </row>
    <row r="1479" spans="1:5" x14ac:dyDescent="0.3">
      <c r="A1479" s="18"/>
      <c r="B1479" s="17"/>
      <c r="C1479" s="19" t="str">
        <f>IF($B1479="","",IFERROR(INDEX(Items!$B:$B,MATCH($B1479,Items!$A:$A,0)),"Unknown code"))</f>
        <v/>
      </c>
      <c r="D1479" s="20"/>
      <c r="E1479" s="17"/>
    </row>
    <row r="1480" spans="1:5" x14ac:dyDescent="0.3">
      <c r="A1480" s="18"/>
      <c r="B1480" s="17"/>
      <c r="C1480" s="19" t="str">
        <f>IF($B1480="","",IFERROR(INDEX(Items!$B:$B,MATCH($B1480,Items!$A:$A,0)),"Unknown code"))</f>
        <v/>
      </c>
      <c r="D1480" s="20"/>
      <c r="E1480" s="17"/>
    </row>
    <row r="1481" spans="1:5" x14ac:dyDescent="0.3">
      <c r="A1481" s="18"/>
      <c r="B1481" s="17"/>
      <c r="C1481" s="19" t="str">
        <f>IF($B1481="","",IFERROR(INDEX(Items!$B:$B,MATCH($B1481,Items!$A:$A,0)),"Unknown code"))</f>
        <v/>
      </c>
      <c r="D1481" s="20"/>
      <c r="E1481" s="17"/>
    </row>
    <row r="1482" spans="1:5" x14ac:dyDescent="0.3">
      <c r="A1482" s="18"/>
      <c r="B1482" s="17"/>
      <c r="C1482" s="19" t="str">
        <f>IF($B1482="","",IFERROR(INDEX(Items!$B:$B,MATCH($B1482,Items!$A:$A,0)),"Unknown code"))</f>
        <v/>
      </c>
      <c r="D1482" s="20"/>
      <c r="E1482" s="17"/>
    </row>
    <row r="1483" spans="1:5" x14ac:dyDescent="0.3">
      <c r="A1483" s="18"/>
      <c r="B1483" s="17"/>
      <c r="C1483" s="19" t="str">
        <f>IF($B1483="","",IFERROR(INDEX(Items!$B:$B,MATCH($B1483,Items!$A:$A,0)),"Unknown code"))</f>
        <v/>
      </c>
      <c r="D1483" s="20"/>
      <c r="E1483" s="17"/>
    </row>
    <row r="1484" spans="1:5" x14ac:dyDescent="0.3">
      <c r="A1484" s="18"/>
      <c r="B1484" s="17"/>
      <c r="C1484" s="19" t="str">
        <f>IF($B1484="","",IFERROR(INDEX(Items!$B:$B,MATCH($B1484,Items!$A:$A,0)),"Unknown code"))</f>
        <v/>
      </c>
      <c r="D1484" s="20"/>
      <c r="E1484" s="17"/>
    </row>
    <row r="1485" spans="1:5" x14ac:dyDescent="0.3">
      <c r="A1485" s="18"/>
      <c r="B1485" s="17"/>
      <c r="C1485" s="19" t="str">
        <f>IF($B1485="","",IFERROR(INDEX(Items!$B:$B,MATCH($B1485,Items!$A:$A,0)),"Unknown code"))</f>
        <v/>
      </c>
      <c r="D1485" s="20"/>
      <c r="E1485" s="17"/>
    </row>
    <row r="1486" spans="1:5" x14ac:dyDescent="0.3">
      <c r="A1486" s="18"/>
      <c r="B1486" s="17"/>
      <c r="C1486" s="19" t="str">
        <f>IF($B1486="","",IFERROR(INDEX(Items!$B:$B,MATCH($B1486,Items!$A:$A,0)),"Unknown code"))</f>
        <v/>
      </c>
      <c r="D1486" s="20"/>
      <c r="E1486" s="17"/>
    </row>
    <row r="1487" spans="1:5" x14ac:dyDescent="0.3">
      <c r="A1487" s="18"/>
      <c r="B1487" s="17"/>
      <c r="C1487" s="19" t="str">
        <f>IF($B1487="","",IFERROR(INDEX(Items!$B:$B,MATCH($B1487,Items!$A:$A,0)),"Unknown code"))</f>
        <v/>
      </c>
      <c r="D1487" s="20"/>
      <c r="E1487" s="17"/>
    </row>
    <row r="1488" spans="1:5" x14ac:dyDescent="0.3">
      <c r="A1488" s="18"/>
      <c r="B1488" s="17"/>
      <c r="C1488" s="19" t="str">
        <f>IF($B1488="","",IFERROR(INDEX(Items!$B:$B,MATCH($B1488,Items!$A:$A,0)),"Unknown code"))</f>
        <v/>
      </c>
      <c r="D1488" s="20"/>
      <c r="E1488" s="17"/>
    </row>
    <row r="1489" spans="1:5" x14ac:dyDescent="0.3">
      <c r="A1489" s="18"/>
      <c r="B1489" s="17"/>
      <c r="C1489" s="19" t="str">
        <f>IF($B1489="","",IFERROR(INDEX(Items!$B:$B,MATCH($B1489,Items!$A:$A,0)),"Unknown code"))</f>
        <v/>
      </c>
      <c r="D1489" s="20"/>
      <c r="E1489" s="17"/>
    </row>
    <row r="1490" spans="1:5" x14ac:dyDescent="0.3">
      <c r="A1490" s="18"/>
      <c r="B1490" s="17"/>
      <c r="C1490" s="19" t="str">
        <f>IF($B1490="","",IFERROR(INDEX(Items!$B:$B,MATCH($B1490,Items!$A:$A,0)),"Unknown code"))</f>
        <v/>
      </c>
      <c r="D1490" s="20"/>
      <c r="E1490" s="17"/>
    </row>
    <row r="1491" spans="1:5" x14ac:dyDescent="0.3">
      <c r="A1491" s="18"/>
      <c r="B1491" s="17"/>
      <c r="C1491" s="19" t="str">
        <f>IF($B1491="","",IFERROR(INDEX(Items!$B:$B,MATCH($B1491,Items!$A:$A,0)),"Unknown code"))</f>
        <v/>
      </c>
      <c r="D1491" s="20"/>
      <c r="E1491" s="17"/>
    </row>
    <row r="1492" spans="1:5" x14ac:dyDescent="0.3">
      <c r="A1492" s="18"/>
      <c r="B1492" s="17"/>
      <c r="C1492" s="19" t="str">
        <f>IF($B1492="","",IFERROR(INDEX(Items!$B:$B,MATCH($B1492,Items!$A:$A,0)),"Unknown code"))</f>
        <v/>
      </c>
      <c r="D1492" s="20"/>
      <c r="E1492" s="17"/>
    </row>
    <row r="1493" spans="1:5" x14ac:dyDescent="0.3">
      <c r="A1493" s="18"/>
      <c r="B1493" s="17"/>
      <c r="C1493" s="19" t="str">
        <f>IF($B1493="","",IFERROR(INDEX(Items!$B:$B,MATCH($B1493,Items!$A:$A,0)),"Unknown code"))</f>
        <v/>
      </c>
      <c r="D1493" s="20"/>
      <c r="E1493" s="17"/>
    </row>
    <row r="1494" spans="1:5" x14ac:dyDescent="0.3">
      <c r="A1494" s="18"/>
      <c r="B1494" s="17"/>
      <c r="C1494" s="19" t="str">
        <f>IF($B1494="","",IFERROR(INDEX(Items!$B:$B,MATCH($B1494,Items!$A:$A,0)),"Unknown code"))</f>
        <v/>
      </c>
      <c r="D1494" s="20"/>
      <c r="E1494" s="17"/>
    </row>
    <row r="1495" spans="1:5" x14ac:dyDescent="0.3">
      <c r="A1495" s="18"/>
      <c r="B1495" s="17"/>
      <c r="C1495" s="19" t="str">
        <f>IF($B1495="","",IFERROR(INDEX(Items!$B:$B,MATCH($B1495,Items!$A:$A,0)),"Unknown code"))</f>
        <v/>
      </c>
      <c r="D1495" s="20"/>
      <c r="E1495" s="17"/>
    </row>
    <row r="1496" spans="1:5" x14ac:dyDescent="0.3">
      <c r="A1496" s="18"/>
      <c r="B1496" s="17"/>
      <c r="C1496" s="19" t="str">
        <f>IF($B1496="","",IFERROR(INDEX(Items!$B:$B,MATCH($B1496,Items!$A:$A,0)),"Unknown code"))</f>
        <v/>
      </c>
      <c r="D1496" s="20"/>
      <c r="E1496" s="17"/>
    </row>
    <row r="1497" spans="1:5" x14ac:dyDescent="0.3">
      <c r="A1497" s="18"/>
      <c r="B1497" s="17"/>
      <c r="C1497" s="19" t="str">
        <f>IF($B1497="","",IFERROR(INDEX(Items!$B:$B,MATCH($B1497,Items!$A:$A,0)),"Unknown code"))</f>
        <v/>
      </c>
      <c r="D1497" s="20"/>
      <c r="E1497" s="17"/>
    </row>
    <row r="1498" spans="1:5" x14ac:dyDescent="0.3">
      <c r="A1498" s="18"/>
      <c r="B1498" s="17"/>
      <c r="C1498" s="19" t="str">
        <f>IF($B1498="","",IFERROR(INDEX(Items!$B:$B,MATCH($B1498,Items!$A:$A,0)),"Unknown code"))</f>
        <v/>
      </c>
      <c r="D1498" s="20"/>
      <c r="E1498" s="17"/>
    </row>
    <row r="1499" spans="1:5" x14ac:dyDescent="0.3">
      <c r="A1499" s="18"/>
      <c r="B1499" s="17"/>
      <c r="C1499" s="19" t="str">
        <f>IF($B1499="","",IFERROR(INDEX(Items!$B:$B,MATCH($B1499,Items!$A:$A,0)),"Unknown code"))</f>
        <v/>
      </c>
      <c r="D1499" s="20"/>
      <c r="E1499" s="17"/>
    </row>
    <row r="1500" spans="1:5" x14ac:dyDescent="0.3">
      <c r="A1500" s="18"/>
      <c r="B1500" s="17"/>
      <c r="C1500" s="19" t="str">
        <f>IF($B1500="","",IFERROR(INDEX(Items!$B:$B,MATCH($B1500,Items!$A:$A,0)),"Unknown code"))</f>
        <v/>
      </c>
      <c r="D1500" s="20"/>
      <c r="E1500" s="17"/>
    </row>
    <row r="1501" spans="1:5" x14ac:dyDescent="0.3">
      <c r="A1501" s="18"/>
      <c r="B1501" s="17"/>
      <c r="C1501" s="19" t="str">
        <f>IF($B1501="","",IFERROR(INDEX(Items!$B:$B,MATCH($B1501,Items!$A:$A,0)),"Unknown code"))</f>
        <v/>
      </c>
      <c r="D1501" s="20"/>
      <c r="E1501" s="17"/>
    </row>
    <row r="1502" spans="1:5" x14ac:dyDescent="0.3">
      <c r="A1502" s="18"/>
      <c r="B1502" s="17"/>
      <c r="C1502" s="19" t="str">
        <f>IF($B1502="","",IFERROR(INDEX(Items!$B:$B,MATCH($B1502,Items!$A:$A,0)),"Unknown code"))</f>
        <v/>
      </c>
      <c r="D1502" s="20"/>
      <c r="E1502" s="17"/>
    </row>
    <row r="1503" spans="1:5" x14ac:dyDescent="0.3">
      <c r="A1503" s="18"/>
      <c r="B1503" s="17"/>
      <c r="C1503" s="19" t="str">
        <f>IF($B1503="","",IFERROR(INDEX(Items!$B:$B,MATCH($B1503,Items!$A:$A,0)),"Unknown code"))</f>
        <v/>
      </c>
      <c r="D1503" s="20"/>
      <c r="E1503" s="17"/>
    </row>
    <row r="1504" spans="1:5" x14ac:dyDescent="0.3">
      <c r="A1504" s="18"/>
      <c r="B1504" s="17"/>
      <c r="C1504" s="19" t="str">
        <f>IF($B1504="","",IFERROR(INDEX(Items!$B:$B,MATCH($B1504,Items!$A:$A,0)),"Unknown code"))</f>
        <v/>
      </c>
      <c r="D1504" s="20"/>
      <c r="E1504" s="17"/>
    </row>
    <row r="1505" spans="1:5" x14ac:dyDescent="0.3">
      <c r="A1505" s="18"/>
      <c r="B1505" s="17"/>
      <c r="C1505" s="19" t="str">
        <f>IF($B1505="","",IFERROR(INDEX(Items!$B:$B,MATCH($B1505,Items!$A:$A,0)),"Unknown code"))</f>
        <v/>
      </c>
      <c r="D1505" s="20"/>
      <c r="E1505" s="17"/>
    </row>
    <row r="1506" spans="1:5" x14ac:dyDescent="0.3">
      <c r="A1506" s="18"/>
      <c r="B1506" s="17"/>
      <c r="C1506" s="19" t="str">
        <f>IF($B1506="","",IFERROR(INDEX(Items!$B:$B,MATCH($B1506,Items!$A:$A,0)),"Unknown code"))</f>
        <v/>
      </c>
      <c r="D1506" s="20"/>
      <c r="E1506" s="17"/>
    </row>
    <row r="1507" spans="1:5" x14ac:dyDescent="0.3">
      <c r="A1507" s="18"/>
      <c r="B1507" s="17"/>
      <c r="C1507" s="19" t="str">
        <f>IF($B1507="","",IFERROR(INDEX(Items!$B:$B,MATCH($B1507,Items!$A:$A,0)),"Unknown code"))</f>
        <v/>
      </c>
      <c r="D1507" s="20"/>
      <c r="E1507" s="17"/>
    </row>
    <row r="1508" spans="1:5" x14ac:dyDescent="0.3">
      <c r="A1508" s="18"/>
      <c r="B1508" s="17"/>
      <c r="C1508" s="19" t="str">
        <f>IF($B1508="","",IFERROR(INDEX(Items!$B:$B,MATCH($B1508,Items!$A:$A,0)),"Unknown code"))</f>
        <v/>
      </c>
      <c r="D1508" s="20"/>
      <c r="E1508" s="17"/>
    </row>
    <row r="1509" spans="1:5" x14ac:dyDescent="0.3">
      <c r="A1509" s="18"/>
      <c r="B1509" s="17"/>
      <c r="C1509" s="19" t="str">
        <f>IF($B1509="","",IFERROR(INDEX(Items!$B:$B,MATCH($B1509,Items!$A:$A,0)),"Unknown code"))</f>
        <v/>
      </c>
      <c r="D1509" s="20"/>
      <c r="E1509" s="17"/>
    </row>
    <row r="1510" spans="1:5" x14ac:dyDescent="0.3">
      <c r="A1510" s="18"/>
      <c r="B1510" s="17"/>
      <c r="C1510" s="19" t="str">
        <f>IF($B1510="","",IFERROR(INDEX(Items!$B:$B,MATCH($B1510,Items!$A:$A,0)),"Unknown code"))</f>
        <v/>
      </c>
      <c r="D1510" s="20"/>
      <c r="E1510" s="17"/>
    </row>
    <row r="1511" spans="1:5" x14ac:dyDescent="0.3">
      <c r="A1511" s="18"/>
      <c r="B1511" s="17"/>
      <c r="C1511" s="19" t="str">
        <f>IF($B1511="","",IFERROR(INDEX(Items!$B:$B,MATCH($B1511,Items!$A:$A,0)),"Unknown code"))</f>
        <v/>
      </c>
      <c r="D1511" s="20"/>
      <c r="E1511" s="17"/>
    </row>
    <row r="1512" spans="1:5" x14ac:dyDescent="0.3">
      <c r="A1512" s="18"/>
      <c r="B1512" s="17"/>
      <c r="C1512" s="19" t="str">
        <f>IF($B1512="","",IFERROR(INDEX(Items!$B:$B,MATCH($B1512,Items!$A:$A,0)),"Unknown code"))</f>
        <v/>
      </c>
      <c r="D1512" s="20"/>
      <c r="E1512" s="17"/>
    </row>
    <row r="1513" spans="1:5" x14ac:dyDescent="0.3">
      <c r="A1513" s="18"/>
      <c r="B1513" s="17"/>
      <c r="C1513" s="19" t="str">
        <f>IF($B1513="","",IFERROR(INDEX(Items!$B:$B,MATCH($B1513,Items!$A:$A,0)),"Unknown code"))</f>
        <v/>
      </c>
      <c r="D1513" s="20"/>
      <c r="E1513" s="17"/>
    </row>
    <row r="1514" spans="1:5" x14ac:dyDescent="0.3">
      <c r="A1514" s="18"/>
      <c r="B1514" s="17"/>
      <c r="C1514" s="19" t="str">
        <f>IF($B1514="","",IFERROR(INDEX(Items!$B:$B,MATCH($B1514,Items!$A:$A,0)),"Unknown code"))</f>
        <v/>
      </c>
      <c r="D1514" s="20"/>
      <c r="E1514" s="17"/>
    </row>
    <row r="1515" spans="1:5" x14ac:dyDescent="0.3">
      <c r="A1515" s="18"/>
      <c r="B1515" s="17"/>
      <c r="C1515" s="19" t="str">
        <f>IF($B1515="","",IFERROR(INDEX(Items!$B:$B,MATCH($B1515,Items!$A:$A,0)),"Unknown code"))</f>
        <v/>
      </c>
      <c r="D1515" s="20"/>
      <c r="E1515" s="17"/>
    </row>
    <row r="1516" spans="1:5" x14ac:dyDescent="0.3">
      <c r="A1516" s="18"/>
      <c r="B1516" s="17"/>
      <c r="C1516" s="19" t="str">
        <f>IF($B1516="","",IFERROR(INDEX(Items!$B:$B,MATCH($B1516,Items!$A:$A,0)),"Unknown code"))</f>
        <v/>
      </c>
      <c r="D1516" s="20"/>
      <c r="E1516" s="17"/>
    </row>
    <row r="1517" spans="1:5" x14ac:dyDescent="0.3">
      <c r="A1517" s="18"/>
      <c r="B1517" s="17"/>
      <c r="C1517" s="19" t="str">
        <f>IF($B1517="","",IFERROR(INDEX(Items!$B:$B,MATCH($B1517,Items!$A:$A,0)),"Unknown code"))</f>
        <v/>
      </c>
      <c r="D1517" s="20"/>
      <c r="E1517" s="17"/>
    </row>
    <row r="1518" spans="1:5" x14ac:dyDescent="0.3">
      <c r="A1518" s="18"/>
      <c r="B1518" s="17"/>
      <c r="C1518" s="19" t="str">
        <f>IF($B1518="","",IFERROR(INDEX(Items!$B:$B,MATCH($B1518,Items!$A:$A,0)),"Unknown code"))</f>
        <v/>
      </c>
      <c r="D1518" s="20"/>
      <c r="E1518" s="17"/>
    </row>
    <row r="1519" spans="1:5" x14ac:dyDescent="0.3">
      <c r="A1519" s="18"/>
      <c r="B1519" s="17"/>
      <c r="C1519" s="19" t="str">
        <f>IF($B1519="","",IFERROR(INDEX(Items!$B:$B,MATCH($B1519,Items!$A:$A,0)),"Unknown code"))</f>
        <v/>
      </c>
      <c r="D1519" s="20"/>
      <c r="E1519" s="17"/>
    </row>
    <row r="1520" spans="1:5" x14ac:dyDescent="0.3">
      <c r="A1520" s="18"/>
      <c r="B1520" s="17"/>
      <c r="C1520" s="19" t="str">
        <f>IF($B1520="","",IFERROR(INDEX(Items!$B:$B,MATCH($B1520,Items!$A:$A,0)),"Unknown code"))</f>
        <v/>
      </c>
      <c r="D1520" s="20"/>
      <c r="E1520" s="17"/>
    </row>
    <row r="1521" spans="1:5" x14ac:dyDescent="0.3">
      <c r="A1521" s="18"/>
      <c r="B1521" s="17"/>
      <c r="C1521" s="19" t="str">
        <f>IF($B1521="","",IFERROR(INDEX(Items!$B:$B,MATCH($B1521,Items!$A:$A,0)),"Unknown code"))</f>
        <v/>
      </c>
      <c r="D1521" s="20"/>
      <c r="E1521" s="17"/>
    </row>
    <row r="1522" spans="1:5" x14ac:dyDescent="0.3">
      <c r="A1522" s="18"/>
      <c r="B1522" s="17"/>
      <c r="C1522" s="19" t="str">
        <f>IF($B1522="","",IFERROR(INDEX(Items!$B:$B,MATCH($B1522,Items!$A:$A,0)),"Unknown code"))</f>
        <v/>
      </c>
      <c r="D1522" s="20"/>
      <c r="E1522" s="17"/>
    </row>
    <row r="1523" spans="1:5" x14ac:dyDescent="0.3">
      <c r="A1523" s="18"/>
      <c r="B1523" s="17"/>
      <c r="C1523" s="19" t="str">
        <f>IF($B1523="","",IFERROR(INDEX(Items!$B:$B,MATCH($B1523,Items!$A:$A,0)),"Unknown code"))</f>
        <v/>
      </c>
      <c r="D1523" s="20"/>
      <c r="E1523" s="17"/>
    </row>
    <row r="1524" spans="1:5" x14ac:dyDescent="0.3">
      <c r="A1524" s="18"/>
      <c r="B1524" s="17"/>
      <c r="C1524" s="19" t="str">
        <f>IF($B1524="","",IFERROR(INDEX(Items!$B:$B,MATCH($B1524,Items!$A:$A,0)),"Unknown code"))</f>
        <v/>
      </c>
      <c r="D1524" s="20"/>
      <c r="E1524" s="17"/>
    </row>
    <row r="1525" spans="1:5" x14ac:dyDescent="0.3">
      <c r="A1525" s="18"/>
      <c r="B1525" s="17"/>
      <c r="C1525" s="19" t="str">
        <f>IF($B1525="","",IFERROR(INDEX(Items!$B:$B,MATCH($B1525,Items!$A:$A,0)),"Unknown code"))</f>
        <v/>
      </c>
      <c r="D1525" s="20"/>
      <c r="E1525" s="17"/>
    </row>
    <row r="1526" spans="1:5" x14ac:dyDescent="0.3">
      <c r="A1526" s="18"/>
      <c r="B1526" s="17"/>
      <c r="C1526" s="19" t="str">
        <f>IF($B1526="","",IFERROR(INDEX(Items!$B:$B,MATCH($B1526,Items!$A:$A,0)),"Unknown code"))</f>
        <v/>
      </c>
      <c r="D1526" s="20"/>
      <c r="E1526" s="17"/>
    </row>
    <row r="1527" spans="1:5" x14ac:dyDescent="0.3">
      <c r="A1527" s="18"/>
      <c r="B1527" s="17"/>
      <c r="C1527" s="19" t="str">
        <f>IF($B1527="","",IFERROR(INDEX(Items!$B:$B,MATCH($B1527,Items!$A:$A,0)),"Unknown code"))</f>
        <v/>
      </c>
      <c r="D1527" s="20"/>
      <c r="E1527" s="17"/>
    </row>
    <row r="1528" spans="1:5" x14ac:dyDescent="0.3">
      <c r="A1528" s="18"/>
      <c r="B1528" s="17"/>
      <c r="C1528" s="19" t="str">
        <f>IF($B1528="","",IFERROR(INDEX(Items!$B:$B,MATCH($B1528,Items!$A:$A,0)),"Unknown code"))</f>
        <v/>
      </c>
      <c r="D1528" s="20"/>
      <c r="E1528" s="17"/>
    </row>
    <row r="1529" spans="1:5" x14ac:dyDescent="0.3">
      <c r="A1529" s="18"/>
      <c r="B1529" s="17"/>
      <c r="C1529" s="19" t="str">
        <f>IF($B1529="","",IFERROR(INDEX(Items!$B:$B,MATCH($B1529,Items!$A:$A,0)),"Unknown code"))</f>
        <v/>
      </c>
      <c r="D1529" s="20"/>
      <c r="E1529" s="17"/>
    </row>
    <row r="1530" spans="1:5" x14ac:dyDescent="0.3">
      <c r="A1530" s="18"/>
      <c r="B1530" s="17"/>
      <c r="C1530" s="19" t="str">
        <f>IF($B1530="","",IFERROR(INDEX(Items!$B:$B,MATCH($B1530,Items!$A:$A,0)),"Unknown code"))</f>
        <v/>
      </c>
      <c r="D1530" s="20"/>
      <c r="E1530" s="17"/>
    </row>
    <row r="1531" spans="1:5" x14ac:dyDescent="0.3">
      <c r="A1531" s="18"/>
      <c r="B1531" s="17"/>
      <c r="C1531" s="19" t="str">
        <f>IF($B1531="","",IFERROR(INDEX(Items!$B:$B,MATCH($B1531,Items!$A:$A,0)),"Unknown code"))</f>
        <v/>
      </c>
      <c r="D1531" s="20"/>
      <c r="E1531" s="17"/>
    </row>
    <row r="1532" spans="1:5" x14ac:dyDescent="0.3">
      <c r="A1532" s="18"/>
      <c r="B1532" s="17"/>
      <c r="C1532" s="19" t="str">
        <f>IF($B1532="","",IFERROR(INDEX(Items!$B:$B,MATCH($B1532,Items!$A:$A,0)),"Unknown code"))</f>
        <v/>
      </c>
      <c r="D1532" s="20"/>
      <c r="E1532" s="17"/>
    </row>
    <row r="1533" spans="1:5" x14ac:dyDescent="0.3">
      <c r="A1533" s="18"/>
      <c r="B1533" s="17"/>
      <c r="C1533" s="19" t="str">
        <f>IF($B1533="","",IFERROR(INDEX(Items!$B:$B,MATCH($B1533,Items!$A:$A,0)),"Unknown code"))</f>
        <v/>
      </c>
      <c r="D1533" s="20"/>
      <c r="E1533" s="17"/>
    </row>
    <row r="1534" spans="1:5" x14ac:dyDescent="0.3">
      <c r="A1534" s="18"/>
      <c r="B1534" s="17"/>
      <c r="C1534" s="19" t="str">
        <f>IF($B1534="","",IFERROR(INDEX(Items!$B:$B,MATCH($B1534,Items!$A:$A,0)),"Unknown code"))</f>
        <v/>
      </c>
      <c r="D1534" s="20"/>
      <c r="E1534" s="17"/>
    </row>
    <row r="1535" spans="1:5" x14ac:dyDescent="0.3">
      <c r="A1535" s="18"/>
      <c r="B1535" s="17"/>
      <c r="C1535" s="19" t="str">
        <f>IF($B1535="","",IFERROR(INDEX(Items!$B:$B,MATCH($B1535,Items!$A:$A,0)),"Unknown code"))</f>
        <v/>
      </c>
      <c r="D1535" s="20"/>
      <c r="E1535" s="17"/>
    </row>
    <row r="1536" spans="1:5" x14ac:dyDescent="0.3">
      <c r="A1536" s="18"/>
      <c r="B1536" s="17"/>
      <c r="C1536" s="19" t="str">
        <f>IF($B1536="","",IFERROR(INDEX(Items!$B:$B,MATCH($B1536,Items!$A:$A,0)),"Unknown code"))</f>
        <v/>
      </c>
      <c r="D1536" s="20"/>
      <c r="E1536" s="17"/>
    </row>
    <row r="1537" spans="1:5" x14ac:dyDescent="0.3">
      <c r="A1537" s="18"/>
      <c r="B1537" s="17"/>
      <c r="C1537" s="19" t="str">
        <f>IF($B1537="","",IFERROR(INDEX(Items!$B:$B,MATCH($B1537,Items!$A:$A,0)),"Unknown code"))</f>
        <v/>
      </c>
      <c r="D1537" s="20"/>
      <c r="E1537" s="17"/>
    </row>
    <row r="1538" spans="1:5" x14ac:dyDescent="0.3">
      <c r="A1538" s="18"/>
      <c r="B1538" s="17"/>
      <c r="C1538" s="19" t="str">
        <f>IF($B1538="","",IFERROR(INDEX(Items!$B:$B,MATCH($B1538,Items!$A:$A,0)),"Unknown code"))</f>
        <v/>
      </c>
      <c r="D1538" s="20"/>
      <c r="E1538" s="17"/>
    </row>
    <row r="1539" spans="1:5" x14ac:dyDescent="0.3">
      <c r="A1539" s="18"/>
      <c r="B1539" s="17"/>
      <c r="C1539" s="19" t="str">
        <f>IF($B1539="","",IFERROR(INDEX(Items!$B:$B,MATCH($B1539,Items!$A:$A,0)),"Unknown code"))</f>
        <v/>
      </c>
      <c r="D1539" s="20"/>
      <c r="E1539" s="17"/>
    </row>
    <row r="1540" spans="1:5" x14ac:dyDescent="0.3">
      <c r="A1540" s="18"/>
      <c r="B1540" s="17"/>
      <c r="C1540" s="19" t="str">
        <f>IF($B1540="","",IFERROR(INDEX(Items!$B:$B,MATCH($B1540,Items!$A:$A,0)),"Unknown code"))</f>
        <v/>
      </c>
      <c r="D1540" s="20"/>
      <c r="E1540" s="17"/>
    </row>
    <row r="1541" spans="1:5" x14ac:dyDescent="0.3">
      <c r="A1541" s="18"/>
      <c r="B1541" s="17"/>
      <c r="C1541" s="19" t="str">
        <f>IF($B1541="","",IFERROR(INDEX(Items!$B:$B,MATCH($B1541,Items!$A:$A,0)),"Unknown code"))</f>
        <v/>
      </c>
      <c r="D1541" s="20"/>
      <c r="E1541" s="17"/>
    </row>
    <row r="1542" spans="1:5" x14ac:dyDescent="0.3">
      <c r="A1542" s="18"/>
      <c r="B1542" s="17"/>
      <c r="C1542" s="19" t="str">
        <f>IF($B1542="","",IFERROR(INDEX(Items!$B:$B,MATCH($B1542,Items!$A:$A,0)),"Unknown code"))</f>
        <v/>
      </c>
      <c r="D1542" s="20"/>
      <c r="E1542" s="17"/>
    </row>
    <row r="1543" spans="1:5" x14ac:dyDescent="0.3">
      <c r="A1543" s="18"/>
      <c r="B1543" s="17"/>
      <c r="C1543" s="19" t="str">
        <f>IF($B1543="","",IFERROR(INDEX(Items!$B:$B,MATCH($B1543,Items!$A:$A,0)),"Unknown code"))</f>
        <v/>
      </c>
      <c r="D1543" s="20"/>
      <c r="E1543" s="17"/>
    </row>
    <row r="1544" spans="1:5" x14ac:dyDescent="0.3">
      <c r="A1544" s="18"/>
      <c r="B1544" s="17"/>
      <c r="C1544" s="19" t="str">
        <f>IF($B1544="","",IFERROR(INDEX(Items!$B:$B,MATCH($B1544,Items!$A:$A,0)),"Unknown code"))</f>
        <v/>
      </c>
      <c r="D1544" s="20"/>
      <c r="E1544" s="17"/>
    </row>
    <row r="1545" spans="1:5" x14ac:dyDescent="0.3">
      <c r="A1545" s="18"/>
      <c r="B1545" s="17"/>
      <c r="C1545" s="19" t="str">
        <f>IF($B1545="","",IFERROR(INDEX(Items!$B:$B,MATCH($B1545,Items!$A:$A,0)),"Unknown code"))</f>
        <v/>
      </c>
      <c r="D1545" s="20"/>
      <c r="E1545" s="17"/>
    </row>
    <row r="1546" spans="1:5" x14ac:dyDescent="0.3">
      <c r="A1546" s="18"/>
      <c r="B1546" s="17"/>
      <c r="C1546" s="19" t="str">
        <f>IF($B1546="","",IFERROR(INDEX(Items!$B:$B,MATCH($B1546,Items!$A:$A,0)),"Unknown code"))</f>
        <v/>
      </c>
      <c r="D1546" s="20"/>
      <c r="E1546" s="17"/>
    </row>
    <row r="1547" spans="1:5" x14ac:dyDescent="0.3">
      <c r="A1547" s="18"/>
      <c r="B1547" s="17"/>
      <c r="C1547" s="19" t="str">
        <f>IF($B1547="","",IFERROR(INDEX(Items!$B:$B,MATCH($B1547,Items!$A:$A,0)),"Unknown code"))</f>
        <v/>
      </c>
      <c r="D1547" s="20"/>
      <c r="E1547" s="17"/>
    </row>
    <row r="1548" spans="1:5" x14ac:dyDescent="0.3">
      <c r="A1548" s="18"/>
      <c r="B1548" s="17"/>
      <c r="C1548" s="19" t="str">
        <f>IF($B1548="","",IFERROR(INDEX(Items!$B:$B,MATCH($B1548,Items!$A:$A,0)),"Unknown code"))</f>
        <v/>
      </c>
      <c r="D1548" s="20"/>
      <c r="E1548" s="17"/>
    </row>
    <row r="1549" spans="1:5" x14ac:dyDescent="0.3">
      <c r="A1549" s="18"/>
      <c r="B1549" s="17"/>
      <c r="C1549" s="19" t="str">
        <f>IF($B1549="","",IFERROR(INDEX(Items!$B:$B,MATCH($B1549,Items!$A:$A,0)),"Unknown code"))</f>
        <v/>
      </c>
      <c r="D1549" s="20"/>
      <c r="E1549" s="17"/>
    </row>
    <row r="1550" spans="1:5" x14ac:dyDescent="0.3">
      <c r="A1550" s="18"/>
      <c r="B1550" s="17"/>
      <c r="C1550" s="19" t="str">
        <f>IF($B1550="","",IFERROR(INDEX(Items!$B:$B,MATCH($B1550,Items!$A:$A,0)),"Unknown code"))</f>
        <v/>
      </c>
      <c r="D1550" s="20"/>
      <c r="E1550" s="17"/>
    </row>
    <row r="1551" spans="1:5" x14ac:dyDescent="0.3">
      <c r="A1551" s="18"/>
      <c r="B1551" s="17"/>
      <c r="C1551" s="19" t="str">
        <f>IF($B1551="","",IFERROR(INDEX(Items!$B:$B,MATCH($B1551,Items!$A:$A,0)),"Unknown code"))</f>
        <v/>
      </c>
      <c r="D1551" s="20"/>
      <c r="E1551" s="17"/>
    </row>
    <row r="1552" spans="1:5" x14ac:dyDescent="0.3">
      <c r="A1552" s="18"/>
      <c r="B1552" s="17"/>
      <c r="C1552" s="19" t="str">
        <f>IF($B1552="","",IFERROR(INDEX(Items!$B:$B,MATCH($B1552,Items!$A:$A,0)),"Unknown code"))</f>
        <v/>
      </c>
      <c r="D1552" s="20"/>
      <c r="E1552" s="17"/>
    </row>
    <row r="1553" spans="1:5" x14ac:dyDescent="0.3">
      <c r="A1553" s="18"/>
      <c r="B1553" s="17"/>
      <c r="C1553" s="19" t="str">
        <f>IF($B1553="","",IFERROR(INDEX(Items!$B:$B,MATCH($B1553,Items!$A:$A,0)),"Unknown code"))</f>
        <v/>
      </c>
      <c r="D1553" s="20"/>
      <c r="E1553" s="17"/>
    </row>
    <row r="1554" spans="1:5" x14ac:dyDescent="0.3">
      <c r="A1554" s="18"/>
      <c r="B1554" s="17"/>
      <c r="C1554" s="19" t="str">
        <f>IF($B1554="","",IFERROR(INDEX(Items!$B:$B,MATCH($B1554,Items!$A:$A,0)),"Unknown code"))</f>
        <v/>
      </c>
      <c r="D1554" s="20"/>
      <c r="E1554" s="17"/>
    </row>
    <row r="1555" spans="1:5" x14ac:dyDescent="0.3">
      <c r="A1555" s="18"/>
      <c r="B1555" s="17"/>
      <c r="C1555" s="19" t="str">
        <f>IF($B1555="","",IFERROR(INDEX(Items!$B:$B,MATCH($B1555,Items!$A:$A,0)),"Unknown code"))</f>
        <v/>
      </c>
      <c r="D1555" s="20"/>
      <c r="E1555" s="17"/>
    </row>
    <row r="1556" spans="1:5" x14ac:dyDescent="0.3">
      <c r="A1556" s="18"/>
      <c r="B1556" s="17"/>
      <c r="C1556" s="19" t="str">
        <f>IF($B1556="","",IFERROR(INDEX(Items!$B:$B,MATCH($B1556,Items!$A:$A,0)),"Unknown code"))</f>
        <v/>
      </c>
      <c r="D1556" s="20"/>
      <c r="E1556" s="17"/>
    </row>
    <row r="1557" spans="1:5" x14ac:dyDescent="0.3">
      <c r="A1557" s="18"/>
      <c r="B1557" s="17"/>
      <c r="C1557" s="19" t="str">
        <f>IF($B1557="","",IFERROR(INDEX(Items!$B:$B,MATCH($B1557,Items!$A:$A,0)),"Unknown code"))</f>
        <v/>
      </c>
      <c r="D1557" s="20"/>
      <c r="E1557" s="17"/>
    </row>
    <row r="1558" spans="1:5" x14ac:dyDescent="0.3">
      <c r="A1558" s="18"/>
      <c r="B1558" s="17"/>
      <c r="C1558" s="19" t="str">
        <f>IF($B1558="","",IFERROR(INDEX(Items!$B:$B,MATCH($B1558,Items!$A:$A,0)),"Unknown code"))</f>
        <v/>
      </c>
      <c r="D1558" s="20"/>
      <c r="E1558" s="17"/>
    </row>
    <row r="1559" spans="1:5" x14ac:dyDescent="0.3">
      <c r="A1559" s="18"/>
      <c r="B1559" s="17"/>
      <c r="C1559" s="19" t="str">
        <f>IF($B1559="","",IFERROR(INDEX(Items!$B:$B,MATCH($B1559,Items!$A:$A,0)),"Unknown code"))</f>
        <v/>
      </c>
      <c r="D1559" s="20"/>
      <c r="E1559" s="17"/>
    </row>
    <row r="1560" spans="1:5" x14ac:dyDescent="0.3">
      <c r="A1560" s="18"/>
      <c r="B1560" s="17"/>
      <c r="C1560" s="19" t="str">
        <f>IF($B1560="","",IFERROR(INDEX(Items!$B:$B,MATCH($B1560,Items!$A:$A,0)),"Unknown code"))</f>
        <v/>
      </c>
      <c r="D1560" s="20"/>
      <c r="E1560" s="17"/>
    </row>
    <row r="1561" spans="1:5" x14ac:dyDescent="0.3">
      <c r="A1561" s="18"/>
      <c r="B1561" s="17"/>
      <c r="C1561" s="19" t="str">
        <f>IF($B1561="","",IFERROR(INDEX(Items!$B:$B,MATCH($B1561,Items!$A:$A,0)),"Unknown code"))</f>
        <v/>
      </c>
      <c r="D1561" s="20"/>
      <c r="E1561" s="17"/>
    </row>
    <row r="1562" spans="1:5" x14ac:dyDescent="0.3">
      <c r="A1562" s="18"/>
      <c r="B1562" s="17"/>
      <c r="C1562" s="19" t="str">
        <f>IF($B1562="","",IFERROR(INDEX(Items!$B:$B,MATCH($B1562,Items!$A:$A,0)),"Unknown code"))</f>
        <v/>
      </c>
      <c r="D1562" s="20"/>
      <c r="E1562" s="17"/>
    </row>
    <row r="1563" spans="1:5" x14ac:dyDescent="0.3">
      <c r="A1563" s="18"/>
      <c r="B1563" s="17"/>
      <c r="C1563" s="19" t="str">
        <f>IF($B1563="","",IFERROR(INDEX(Items!$B:$B,MATCH($B1563,Items!$A:$A,0)),"Unknown code"))</f>
        <v/>
      </c>
      <c r="D1563" s="20"/>
      <c r="E1563" s="17"/>
    </row>
    <row r="1564" spans="1:5" x14ac:dyDescent="0.3">
      <c r="A1564" s="18"/>
      <c r="B1564" s="17"/>
      <c r="C1564" s="19" t="str">
        <f>IF($B1564="","",IFERROR(INDEX(Items!$B:$B,MATCH($B1564,Items!$A:$A,0)),"Unknown code"))</f>
        <v/>
      </c>
      <c r="D1564" s="20"/>
      <c r="E1564" s="17"/>
    </row>
    <row r="1565" spans="1:5" x14ac:dyDescent="0.3">
      <c r="A1565" s="18"/>
      <c r="B1565" s="17"/>
      <c r="C1565" s="19" t="str">
        <f>IF($B1565="","",IFERROR(INDEX(Items!$B:$B,MATCH($B1565,Items!$A:$A,0)),"Unknown code"))</f>
        <v/>
      </c>
      <c r="D1565" s="20"/>
      <c r="E1565" s="17"/>
    </row>
    <row r="1566" spans="1:5" x14ac:dyDescent="0.3">
      <c r="A1566" s="18"/>
      <c r="B1566" s="17"/>
      <c r="C1566" s="19" t="str">
        <f>IF($B1566="","",IFERROR(INDEX(Items!$B:$B,MATCH($B1566,Items!$A:$A,0)),"Unknown code"))</f>
        <v/>
      </c>
      <c r="D1566" s="20"/>
      <c r="E1566" s="17"/>
    </row>
    <row r="1567" spans="1:5" x14ac:dyDescent="0.3">
      <c r="A1567" s="18"/>
      <c r="B1567" s="17"/>
      <c r="C1567" s="19" t="str">
        <f>IF($B1567="","",IFERROR(INDEX(Items!$B:$B,MATCH($B1567,Items!$A:$A,0)),"Unknown code"))</f>
        <v/>
      </c>
      <c r="D1567" s="20"/>
      <c r="E1567" s="17"/>
    </row>
    <row r="1568" spans="1:5" x14ac:dyDescent="0.3">
      <c r="A1568" s="18"/>
      <c r="B1568" s="17"/>
      <c r="C1568" s="19" t="str">
        <f>IF($B1568="","",IFERROR(INDEX(Items!$B:$B,MATCH($B1568,Items!$A:$A,0)),"Unknown code"))</f>
        <v/>
      </c>
      <c r="D1568" s="20"/>
      <c r="E1568" s="17"/>
    </row>
    <row r="1569" spans="1:5" x14ac:dyDescent="0.3">
      <c r="A1569" s="18"/>
      <c r="B1569" s="17"/>
      <c r="C1569" s="19" t="str">
        <f>IF($B1569="","",IFERROR(INDEX(Items!$B:$B,MATCH($B1569,Items!$A:$A,0)),"Unknown code"))</f>
        <v/>
      </c>
      <c r="D1569" s="20"/>
      <c r="E1569" s="17"/>
    </row>
    <row r="1570" spans="1:5" x14ac:dyDescent="0.3">
      <c r="A1570" s="18"/>
      <c r="B1570" s="17"/>
      <c r="C1570" s="19" t="str">
        <f>IF($B1570="","",IFERROR(INDEX(Items!$B:$B,MATCH($B1570,Items!$A:$A,0)),"Unknown code"))</f>
        <v/>
      </c>
      <c r="D1570" s="20"/>
      <c r="E1570" s="17"/>
    </row>
    <row r="1571" spans="1:5" x14ac:dyDescent="0.3">
      <c r="A1571" s="18"/>
      <c r="B1571" s="17"/>
      <c r="C1571" s="19" t="str">
        <f>IF($B1571="","",IFERROR(INDEX(Items!$B:$B,MATCH($B1571,Items!$A:$A,0)),"Unknown code"))</f>
        <v/>
      </c>
      <c r="D1571" s="20"/>
      <c r="E1571" s="17"/>
    </row>
    <row r="1572" spans="1:5" x14ac:dyDescent="0.3">
      <c r="A1572" s="18"/>
      <c r="B1572" s="17"/>
      <c r="C1572" s="19" t="str">
        <f>IF($B1572="","",IFERROR(INDEX(Items!$B:$B,MATCH($B1572,Items!$A:$A,0)),"Unknown code"))</f>
        <v/>
      </c>
      <c r="D1572" s="20"/>
      <c r="E1572" s="17"/>
    </row>
    <row r="1573" spans="1:5" x14ac:dyDescent="0.3">
      <c r="A1573" s="18"/>
      <c r="B1573" s="17"/>
      <c r="C1573" s="19" t="str">
        <f>IF($B1573="","",IFERROR(INDEX(Items!$B:$B,MATCH($B1573,Items!$A:$A,0)),"Unknown code"))</f>
        <v/>
      </c>
      <c r="D1573" s="20"/>
      <c r="E1573" s="17"/>
    </row>
    <row r="1574" spans="1:5" x14ac:dyDescent="0.3">
      <c r="A1574" s="18"/>
      <c r="B1574" s="17"/>
      <c r="C1574" s="19" t="str">
        <f>IF($B1574="","",IFERROR(INDEX(Items!$B:$B,MATCH($B1574,Items!$A:$A,0)),"Unknown code"))</f>
        <v/>
      </c>
      <c r="D1574" s="20"/>
      <c r="E1574" s="17"/>
    </row>
    <row r="1575" spans="1:5" x14ac:dyDescent="0.3">
      <c r="A1575" s="18"/>
      <c r="B1575" s="17"/>
      <c r="C1575" s="19" t="str">
        <f>IF($B1575="","",IFERROR(INDEX(Items!$B:$B,MATCH($B1575,Items!$A:$A,0)),"Unknown code"))</f>
        <v/>
      </c>
      <c r="D1575" s="20"/>
      <c r="E1575" s="17"/>
    </row>
    <row r="1576" spans="1:5" x14ac:dyDescent="0.3">
      <c r="A1576" s="18"/>
      <c r="B1576" s="17"/>
      <c r="C1576" s="19" t="str">
        <f>IF($B1576="","",IFERROR(INDEX(Items!$B:$B,MATCH($B1576,Items!$A:$A,0)),"Unknown code"))</f>
        <v/>
      </c>
      <c r="D1576" s="20"/>
      <c r="E1576" s="17"/>
    </row>
    <row r="1577" spans="1:5" x14ac:dyDescent="0.3">
      <c r="A1577" s="18"/>
      <c r="B1577" s="17"/>
      <c r="C1577" s="19" t="str">
        <f>IF($B1577="","",IFERROR(INDEX(Items!$B:$B,MATCH($B1577,Items!$A:$A,0)),"Unknown code"))</f>
        <v/>
      </c>
      <c r="D1577" s="20"/>
      <c r="E1577" s="17"/>
    </row>
    <row r="1578" spans="1:5" x14ac:dyDescent="0.3">
      <c r="A1578" s="18"/>
      <c r="B1578" s="17"/>
      <c r="C1578" s="19" t="str">
        <f>IF($B1578="","",IFERROR(INDEX(Items!$B:$B,MATCH($B1578,Items!$A:$A,0)),"Unknown code"))</f>
        <v/>
      </c>
      <c r="D1578" s="20"/>
      <c r="E1578" s="17"/>
    </row>
    <row r="1579" spans="1:5" x14ac:dyDescent="0.3">
      <c r="A1579" s="18"/>
      <c r="B1579" s="17"/>
      <c r="C1579" s="19" t="str">
        <f>IF($B1579="","",IFERROR(INDEX(Items!$B:$B,MATCH($B1579,Items!$A:$A,0)),"Unknown code"))</f>
        <v/>
      </c>
      <c r="D1579" s="20"/>
      <c r="E1579" s="17"/>
    </row>
    <row r="1580" spans="1:5" x14ac:dyDescent="0.3">
      <c r="A1580" s="18"/>
      <c r="B1580" s="17"/>
      <c r="C1580" s="19" t="str">
        <f>IF($B1580="","",IFERROR(INDEX(Items!$B:$B,MATCH($B1580,Items!$A:$A,0)),"Unknown code"))</f>
        <v/>
      </c>
      <c r="D1580" s="20"/>
      <c r="E1580" s="17"/>
    </row>
    <row r="1581" spans="1:5" x14ac:dyDescent="0.3">
      <c r="A1581" s="18"/>
      <c r="B1581" s="17"/>
      <c r="C1581" s="19" t="str">
        <f>IF($B1581="","",IFERROR(INDEX(Items!$B:$B,MATCH($B1581,Items!$A:$A,0)),"Unknown code"))</f>
        <v/>
      </c>
      <c r="D1581" s="20"/>
      <c r="E1581" s="17"/>
    </row>
    <row r="1582" spans="1:5" x14ac:dyDescent="0.3">
      <c r="A1582" s="18"/>
      <c r="B1582" s="17"/>
      <c r="C1582" s="19" t="str">
        <f>IF($B1582="","",IFERROR(INDEX(Items!$B:$B,MATCH($B1582,Items!$A:$A,0)),"Unknown code"))</f>
        <v/>
      </c>
      <c r="D1582" s="20"/>
      <c r="E1582" s="17"/>
    </row>
    <row r="1583" spans="1:5" x14ac:dyDescent="0.3">
      <c r="A1583" s="18"/>
      <c r="B1583" s="17"/>
      <c r="C1583" s="19" t="str">
        <f>IF($B1583="","",IFERROR(INDEX(Items!$B:$B,MATCH($B1583,Items!$A:$A,0)),"Unknown code"))</f>
        <v/>
      </c>
      <c r="D1583" s="20"/>
      <c r="E1583" s="17"/>
    </row>
    <row r="1584" spans="1:5" x14ac:dyDescent="0.3">
      <c r="A1584" s="18"/>
      <c r="B1584" s="17"/>
      <c r="C1584" s="19" t="str">
        <f>IF($B1584="","",IFERROR(INDEX(Items!$B:$B,MATCH($B1584,Items!$A:$A,0)),"Unknown code"))</f>
        <v/>
      </c>
      <c r="D1584" s="20"/>
      <c r="E1584" s="17"/>
    </row>
    <row r="1585" spans="1:5" x14ac:dyDescent="0.3">
      <c r="A1585" s="18"/>
      <c r="B1585" s="17"/>
      <c r="C1585" s="19" t="str">
        <f>IF($B1585="","",IFERROR(INDEX(Items!$B:$B,MATCH($B1585,Items!$A:$A,0)),"Unknown code"))</f>
        <v/>
      </c>
      <c r="D1585" s="20"/>
      <c r="E1585" s="17"/>
    </row>
    <row r="1586" spans="1:5" x14ac:dyDescent="0.3">
      <c r="A1586" s="18"/>
      <c r="B1586" s="17"/>
      <c r="C1586" s="19" t="str">
        <f>IF($B1586="","",IFERROR(INDEX(Items!$B:$B,MATCH($B1586,Items!$A:$A,0)),"Unknown code"))</f>
        <v/>
      </c>
      <c r="D1586" s="20"/>
      <c r="E1586" s="17"/>
    </row>
    <row r="1587" spans="1:5" x14ac:dyDescent="0.3">
      <c r="A1587" s="18"/>
      <c r="B1587" s="17"/>
      <c r="C1587" s="19" t="str">
        <f>IF($B1587="","",IFERROR(INDEX(Items!$B:$B,MATCH($B1587,Items!$A:$A,0)),"Unknown code"))</f>
        <v/>
      </c>
      <c r="D1587" s="20"/>
      <c r="E1587" s="17"/>
    </row>
    <row r="1588" spans="1:5" x14ac:dyDescent="0.3">
      <c r="A1588" s="18"/>
      <c r="B1588" s="17"/>
      <c r="C1588" s="19" t="str">
        <f>IF($B1588="","",IFERROR(INDEX(Items!$B:$B,MATCH($B1588,Items!$A:$A,0)),"Unknown code"))</f>
        <v/>
      </c>
      <c r="D1588" s="20"/>
      <c r="E1588" s="17"/>
    </row>
    <row r="1589" spans="1:5" x14ac:dyDescent="0.3">
      <c r="A1589" s="18"/>
      <c r="B1589" s="17"/>
      <c r="C1589" s="19" t="str">
        <f>IF($B1589="","",IFERROR(INDEX(Items!$B:$B,MATCH($B1589,Items!$A:$A,0)),"Unknown code"))</f>
        <v/>
      </c>
      <c r="D1589" s="20"/>
      <c r="E1589" s="17"/>
    </row>
    <row r="1590" spans="1:5" x14ac:dyDescent="0.3">
      <c r="A1590" s="18"/>
      <c r="B1590" s="17"/>
      <c r="C1590" s="19" t="str">
        <f>IF($B1590="","",IFERROR(INDEX(Items!$B:$B,MATCH($B1590,Items!$A:$A,0)),"Unknown code"))</f>
        <v/>
      </c>
      <c r="D1590" s="20"/>
      <c r="E1590" s="17"/>
    </row>
    <row r="1591" spans="1:5" x14ac:dyDescent="0.3">
      <c r="A1591" s="18"/>
      <c r="B1591" s="17"/>
      <c r="C1591" s="19" t="str">
        <f>IF($B1591="","",IFERROR(INDEX(Items!$B:$B,MATCH($B1591,Items!$A:$A,0)),"Unknown code"))</f>
        <v/>
      </c>
      <c r="D1591" s="20"/>
      <c r="E1591" s="17"/>
    </row>
    <row r="1592" spans="1:5" x14ac:dyDescent="0.3">
      <c r="A1592" s="18"/>
      <c r="B1592" s="17"/>
      <c r="C1592" s="19" t="str">
        <f>IF($B1592="","",IFERROR(INDEX(Items!$B:$B,MATCH($B1592,Items!$A:$A,0)),"Unknown code"))</f>
        <v/>
      </c>
      <c r="D1592" s="20"/>
      <c r="E1592" s="17"/>
    </row>
    <row r="1593" spans="1:5" x14ac:dyDescent="0.3">
      <c r="A1593" s="18"/>
      <c r="B1593" s="17"/>
      <c r="C1593" s="19" t="str">
        <f>IF($B1593="","",IFERROR(INDEX(Items!$B:$B,MATCH($B1593,Items!$A:$A,0)),"Unknown code"))</f>
        <v/>
      </c>
      <c r="D1593" s="20"/>
      <c r="E1593" s="17"/>
    </row>
    <row r="1594" spans="1:5" x14ac:dyDescent="0.3">
      <c r="A1594" s="18"/>
      <c r="B1594" s="17"/>
      <c r="C1594" s="19" t="str">
        <f>IF($B1594="","",IFERROR(INDEX(Items!$B:$B,MATCH($B1594,Items!$A:$A,0)),"Unknown code"))</f>
        <v/>
      </c>
      <c r="D1594" s="20"/>
      <c r="E1594" s="17"/>
    </row>
    <row r="1595" spans="1:5" x14ac:dyDescent="0.3">
      <c r="A1595" s="18"/>
      <c r="B1595" s="17"/>
      <c r="C1595" s="19" t="str">
        <f>IF($B1595="","",IFERROR(INDEX(Items!$B:$B,MATCH($B1595,Items!$A:$A,0)),"Unknown code"))</f>
        <v/>
      </c>
      <c r="D1595" s="20"/>
      <c r="E1595" s="17"/>
    </row>
    <row r="1596" spans="1:5" x14ac:dyDescent="0.3">
      <c r="A1596" s="18"/>
      <c r="B1596" s="17"/>
      <c r="C1596" s="19" t="str">
        <f>IF($B1596="","",IFERROR(INDEX(Items!$B:$B,MATCH($B1596,Items!$A:$A,0)),"Unknown code"))</f>
        <v/>
      </c>
      <c r="D1596" s="20"/>
      <c r="E1596" s="17"/>
    </row>
    <row r="1597" spans="1:5" x14ac:dyDescent="0.3">
      <c r="A1597" s="18"/>
      <c r="B1597" s="17"/>
      <c r="C1597" s="19" t="str">
        <f>IF($B1597="","",IFERROR(INDEX(Items!$B:$B,MATCH($B1597,Items!$A:$A,0)),"Unknown code"))</f>
        <v/>
      </c>
      <c r="D1597" s="20"/>
      <c r="E1597" s="17"/>
    </row>
    <row r="1598" spans="1:5" x14ac:dyDescent="0.3">
      <c r="A1598" s="18"/>
      <c r="B1598" s="17"/>
      <c r="C1598" s="19" t="str">
        <f>IF($B1598="","",IFERROR(INDEX(Items!$B:$B,MATCH($B1598,Items!$A:$A,0)),"Unknown code"))</f>
        <v/>
      </c>
      <c r="D1598" s="20"/>
      <c r="E1598" s="17"/>
    </row>
    <row r="1599" spans="1:5" x14ac:dyDescent="0.3">
      <c r="A1599" s="18"/>
      <c r="B1599" s="17"/>
      <c r="C1599" s="19" t="str">
        <f>IF($B1599="","",IFERROR(INDEX(Items!$B:$B,MATCH($B1599,Items!$A:$A,0)),"Unknown code"))</f>
        <v/>
      </c>
      <c r="D1599" s="20"/>
      <c r="E1599" s="17"/>
    </row>
    <row r="1600" spans="1:5" x14ac:dyDescent="0.3">
      <c r="A1600" s="18"/>
      <c r="B1600" s="17"/>
      <c r="C1600" s="19" t="str">
        <f>IF($B1600="","",IFERROR(INDEX(Items!$B:$B,MATCH($B1600,Items!$A:$A,0)),"Unknown code"))</f>
        <v/>
      </c>
      <c r="D1600" s="20"/>
      <c r="E1600" s="17"/>
    </row>
    <row r="1601" spans="1:5" x14ac:dyDescent="0.3">
      <c r="A1601" s="18"/>
      <c r="B1601" s="17"/>
      <c r="C1601" s="19" t="str">
        <f>IF($B1601="","",IFERROR(INDEX(Items!$B:$B,MATCH($B1601,Items!$A:$A,0)),"Unknown code"))</f>
        <v/>
      </c>
      <c r="D1601" s="20"/>
      <c r="E1601" s="17"/>
    </row>
    <row r="1602" spans="1:5" x14ac:dyDescent="0.3">
      <c r="A1602" s="18"/>
      <c r="B1602" s="17"/>
      <c r="C1602" s="19" t="str">
        <f>IF($B1602="","",IFERROR(INDEX(Items!$B:$B,MATCH($B1602,Items!$A:$A,0)),"Unknown code"))</f>
        <v/>
      </c>
      <c r="D1602" s="20"/>
      <c r="E1602" s="17"/>
    </row>
    <row r="1603" spans="1:5" x14ac:dyDescent="0.3">
      <c r="A1603" s="18"/>
      <c r="B1603" s="17"/>
      <c r="C1603" s="19" t="str">
        <f>IF($B1603="","",IFERROR(INDEX(Items!$B:$B,MATCH($B1603,Items!$A:$A,0)),"Unknown code"))</f>
        <v/>
      </c>
      <c r="D1603" s="20"/>
      <c r="E1603" s="17"/>
    </row>
    <row r="1604" spans="1:5" x14ac:dyDescent="0.3">
      <c r="A1604" s="18"/>
      <c r="B1604" s="17"/>
      <c r="C1604" s="19" t="str">
        <f>IF($B1604="","",IFERROR(INDEX(Items!$B:$B,MATCH($B1604,Items!$A:$A,0)),"Unknown code"))</f>
        <v/>
      </c>
      <c r="D1604" s="20"/>
      <c r="E1604" s="17"/>
    </row>
    <row r="1605" spans="1:5" x14ac:dyDescent="0.3">
      <c r="A1605" s="18"/>
      <c r="B1605" s="17"/>
      <c r="C1605" s="19" t="str">
        <f>IF($B1605="","",IFERROR(INDEX(Items!$B:$B,MATCH($B1605,Items!$A:$A,0)),"Unknown code"))</f>
        <v/>
      </c>
      <c r="D1605" s="20"/>
      <c r="E1605" s="17"/>
    </row>
    <row r="1606" spans="1:5" x14ac:dyDescent="0.3">
      <c r="A1606" s="18"/>
      <c r="B1606" s="17"/>
      <c r="C1606" s="19" t="str">
        <f>IF($B1606="","",IFERROR(INDEX(Items!$B:$B,MATCH($B1606,Items!$A:$A,0)),"Unknown code"))</f>
        <v/>
      </c>
      <c r="D1606" s="20"/>
      <c r="E1606" s="17"/>
    </row>
    <row r="1607" spans="1:5" x14ac:dyDescent="0.3">
      <c r="A1607" s="18"/>
      <c r="B1607" s="17"/>
      <c r="C1607" s="19" t="str">
        <f>IF($B1607="","",IFERROR(INDEX(Items!$B:$B,MATCH($B1607,Items!$A:$A,0)),"Unknown code"))</f>
        <v/>
      </c>
      <c r="D1607" s="20"/>
      <c r="E1607" s="17"/>
    </row>
    <row r="1608" spans="1:5" x14ac:dyDescent="0.3">
      <c r="A1608" s="18"/>
      <c r="B1608" s="17"/>
      <c r="C1608" s="19" t="str">
        <f>IF($B1608="","",IFERROR(INDEX(Items!$B:$B,MATCH($B1608,Items!$A:$A,0)),"Unknown code"))</f>
        <v/>
      </c>
      <c r="D1608" s="20"/>
      <c r="E1608" s="17"/>
    </row>
    <row r="1609" spans="1:5" x14ac:dyDescent="0.3">
      <c r="A1609" s="18"/>
      <c r="B1609" s="17"/>
      <c r="C1609" s="19" t="str">
        <f>IF($B1609="","",IFERROR(INDEX(Items!$B:$B,MATCH($B1609,Items!$A:$A,0)),"Unknown code"))</f>
        <v/>
      </c>
      <c r="D1609" s="20"/>
      <c r="E1609" s="17"/>
    </row>
    <row r="1610" spans="1:5" x14ac:dyDescent="0.3">
      <c r="A1610" s="18"/>
      <c r="B1610" s="17"/>
      <c r="C1610" s="19" t="str">
        <f>IF($B1610="","",IFERROR(INDEX(Items!$B:$B,MATCH($B1610,Items!$A:$A,0)),"Unknown code"))</f>
        <v/>
      </c>
      <c r="D1610" s="20"/>
      <c r="E1610" s="17"/>
    </row>
    <row r="1611" spans="1:5" x14ac:dyDescent="0.3">
      <c r="A1611" s="18"/>
      <c r="B1611" s="17"/>
      <c r="C1611" s="19" t="str">
        <f>IF($B1611="","",IFERROR(INDEX(Items!$B:$B,MATCH($B1611,Items!$A:$A,0)),"Unknown code"))</f>
        <v/>
      </c>
      <c r="D1611" s="20"/>
      <c r="E1611" s="17"/>
    </row>
    <row r="1612" spans="1:5" x14ac:dyDescent="0.3">
      <c r="A1612" s="18"/>
      <c r="B1612" s="17"/>
      <c r="C1612" s="19" t="str">
        <f>IF($B1612="","",IFERROR(INDEX(Items!$B:$B,MATCH($B1612,Items!$A:$A,0)),"Unknown code"))</f>
        <v/>
      </c>
      <c r="D1612" s="20"/>
      <c r="E1612" s="17"/>
    </row>
    <row r="1613" spans="1:5" x14ac:dyDescent="0.3">
      <c r="A1613" s="18"/>
      <c r="B1613" s="17"/>
      <c r="C1613" s="19" t="str">
        <f>IF($B1613="","",IFERROR(INDEX(Items!$B:$B,MATCH($B1613,Items!$A:$A,0)),"Unknown code"))</f>
        <v/>
      </c>
      <c r="D1613" s="20"/>
      <c r="E1613" s="17"/>
    </row>
    <row r="1614" spans="1:5" x14ac:dyDescent="0.3">
      <c r="A1614" s="18"/>
      <c r="B1614" s="17"/>
      <c r="C1614" s="19" t="str">
        <f>IF($B1614="","",IFERROR(INDEX(Items!$B:$B,MATCH($B1614,Items!$A:$A,0)),"Unknown code"))</f>
        <v/>
      </c>
      <c r="D1614" s="20"/>
      <c r="E1614" s="17"/>
    </row>
    <row r="1615" spans="1:5" x14ac:dyDescent="0.3">
      <c r="A1615" s="18"/>
      <c r="B1615" s="17"/>
      <c r="C1615" s="19" t="str">
        <f>IF($B1615="","",IFERROR(INDEX(Items!$B:$B,MATCH($B1615,Items!$A:$A,0)),"Unknown code"))</f>
        <v/>
      </c>
      <c r="D1615" s="20"/>
      <c r="E1615" s="17"/>
    </row>
    <row r="1616" spans="1:5" x14ac:dyDescent="0.3">
      <c r="A1616" s="18"/>
      <c r="B1616" s="17"/>
      <c r="C1616" s="19" t="str">
        <f>IF($B1616="","",IFERROR(INDEX(Items!$B:$B,MATCH($B1616,Items!$A:$A,0)),"Unknown code"))</f>
        <v/>
      </c>
      <c r="D1616" s="20"/>
      <c r="E1616" s="17"/>
    </row>
    <row r="1617" spans="1:5" x14ac:dyDescent="0.3">
      <c r="A1617" s="18"/>
      <c r="B1617" s="17"/>
      <c r="C1617" s="19" t="str">
        <f>IF($B1617="","",IFERROR(INDEX(Items!$B:$B,MATCH($B1617,Items!$A:$A,0)),"Unknown code"))</f>
        <v/>
      </c>
      <c r="D1617" s="20"/>
      <c r="E1617" s="17"/>
    </row>
    <row r="1618" spans="1:5" x14ac:dyDescent="0.3">
      <c r="A1618" s="18"/>
      <c r="B1618" s="17"/>
      <c r="C1618" s="19" t="str">
        <f>IF($B1618="","",IFERROR(INDEX(Items!$B:$B,MATCH($B1618,Items!$A:$A,0)),"Unknown code"))</f>
        <v/>
      </c>
      <c r="D1618" s="20"/>
      <c r="E1618" s="17"/>
    </row>
    <row r="1619" spans="1:5" x14ac:dyDescent="0.3">
      <c r="A1619" s="18"/>
      <c r="B1619" s="17"/>
      <c r="C1619" s="19" t="str">
        <f>IF($B1619="","",IFERROR(INDEX(Items!$B:$B,MATCH($B1619,Items!$A:$A,0)),"Unknown code"))</f>
        <v/>
      </c>
      <c r="D1619" s="20"/>
      <c r="E1619" s="17"/>
    </row>
    <row r="1620" spans="1:5" x14ac:dyDescent="0.3">
      <c r="A1620" s="18"/>
      <c r="B1620" s="17"/>
      <c r="C1620" s="19" t="str">
        <f>IF($B1620="","",IFERROR(INDEX(Items!$B:$B,MATCH($B1620,Items!$A:$A,0)),"Unknown code"))</f>
        <v/>
      </c>
      <c r="D1620" s="20"/>
      <c r="E1620" s="17"/>
    </row>
    <row r="1621" spans="1:5" x14ac:dyDescent="0.3">
      <c r="A1621" s="18"/>
      <c r="B1621" s="17"/>
      <c r="C1621" s="19" t="str">
        <f>IF($B1621="","",IFERROR(INDEX(Items!$B:$B,MATCH($B1621,Items!$A:$A,0)),"Unknown code"))</f>
        <v/>
      </c>
      <c r="D1621" s="20"/>
      <c r="E1621" s="17"/>
    </row>
    <row r="1622" spans="1:5" x14ac:dyDescent="0.3">
      <c r="A1622" s="18"/>
      <c r="B1622" s="17"/>
      <c r="C1622" s="19" t="str">
        <f>IF($B1622="","",IFERROR(INDEX(Items!$B:$B,MATCH($B1622,Items!$A:$A,0)),"Unknown code"))</f>
        <v/>
      </c>
      <c r="D1622" s="20"/>
      <c r="E1622" s="17"/>
    </row>
    <row r="1623" spans="1:5" x14ac:dyDescent="0.3">
      <c r="A1623" s="18"/>
      <c r="B1623" s="17"/>
      <c r="C1623" s="19" t="str">
        <f>IF($B1623="","",IFERROR(INDEX(Items!$B:$B,MATCH($B1623,Items!$A:$A,0)),"Unknown code"))</f>
        <v/>
      </c>
      <c r="D1623" s="20"/>
      <c r="E1623" s="17"/>
    </row>
    <row r="1624" spans="1:5" x14ac:dyDescent="0.3">
      <c r="A1624" s="18"/>
      <c r="B1624" s="17"/>
      <c r="C1624" s="19" t="str">
        <f>IF($B1624="","",IFERROR(INDEX(Items!$B:$B,MATCH($B1624,Items!$A:$A,0)),"Unknown code"))</f>
        <v/>
      </c>
      <c r="D1624" s="20"/>
      <c r="E1624" s="17"/>
    </row>
    <row r="1625" spans="1:5" x14ac:dyDescent="0.3">
      <c r="A1625" s="18"/>
      <c r="B1625" s="17"/>
      <c r="C1625" s="19" t="str">
        <f>IF($B1625="","",IFERROR(INDEX(Items!$B:$B,MATCH($B1625,Items!$A:$A,0)),"Unknown code"))</f>
        <v/>
      </c>
      <c r="D1625" s="20"/>
      <c r="E1625" s="17"/>
    </row>
    <row r="1626" spans="1:5" x14ac:dyDescent="0.3">
      <c r="A1626" s="18"/>
      <c r="B1626" s="17"/>
      <c r="C1626" s="19" t="str">
        <f>IF($B1626="","",IFERROR(INDEX(Items!$B:$B,MATCH($B1626,Items!$A:$A,0)),"Unknown code"))</f>
        <v/>
      </c>
      <c r="D1626" s="20"/>
      <c r="E1626" s="17"/>
    </row>
    <row r="1627" spans="1:5" x14ac:dyDescent="0.3">
      <c r="A1627" s="18"/>
      <c r="B1627" s="17"/>
      <c r="C1627" s="19" t="str">
        <f>IF($B1627="","",IFERROR(INDEX(Items!$B:$B,MATCH($B1627,Items!$A:$A,0)),"Unknown code"))</f>
        <v/>
      </c>
      <c r="D1627" s="20"/>
      <c r="E1627" s="17"/>
    </row>
    <row r="1628" spans="1:5" x14ac:dyDescent="0.3">
      <c r="A1628" s="18"/>
      <c r="B1628" s="17"/>
      <c r="C1628" s="19" t="str">
        <f>IF($B1628="","",IFERROR(INDEX(Items!$B:$B,MATCH($B1628,Items!$A:$A,0)),"Unknown code"))</f>
        <v/>
      </c>
      <c r="D1628" s="20"/>
      <c r="E1628" s="17"/>
    </row>
    <row r="1629" spans="1:5" x14ac:dyDescent="0.3">
      <c r="A1629" s="18"/>
      <c r="B1629" s="17"/>
      <c r="C1629" s="19" t="str">
        <f>IF($B1629="","",IFERROR(INDEX(Items!$B:$B,MATCH($B1629,Items!$A:$A,0)),"Unknown code"))</f>
        <v/>
      </c>
      <c r="D1629" s="20"/>
      <c r="E1629" s="17"/>
    </row>
    <row r="1630" spans="1:5" x14ac:dyDescent="0.3">
      <c r="A1630" s="18"/>
      <c r="B1630" s="17"/>
      <c r="C1630" s="19" t="str">
        <f>IF($B1630="","",IFERROR(INDEX(Items!$B:$B,MATCH($B1630,Items!$A:$A,0)),"Unknown code"))</f>
        <v/>
      </c>
      <c r="D1630" s="20"/>
      <c r="E1630" s="17"/>
    </row>
    <row r="1631" spans="1:5" x14ac:dyDescent="0.3">
      <c r="A1631" s="18"/>
      <c r="B1631" s="17"/>
      <c r="C1631" s="19" t="str">
        <f>IF($B1631="","",IFERROR(INDEX(Items!$B:$B,MATCH($B1631,Items!$A:$A,0)),"Unknown code"))</f>
        <v/>
      </c>
      <c r="D1631" s="20"/>
      <c r="E1631" s="17"/>
    </row>
    <row r="1632" spans="1:5" x14ac:dyDescent="0.3">
      <c r="A1632" s="18"/>
      <c r="B1632" s="17"/>
      <c r="C1632" s="19" t="str">
        <f>IF($B1632="","",IFERROR(INDEX(Items!$B:$B,MATCH($B1632,Items!$A:$A,0)),"Unknown code"))</f>
        <v/>
      </c>
      <c r="D1632" s="20"/>
      <c r="E1632" s="17"/>
    </row>
    <row r="1633" spans="1:5" x14ac:dyDescent="0.3">
      <c r="A1633" s="18"/>
      <c r="B1633" s="17"/>
      <c r="C1633" s="19" t="str">
        <f>IF($B1633="","",IFERROR(INDEX(Items!$B:$B,MATCH($B1633,Items!$A:$A,0)),"Unknown code"))</f>
        <v/>
      </c>
      <c r="D1633" s="20"/>
      <c r="E1633" s="17"/>
    </row>
    <row r="1634" spans="1:5" x14ac:dyDescent="0.3">
      <c r="A1634" s="18"/>
      <c r="B1634" s="17"/>
      <c r="C1634" s="19" t="str">
        <f>IF($B1634="","",IFERROR(INDEX(Items!$B:$B,MATCH($B1634,Items!$A:$A,0)),"Unknown code"))</f>
        <v/>
      </c>
      <c r="D1634" s="20"/>
      <c r="E1634" s="17"/>
    </row>
    <row r="1635" spans="1:5" x14ac:dyDescent="0.3">
      <c r="A1635" s="18"/>
      <c r="B1635" s="17"/>
      <c r="C1635" s="19" t="str">
        <f>IF($B1635="","",IFERROR(INDEX(Items!$B:$B,MATCH($B1635,Items!$A:$A,0)),"Unknown code"))</f>
        <v/>
      </c>
      <c r="D1635" s="20"/>
      <c r="E1635" s="17"/>
    </row>
    <row r="1636" spans="1:5" x14ac:dyDescent="0.3">
      <c r="A1636" s="18"/>
      <c r="B1636" s="17"/>
      <c r="C1636" s="19" t="str">
        <f>IF($B1636="","",IFERROR(INDEX(Items!$B:$B,MATCH($B1636,Items!$A:$A,0)),"Unknown code"))</f>
        <v/>
      </c>
      <c r="D1636" s="20"/>
      <c r="E1636" s="17"/>
    </row>
    <row r="1637" spans="1:5" x14ac:dyDescent="0.3">
      <c r="A1637" s="18"/>
      <c r="B1637" s="17"/>
      <c r="C1637" s="19" t="str">
        <f>IF($B1637="","",IFERROR(INDEX(Items!$B:$B,MATCH($B1637,Items!$A:$A,0)),"Unknown code"))</f>
        <v/>
      </c>
      <c r="D1637" s="20"/>
      <c r="E1637" s="17"/>
    </row>
    <row r="1638" spans="1:5" x14ac:dyDescent="0.3">
      <c r="A1638" s="18"/>
      <c r="B1638" s="17"/>
      <c r="C1638" s="19" t="str">
        <f>IF($B1638="","",IFERROR(INDEX(Items!$B:$B,MATCH($B1638,Items!$A:$A,0)),"Unknown code"))</f>
        <v/>
      </c>
      <c r="D1638" s="20"/>
      <c r="E1638" s="17"/>
    </row>
    <row r="1639" spans="1:5" x14ac:dyDescent="0.3">
      <c r="A1639" s="18"/>
      <c r="B1639" s="17"/>
      <c r="C1639" s="19" t="str">
        <f>IF($B1639="","",IFERROR(INDEX(Items!$B:$B,MATCH($B1639,Items!$A:$A,0)),"Unknown code"))</f>
        <v/>
      </c>
      <c r="D1639" s="20"/>
      <c r="E1639" s="17"/>
    </row>
    <row r="1640" spans="1:5" x14ac:dyDescent="0.3">
      <c r="A1640" s="18"/>
      <c r="B1640" s="17"/>
      <c r="C1640" s="19" t="str">
        <f>IF($B1640="","",IFERROR(INDEX(Items!$B:$B,MATCH($B1640,Items!$A:$A,0)),"Unknown code"))</f>
        <v/>
      </c>
      <c r="D1640" s="20"/>
      <c r="E1640" s="17"/>
    </row>
    <row r="1641" spans="1:5" x14ac:dyDescent="0.3">
      <c r="A1641" s="18"/>
      <c r="B1641" s="17"/>
      <c r="C1641" s="19" t="str">
        <f>IF($B1641="","",IFERROR(INDEX(Items!$B:$B,MATCH($B1641,Items!$A:$A,0)),"Unknown code"))</f>
        <v/>
      </c>
      <c r="D1641" s="20"/>
      <c r="E1641" s="17"/>
    </row>
    <row r="1642" spans="1:5" x14ac:dyDescent="0.3">
      <c r="A1642" s="18"/>
      <c r="B1642" s="17"/>
      <c r="C1642" s="19" t="str">
        <f>IF($B1642="","",IFERROR(INDEX(Items!$B:$B,MATCH($B1642,Items!$A:$A,0)),"Unknown code"))</f>
        <v/>
      </c>
      <c r="D1642" s="20"/>
      <c r="E1642" s="17"/>
    </row>
    <row r="1643" spans="1:5" x14ac:dyDescent="0.3">
      <c r="A1643" s="18"/>
      <c r="B1643" s="17"/>
      <c r="C1643" s="19" t="str">
        <f>IF($B1643="","",IFERROR(INDEX(Items!$B:$B,MATCH($B1643,Items!$A:$A,0)),"Unknown code"))</f>
        <v/>
      </c>
      <c r="D1643" s="20"/>
      <c r="E1643" s="17"/>
    </row>
    <row r="1644" spans="1:5" x14ac:dyDescent="0.3">
      <c r="A1644" s="18"/>
      <c r="B1644" s="17"/>
      <c r="C1644" s="19" t="str">
        <f>IF($B1644="","",IFERROR(INDEX(Items!$B:$B,MATCH($B1644,Items!$A:$A,0)),"Unknown code"))</f>
        <v/>
      </c>
      <c r="D1644" s="20"/>
      <c r="E1644" s="17"/>
    </row>
    <row r="1645" spans="1:5" x14ac:dyDescent="0.3">
      <c r="A1645" s="18"/>
      <c r="B1645" s="17"/>
      <c r="C1645" s="19" t="str">
        <f>IF($B1645="","",IFERROR(INDEX(Items!$B:$B,MATCH($B1645,Items!$A:$A,0)),"Unknown code"))</f>
        <v/>
      </c>
      <c r="D1645" s="20"/>
      <c r="E1645" s="17"/>
    </row>
    <row r="1646" spans="1:5" x14ac:dyDescent="0.3">
      <c r="A1646" s="18"/>
      <c r="B1646" s="17"/>
      <c r="C1646" s="19" t="str">
        <f>IF($B1646="","",IFERROR(INDEX(Items!$B:$B,MATCH($B1646,Items!$A:$A,0)),"Unknown code"))</f>
        <v/>
      </c>
      <c r="D1646" s="20"/>
      <c r="E1646" s="17"/>
    </row>
    <row r="1647" spans="1:5" x14ac:dyDescent="0.3">
      <c r="A1647" s="18"/>
      <c r="B1647" s="17"/>
      <c r="C1647" s="19" t="str">
        <f>IF($B1647="","",IFERROR(INDEX(Items!$B:$B,MATCH($B1647,Items!$A:$A,0)),"Unknown code"))</f>
        <v/>
      </c>
      <c r="D1647" s="20"/>
      <c r="E1647" s="17"/>
    </row>
    <row r="1648" spans="1:5" x14ac:dyDescent="0.3">
      <c r="A1648" s="18"/>
      <c r="B1648" s="17"/>
      <c r="C1648" s="19" t="str">
        <f>IF($B1648="","",IFERROR(INDEX(Items!$B:$B,MATCH($B1648,Items!$A:$A,0)),"Unknown code"))</f>
        <v/>
      </c>
      <c r="D1648" s="20"/>
      <c r="E1648" s="17"/>
    </row>
    <row r="1649" spans="1:5" x14ac:dyDescent="0.3">
      <c r="A1649" s="18"/>
      <c r="B1649" s="17"/>
      <c r="C1649" s="19" t="str">
        <f>IF($B1649="","",IFERROR(INDEX(Items!$B:$B,MATCH($B1649,Items!$A:$A,0)),"Unknown code"))</f>
        <v/>
      </c>
      <c r="D1649" s="20"/>
      <c r="E1649" s="17"/>
    </row>
    <row r="1650" spans="1:5" x14ac:dyDescent="0.3">
      <c r="A1650" s="18"/>
      <c r="B1650" s="17"/>
      <c r="C1650" s="19" t="str">
        <f>IF($B1650="","",IFERROR(INDEX(Items!$B:$B,MATCH($B1650,Items!$A:$A,0)),"Unknown code"))</f>
        <v/>
      </c>
      <c r="D1650" s="20"/>
      <c r="E1650" s="17"/>
    </row>
    <row r="1651" spans="1:5" x14ac:dyDescent="0.3">
      <c r="A1651" s="18"/>
      <c r="B1651" s="17"/>
      <c r="C1651" s="19" t="str">
        <f>IF($B1651="","",IFERROR(INDEX(Items!$B:$B,MATCH($B1651,Items!$A:$A,0)),"Unknown code"))</f>
        <v/>
      </c>
      <c r="D1651" s="20"/>
      <c r="E1651" s="17"/>
    </row>
    <row r="1652" spans="1:5" x14ac:dyDescent="0.3">
      <c r="A1652" s="18"/>
      <c r="B1652" s="17"/>
      <c r="C1652" s="19" t="str">
        <f>IF($B1652="","",IFERROR(INDEX(Items!$B:$B,MATCH($B1652,Items!$A:$A,0)),"Unknown code"))</f>
        <v/>
      </c>
      <c r="D1652" s="20"/>
      <c r="E1652" s="17"/>
    </row>
    <row r="1653" spans="1:5" x14ac:dyDescent="0.3">
      <c r="A1653" s="18"/>
      <c r="B1653" s="17"/>
      <c r="C1653" s="19" t="str">
        <f>IF($B1653="","",IFERROR(INDEX(Items!$B:$B,MATCH($B1653,Items!$A:$A,0)),"Unknown code"))</f>
        <v/>
      </c>
      <c r="D1653" s="20"/>
      <c r="E1653" s="17"/>
    </row>
    <row r="1654" spans="1:5" x14ac:dyDescent="0.3">
      <c r="A1654" s="18"/>
      <c r="B1654" s="17"/>
      <c r="C1654" s="19" t="str">
        <f>IF($B1654="","",IFERROR(INDEX(Items!$B:$B,MATCH($B1654,Items!$A:$A,0)),"Unknown code"))</f>
        <v/>
      </c>
      <c r="D1654" s="20"/>
      <c r="E1654" s="17"/>
    </row>
    <row r="1655" spans="1:5" x14ac:dyDescent="0.3">
      <c r="A1655" s="18"/>
      <c r="B1655" s="17"/>
      <c r="C1655" s="19" t="str">
        <f>IF($B1655="","",IFERROR(INDEX(Items!$B:$B,MATCH($B1655,Items!$A:$A,0)),"Unknown code"))</f>
        <v/>
      </c>
      <c r="D1655" s="20"/>
      <c r="E1655" s="17"/>
    </row>
    <row r="1656" spans="1:5" x14ac:dyDescent="0.3">
      <c r="A1656" s="18"/>
      <c r="B1656" s="17"/>
      <c r="C1656" s="19" t="str">
        <f>IF($B1656="","",IFERROR(INDEX(Items!$B:$B,MATCH($B1656,Items!$A:$A,0)),"Unknown code"))</f>
        <v/>
      </c>
      <c r="D1656" s="20"/>
      <c r="E1656" s="17"/>
    </row>
    <row r="1657" spans="1:5" x14ac:dyDescent="0.3">
      <c r="A1657" s="18"/>
      <c r="B1657" s="17"/>
      <c r="C1657" s="19" t="str">
        <f>IF($B1657="","",IFERROR(INDEX(Items!$B:$B,MATCH($B1657,Items!$A:$A,0)),"Unknown code"))</f>
        <v/>
      </c>
      <c r="D1657" s="20"/>
      <c r="E1657" s="17"/>
    </row>
    <row r="1658" spans="1:5" x14ac:dyDescent="0.3">
      <c r="A1658" s="18"/>
      <c r="B1658" s="17"/>
      <c r="C1658" s="19" t="str">
        <f>IF($B1658="","",IFERROR(INDEX(Items!$B:$B,MATCH($B1658,Items!$A:$A,0)),"Unknown code"))</f>
        <v/>
      </c>
      <c r="D1658" s="20"/>
      <c r="E1658" s="17"/>
    </row>
    <row r="1659" spans="1:5" x14ac:dyDescent="0.3">
      <c r="A1659" s="18"/>
      <c r="B1659" s="17"/>
      <c r="C1659" s="19" t="str">
        <f>IF($B1659="","",IFERROR(INDEX(Items!$B:$B,MATCH($B1659,Items!$A:$A,0)),"Unknown code"))</f>
        <v/>
      </c>
      <c r="D1659" s="20"/>
      <c r="E1659" s="17"/>
    </row>
    <row r="1660" spans="1:5" x14ac:dyDescent="0.3">
      <c r="A1660" s="18"/>
      <c r="B1660" s="17"/>
      <c r="C1660" s="19" t="str">
        <f>IF($B1660="","",IFERROR(INDEX(Items!$B:$B,MATCH($B1660,Items!$A:$A,0)),"Unknown code"))</f>
        <v/>
      </c>
      <c r="D1660" s="20"/>
      <c r="E1660" s="17"/>
    </row>
    <row r="1661" spans="1:5" x14ac:dyDescent="0.3">
      <c r="A1661" s="18"/>
      <c r="B1661" s="17"/>
      <c r="C1661" s="19" t="str">
        <f>IF($B1661="","",IFERROR(INDEX(Items!$B:$B,MATCH($B1661,Items!$A:$A,0)),"Unknown code"))</f>
        <v/>
      </c>
      <c r="D1661" s="20"/>
      <c r="E1661" s="17"/>
    </row>
    <row r="1662" spans="1:5" x14ac:dyDescent="0.3">
      <c r="A1662" s="18"/>
      <c r="B1662" s="17"/>
      <c r="C1662" s="19" t="str">
        <f>IF($B1662="","",IFERROR(INDEX(Items!$B:$B,MATCH($B1662,Items!$A:$A,0)),"Unknown code"))</f>
        <v/>
      </c>
      <c r="D1662" s="20"/>
      <c r="E1662" s="17"/>
    </row>
    <row r="1663" spans="1:5" x14ac:dyDescent="0.3">
      <c r="A1663" s="18"/>
      <c r="B1663" s="17"/>
      <c r="C1663" s="19" t="str">
        <f>IF($B1663="","",IFERROR(INDEX(Items!$B:$B,MATCH($B1663,Items!$A:$A,0)),"Unknown code"))</f>
        <v/>
      </c>
      <c r="D1663" s="20"/>
      <c r="E1663" s="17"/>
    </row>
    <row r="1664" spans="1:5" x14ac:dyDescent="0.3">
      <c r="A1664" s="18"/>
      <c r="B1664" s="17"/>
      <c r="C1664" s="19" t="str">
        <f>IF($B1664="","",IFERROR(INDEX(Items!$B:$B,MATCH($B1664,Items!$A:$A,0)),"Unknown code"))</f>
        <v/>
      </c>
      <c r="D1664" s="20"/>
      <c r="E1664" s="17"/>
    </row>
    <row r="1665" spans="1:5" x14ac:dyDescent="0.3">
      <c r="A1665" s="18"/>
      <c r="B1665" s="17"/>
      <c r="C1665" s="19" t="str">
        <f>IF($B1665="","",IFERROR(INDEX(Items!$B:$B,MATCH($B1665,Items!$A:$A,0)),"Unknown code"))</f>
        <v/>
      </c>
      <c r="D1665" s="20"/>
      <c r="E1665" s="17"/>
    </row>
    <row r="1666" spans="1:5" x14ac:dyDescent="0.3">
      <c r="A1666" s="18"/>
      <c r="B1666" s="17"/>
      <c r="C1666" s="19" t="str">
        <f>IF($B1666="","",IFERROR(INDEX(Items!$B:$B,MATCH($B1666,Items!$A:$A,0)),"Unknown code"))</f>
        <v/>
      </c>
      <c r="D1666" s="20"/>
      <c r="E1666" s="17"/>
    </row>
    <row r="1667" spans="1:5" x14ac:dyDescent="0.3">
      <c r="A1667" s="18"/>
      <c r="B1667" s="17"/>
      <c r="C1667" s="19" t="str">
        <f>IF($B1667="","",IFERROR(INDEX(Items!$B:$B,MATCH($B1667,Items!$A:$A,0)),"Unknown code"))</f>
        <v/>
      </c>
      <c r="D1667" s="20"/>
      <c r="E1667" s="17"/>
    </row>
    <row r="1668" spans="1:5" x14ac:dyDescent="0.3">
      <c r="A1668" s="18"/>
      <c r="B1668" s="17"/>
      <c r="C1668" s="19" t="str">
        <f>IF($B1668="","",IFERROR(INDEX(Items!$B:$B,MATCH($B1668,Items!$A:$A,0)),"Unknown code"))</f>
        <v/>
      </c>
      <c r="D1668" s="20"/>
      <c r="E1668" s="17"/>
    </row>
    <row r="1669" spans="1:5" x14ac:dyDescent="0.3">
      <c r="A1669" s="18"/>
      <c r="B1669" s="17"/>
      <c r="C1669" s="19" t="str">
        <f>IF($B1669="","",IFERROR(INDEX(Items!$B:$B,MATCH($B1669,Items!$A:$A,0)),"Unknown code"))</f>
        <v/>
      </c>
      <c r="D1669" s="20"/>
      <c r="E1669" s="17"/>
    </row>
    <row r="1670" spans="1:5" x14ac:dyDescent="0.3">
      <c r="A1670" s="18"/>
      <c r="B1670" s="17"/>
      <c r="C1670" s="19" t="str">
        <f>IF($B1670="","",IFERROR(INDEX(Items!$B:$B,MATCH($B1670,Items!$A:$A,0)),"Unknown code"))</f>
        <v/>
      </c>
      <c r="D1670" s="20"/>
      <c r="E1670" s="17"/>
    </row>
    <row r="1671" spans="1:5" x14ac:dyDescent="0.3">
      <c r="A1671" s="18"/>
      <c r="B1671" s="17"/>
      <c r="C1671" s="19" t="str">
        <f>IF($B1671="","",IFERROR(INDEX(Items!$B:$B,MATCH($B1671,Items!$A:$A,0)),"Unknown code"))</f>
        <v/>
      </c>
      <c r="D1671" s="20"/>
      <c r="E1671" s="17"/>
    </row>
    <row r="1672" spans="1:5" x14ac:dyDescent="0.3">
      <c r="A1672" s="18"/>
      <c r="B1672" s="17"/>
      <c r="C1672" s="19" t="str">
        <f>IF($B1672="","",IFERROR(INDEX(Items!$B:$B,MATCH($B1672,Items!$A:$A,0)),"Unknown code"))</f>
        <v/>
      </c>
      <c r="D1672" s="20"/>
      <c r="E1672" s="17"/>
    </row>
    <row r="1673" spans="1:5" x14ac:dyDescent="0.3">
      <c r="A1673" s="18"/>
      <c r="B1673" s="17"/>
      <c r="C1673" s="19" t="str">
        <f>IF($B1673="","",IFERROR(INDEX(Items!$B:$B,MATCH($B1673,Items!$A:$A,0)),"Unknown code"))</f>
        <v/>
      </c>
      <c r="D1673" s="20"/>
      <c r="E1673" s="17"/>
    </row>
    <row r="1674" spans="1:5" x14ac:dyDescent="0.3">
      <c r="A1674" s="18"/>
      <c r="B1674" s="17"/>
      <c r="C1674" s="19" t="str">
        <f>IF($B1674="","",IFERROR(INDEX(Items!$B:$B,MATCH($B1674,Items!$A:$A,0)),"Unknown code"))</f>
        <v/>
      </c>
      <c r="D1674" s="20"/>
      <c r="E1674" s="17"/>
    </row>
    <row r="1675" spans="1:5" x14ac:dyDescent="0.3">
      <c r="A1675" s="18"/>
      <c r="B1675" s="17"/>
      <c r="C1675" s="19" t="str">
        <f>IF($B1675="","",IFERROR(INDEX(Items!$B:$B,MATCH($B1675,Items!$A:$A,0)),"Unknown code"))</f>
        <v/>
      </c>
      <c r="D1675" s="20"/>
      <c r="E1675" s="17"/>
    </row>
    <row r="1676" spans="1:5" x14ac:dyDescent="0.3">
      <c r="A1676" s="18"/>
      <c r="B1676" s="17"/>
      <c r="C1676" s="19" t="str">
        <f>IF($B1676="","",IFERROR(INDEX(Items!$B:$B,MATCH($B1676,Items!$A:$A,0)),"Unknown code"))</f>
        <v/>
      </c>
      <c r="D1676" s="20"/>
      <c r="E1676" s="17"/>
    </row>
    <row r="1677" spans="1:5" x14ac:dyDescent="0.3">
      <c r="A1677" s="18"/>
      <c r="B1677" s="17"/>
      <c r="C1677" s="19" t="str">
        <f>IF($B1677="","",IFERROR(INDEX(Items!$B:$B,MATCH($B1677,Items!$A:$A,0)),"Unknown code"))</f>
        <v/>
      </c>
      <c r="D1677" s="20"/>
      <c r="E1677" s="17"/>
    </row>
    <row r="1678" spans="1:5" x14ac:dyDescent="0.3">
      <c r="A1678" s="18"/>
      <c r="B1678" s="17"/>
      <c r="C1678" s="19" t="str">
        <f>IF($B1678="","",IFERROR(INDEX(Items!$B:$B,MATCH($B1678,Items!$A:$A,0)),"Unknown code"))</f>
        <v/>
      </c>
      <c r="D1678" s="20"/>
      <c r="E1678" s="17"/>
    </row>
    <row r="1679" spans="1:5" x14ac:dyDescent="0.3">
      <c r="A1679" s="18"/>
      <c r="B1679" s="17"/>
      <c r="C1679" s="19" t="str">
        <f>IF($B1679="","",IFERROR(INDEX(Items!$B:$B,MATCH($B1679,Items!$A:$A,0)),"Unknown code"))</f>
        <v/>
      </c>
      <c r="D1679" s="20"/>
      <c r="E1679" s="17"/>
    </row>
    <row r="1680" spans="1:5" x14ac:dyDescent="0.3">
      <c r="A1680" s="18"/>
      <c r="B1680" s="17"/>
      <c r="C1680" s="19" t="str">
        <f>IF($B1680="","",IFERROR(INDEX(Items!$B:$B,MATCH($B1680,Items!$A:$A,0)),"Unknown code"))</f>
        <v/>
      </c>
      <c r="D1680" s="20"/>
      <c r="E1680" s="17"/>
    </row>
    <row r="1681" spans="1:5" x14ac:dyDescent="0.3">
      <c r="A1681" s="18"/>
      <c r="B1681" s="17"/>
      <c r="C1681" s="19" t="str">
        <f>IF($B1681="","",IFERROR(INDEX(Items!$B:$B,MATCH($B1681,Items!$A:$A,0)),"Unknown code"))</f>
        <v/>
      </c>
      <c r="D1681" s="20"/>
      <c r="E1681" s="17"/>
    </row>
    <row r="1682" spans="1:5" x14ac:dyDescent="0.3">
      <c r="A1682" s="18"/>
      <c r="B1682" s="17"/>
      <c r="C1682" s="19" t="str">
        <f>IF($B1682="","",IFERROR(INDEX(Items!$B:$B,MATCH($B1682,Items!$A:$A,0)),"Unknown code"))</f>
        <v/>
      </c>
      <c r="D1682" s="20"/>
      <c r="E1682" s="17"/>
    </row>
    <row r="1683" spans="1:5" x14ac:dyDescent="0.3">
      <c r="A1683" s="18"/>
      <c r="B1683" s="17"/>
      <c r="C1683" s="19" t="str">
        <f>IF($B1683="","",IFERROR(INDEX(Items!$B:$B,MATCH($B1683,Items!$A:$A,0)),"Unknown code"))</f>
        <v/>
      </c>
      <c r="D1683" s="20"/>
      <c r="E1683" s="17"/>
    </row>
    <row r="1684" spans="1:5" x14ac:dyDescent="0.3">
      <c r="A1684" s="18"/>
      <c r="B1684" s="17"/>
      <c r="C1684" s="19" t="str">
        <f>IF($B1684="","",IFERROR(INDEX(Items!$B:$B,MATCH($B1684,Items!$A:$A,0)),"Unknown code"))</f>
        <v/>
      </c>
      <c r="D1684" s="20"/>
      <c r="E1684" s="17"/>
    </row>
    <row r="1685" spans="1:5" x14ac:dyDescent="0.3">
      <c r="A1685" s="18"/>
      <c r="B1685" s="17"/>
      <c r="C1685" s="19" t="str">
        <f>IF($B1685="","",IFERROR(INDEX(Items!$B:$B,MATCH($B1685,Items!$A:$A,0)),"Unknown code"))</f>
        <v/>
      </c>
      <c r="D1685" s="20"/>
      <c r="E1685" s="17"/>
    </row>
    <row r="1686" spans="1:5" x14ac:dyDescent="0.3">
      <c r="A1686" s="18"/>
      <c r="B1686" s="17"/>
      <c r="C1686" s="19" t="str">
        <f>IF($B1686="","",IFERROR(INDEX(Items!$B:$B,MATCH($B1686,Items!$A:$A,0)),"Unknown code"))</f>
        <v/>
      </c>
      <c r="D1686" s="20"/>
      <c r="E1686" s="17"/>
    </row>
    <row r="1687" spans="1:5" x14ac:dyDescent="0.3">
      <c r="A1687" s="18"/>
      <c r="B1687" s="17"/>
      <c r="C1687" s="19" t="str">
        <f>IF($B1687="","",IFERROR(INDEX(Items!$B:$B,MATCH($B1687,Items!$A:$A,0)),"Unknown code"))</f>
        <v/>
      </c>
      <c r="D1687" s="20"/>
      <c r="E1687" s="17"/>
    </row>
    <row r="1688" spans="1:5" x14ac:dyDescent="0.3">
      <c r="A1688" s="18"/>
      <c r="B1688" s="17"/>
      <c r="C1688" s="19" t="str">
        <f>IF($B1688="","",IFERROR(INDEX(Items!$B:$B,MATCH($B1688,Items!$A:$A,0)),"Unknown code"))</f>
        <v/>
      </c>
      <c r="D1688" s="20"/>
      <c r="E1688" s="17"/>
    </row>
    <row r="1689" spans="1:5" x14ac:dyDescent="0.3">
      <c r="A1689" s="18"/>
      <c r="B1689" s="17"/>
      <c r="C1689" s="19" t="str">
        <f>IF($B1689="","",IFERROR(INDEX(Items!$B:$B,MATCH($B1689,Items!$A:$A,0)),"Unknown code"))</f>
        <v/>
      </c>
      <c r="D1689" s="20"/>
      <c r="E1689" s="17"/>
    </row>
    <row r="1690" spans="1:5" x14ac:dyDescent="0.3">
      <c r="A1690" s="18"/>
      <c r="B1690" s="17"/>
      <c r="C1690" s="19" t="str">
        <f>IF($B1690="","",IFERROR(INDEX(Items!$B:$B,MATCH($B1690,Items!$A:$A,0)),"Unknown code"))</f>
        <v/>
      </c>
      <c r="D1690" s="20"/>
      <c r="E1690" s="17"/>
    </row>
    <row r="1691" spans="1:5" x14ac:dyDescent="0.3">
      <c r="A1691" s="18"/>
      <c r="B1691" s="17"/>
      <c r="C1691" s="19" t="str">
        <f>IF($B1691="","",IFERROR(INDEX(Items!$B:$B,MATCH($B1691,Items!$A:$A,0)),"Unknown code"))</f>
        <v/>
      </c>
      <c r="D1691" s="20"/>
      <c r="E1691" s="17"/>
    </row>
    <row r="1692" spans="1:5" x14ac:dyDescent="0.3">
      <c r="A1692" s="18"/>
      <c r="B1692" s="17"/>
      <c r="C1692" s="19" t="str">
        <f>IF($B1692="","",IFERROR(INDEX(Items!$B:$B,MATCH($B1692,Items!$A:$A,0)),"Unknown code"))</f>
        <v/>
      </c>
      <c r="D1692" s="20"/>
      <c r="E1692" s="17"/>
    </row>
    <row r="1693" spans="1:5" x14ac:dyDescent="0.3">
      <c r="A1693" s="18"/>
      <c r="B1693" s="17"/>
      <c r="C1693" s="19" t="str">
        <f>IF($B1693="","",IFERROR(INDEX(Items!$B:$B,MATCH($B1693,Items!$A:$A,0)),"Unknown code"))</f>
        <v/>
      </c>
      <c r="D1693" s="20"/>
      <c r="E1693" s="17"/>
    </row>
    <row r="1694" spans="1:5" x14ac:dyDescent="0.3">
      <c r="A1694" s="18"/>
      <c r="B1694" s="17"/>
      <c r="C1694" s="19" t="str">
        <f>IF($B1694="","",IFERROR(INDEX(Items!$B:$B,MATCH($B1694,Items!$A:$A,0)),"Unknown code"))</f>
        <v/>
      </c>
      <c r="D1694" s="20"/>
      <c r="E1694" s="17"/>
    </row>
    <row r="1695" spans="1:5" x14ac:dyDescent="0.3">
      <c r="A1695" s="18"/>
      <c r="B1695" s="17"/>
      <c r="C1695" s="19" t="str">
        <f>IF($B1695="","",IFERROR(INDEX(Items!$B:$B,MATCH($B1695,Items!$A:$A,0)),"Unknown code"))</f>
        <v/>
      </c>
      <c r="D1695" s="20"/>
      <c r="E1695" s="17"/>
    </row>
    <row r="1696" spans="1:5" x14ac:dyDescent="0.3">
      <c r="A1696" s="18"/>
      <c r="B1696" s="17"/>
      <c r="C1696" s="19" t="str">
        <f>IF($B1696="","",IFERROR(INDEX(Items!$B:$B,MATCH($B1696,Items!$A:$A,0)),"Unknown code"))</f>
        <v/>
      </c>
      <c r="D1696" s="20"/>
      <c r="E1696" s="17"/>
    </row>
    <row r="1697" spans="1:5" x14ac:dyDescent="0.3">
      <c r="A1697" s="18"/>
      <c r="B1697" s="17"/>
      <c r="C1697" s="19" t="str">
        <f>IF($B1697="","",IFERROR(INDEX(Items!$B:$B,MATCH($B1697,Items!$A:$A,0)),"Unknown code"))</f>
        <v/>
      </c>
      <c r="D1697" s="20"/>
      <c r="E1697" s="17"/>
    </row>
    <row r="1698" spans="1:5" x14ac:dyDescent="0.3">
      <c r="A1698" s="18"/>
      <c r="B1698" s="17"/>
      <c r="C1698" s="19" t="str">
        <f>IF($B1698="","",IFERROR(INDEX(Items!$B:$B,MATCH($B1698,Items!$A:$A,0)),"Unknown code"))</f>
        <v/>
      </c>
      <c r="D1698" s="20"/>
      <c r="E1698" s="17"/>
    </row>
    <row r="1699" spans="1:5" x14ac:dyDescent="0.3">
      <c r="A1699" s="18"/>
      <c r="B1699" s="17"/>
      <c r="C1699" s="19" t="str">
        <f>IF($B1699="","",IFERROR(INDEX(Items!$B:$B,MATCH($B1699,Items!$A:$A,0)),"Unknown code"))</f>
        <v/>
      </c>
      <c r="D1699" s="20"/>
      <c r="E1699" s="17"/>
    </row>
    <row r="1700" spans="1:5" x14ac:dyDescent="0.3">
      <c r="A1700" s="18"/>
      <c r="B1700" s="17"/>
      <c r="C1700" s="19" t="str">
        <f>IF($B1700="","",IFERROR(INDEX(Items!$B:$B,MATCH($B1700,Items!$A:$A,0)),"Unknown code"))</f>
        <v/>
      </c>
      <c r="D1700" s="20"/>
      <c r="E1700" s="17"/>
    </row>
    <row r="1701" spans="1:5" x14ac:dyDescent="0.3">
      <c r="A1701" s="18"/>
      <c r="B1701" s="17"/>
      <c r="C1701" s="19" t="str">
        <f>IF($B1701="","",IFERROR(INDEX(Items!$B:$B,MATCH($B1701,Items!$A:$A,0)),"Unknown code"))</f>
        <v/>
      </c>
      <c r="D1701" s="20"/>
      <c r="E1701" s="17"/>
    </row>
    <row r="1702" spans="1:5" x14ac:dyDescent="0.3">
      <c r="A1702" s="18"/>
      <c r="B1702" s="17"/>
      <c r="C1702" s="19" t="str">
        <f>IF($B1702="","",IFERROR(INDEX(Items!$B:$B,MATCH($B1702,Items!$A:$A,0)),"Unknown code"))</f>
        <v/>
      </c>
      <c r="D1702" s="20"/>
      <c r="E1702" s="17"/>
    </row>
    <row r="1703" spans="1:5" x14ac:dyDescent="0.3">
      <c r="A1703" s="18"/>
      <c r="B1703" s="17"/>
      <c r="C1703" s="19" t="str">
        <f>IF($B1703="","",IFERROR(INDEX(Items!$B:$B,MATCH($B1703,Items!$A:$A,0)),"Unknown code"))</f>
        <v/>
      </c>
      <c r="D1703" s="20"/>
      <c r="E1703" s="17"/>
    </row>
    <row r="1704" spans="1:5" x14ac:dyDescent="0.3">
      <c r="A1704" s="18"/>
      <c r="B1704" s="17"/>
      <c r="C1704" s="19" t="str">
        <f>IF($B1704="","",IFERROR(INDEX(Items!$B:$B,MATCH($B1704,Items!$A:$A,0)),"Unknown code"))</f>
        <v/>
      </c>
      <c r="D1704" s="20"/>
      <c r="E1704" s="17"/>
    </row>
    <row r="1705" spans="1:5" x14ac:dyDescent="0.3">
      <c r="A1705" s="18"/>
      <c r="B1705" s="17"/>
      <c r="C1705" s="19" t="str">
        <f>IF($B1705="","",IFERROR(INDEX(Items!$B:$B,MATCH($B1705,Items!$A:$A,0)),"Unknown code"))</f>
        <v/>
      </c>
      <c r="D1705" s="20"/>
      <c r="E1705" s="17"/>
    </row>
    <row r="1706" spans="1:5" x14ac:dyDescent="0.3">
      <c r="A1706" s="18"/>
      <c r="B1706" s="17"/>
      <c r="C1706" s="19" t="str">
        <f>IF($B1706="","",IFERROR(INDEX(Items!$B:$B,MATCH($B1706,Items!$A:$A,0)),"Unknown code"))</f>
        <v/>
      </c>
      <c r="D1706" s="20"/>
      <c r="E1706" s="17"/>
    </row>
    <row r="1707" spans="1:5" x14ac:dyDescent="0.3">
      <c r="A1707" s="18"/>
      <c r="B1707" s="17"/>
      <c r="C1707" s="19" t="str">
        <f>IF($B1707="","",IFERROR(INDEX(Items!$B:$B,MATCH($B1707,Items!$A:$A,0)),"Unknown code"))</f>
        <v/>
      </c>
      <c r="D1707" s="20"/>
      <c r="E1707" s="17"/>
    </row>
    <row r="1708" spans="1:5" x14ac:dyDescent="0.3">
      <c r="A1708" s="18"/>
      <c r="B1708" s="17"/>
      <c r="C1708" s="19" t="str">
        <f>IF($B1708="","",IFERROR(INDEX(Items!$B:$B,MATCH($B1708,Items!$A:$A,0)),"Unknown code"))</f>
        <v/>
      </c>
      <c r="D1708" s="20"/>
      <c r="E1708" s="17"/>
    </row>
    <row r="1709" spans="1:5" x14ac:dyDescent="0.3">
      <c r="A1709" s="18"/>
      <c r="B1709" s="17"/>
      <c r="C1709" s="19" t="str">
        <f>IF($B1709="","",IFERROR(INDEX(Items!$B:$B,MATCH($B1709,Items!$A:$A,0)),"Unknown code"))</f>
        <v/>
      </c>
      <c r="D1709" s="20"/>
      <c r="E1709" s="17"/>
    </row>
    <row r="1710" spans="1:5" x14ac:dyDescent="0.3">
      <c r="A1710" s="18"/>
      <c r="B1710" s="17"/>
      <c r="C1710" s="19" t="str">
        <f>IF($B1710="","",IFERROR(INDEX(Items!$B:$B,MATCH($B1710,Items!$A:$A,0)),"Unknown code"))</f>
        <v/>
      </c>
      <c r="D1710" s="20"/>
      <c r="E1710" s="17"/>
    </row>
    <row r="1711" spans="1:5" x14ac:dyDescent="0.3">
      <c r="A1711" s="18"/>
      <c r="B1711" s="17"/>
      <c r="C1711" s="19" t="str">
        <f>IF($B1711="","",IFERROR(INDEX(Items!$B:$B,MATCH($B1711,Items!$A:$A,0)),"Unknown code"))</f>
        <v/>
      </c>
      <c r="D1711" s="20"/>
      <c r="E1711" s="17"/>
    </row>
    <row r="1712" spans="1:5" x14ac:dyDescent="0.3">
      <c r="A1712" s="18"/>
      <c r="B1712" s="17"/>
      <c r="C1712" s="19" t="str">
        <f>IF($B1712="","",IFERROR(INDEX(Items!$B:$B,MATCH($B1712,Items!$A:$A,0)),"Unknown code"))</f>
        <v/>
      </c>
      <c r="D1712" s="20"/>
      <c r="E1712" s="17"/>
    </row>
    <row r="1713" spans="1:5" x14ac:dyDescent="0.3">
      <c r="A1713" s="18"/>
      <c r="B1713" s="17"/>
      <c r="C1713" s="19" t="str">
        <f>IF($B1713="","",IFERROR(INDEX(Items!$B:$B,MATCH($B1713,Items!$A:$A,0)),"Unknown code"))</f>
        <v/>
      </c>
      <c r="D1713" s="20"/>
      <c r="E1713" s="17"/>
    </row>
    <row r="1714" spans="1:5" x14ac:dyDescent="0.3">
      <c r="A1714" s="18"/>
      <c r="B1714" s="17"/>
      <c r="C1714" s="19" t="str">
        <f>IF($B1714="","",IFERROR(INDEX(Items!$B:$B,MATCH($B1714,Items!$A:$A,0)),"Unknown code"))</f>
        <v/>
      </c>
      <c r="D1714" s="20"/>
      <c r="E1714" s="17"/>
    </row>
    <row r="1715" spans="1:5" x14ac:dyDescent="0.3">
      <c r="A1715" s="18"/>
      <c r="B1715" s="17"/>
      <c r="C1715" s="19" t="str">
        <f>IF($B1715="","",IFERROR(INDEX(Items!$B:$B,MATCH($B1715,Items!$A:$A,0)),"Unknown code"))</f>
        <v/>
      </c>
      <c r="D1715" s="20"/>
      <c r="E1715" s="17"/>
    </row>
    <row r="1716" spans="1:5" x14ac:dyDescent="0.3">
      <c r="A1716" s="18"/>
      <c r="B1716" s="17"/>
      <c r="C1716" s="19" t="str">
        <f>IF($B1716="","",IFERROR(INDEX(Items!$B:$B,MATCH($B1716,Items!$A:$A,0)),"Unknown code"))</f>
        <v/>
      </c>
      <c r="D1716" s="20"/>
      <c r="E1716" s="17"/>
    </row>
    <row r="1717" spans="1:5" x14ac:dyDescent="0.3">
      <c r="A1717" s="18"/>
      <c r="B1717" s="17"/>
      <c r="C1717" s="19" t="str">
        <f>IF($B1717="","",IFERROR(INDEX(Items!$B:$B,MATCH($B1717,Items!$A:$A,0)),"Unknown code"))</f>
        <v/>
      </c>
      <c r="D1717" s="20"/>
      <c r="E1717" s="17"/>
    </row>
    <row r="1718" spans="1:5" x14ac:dyDescent="0.3">
      <c r="A1718" s="18"/>
      <c r="B1718" s="17"/>
      <c r="C1718" s="19" t="str">
        <f>IF($B1718="","",IFERROR(INDEX(Items!$B:$B,MATCH($B1718,Items!$A:$A,0)),"Unknown code"))</f>
        <v/>
      </c>
      <c r="D1718" s="20"/>
      <c r="E1718" s="17"/>
    </row>
    <row r="1719" spans="1:5" x14ac:dyDescent="0.3">
      <c r="A1719" s="18"/>
      <c r="B1719" s="17"/>
      <c r="C1719" s="19" t="str">
        <f>IF($B1719="","",IFERROR(INDEX(Items!$B:$B,MATCH($B1719,Items!$A:$A,0)),"Unknown code"))</f>
        <v/>
      </c>
      <c r="D1719" s="20"/>
      <c r="E1719" s="17"/>
    </row>
    <row r="1720" spans="1:5" x14ac:dyDescent="0.3">
      <c r="A1720" s="18"/>
      <c r="B1720" s="17"/>
      <c r="C1720" s="19" t="str">
        <f>IF($B1720="","",IFERROR(INDEX(Items!$B:$B,MATCH($B1720,Items!$A:$A,0)),"Unknown code"))</f>
        <v/>
      </c>
      <c r="D1720" s="20"/>
      <c r="E1720" s="17"/>
    </row>
    <row r="1721" spans="1:5" x14ac:dyDescent="0.3">
      <c r="A1721" s="18"/>
      <c r="B1721" s="17"/>
      <c r="C1721" s="19" t="str">
        <f>IF($B1721="","",IFERROR(INDEX(Items!$B:$B,MATCH($B1721,Items!$A:$A,0)),"Unknown code"))</f>
        <v/>
      </c>
      <c r="D1721" s="20"/>
      <c r="E1721" s="17"/>
    </row>
    <row r="1722" spans="1:5" x14ac:dyDescent="0.3">
      <c r="A1722" s="18"/>
      <c r="B1722" s="17"/>
      <c r="C1722" s="19" t="str">
        <f>IF($B1722="","",IFERROR(INDEX(Items!$B:$B,MATCH($B1722,Items!$A:$A,0)),"Unknown code"))</f>
        <v/>
      </c>
      <c r="D1722" s="20"/>
      <c r="E1722" s="17"/>
    </row>
    <row r="1723" spans="1:5" x14ac:dyDescent="0.3">
      <c r="A1723" s="18"/>
      <c r="B1723" s="17"/>
      <c r="C1723" s="19" t="str">
        <f>IF($B1723="","",IFERROR(INDEX(Items!$B:$B,MATCH($B1723,Items!$A:$A,0)),"Unknown code"))</f>
        <v/>
      </c>
      <c r="D1723" s="20"/>
      <c r="E1723" s="17"/>
    </row>
    <row r="1724" spans="1:5" x14ac:dyDescent="0.3">
      <c r="A1724" s="18"/>
      <c r="B1724" s="17"/>
      <c r="C1724" s="19" t="str">
        <f>IF($B1724="","",IFERROR(INDEX(Items!$B:$B,MATCH($B1724,Items!$A:$A,0)),"Unknown code"))</f>
        <v/>
      </c>
      <c r="D1724" s="20"/>
      <c r="E1724" s="17"/>
    </row>
    <row r="1725" spans="1:5" x14ac:dyDescent="0.3">
      <c r="A1725" s="18"/>
      <c r="B1725" s="17"/>
      <c r="C1725" s="19" t="str">
        <f>IF($B1725="","",IFERROR(INDEX(Items!$B:$B,MATCH($B1725,Items!$A:$A,0)),"Unknown code"))</f>
        <v/>
      </c>
      <c r="D1725" s="20"/>
      <c r="E1725" s="17"/>
    </row>
    <row r="1726" spans="1:5" x14ac:dyDescent="0.3">
      <c r="A1726" s="18"/>
      <c r="B1726" s="17"/>
      <c r="C1726" s="19" t="str">
        <f>IF($B1726="","",IFERROR(INDEX(Items!$B:$B,MATCH($B1726,Items!$A:$A,0)),"Unknown code"))</f>
        <v/>
      </c>
      <c r="D1726" s="20"/>
      <c r="E1726" s="17"/>
    </row>
    <row r="1727" spans="1:5" x14ac:dyDescent="0.3">
      <c r="A1727" s="18"/>
      <c r="B1727" s="17"/>
      <c r="C1727" s="19" t="str">
        <f>IF($B1727="","",IFERROR(INDEX(Items!$B:$B,MATCH($B1727,Items!$A:$A,0)),"Unknown code"))</f>
        <v/>
      </c>
      <c r="D1727" s="20"/>
      <c r="E1727" s="17"/>
    </row>
    <row r="1728" spans="1:5" x14ac:dyDescent="0.3">
      <c r="A1728" s="18"/>
      <c r="B1728" s="17"/>
      <c r="C1728" s="19" t="str">
        <f>IF($B1728="","",IFERROR(INDEX(Items!$B:$B,MATCH($B1728,Items!$A:$A,0)),"Unknown code"))</f>
        <v/>
      </c>
      <c r="D1728" s="20"/>
      <c r="E1728" s="17"/>
    </row>
    <row r="1729" spans="1:5" x14ac:dyDescent="0.3">
      <c r="A1729" s="18"/>
      <c r="B1729" s="17"/>
      <c r="C1729" s="19" t="str">
        <f>IF($B1729="","",IFERROR(INDEX(Items!$B:$B,MATCH($B1729,Items!$A:$A,0)),"Unknown code"))</f>
        <v/>
      </c>
      <c r="D1729" s="20"/>
      <c r="E1729" s="17"/>
    </row>
    <row r="1730" spans="1:5" x14ac:dyDescent="0.3">
      <c r="A1730" s="18"/>
      <c r="B1730" s="17"/>
      <c r="C1730" s="19" t="str">
        <f>IF($B1730="","",IFERROR(INDEX(Items!$B:$B,MATCH($B1730,Items!$A:$A,0)),"Unknown code"))</f>
        <v/>
      </c>
      <c r="D1730" s="20"/>
      <c r="E1730" s="17"/>
    </row>
    <row r="1731" spans="1:5" x14ac:dyDescent="0.3">
      <c r="A1731" s="18"/>
      <c r="B1731" s="17"/>
      <c r="C1731" s="19" t="str">
        <f>IF($B1731="","",IFERROR(INDEX(Items!$B:$B,MATCH($B1731,Items!$A:$A,0)),"Unknown code"))</f>
        <v/>
      </c>
      <c r="D1731" s="20"/>
      <c r="E1731" s="17"/>
    </row>
    <row r="1732" spans="1:5" x14ac:dyDescent="0.3">
      <c r="A1732" s="18"/>
      <c r="B1732" s="17"/>
      <c r="C1732" s="19" t="str">
        <f>IF($B1732="","",IFERROR(INDEX(Items!$B:$B,MATCH($B1732,Items!$A:$A,0)),"Unknown code"))</f>
        <v/>
      </c>
      <c r="D1732" s="20"/>
      <c r="E1732" s="17"/>
    </row>
    <row r="1733" spans="1:5" x14ac:dyDescent="0.3">
      <c r="A1733" s="18"/>
      <c r="B1733" s="17"/>
      <c r="C1733" s="19" t="str">
        <f>IF($B1733="","",IFERROR(INDEX(Items!$B:$B,MATCH($B1733,Items!$A:$A,0)),"Unknown code"))</f>
        <v/>
      </c>
      <c r="D1733" s="20"/>
      <c r="E1733" s="17"/>
    </row>
    <row r="1734" spans="1:5" x14ac:dyDescent="0.3">
      <c r="A1734" s="18"/>
      <c r="B1734" s="17"/>
      <c r="C1734" s="19" t="str">
        <f>IF($B1734="","",IFERROR(INDEX(Items!$B:$B,MATCH($B1734,Items!$A:$A,0)),"Unknown code"))</f>
        <v/>
      </c>
      <c r="D1734" s="20"/>
      <c r="E1734" s="17"/>
    </row>
    <row r="1735" spans="1:5" x14ac:dyDescent="0.3">
      <c r="A1735" s="18"/>
      <c r="B1735" s="17"/>
      <c r="C1735" s="19" t="str">
        <f>IF($B1735="","",IFERROR(INDEX(Items!$B:$B,MATCH($B1735,Items!$A:$A,0)),"Unknown code"))</f>
        <v/>
      </c>
      <c r="D1735" s="20"/>
      <c r="E1735" s="17"/>
    </row>
    <row r="1736" spans="1:5" x14ac:dyDescent="0.3">
      <c r="A1736" s="18"/>
      <c r="B1736" s="17"/>
      <c r="C1736" s="19" t="str">
        <f>IF($B1736="","",IFERROR(INDEX(Items!$B:$B,MATCH($B1736,Items!$A:$A,0)),"Unknown code"))</f>
        <v/>
      </c>
      <c r="D1736" s="20"/>
      <c r="E1736" s="17"/>
    </row>
    <row r="1737" spans="1:5" x14ac:dyDescent="0.3">
      <c r="A1737" s="18"/>
      <c r="B1737" s="17"/>
      <c r="C1737" s="19" t="str">
        <f>IF($B1737="","",IFERROR(INDEX(Items!$B:$B,MATCH($B1737,Items!$A:$A,0)),"Unknown code"))</f>
        <v/>
      </c>
      <c r="D1737" s="20"/>
      <c r="E1737" s="17"/>
    </row>
    <row r="1738" spans="1:5" x14ac:dyDescent="0.3">
      <c r="A1738" s="18"/>
      <c r="B1738" s="17"/>
      <c r="C1738" s="19" t="str">
        <f>IF($B1738="","",IFERROR(INDEX(Items!$B:$B,MATCH($B1738,Items!$A:$A,0)),"Unknown code"))</f>
        <v/>
      </c>
      <c r="D1738" s="20"/>
      <c r="E1738" s="17"/>
    </row>
    <row r="1739" spans="1:5" x14ac:dyDescent="0.3">
      <c r="A1739" s="18"/>
      <c r="B1739" s="17"/>
      <c r="C1739" s="19" t="str">
        <f>IF($B1739="","",IFERROR(INDEX(Items!$B:$B,MATCH($B1739,Items!$A:$A,0)),"Unknown code"))</f>
        <v/>
      </c>
      <c r="D1739" s="20"/>
      <c r="E1739" s="17"/>
    </row>
    <row r="1740" spans="1:5" x14ac:dyDescent="0.3">
      <c r="A1740" s="18"/>
      <c r="B1740" s="17"/>
      <c r="C1740" s="19" t="str">
        <f>IF($B1740="","",IFERROR(INDEX(Items!$B:$B,MATCH($B1740,Items!$A:$A,0)),"Unknown code"))</f>
        <v/>
      </c>
      <c r="D1740" s="20"/>
      <c r="E1740" s="17"/>
    </row>
    <row r="1741" spans="1:5" x14ac:dyDescent="0.3">
      <c r="A1741" s="18"/>
      <c r="B1741" s="17"/>
      <c r="C1741" s="19" t="str">
        <f>IF($B1741="","",IFERROR(INDEX(Items!$B:$B,MATCH($B1741,Items!$A:$A,0)),"Unknown code"))</f>
        <v/>
      </c>
      <c r="D1741" s="20"/>
      <c r="E1741" s="17"/>
    </row>
    <row r="1742" spans="1:5" x14ac:dyDescent="0.3">
      <c r="A1742" s="18"/>
      <c r="B1742" s="17"/>
      <c r="C1742" s="19" t="str">
        <f>IF($B1742="","",IFERROR(INDEX(Items!$B:$B,MATCH($B1742,Items!$A:$A,0)),"Unknown code"))</f>
        <v/>
      </c>
      <c r="D1742" s="20"/>
      <c r="E1742" s="17"/>
    </row>
    <row r="1743" spans="1:5" x14ac:dyDescent="0.3">
      <c r="A1743" s="18"/>
      <c r="B1743" s="17"/>
      <c r="C1743" s="19" t="str">
        <f>IF($B1743="","",IFERROR(INDEX(Items!$B:$B,MATCH($B1743,Items!$A:$A,0)),"Unknown code"))</f>
        <v/>
      </c>
      <c r="D1743" s="20"/>
      <c r="E1743" s="17"/>
    </row>
    <row r="1744" spans="1:5" x14ac:dyDescent="0.3">
      <c r="A1744" s="18"/>
      <c r="B1744" s="17"/>
      <c r="C1744" s="19" t="str">
        <f>IF($B1744="","",IFERROR(INDEX(Items!$B:$B,MATCH($B1744,Items!$A:$A,0)),"Unknown code"))</f>
        <v/>
      </c>
      <c r="D1744" s="20"/>
      <c r="E1744" s="17"/>
    </row>
    <row r="1745" spans="1:5" x14ac:dyDescent="0.3">
      <c r="A1745" s="18"/>
      <c r="B1745" s="17"/>
      <c r="C1745" s="19" t="str">
        <f>IF($B1745="","",IFERROR(INDEX(Items!$B:$B,MATCH($B1745,Items!$A:$A,0)),"Unknown code"))</f>
        <v/>
      </c>
      <c r="D1745" s="20"/>
      <c r="E1745" s="17"/>
    </row>
    <row r="1746" spans="1:5" x14ac:dyDescent="0.3">
      <c r="A1746" s="18"/>
      <c r="B1746" s="17"/>
      <c r="C1746" s="19" t="str">
        <f>IF($B1746="","",IFERROR(INDEX(Items!$B:$B,MATCH($B1746,Items!$A:$A,0)),"Unknown code"))</f>
        <v/>
      </c>
      <c r="D1746" s="20"/>
      <c r="E1746" s="17"/>
    </row>
    <row r="1747" spans="1:5" x14ac:dyDescent="0.3">
      <c r="A1747" s="18"/>
      <c r="B1747" s="17"/>
      <c r="C1747" s="19" t="str">
        <f>IF($B1747="","",IFERROR(INDEX(Items!$B:$B,MATCH($B1747,Items!$A:$A,0)),"Unknown code"))</f>
        <v/>
      </c>
      <c r="D1747" s="20"/>
      <c r="E1747" s="17"/>
    </row>
    <row r="1748" spans="1:5" x14ac:dyDescent="0.3">
      <c r="A1748" s="18"/>
      <c r="B1748" s="17"/>
      <c r="C1748" s="19" t="str">
        <f>IF($B1748="","",IFERROR(INDEX(Items!$B:$B,MATCH($B1748,Items!$A:$A,0)),"Unknown code"))</f>
        <v/>
      </c>
      <c r="D1748" s="20"/>
      <c r="E1748" s="17"/>
    </row>
    <row r="1749" spans="1:5" x14ac:dyDescent="0.3">
      <c r="A1749" s="18"/>
      <c r="B1749" s="17"/>
      <c r="C1749" s="19" t="str">
        <f>IF($B1749="","",IFERROR(INDEX(Items!$B:$B,MATCH($B1749,Items!$A:$A,0)),"Unknown code"))</f>
        <v/>
      </c>
      <c r="D1749" s="20"/>
      <c r="E1749" s="17"/>
    </row>
    <row r="1750" spans="1:5" x14ac:dyDescent="0.3">
      <c r="A1750" s="18"/>
      <c r="B1750" s="17"/>
      <c r="C1750" s="19" t="str">
        <f>IF($B1750="","",IFERROR(INDEX(Items!$B:$B,MATCH($B1750,Items!$A:$A,0)),"Unknown code"))</f>
        <v/>
      </c>
      <c r="D1750" s="20"/>
      <c r="E1750" s="17"/>
    </row>
    <row r="1751" spans="1:5" x14ac:dyDescent="0.3">
      <c r="A1751" s="18"/>
      <c r="B1751" s="17"/>
      <c r="C1751" s="19" t="str">
        <f>IF($B1751="","",IFERROR(INDEX(Items!$B:$B,MATCH($B1751,Items!$A:$A,0)),"Unknown code"))</f>
        <v/>
      </c>
      <c r="D1751" s="20"/>
      <c r="E1751" s="17"/>
    </row>
    <row r="1752" spans="1:5" x14ac:dyDescent="0.3">
      <c r="A1752" s="18"/>
      <c r="B1752" s="17"/>
      <c r="C1752" s="19" t="str">
        <f>IF($B1752="","",IFERROR(INDEX(Items!$B:$B,MATCH($B1752,Items!$A:$A,0)),"Unknown code"))</f>
        <v/>
      </c>
      <c r="D1752" s="20"/>
      <c r="E1752" s="17"/>
    </row>
    <row r="1753" spans="1:5" x14ac:dyDescent="0.3">
      <c r="A1753" s="18"/>
      <c r="B1753" s="17"/>
      <c r="C1753" s="19" t="str">
        <f>IF($B1753="","",IFERROR(INDEX(Items!$B:$B,MATCH($B1753,Items!$A:$A,0)),"Unknown code"))</f>
        <v/>
      </c>
      <c r="D1753" s="20"/>
      <c r="E1753" s="17"/>
    </row>
    <row r="1754" spans="1:5" x14ac:dyDescent="0.3">
      <c r="A1754" s="18"/>
      <c r="B1754" s="17"/>
      <c r="C1754" s="19" t="str">
        <f>IF($B1754="","",IFERROR(INDEX(Items!$B:$B,MATCH($B1754,Items!$A:$A,0)),"Unknown code"))</f>
        <v/>
      </c>
      <c r="D1754" s="20"/>
      <c r="E1754" s="17"/>
    </row>
    <row r="1755" spans="1:5" x14ac:dyDescent="0.3">
      <c r="A1755" s="18"/>
      <c r="B1755" s="17"/>
      <c r="C1755" s="19" t="str">
        <f>IF($B1755="","",IFERROR(INDEX(Items!$B:$B,MATCH($B1755,Items!$A:$A,0)),"Unknown code"))</f>
        <v/>
      </c>
      <c r="D1755" s="20"/>
      <c r="E1755" s="17"/>
    </row>
    <row r="1756" spans="1:5" x14ac:dyDescent="0.3">
      <c r="A1756" s="18"/>
      <c r="B1756" s="17"/>
      <c r="C1756" s="19" t="str">
        <f>IF($B1756="","",IFERROR(INDEX(Items!$B:$B,MATCH($B1756,Items!$A:$A,0)),"Unknown code"))</f>
        <v/>
      </c>
      <c r="D1756" s="20"/>
      <c r="E1756" s="17"/>
    </row>
    <row r="1757" spans="1:5" x14ac:dyDescent="0.3">
      <c r="A1757" s="18"/>
      <c r="B1757" s="17"/>
      <c r="C1757" s="19" t="str">
        <f>IF($B1757="","",IFERROR(INDEX(Items!$B:$B,MATCH($B1757,Items!$A:$A,0)),"Unknown code"))</f>
        <v/>
      </c>
      <c r="D1757" s="20"/>
      <c r="E1757" s="17"/>
    </row>
    <row r="1758" spans="1:5" x14ac:dyDescent="0.3">
      <c r="A1758" s="18"/>
      <c r="B1758" s="17"/>
      <c r="C1758" s="19" t="str">
        <f>IF($B1758="","",IFERROR(INDEX(Items!$B:$B,MATCH($B1758,Items!$A:$A,0)),"Unknown code"))</f>
        <v/>
      </c>
      <c r="D1758" s="20"/>
      <c r="E1758" s="17"/>
    </row>
    <row r="1759" spans="1:5" x14ac:dyDescent="0.3">
      <c r="A1759" s="18"/>
      <c r="B1759" s="17"/>
      <c r="C1759" s="19" t="str">
        <f>IF($B1759="","",IFERROR(INDEX(Items!$B:$B,MATCH($B1759,Items!$A:$A,0)),"Unknown code"))</f>
        <v/>
      </c>
      <c r="D1759" s="20"/>
      <c r="E1759" s="17"/>
    </row>
    <row r="1760" spans="1:5" x14ac:dyDescent="0.3">
      <c r="A1760" s="18"/>
      <c r="B1760" s="17"/>
      <c r="C1760" s="19" t="str">
        <f>IF($B1760="","",IFERROR(INDEX(Items!$B:$B,MATCH($B1760,Items!$A:$A,0)),"Unknown code"))</f>
        <v/>
      </c>
      <c r="D1760" s="20"/>
      <c r="E1760" s="17"/>
    </row>
    <row r="1761" spans="1:5" x14ac:dyDescent="0.3">
      <c r="A1761" s="18"/>
      <c r="B1761" s="17"/>
      <c r="C1761" s="19" t="str">
        <f>IF($B1761="","",IFERROR(INDEX(Items!$B:$B,MATCH($B1761,Items!$A:$A,0)),"Unknown code"))</f>
        <v/>
      </c>
      <c r="D1761" s="20"/>
      <c r="E1761" s="17"/>
    </row>
    <row r="1762" spans="1:5" x14ac:dyDescent="0.3">
      <c r="A1762" s="18"/>
      <c r="B1762" s="17"/>
      <c r="C1762" s="19" t="str">
        <f>IF($B1762="","",IFERROR(INDEX(Items!$B:$B,MATCH($B1762,Items!$A:$A,0)),"Unknown code"))</f>
        <v/>
      </c>
      <c r="D1762" s="20"/>
      <c r="E1762" s="17"/>
    </row>
    <row r="1763" spans="1:5" x14ac:dyDescent="0.3">
      <c r="A1763" s="18"/>
      <c r="B1763" s="17"/>
      <c r="C1763" s="19" t="str">
        <f>IF($B1763="","",IFERROR(INDEX(Items!$B:$B,MATCH($B1763,Items!$A:$A,0)),"Unknown code"))</f>
        <v/>
      </c>
      <c r="D1763" s="20"/>
      <c r="E1763" s="17"/>
    </row>
    <row r="1764" spans="1:5" x14ac:dyDescent="0.3">
      <c r="A1764" s="18"/>
      <c r="B1764" s="17"/>
      <c r="C1764" s="19" t="str">
        <f>IF($B1764="","",IFERROR(INDEX(Items!$B:$B,MATCH($B1764,Items!$A:$A,0)),"Unknown code"))</f>
        <v/>
      </c>
      <c r="D1764" s="20"/>
      <c r="E1764" s="17"/>
    </row>
    <row r="1765" spans="1:5" x14ac:dyDescent="0.3">
      <c r="A1765" s="18"/>
      <c r="B1765" s="17"/>
      <c r="C1765" s="19" t="str">
        <f>IF($B1765="","",IFERROR(INDEX(Items!$B:$B,MATCH($B1765,Items!$A:$A,0)),"Unknown code"))</f>
        <v/>
      </c>
      <c r="D1765" s="20"/>
      <c r="E1765" s="17"/>
    </row>
    <row r="1766" spans="1:5" x14ac:dyDescent="0.3">
      <c r="A1766" s="18"/>
      <c r="B1766" s="17"/>
      <c r="C1766" s="19" t="str">
        <f>IF($B1766="","",IFERROR(INDEX(Items!$B:$B,MATCH($B1766,Items!$A:$A,0)),"Unknown code"))</f>
        <v/>
      </c>
      <c r="D1766" s="20"/>
      <c r="E1766" s="17"/>
    </row>
    <row r="1767" spans="1:5" x14ac:dyDescent="0.3">
      <c r="A1767" s="18"/>
      <c r="B1767" s="17"/>
      <c r="C1767" s="19" t="str">
        <f>IF($B1767="","",IFERROR(INDEX(Items!$B:$B,MATCH($B1767,Items!$A:$A,0)),"Unknown code"))</f>
        <v/>
      </c>
      <c r="D1767" s="20"/>
      <c r="E1767" s="17"/>
    </row>
    <row r="1768" spans="1:5" x14ac:dyDescent="0.3">
      <c r="A1768" s="18"/>
      <c r="B1768" s="17"/>
      <c r="C1768" s="19" t="str">
        <f>IF($B1768="","",IFERROR(INDEX(Items!$B:$B,MATCH($B1768,Items!$A:$A,0)),"Unknown code"))</f>
        <v/>
      </c>
      <c r="D1768" s="20"/>
      <c r="E1768" s="17"/>
    </row>
    <row r="1769" spans="1:5" x14ac:dyDescent="0.3">
      <c r="A1769" s="18"/>
      <c r="B1769" s="17"/>
      <c r="C1769" s="19" t="str">
        <f>IF($B1769="","",IFERROR(INDEX(Items!$B:$B,MATCH($B1769,Items!$A:$A,0)),"Unknown code"))</f>
        <v/>
      </c>
      <c r="D1769" s="20"/>
      <c r="E1769" s="17"/>
    </row>
    <row r="1770" spans="1:5" x14ac:dyDescent="0.3">
      <c r="A1770" s="18"/>
      <c r="B1770" s="17"/>
      <c r="C1770" s="19" t="str">
        <f>IF($B1770="","",IFERROR(INDEX(Items!$B:$B,MATCH($B1770,Items!$A:$A,0)),"Unknown code"))</f>
        <v/>
      </c>
      <c r="D1770" s="20"/>
      <c r="E1770" s="17"/>
    </row>
    <row r="1771" spans="1:5" x14ac:dyDescent="0.3">
      <c r="A1771" s="18"/>
      <c r="B1771" s="17"/>
      <c r="C1771" s="19" t="str">
        <f>IF($B1771="","",IFERROR(INDEX(Items!$B:$B,MATCH($B1771,Items!$A:$A,0)),"Unknown code"))</f>
        <v/>
      </c>
      <c r="D1771" s="20"/>
      <c r="E1771" s="17"/>
    </row>
    <row r="1772" spans="1:5" x14ac:dyDescent="0.3">
      <c r="A1772" s="18"/>
      <c r="B1772" s="17"/>
      <c r="C1772" s="19" t="str">
        <f>IF($B1772="","",IFERROR(INDEX(Items!$B:$B,MATCH($B1772,Items!$A:$A,0)),"Unknown code"))</f>
        <v/>
      </c>
      <c r="D1772" s="20"/>
      <c r="E1772" s="17"/>
    </row>
    <row r="1773" spans="1:5" x14ac:dyDescent="0.3">
      <c r="A1773" s="18"/>
      <c r="B1773" s="17"/>
      <c r="C1773" s="19" t="str">
        <f>IF($B1773="","",IFERROR(INDEX(Items!$B:$B,MATCH($B1773,Items!$A:$A,0)),"Unknown code"))</f>
        <v/>
      </c>
      <c r="D1773" s="20"/>
      <c r="E1773" s="17"/>
    </row>
    <row r="1774" spans="1:5" x14ac:dyDescent="0.3">
      <c r="A1774" s="18"/>
      <c r="B1774" s="17"/>
      <c r="C1774" s="19" t="str">
        <f>IF($B1774="","",IFERROR(INDEX(Items!$B:$B,MATCH($B1774,Items!$A:$A,0)),"Unknown code"))</f>
        <v/>
      </c>
      <c r="D1774" s="20"/>
      <c r="E1774" s="17"/>
    </row>
    <row r="1775" spans="1:5" x14ac:dyDescent="0.3">
      <c r="A1775" s="18"/>
      <c r="B1775" s="17"/>
      <c r="C1775" s="19" t="str">
        <f>IF($B1775="","",IFERROR(INDEX(Items!$B:$B,MATCH($B1775,Items!$A:$A,0)),"Unknown code"))</f>
        <v/>
      </c>
      <c r="D1775" s="20"/>
      <c r="E1775" s="17"/>
    </row>
    <row r="1776" spans="1:5" x14ac:dyDescent="0.3">
      <c r="A1776" s="18"/>
      <c r="B1776" s="17"/>
      <c r="C1776" s="19" t="str">
        <f>IF($B1776="","",IFERROR(INDEX(Items!$B:$B,MATCH($B1776,Items!$A:$A,0)),"Unknown code"))</f>
        <v/>
      </c>
      <c r="D1776" s="20"/>
      <c r="E1776" s="17"/>
    </row>
    <row r="1777" spans="1:5" x14ac:dyDescent="0.3">
      <c r="A1777" s="18"/>
      <c r="B1777" s="17"/>
      <c r="C1777" s="19" t="str">
        <f>IF($B1777="","",IFERROR(INDEX(Items!$B:$B,MATCH($B1777,Items!$A:$A,0)),"Unknown code"))</f>
        <v/>
      </c>
      <c r="D1777" s="20"/>
      <c r="E1777" s="17"/>
    </row>
    <row r="1778" spans="1:5" x14ac:dyDescent="0.3">
      <c r="A1778" s="18"/>
      <c r="B1778" s="17"/>
      <c r="C1778" s="19" t="str">
        <f>IF($B1778="","",IFERROR(INDEX(Items!$B:$B,MATCH($B1778,Items!$A:$A,0)),"Unknown code"))</f>
        <v/>
      </c>
      <c r="D1778" s="20"/>
      <c r="E1778" s="17"/>
    </row>
    <row r="1779" spans="1:5" x14ac:dyDescent="0.3">
      <c r="A1779" s="18"/>
      <c r="B1779" s="17"/>
      <c r="C1779" s="19" t="str">
        <f>IF($B1779="","",IFERROR(INDEX(Items!$B:$B,MATCH($B1779,Items!$A:$A,0)),"Unknown code"))</f>
        <v/>
      </c>
      <c r="D1779" s="20"/>
      <c r="E1779" s="17"/>
    </row>
    <row r="1780" spans="1:5" x14ac:dyDescent="0.3">
      <c r="A1780" s="18"/>
      <c r="B1780" s="17"/>
      <c r="C1780" s="19" t="str">
        <f>IF($B1780="","",IFERROR(INDEX(Items!$B:$B,MATCH($B1780,Items!$A:$A,0)),"Unknown code"))</f>
        <v/>
      </c>
      <c r="D1780" s="20"/>
      <c r="E1780" s="17"/>
    </row>
    <row r="1781" spans="1:5" x14ac:dyDescent="0.3">
      <c r="A1781" s="18"/>
      <c r="B1781" s="17"/>
      <c r="C1781" s="19" t="str">
        <f>IF($B1781="","",IFERROR(INDEX(Items!$B:$B,MATCH($B1781,Items!$A:$A,0)),"Unknown code"))</f>
        <v/>
      </c>
      <c r="D1781" s="20"/>
      <c r="E1781" s="17"/>
    </row>
    <row r="1782" spans="1:5" x14ac:dyDescent="0.3">
      <c r="A1782" s="18"/>
      <c r="B1782" s="17"/>
      <c r="C1782" s="19" t="str">
        <f>IF($B1782="","",IFERROR(INDEX(Items!$B:$B,MATCH($B1782,Items!$A:$A,0)),"Unknown code"))</f>
        <v/>
      </c>
      <c r="D1782" s="20"/>
      <c r="E1782" s="17"/>
    </row>
    <row r="1783" spans="1:5" x14ac:dyDescent="0.3">
      <c r="A1783" s="18"/>
      <c r="B1783" s="17"/>
      <c r="C1783" s="19" t="str">
        <f>IF($B1783="","",IFERROR(INDEX(Items!$B:$B,MATCH($B1783,Items!$A:$A,0)),"Unknown code"))</f>
        <v/>
      </c>
      <c r="D1783" s="20"/>
      <c r="E1783" s="17"/>
    </row>
    <row r="1784" spans="1:5" x14ac:dyDescent="0.3">
      <c r="A1784" s="18"/>
      <c r="B1784" s="17"/>
      <c r="C1784" s="19" t="str">
        <f>IF($B1784="","",IFERROR(INDEX(Items!$B:$B,MATCH($B1784,Items!$A:$A,0)),"Unknown code"))</f>
        <v/>
      </c>
      <c r="D1784" s="20"/>
      <c r="E1784" s="17"/>
    </row>
    <row r="1785" spans="1:5" x14ac:dyDescent="0.3">
      <c r="A1785" s="18"/>
      <c r="B1785" s="17"/>
      <c r="C1785" s="19" t="str">
        <f>IF($B1785="","",IFERROR(INDEX(Items!$B:$B,MATCH($B1785,Items!$A:$A,0)),"Unknown code"))</f>
        <v/>
      </c>
      <c r="D1785" s="20"/>
      <c r="E1785" s="17"/>
    </row>
    <row r="1786" spans="1:5" x14ac:dyDescent="0.3">
      <c r="A1786" s="18"/>
      <c r="B1786" s="17"/>
      <c r="C1786" s="19" t="str">
        <f>IF($B1786="","",IFERROR(INDEX(Items!$B:$B,MATCH($B1786,Items!$A:$A,0)),"Unknown code"))</f>
        <v/>
      </c>
      <c r="D1786" s="20"/>
      <c r="E1786" s="17"/>
    </row>
    <row r="1787" spans="1:5" x14ac:dyDescent="0.3">
      <c r="A1787" s="18"/>
      <c r="B1787" s="17"/>
      <c r="C1787" s="19" t="str">
        <f>IF($B1787="","",IFERROR(INDEX(Items!$B:$B,MATCH($B1787,Items!$A:$A,0)),"Unknown code"))</f>
        <v/>
      </c>
      <c r="D1787" s="20"/>
      <c r="E1787" s="17"/>
    </row>
    <row r="1788" spans="1:5" x14ac:dyDescent="0.3">
      <c r="A1788" s="18"/>
      <c r="B1788" s="17"/>
      <c r="C1788" s="19" t="str">
        <f>IF($B1788="","",IFERROR(INDEX(Items!$B:$B,MATCH($B1788,Items!$A:$A,0)),"Unknown code"))</f>
        <v/>
      </c>
      <c r="D1788" s="20"/>
      <c r="E1788" s="17"/>
    </row>
    <row r="1789" spans="1:5" x14ac:dyDescent="0.3">
      <c r="A1789" s="18"/>
      <c r="B1789" s="17"/>
      <c r="C1789" s="19" t="str">
        <f>IF($B1789="","",IFERROR(INDEX(Items!$B:$B,MATCH($B1789,Items!$A:$A,0)),"Unknown code"))</f>
        <v/>
      </c>
      <c r="D1789" s="20"/>
      <c r="E1789" s="17"/>
    </row>
    <row r="1790" spans="1:5" x14ac:dyDescent="0.3">
      <c r="A1790" s="18"/>
      <c r="B1790" s="17"/>
      <c r="C1790" s="19" t="str">
        <f>IF($B1790="","",IFERROR(INDEX(Items!$B:$B,MATCH($B1790,Items!$A:$A,0)),"Unknown code"))</f>
        <v/>
      </c>
      <c r="D1790" s="20"/>
      <c r="E1790" s="17"/>
    </row>
    <row r="1791" spans="1:5" x14ac:dyDescent="0.3">
      <c r="A1791" s="18"/>
      <c r="B1791" s="17"/>
      <c r="C1791" s="19" t="str">
        <f>IF($B1791="","",IFERROR(INDEX(Items!$B:$B,MATCH($B1791,Items!$A:$A,0)),"Unknown code"))</f>
        <v/>
      </c>
      <c r="D1791" s="20"/>
      <c r="E1791" s="17"/>
    </row>
    <row r="1792" spans="1:5" x14ac:dyDescent="0.3">
      <c r="A1792" s="18"/>
      <c r="B1792" s="17"/>
      <c r="C1792" s="19" t="str">
        <f>IF($B1792="","",IFERROR(INDEX(Items!$B:$B,MATCH($B1792,Items!$A:$A,0)),"Unknown code"))</f>
        <v/>
      </c>
      <c r="D1792" s="20"/>
      <c r="E1792" s="17"/>
    </row>
    <row r="1793" spans="1:5" x14ac:dyDescent="0.3">
      <c r="A1793" s="18"/>
      <c r="B1793" s="17"/>
      <c r="C1793" s="19" t="str">
        <f>IF($B1793="","",IFERROR(INDEX(Items!$B:$B,MATCH($B1793,Items!$A:$A,0)),"Unknown code"))</f>
        <v/>
      </c>
      <c r="D1793" s="20"/>
      <c r="E1793" s="17"/>
    </row>
    <row r="1794" spans="1:5" x14ac:dyDescent="0.3">
      <c r="A1794" s="18"/>
      <c r="B1794" s="17"/>
      <c r="C1794" s="19" t="str">
        <f>IF($B1794="","",IFERROR(INDEX(Items!$B:$B,MATCH($B1794,Items!$A:$A,0)),"Unknown code"))</f>
        <v/>
      </c>
      <c r="D1794" s="20"/>
      <c r="E1794" s="17"/>
    </row>
    <row r="1795" spans="1:5" x14ac:dyDescent="0.3">
      <c r="A1795" s="18"/>
      <c r="B1795" s="17"/>
      <c r="C1795" s="19" t="str">
        <f>IF($B1795="","",IFERROR(INDEX(Items!$B:$B,MATCH($B1795,Items!$A:$A,0)),"Unknown code"))</f>
        <v/>
      </c>
      <c r="D1795" s="20"/>
      <c r="E1795" s="17"/>
    </row>
    <row r="1796" spans="1:5" x14ac:dyDescent="0.3">
      <c r="A1796" s="18"/>
      <c r="B1796" s="17"/>
      <c r="C1796" s="19" t="str">
        <f>IF($B1796="","",IFERROR(INDEX(Items!$B:$B,MATCH($B1796,Items!$A:$A,0)),"Unknown code"))</f>
        <v/>
      </c>
      <c r="D1796" s="20"/>
      <c r="E1796" s="17"/>
    </row>
    <row r="1797" spans="1:5" x14ac:dyDescent="0.3">
      <c r="A1797" s="18"/>
      <c r="B1797" s="17"/>
      <c r="C1797" s="19" t="str">
        <f>IF($B1797="","",IFERROR(INDEX(Items!$B:$B,MATCH($B1797,Items!$A:$A,0)),"Unknown code"))</f>
        <v/>
      </c>
      <c r="D1797" s="20"/>
      <c r="E1797" s="17"/>
    </row>
    <row r="1798" spans="1:5" x14ac:dyDescent="0.3">
      <c r="A1798" s="18"/>
      <c r="B1798" s="17"/>
      <c r="C1798" s="19" t="str">
        <f>IF($B1798="","",IFERROR(INDEX(Items!$B:$B,MATCH($B1798,Items!$A:$A,0)),"Unknown code"))</f>
        <v/>
      </c>
      <c r="D1798" s="20"/>
      <c r="E1798" s="17"/>
    </row>
    <row r="1799" spans="1:5" x14ac:dyDescent="0.3">
      <c r="A1799" s="18"/>
      <c r="B1799" s="17"/>
      <c r="C1799" s="19" t="str">
        <f>IF($B1799="","",IFERROR(INDEX(Items!$B:$B,MATCH($B1799,Items!$A:$A,0)),"Unknown code"))</f>
        <v/>
      </c>
      <c r="D1799" s="20"/>
      <c r="E1799" s="17"/>
    </row>
    <row r="1800" spans="1:5" x14ac:dyDescent="0.3">
      <c r="A1800" s="18"/>
      <c r="B1800" s="17"/>
      <c r="C1800" s="19" t="str">
        <f>IF($B1800="","",IFERROR(INDEX(Items!$B:$B,MATCH($B1800,Items!$A:$A,0)),"Unknown code"))</f>
        <v/>
      </c>
      <c r="D1800" s="20"/>
      <c r="E1800" s="17"/>
    </row>
    <row r="1801" spans="1:5" x14ac:dyDescent="0.3">
      <c r="A1801" s="18"/>
      <c r="B1801" s="17"/>
      <c r="C1801" s="19" t="str">
        <f>IF($B1801="","",IFERROR(INDEX(Items!$B:$B,MATCH($B1801,Items!$A:$A,0)),"Unknown code"))</f>
        <v/>
      </c>
      <c r="D1801" s="20"/>
      <c r="E1801" s="17"/>
    </row>
    <row r="1802" spans="1:5" x14ac:dyDescent="0.3">
      <c r="A1802" s="18"/>
      <c r="B1802" s="17"/>
      <c r="C1802" s="19" t="str">
        <f>IF($B1802="","",IFERROR(INDEX(Items!$B:$B,MATCH($B1802,Items!$A:$A,0)),"Unknown code"))</f>
        <v/>
      </c>
      <c r="D1802" s="20"/>
      <c r="E1802" s="17"/>
    </row>
    <row r="1803" spans="1:5" x14ac:dyDescent="0.3">
      <c r="A1803" s="18"/>
      <c r="B1803" s="17"/>
      <c r="C1803" s="19" t="str">
        <f>IF($B1803="","",IFERROR(INDEX(Items!$B:$B,MATCH($B1803,Items!$A:$A,0)),"Unknown code"))</f>
        <v/>
      </c>
      <c r="D1803" s="20"/>
      <c r="E1803" s="17"/>
    </row>
    <row r="1804" spans="1:5" x14ac:dyDescent="0.3">
      <c r="A1804" s="18"/>
      <c r="B1804" s="17"/>
      <c r="C1804" s="19" t="str">
        <f>IF($B1804="","",IFERROR(INDEX(Items!$B:$B,MATCH($B1804,Items!$A:$A,0)),"Unknown code"))</f>
        <v/>
      </c>
      <c r="D1804" s="20"/>
      <c r="E1804" s="17"/>
    </row>
    <row r="1805" spans="1:5" x14ac:dyDescent="0.3">
      <c r="A1805" s="18"/>
      <c r="B1805" s="17"/>
      <c r="C1805" s="19" t="str">
        <f>IF($B1805="","",IFERROR(INDEX(Items!$B:$B,MATCH($B1805,Items!$A:$A,0)),"Unknown code"))</f>
        <v/>
      </c>
      <c r="D1805" s="20"/>
      <c r="E1805" s="17"/>
    </row>
    <row r="1806" spans="1:5" x14ac:dyDescent="0.3">
      <c r="A1806" s="18"/>
      <c r="B1806" s="17"/>
      <c r="C1806" s="19" t="str">
        <f>IF($B1806="","",IFERROR(INDEX(Items!$B:$B,MATCH($B1806,Items!$A:$A,0)),"Unknown code"))</f>
        <v/>
      </c>
      <c r="D1806" s="20"/>
      <c r="E1806" s="17"/>
    </row>
    <row r="1807" spans="1:5" x14ac:dyDescent="0.3">
      <c r="A1807" s="18"/>
      <c r="B1807" s="17"/>
      <c r="C1807" s="19" t="str">
        <f>IF($B1807="","",IFERROR(INDEX(Items!$B:$B,MATCH($B1807,Items!$A:$A,0)),"Unknown code"))</f>
        <v/>
      </c>
      <c r="D1807" s="20"/>
      <c r="E1807" s="17"/>
    </row>
    <row r="1808" spans="1:5" x14ac:dyDescent="0.3">
      <c r="A1808" s="18"/>
      <c r="B1808" s="17"/>
      <c r="C1808" s="19" t="str">
        <f>IF($B1808="","",IFERROR(INDEX(Items!$B:$B,MATCH($B1808,Items!$A:$A,0)),"Unknown code"))</f>
        <v/>
      </c>
      <c r="D1808" s="20"/>
      <c r="E1808" s="17"/>
    </row>
    <row r="1809" spans="1:5" x14ac:dyDescent="0.3">
      <c r="A1809" s="18"/>
      <c r="B1809" s="17"/>
      <c r="C1809" s="19" t="str">
        <f>IF($B1809="","",IFERROR(INDEX(Items!$B:$B,MATCH($B1809,Items!$A:$A,0)),"Unknown code"))</f>
        <v/>
      </c>
      <c r="D1809" s="20"/>
      <c r="E1809" s="17"/>
    </row>
    <row r="1810" spans="1:5" x14ac:dyDescent="0.3">
      <c r="A1810" s="18"/>
      <c r="B1810" s="17"/>
      <c r="C1810" s="19" t="str">
        <f>IF($B1810="","",IFERROR(INDEX(Items!$B:$B,MATCH($B1810,Items!$A:$A,0)),"Unknown code"))</f>
        <v/>
      </c>
      <c r="D1810" s="20"/>
      <c r="E1810" s="17"/>
    </row>
    <row r="1811" spans="1:5" x14ac:dyDescent="0.3">
      <c r="A1811" s="18"/>
      <c r="B1811" s="17"/>
      <c r="C1811" s="19" t="str">
        <f>IF($B1811="","",IFERROR(INDEX(Items!$B:$B,MATCH($B1811,Items!$A:$A,0)),"Unknown code"))</f>
        <v/>
      </c>
      <c r="D1811" s="20"/>
      <c r="E1811" s="17"/>
    </row>
    <row r="1812" spans="1:5" x14ac:dyDescent="0.3">
      <c r="A1812" s="18"/>
      <c r="B1812" s="17"/>
      <c r="C1812" s="19" t="str">
        <f>IF($B1812="","",IFERROR(INDEX(Items!$B:$B,MATCH($B1812,Items!$A:$A,0)),"Unknown code"))</f>
        <v/>
      </c>
      <c r="D1812" s="20"/>
      <c r="E1812" s="17"/>
    </row>
    <row r="1813" spans="1:5" x14ac:dyDescent="0.3">
      <c r="A1813" s="18"/>
      <c r="B1813" s="17"/>
      <c r="C1813" s="19" t="str">
        <f>IF($B1813="","",IFERROR(INDEX(Items!$B:$B,MATCH($B1813,Items!$A:$A,0)),"Unknown code"))</f>
        <v/>
      </c>
      <c r="D1813" s="20"/>
      <c r="E1813" s="17"/>
    </row>
    <row r="1814" spans="1:5" x14ac:dyDescent="0.3">
      <c r="A1814" s="18"/>
      <c r="B1814" s="17"/>
      <c r="C1814" s="19" t="str">
        <f>IF($B1814="","",IFERROR(INDEX(Items!$B:$B,MATCH($B1814,Items!$A:$A,0)),"Unknown code"))</f>
        <v/>
      </c>
      <c r="D1814" s="20"/>
      <c r="E1814" s="17"/>
    </row>
    <row r="1815" spans="1:5" x14ac:dyDescent="0.3">
      <c r="A1815" s="18"/>
      <c r="B1815" s="17"/>
      <c r="C1815" s="19" t="str">
        <f>IF($B1815="","",IFERROR(INDEX(Items!$B:$B,MATCH($B1815,Items!$A:$A,0)),"Unknown code"))</f>
        <v/>
      </c>
      <c r="D1815" s="20"/>
      <c r="E1815" s="17"/>
    </row>
    <row r="1816" spans="1:5" x14ac:dyDescent="0.3">
      <c r="A1816" s="18"/>
      <c r="B1816" s="17"/>
      <c r="C1816" s="19" t="str">
        <f>IF($B1816="","",IFERROR(INDEX(Items!$B:$B,MATCH($B1816,Items!$A:$A,0)),"Unknown code"))</f>
        <v/>
      </c>
      <c r="D1816" s="20"/>
      <c r="E1816" s="17"/>
    </row>
    <row r="1817" spans="1:5" x14ac:dyDescent="0.3">
      <c r="A1817" s="18"/>
      <c r="B1817" s="17"/>
      <c r="C1817" s="19" t="str">
        <f>IF($B1817="","",IFERROR(INDEX(Items!$B:$B,MATCH($B1817,Items!$A:$A,0)),"Unknown code"))</f>
        <v/>
      </c>
      <c r="D1817" s="20"/>
      <c r="E1817" s="17"/>
    </row>
    <row r="1818" spans="1:5" x14ac:dyDescent="0.3">
      <c r="A1818" s="18"/>
      <c r="B1818" s="17"/>
      <c r="C1818" s="19" t="str">
        <f>IF($B1818="","",IFERROR(INDEX(Items!$B:$B,MATCH($B1818,Items!$A:$A,0)),"Unknown code"))</f>
        <v/>
      </c>
      <c r="D1818" s="20"/>
      <c r="E1818" s="17"/>
    </row>
    <row r="1819" spans="1:5" x14ac:dyDescent="0.3">
      <c r="A1819" s="18"/>
      <c r="B1819" s="17"/>
      <c r="C1819" s="19" t="str">
        <f>IF($B1819="","",IFERROR(INDEX(Items!$B:$B,MATCH($B1819,Items!$A:$A,0)),"Unknown code"))</f>
        <v/>
      </c>
      <c r="D1819" s="20"/>
      <c r="E1819" s="17"/>
    </row>
    <row r="1820" spans="1:5" x14ac:dyDescent="0.3">
      <c r="A1820" s="18"/>
      <c r="B1820" s="17"/>
      <c r="C1820" s="19" t="str">
        <f>IF($B1820="","",IFERROR(INDEX(Items!$B:$B,MATCH($B1820,Items!$A:$A,0)),"Unknown code"))</f>
        <v/>
      </c>
      <c r="D1820" s="20"/>
      <c r="E1820" s="17"/>
    </row>
    <row r="1821" spans="1:5" x14ac:dyDescent="0.3">
      <c r="A1821" s="18"/>
      <c r="B1821" s="17"/>
      <c r="C1821" s="19" t="str">
        <f>IF($B1821="","",IFERROR(INDEX(Items!$B:$B,MATCH($B1821,Items!$A:$A,0)),"Unknown code"))</f>
        <v/>
      </c>
      <c r="D1821" s="20"/>
      <c r="E1821" s="17"/>
    </row>
    <row r="1822" spans="1:5" x14ac:dyDescent="0.3">
      <c r="A1822" s="18"/>
      <c r="B1822" s="17"/>
      <c r="C1822" s="19" t="str">
        <f>IF($B1822="","",IFERROR(INDEX(Items!$B:$B,MATCH($B1822,Items!$A:$A,0)),"Unknown code"))</f>
        <v/>
      </c>
      <c r="D1822" s="20"/>
      <c r="E1822" s="17"/>
    </row>
    <row r="1823" spans="1:5" x14ac:dyDescent="0.3">
      <c r="A1823" s="18"/>
      <c r="B1823" s="17"/>
      <c r="C1823" s="19" t="str">
        <f>IF($B1823="","",IFERROR(INDEX(Items!$B:$B,MATCH($B1823,Items!$A:$A,0)),"Unknown code"))</f>
        <v/>
      </c>
      <c r="D1823" s="20"/>
      <c r="E1823" s="17"/>
    </row>
    <row r="1824" spans="1:5" x14ac:dyDescent="0.3">
      <c r="A1824" s="18"/>
      <c r="B1824" s="17"/>
      <c r="C1824" s="19" t="str">
        <f>IF($B1824="","",IFERROR(INDEX(Items!$B:$B,MATCH($B1824,Items!$A:$A,0)),"Unknown code"))</f>
        <v/>
      </c>
      <c r="D1824" s="20"/>
      <c r="E1824" s="17"/>
    </row>
    <row r="1825" spans="1:5" x14ac:dyDescent="0.3">
      <c r="A1825" s="18"/>
      <c r="B1825" s="17"/>
      <c r="C1825" s="19" t="str">
        <f>IF($B1825="","",IFERROR(INDEX(Items!$B:$B,MATCH($B1825,Items!$A:$A,0)),"Unknown code"))</f>
        <v/>
      </c>
      <c r="D1825" s="20"/>
      <c r="E1825" s="17"/>
    </row>
    <row r="1826" spans="1:5" x14ac:dyDescent="0.3">
      <c r="A1826" s="18"/>
      <c r="B1826" s="17"/>
      <c r="C1826" s="19" t="str">
        <f>IF($B1826="","",IFERROR(INDEX(Items!$B:$B,MATCH($B1826,Items!$A:$A,0)),"Unknown code"))</f>
        <v/>
      </c>
      <c r="D1826" s="20"/>
      <c r="E1826" s="17"/>
    </row>
    <row r="1827" spans="1:5" x14ac:dyDescent="0.3">
      <c r="A1827" s="18"/>
      <c r="B1827" s="17"/>
      <c r="C1827" s="19" t="str">
        <f>IF($B1827="","",IFERROR(INDEX(Items!$B:$B,MATCH($B1827,Items!$A:$A,0)),"Unknown code"))</f>
        <v/>
      </c>
      <c r="D1827" s="20"/>
      <c r="E1827" s="17"/>
    </row>
    <row r="1828" spans="1:5" x14ac:dyDescent="0.3">
      <c r="A1828" s="18"/>
      <c r="B1828" s="17"/>
      <c r="C1828" s="19" t="str">
        <f>IF($B1828="","",IFERROR(INDEX(Items!$B:$B,MATCH($B1828,Items!$A:$A,0)),"Unknown code"))</f>
        <v/>
      </c>
      <c r="D1828" s="20"/>
      <c r="E1828" s="17"/>
    </row>
    <row r="1829" spans="1:5" x14ac:dyDescent="0.3">
      <c r="A1829" s="18"/>
      <c r="B1829" s="17"/>
      <c r="C1829" s="19" t="str">
        <f>IF($B1829="","",IFERROR(INDEX(Items!$B:$B,MATCH($B1829,Items!$A:$A,0)),"Unknown code"))</f>
        <v/>
      </c>
      <c r="D1829" s="20"/>
      <c r="E1829" s="17"/>
    </row>
    <row r="1830" spans="1:5" x14ac:dyDescent="0.3">
      <c r="A1830" s="18"/>
      <c r="B1830" s="17"/>
      <c r="C1830" s="19" t="str">
        <f>IF($B1830="","",IFERROR(INDEX(Items!$B:$B,MATCH($B1830,Items!$A:$A,0)),"Unknown code"))</f>
        <v/>
      </c>
      <c r="D1830" s="20"/>
      <c r="E1830" s="17"/>
    </row>
    <row r="1831" spans="1:5" x14ac:dyDescent="0.3">
      <c r="A1831" s="18"/>
      <c r="B1831" s="17"/>
      <c r="C1831" s="19" t="str">
        <f>IF($B1831="","",IFERROR(INDEX(Items!$B:$B,MATCH($B1831,Items!$A:$A,0)),"Unknown code"))</f>
        <v/>
      </c>
      <c r="D1831" s="20"/>
      <c r="E1831" s="17"/>
    </row>
    <row r="1832" spans="1:5" x14ac:dyDescent="0.3">
      <c r="A1832" s="18"/>
      <c r="B1832" s="17"/>
      <c r="C1832" s="19" t="str">
        <f>IF($B1832="","",IFERROR(INDEX(Items!$B:$B,MATCH($B1832,Items!$A:$A,0)),"Unknown code"))</f>
        <v/>
      </c>
      <c r="D1832" s="20"/>
      <c r="E1832" s="17"/>
    </row>
    <row r="1833" spans="1:5" x14ac:dyDescent="0.3">
      <c r="A1833" s="18"/>
      <c r="B1833" s="17"/>
      <c r="C1833" s="19" t="str">
        <f>IF($B1833="","",IFERROR(INDEX(Items!$B:$B,MATCH($B1833,Items!$A:$A,0)),"Unknown code"))</f>
        <v/>
      </c>
      <c r="D1833" s="20"/>
      <c r="E1833" s="17"/>
    </row>
    <row r="1834" spans="1:5" x14ac:dyDescent="0.3">
      <c r="A1834" s="18"/>
      <c r="B1834" s="17"/>
      <c r="C1834" s="19" t="str">
        <f>IF($B1834="","",IFERROR(INDEX(Items!$B:$B,MATCH($B1834,Items!$A:$A,0)),"Unknown code"))</f>
        <v/>
      </c>
      <c r="D1834" s="20"/>
      <c r="E1834" s="17"/>
    </row>
    <row r="1835" spans="1:5" x14ac:dyDescent="0.3">
      <c r="A1835" s="18"/>
      <c r="B1835" s="17"/>
      <c r="C1835" s="19" t="str">
        <f>IF($B1835="","",IFERROR(INDEX(Items!$B:$B,MATCH($B1835,Items!$A:$A,0)),"Unknown code"))</f>
        <v/>
      </c>
      <c r="D1835" s="20"/>
      <c r="E1835" s="17"/>
    </row>
    <row r="1836" spans="1:5" x14ac:dyDescent="0.3">
      <c r="A1836" s="18"/>
      <c r="B1836" s="17"/>
      <c r="C1836" s="19" t="str">
        <f>IF($B1836="","",IFERROR(INDEX(Items!$B:$B,MATCH($B1836,Items!$A:$A,0)),"Unknown code"))</f>
        <v/>
      </c>
      <c r="D1836" s="20"/>
      <c r="E1836" s="17"/>
    </row>
    <row r="1837" spans="1:5" x14ac:dyDescent="0.3">
      <c r="A1837" s="18"/>
      <c r="B1837" s="17"/>
      <c r="C1837" s="19" t="str">
        <f>IF($B1837="","",IFERROR(INDEX(Items!$B:$B,MATCH($B1837,Items!$A:$A,0)),"Unknown code"))</f>
        <v/>
      </c>
      <c r="D1837" s="20"/>
      <c r="E1837" s="17"/>
    </row>
    <row r="1838" spans="1:5" x14ac:dyDescent="0.3">
      <c r="A1838" s="18"/>
      <c r="B1838" s="17"/>
      <c r="C1838" s="19" t="str">
        <f>IF($B1838="","",IFERROR(INDEX(Items!$B:$B,MATCH($B1838,Items!$A:$A,0)),"Unknown code"))</f>
        <v/>
      </c>
      <c r="D1838" s="20"/>
      <c r="E1838" s="17"/>
    </row>
    <row r="1839" spans="1:5" x14ac:dyDescent="0.3">
      <c r="A1839" s="18"/>
      <c r="B1839" s="17"/>
      <c r="C1839" s="19" t="str">
        <f>IF($B1839="","",IFERROR(INDEX(Items!$B:$B,MATCH($B1839,Items!$A:$A,0)),"Unknown code"))</f>
        <v/>
      </c>
      <c r="D1839" s="20"/>
      <c r="E1839" s="17"/>
    </row>
    <row r="1840" spans="1:5" x14ac:dyDescent="0.3">
      <c r="A1840" s="18"/>
      <c r="B1840" s="17"/>
      <c r="C1840" s="19" t="str">
        <f>IF($B1840="","",IFERROR(INDEX(Items!$B:$B,MATCH($B1840,Items!$A:$A,0)),"Unknown code"))</f>
        <v/>
      </c>
      <c r="D1840" s="20"/>
      <c r="E1840" s="17"/>
    </row>
    <row r="1841" spans="1:5" x14ac:dyDescent="0.3">
      <c r="A1841" s="18"/>
      <c r="B1841" s="17"/>
      <c r="C1841" s="19" t="str">
        <f>IF($B1841="","",IFERROR(INDEX(Items!$B:$B,MATCH($B1841,Items!$A:$A,0)),"Unknown code"))</f>
        <v/>
      </c>
      <c r="D1841" s="20"/>
      <c r="E1841" s="17"/>
    </row>
    <row r="1842" spans="1:5" x14ac:dyDescent="0.3">
      <c r="A1842" s="18"/>
      <c r="B1842" s="17"/>
      <c r="C1842" s="19" t="str">
        <f>IF($B1842="","",IFERROR(INDEX(Items!$B:$B,MATCH($B1842,Items!$A:$A,0)),"Unknown code"))</f>
        <v/>
      </c>
      <c r="D1842" s="20"/>
      <c r="E1842" s="17"/>
    </row>
    <row r="1843" spans="1:5" x14ac:dyDescent="0.3">
      <c r="A1843" s="18"/>
      <c r="B1843" s="17"/>
      <c r="C1843" s="19" t="str">
        <f>IF($B1843="","",IFERROR(INDEX(Items!$B:$B,MATCH($B1843,Items!$A:$A,0)),"Unknown code"))</f>
        <v/>
      </c>
      <c r="D1843" s="20"/>
      <c r="E1843" s="17"/>
    </row>
    <row r="1844" spans="1:5" x14ac:dyDescent="0.3">
      <c r="A1844" s="18"/>
      <c r="B1844" s="17"/>
      <c r="C1844" s="19" t="str">
        <f>IF($B1844="","",IFERROR(INDEX(Items!$B:$B,MATCH($B1844,Items!$A:$A,0)),"Unknown code"))</f>
        <v/>
      </c>
      <c r="D1844" s="20"/>
      <c r="E1844" s="17"/>
    </row>
    <row r="1845" spans="1:5" x14ac:dyDescent="0.3">
      <c r="A1845" s="18"/>
      <c r="B1845" s="17"/>
      <c r="C1845" s="19" t="str">
        <f>IF($B1845="","",IFERROR(INDEX(Items!$B:$B,MATCH($B1845,Items!$A:$A,0)),"Unknown code"))</f>
        <v/>
      </c>
      <c r="D1845" s="20"/>
      <c r="E1845" s="17"/>
    </row>
    <row r="1846" spans="1:5" x14ac:dyDescent="0.3">
      <c r="A1846" s="18"/>
      <c r="B1846" s="17"/>
      <c r="C1846" s="19" t="str">
        <f>IF($B1846="","",IFERROR(INDEX(Items!$B:$B,MATCH($B1846,Items!$A:$A,0)),"Unknown code"))</f>
        <v/>
      </c>
      <c r="D1846" s="20"/>
      <c r="E1846" s="17"/>
    </row>
    <row r="1847" spans="1:5" x14ac:dyDescent="0.3">
      <c r="A1847" s="18"/>
      <c r="B1847" s="17"/>
      <c r="C1847" s="19" t="str">
        <f>IF($B1847="","",IFERROR(INDEX(Items!$B:$B,MATCH($B1847,Items!$A:$A,0)),"Unknown code"))</f>
        <v/>
      </c>
      <c r="D1847" s="20"/>
      <c r="E1847" s="17"/>
    </row>
    <row r="1848" spans="1:5" x14ac:dyDescent="0.3">
      <c r="A1848" s="18"/>
      <c r="B1848" s="17"/>
      <c r="C1848" s="19" t="str">
        <f>IF($B1848="","",IFERROR(INDEX(Items!$B:$B,MATCH($B1848,Items!$A:$A,0)),"Unknown code"))</f>
        <v/>
      </c>
      <c r="D1848" s="20"/>
      <c r="E1848" s="17"/>
    </row>
    <row r="1849" spans="1:5" x14ac:dyDescent="0.3">
      <c r="A1849" s="18"/>
      <c r="B1849" s="17"/>
      <c r="C1849" s="19" t="str">
        <f>IF($B1849="","",IFERROR(INDEX(Items!$B:$B,MATCH($B1849,Items!$A:$A,0)),"Unknown code"))</f>
        <v/>
      </c>
      <c r="D1849" s="20"/>
      <c r="E1849" s="17"/>
    </row>
    <row r="1850" spans="1:5" x14ac:dyDescent="0.3">
      <c r="A1850" s="18"/>
      <c r="B1850" s="17"/>
      <c r="C1850" s="19" t="str">
        <f>IF($B1850="","",IFERROR(INDEX(Items!$B:$B,MATCH($B1850,Items!$A:$A,0)),"Unknown code"))</f>
        <v/>
      </c>
      <c r="D1850" s="20"/>
      <c r="E1850" s="17"/>
    </row>
    <row r="1851" spans="1:5" x14ac:dyDescent="0.3">
      <c r="A1851" s="18"/>
      <c r="B1851" s="17"/>
      <c r="C1851" s="19" t="str">
        <f>IF($B1851="","",IFERROR(INDEX(Items!$B:$B,MATCH($B1851,Items!$A:$A,0)),"Unknown code"))</f>
        <v/>
      </c>
      <c r="D1851" s="20"/>
      <c r="E1851" s="17"/>
    </row>
    <row r="1852" spans="1:5" x14ac:dyDescent="0.3">
      <c r="A1852" s="18"/>
      <c r="B1852" s="17"/>
      <c r="C1852" s="19" t="str">
        <f>IF($B1852="","",IFERROR(INDEX(Items!$B:$B,MATCH($B1852,Items!$A:$A,0)),"Unknown code"))</f>
        <v/>
      </c>
      <c r="D1852" s="20"/>
      <c r="E1852" s="17"/>
    </row>
    <row r="1853" spans="1:5" x14ac:dyDescent="0.3">
      <c r="A1853" s="18"/>
      <c r="B1853" s="17"/>
      <c r="C1853" s="19" t="str">
        <f>IF($B1853="","",IFERROR(INDEX(Items!$B:$B,MATCH($B1853,Items!$A:$A,0)),"Unknown code"))</f>
        <v/>
      </c>
      <c r="D1853" s="20"/>
      <c r="E1853" s="17"/>
    </row>
    <row r="1854" spans="1:5" x14ac:dyDescent="0.3">
      <c r="A1854" s="18"/>
      <c r="B1854" s="17"/>
      <c r="C1854" s="19" t="str">
        <f>IF($B1854="","",IFERROR(INDEX(Items!$B:$B,MATCH($B1854,Items!$A:$A,0)),"Unknown code"))</f>
        <v/>
      </c>
      <c r="D1854" s="20"/>
      <c r="E1854" s="17"/>
    </row>
    <row r="1855" spans="1:5" x14ac:dyDescent="0.3">
      <c r="A1855" s="18"/>
      <c r="B1855" s="17"/>
      <c r="C1855" s="19" t="str">
        <f>IF($B1855="","",IFERROR(INDEX(Items!$B:$B,MATCH($B1855,Items!$A:$A,0)),"Unknown code"))</f>
        <v/>
      </c>
      <c r="D1855" s="20"/>
      <c r="E1855" s="17"/>
    </row>
    <row r="1856" spans="1:5" x14ac:dyDescent="0.3">
      <c r="A1856" s="18"/>
      <c r="B1856" s="17"/>
      <c r="C1856" s="19" t="str">
        <f>IF($B1856="","",IFERROR(INDEX(Items!$B:$B,MATCH($B1856,Items!$A:$A,0)),"Unknown code"))</f>
        <v/>
      </c>
      <c r="D1856" s="20"/>
      <c r="E1856" s="17"/>
    </row>
    <row r="1857" spans="1:5" x14ac:dyDescent="0.3">
      <c r="A1857" s="18"/>
      <c r="B1857" s="17"/>
      <c r="C1857" s="19" t="str">
        <f>IF($B1857="","",IFERROR(INDEX(Items!$B:$B,MATCH($B1857,Items!$A:$A,0)),"Unknown code"))</f>
        <v/>
      </c>
      <c r="D1857" s="20"/>
      <c r="E1857" s="17"/>
    </row>
    <row r="1858" spans="1:5" x14ac:dyDescent="0.3">
      <c r="A1858" s="18"/>
      <c r="B1858" s="17"/>
      <c r="C1858" s="19" t="str">
        <f>IF($B1858="","",IFERROR(INDEX(Items!$B:$B,MATCH($B1858,Items!$A:$A,0)),"Unknown code"))</f>
        <v/>
      </c>
      <c r="D1858" s="20"/>
      <c r="E1858" s="17"/>
    </row>
    <row r="1859" spans="1:5" x14ac:dyDescent="0.3">
      <c r="A1859" s="18"/>
      <c r="B1859" s="17"/>
      <c r="C1859" s="19" t="str">
        <f>IF($B1859="","",IFERROR(INDEX(Items!$B:$B,MATCH($B1859,Items!$A:$A,0)),"Unknown code"))</f>
        <v/>
      </c>
      <c r="D1859" s="20"/>
      <c r="E1859" s="17"/>
    </row>
    <row r="1860" spans="1:5" x14ac:dyDescent="0.3">
      <c r="A1860" s="18"/>
      <c r="B1860" s="17"/>
      <c r="C1860" s="19" t="str">
        <f>IF($B1860="","",IFERROR(INDEX(Items!$B:$B,MATCH($B1860,Items!$A:$A,0)),"Unknown code"))</f>
        <v/>
      </c>
      <c r="D1860" s="20"/>
      <c r="E1860" s="17"/>
    </row>
    <row r="1861" spans="1:5" x14ac:dyDescent="0.3">
      <c r="A1861" s="18"/>
      <c r="B1861" s="17"/>
      <c r="C1861" s="19" t="str">
        <f>IF($B1861="","",IFERROR(INDEX(Items!$B:$B,MATCH($B1861,Items!$A:$A,0)),"Unknown code"))</f>
        <v/>
      </c>
      <c r="D1861" s="20"/>
      <c r="E1861" s="17"/>
    </row>
    <row r="1862" spans="1:5" x14ac:dyDescent="0.3">
      <c r="A1862" s="18"/>
      <c r="B1862" s="17"/>
      <c r="C1862" s="19" t="str">
        <f>IF($B1862="","",IFERROR(INDEX(Items!$B:$B,MATCH($B1862,Items!$A:$A,0)),"Unknown code"))</f>
        <v/>
      </c>
      <c r="D1862" s="20"/>
      <c r="E1862" s="17"/>
    </row>
    <row r="1863" spans="1:5" x14ac:dyDescent="0.3">
      <c r="A1863" s="18"/>
      <c r="B1863" s="17"/>
      <c r="C1863" s="19" t="str">
        <f>IF($B1863="","",IFERROR(INDEX(Items!$B:$B,MATCH($B1863,Items!$A:$A,0)),"Unknown code"))</f>
        <v/>
      </c>
      <c r="D1863" s="20"/>
      <c r="E1863" s="17"/>
    </row>
    <row r="1864" spans="1:5" x14ac:dyDescent="0.3">
      <c r="A1864" s="18"/>
      <c r="B1864" s="17"/>
      <c r="C1864" s="19" t="str">
        <f>IF($B1864="","",IFERROR(INDEX(Items!$B:$B,MATCH($B1864,Items!$A:$A,0)),"Unknown code"))</f>
        <v/>
      </c>
      <c r="D1864" s="20"/>
      <c r="E1864" s="17"/>
    </row>
    <row r="1865" spans="1:5" x14ac:dyDescent="0.3">
      <c r="A1865" s="18"/>
      <c r="B1865" s="17"/>
      <c r="C1865" s="19" t="str">
        <f>IF($B1865="","",IFERROR(INDEX(Items!$B:$B,MATCH($B1865,Items!$A:$A,0)),"Unknown code"))</f>
        <v/>
      </c>
      <c r="D1865" s="20"/>
      <c r="E1865" s="17"/>
    </row>
    <row r="1866" spans="1:5" x14ac:dyDescent="0.3">
      <c r="A1866" s="18"/>
      <c r="B1866" s="17"/>
      <c r="C1866" s="19" t="str">
        <f>IF($B1866="","",IFERROR(INDEX(Items!$B:$B,MATCH($B1866,Items!$A:$A,0)),"Unknown code"))</f>
        <v/>
      </c>
      <c r="D1866" s="20"/>
      <c r="E1866" s="17"/>
    </row>
    <row r="1867" spans="1:5" x14ac:dyDescent="0.3">
      <c r="A1867" s="18"/>
      <c r="B1867" s="17"/>
      <c r="C1867" s="19" t="str">
        <f>IF($B1867="","",IFERROR(INDEX(Items!$B:$B,MATCH($B1867,Items!$A:$A,0)),"Unknown code"))</f>
        <v/>
      </c>
      <c r="D1867" s="20"/>
      <c r="E1867" s="17"/>
    </row>
    <row r="1868" spans="1:5" x14ac:dyDescent="0.3">
      <c r="A1868" s="18"/>
      <c r="B1868" s="17"/>
      <c r="C1868" s="19" t="str">
        <f>IF($B1868="","",IFERROR(INDEX(Items!$B:$B,MATCH($B1868,Items!$A:$A,0)),"Unknown code"))</f>
        <v/>
      </c>
      <c r="D1868" s="20"/>
      <c r="E1868" s="17"/>
    </row>
    <row r="1869" spans="1:5" x14ac:dyDescent="0.3">
      <c r="A1869" s="18"/>
      <c r="B1869" s="17"/>
      <c r="C1869" s="19" t="str">
        <f>IF($B1869="","",IFERROR(INDEX(Items!$B:$B,MATCH($B1869,Items!$A:$A,0)),"Unknown code"))</f>
        <v/>
      </c>
      <c r="D1869" s="20"/>
      <c r="E1869" s="17"/>
    </row>
    <row r="1870" spans="1:5" x14ac:dyDescent="0.3">
      <c r="A1870" s="18"/>
      <c r="B1870" s="17"/>
      <c r="C1870" s="19" t="str">
        <f>IF($B1870="","",IFERROR(INDEX(Items!$B:$B,MATCH($B1870,Items!$A:$A,0)),"Unknown code"))</f>
        <v/>
      </c>
      <c r="D1870" s="20"/>
      <c r="E1870" s="17"/>
    </row>
    <row r="1871" spans="1:5" x14ac:dyDescent="0.3">
      <c r="A1871" s="18"/>
      <c r="B1871" s="17"/>
      <c r="C1871" s="19" t="str">
        <f>IF($B1871="","",IFERROR(INDEX(Items!$B:$B,MATCH($B1871,Items!$A:$A,0)),"Unknown code"))</f>
        <v/>
      </c>
      <c r="D1871" s="20"/>
      <c r="E1871" s="17"/>
    </row>
    <row r="1872" spans="1:5" x14ac:dyDescent="0.3">
      <c r="A1872" s="18"/>
      <c r="B1872" s="17"/>
      <c r="C1872" s="19" t="str">
        <f>IF($B1872="","",IFERROR(INDEX(Items!$B:$B,MATCH($B1872,Items!$A:$A,0)),"Unknown code"))</f>
        <v/>
      </c>
      <c r="D1872" s="20"/>
      <c r="E1872" s="17"/>
    </row>
    <row r="1873" spans="1:5" x14ac:dyDescent="0.3">
      <c r="A1873" s="18"/>
      <c r="B1873" s="17"/>
      <c r="C1873" s="19" t="str">
        <f>IF($B1873="","",IFERROR(INDEX(Items!$B:$B,MATCH($B1873,Items!$A:$A,0)),"Unknown code"))</f>
        <v/>
      </c>
      <c r="D1873" s="20"/>
      <c r="E1873" s="17"/>
    </row>
    <row r="1874" spans="1:5" x14ac:dyDescent="0.3">
      <c r="A1874" s="18"/>
      <c r="B1874" s="17"/>
      <c r="C1874" s="19" t="str">
        <f>IF($B1874="","",IFERROR(INDEX(Items!$B:$B,MATCH($B1874,Items!$A:$A,0)),"Unknown code"))</f>
        <v/>
      </c>
      <c r="D1874" s="20"/>
      <c r="E1874" s="17"/>
    </row>
    <row r="1875" spans="1:5" x14ac:dyDescent="0.3">
      <c r="A1875" s="18"/>
      <c r="B1875" s="17"/>
      <c r="C1875" s="19" t="str">
        <f>IF($B1875="","",IFERROR(INDEX(Items!$B:$B,MATCH($B1875,Items!$A:$A,0)),"Unknown code"))</f>
        <v/>
      </c>
      <c r="D1875" s="20"/>
      <c r="E1875" s="17"/>
    </row>
    <row r="1876" spans="1:5" x14ac:dyDescent="0.3">
      <c r="A1876" s="18"/>
      <c r="B1876" s="17"/>
      <c r="C1876" s="19" t="str">
        <f>IF($B1876="","",IFERROR(INDEX(Items!$B:$B,MATCH($B1876,Items!$A:$A,0)),"Unknown code"))</f>
        <v/>
      </c>
      <c r="D1876" s="20"/>
      <c r="E1876" s="17"/>
    </row>
    <row r="1877" spans="1:5" x14ac:dyDescent="0.3">
      <c r="A1877" s="18"/>
      <c r="B1877" s="17"/>
      <c r="C1877" s="19" t="str">
        <f>IF($B1877="","",IFERROR(INDEX(Items!$B:$B,MATCH($B1877,Items!$A:$A,0)),"Unknown code"))</f>
        <v/>
      </c>
      <c r="D1877" s="20"/>
      <c r="E1877" s="17"/>
    </row>
    <row r="1878" spans="1:5" x14ac:dyDescent="0.3">
      <c r="A1878" s="18"/>
      <c r="B1878" s="17"/>
      <c r="C1878" s="19" t="str">
        <f>IF($B1878="","",IFERROR(INDEX(Items!$B:$B,MATCH($B1878,Items!$A:$A,0)),"Unknown code"))</f>
        <v/>
      </c>
      <c r="D1878" s="20"/>
      <c r="E1878" s="17"/>
    </row>
    <row r="1879" spans="1:5" x14ac:dyDescent="0.3">
      <c r="A1879" s="18"/>
      <c r="B1879" s="17"/>
      <c r="C1879" s="19" t="str">
        <f>IF($B1879="","",IFERROR(INDEX(Items!$B:$B,MATCH($B1879,Items!$A:$A,0)),"Unknown code"))</f>
        <v/>
      </c>
      <c r="D1879" s="20"/>
      <c r="E1879" s="17"/>
    </row>
    <row r="1880" spans="1:5" x14ac:dyDescent="0.3">
      <c r="A1880" s="18"/>
      <c r="B1880" s="17"/>
      <c r="C1880" s="19" t="str">
        <f>IF($B1880="","",IFERROR(INDEX(Items!$B:$B,MATCH($B1880,Items!$A:$A,0)),"Unknown code"))</f>
        <v/>
      </c>
      <c r="D1880" s="20"/>
      <c r="E1880" s="17"/>
    </row>
    <row r="1881" spans="1:5" x14ac:dyDescent="0.3">
      <c r="A1881" s="18"/>
      <c r="B1881" s="17"/>
      <c r="C1881" s="19" t="str">
        <f>IF($B1881="","",IFERROR(INDEX(Items!$B:$B,MATCH($B1881,Items!$A:$A,0)),"Unknown code"))</f>
        <v/>
      </c>
      <c r="D1881" s="20"/>
      <c r="E1881" s="17"/>
    </row>
    <row r="1882" spans="1:5" x14ac:dyDescent="0.3">
      <c r="A1882" s="18"/>
      <c r="B1882" s="17"/>
      <c r="C1882" s="19" t="str">
        <f>IF($B1882="","",IFERROR(INDEX(Items!$B:$B,MATCH($B1882,Items!$A:$A,0)),"Unknown code"))</f>
        <v/>
      </c>
      <c r="D1882" s="20"/>
      <c r="E1882" s="17"/>
    </row>
    <row r="1883" spans="1:5" x14ac:dyDescent="0.3">
      <c r="A1883" s="18"/>
      <c r="B1883" s="17"/>
      <c r="C1883" s="19" t="str">
        <f>IF($B1883="","",IFERROR(INDEX(Items!$B:$B,MATCH($B1883,Items!$A:$A,0)),"Unknown code"))</f>
        <v/>
      </c>
      <c r="D1883" s="20"/>
      <c r="E1883" s="17"/>
    </row>
    <row r="1884" spans="1:5" x14ac:dyDescent="0.3">
      <c r="A1884" s="18"/>
      <c r="B1884" s="17"/>
      <c r="C1884" s="19" t="str">
        <f>IF($B1884="","",IFERROR(INDEX(Items!$B:$B,MATCH($B1884,Items!$A:$A,0)),"Unknown code"))</f>
        <v/>
      </c>
      <c r="D1884" s="20"/>
      <c r="E1884" s="17"/>
    </row>
    <row r="1885" spans="1:5" x14ac:dyDescent="0.3">
      <c r="A1885" s="18"/>
      <c r="B1885" s="17"/>
      <c r="C1885" s="19" t="str">
        <f>IF($B1885="","",IFERROR(INDEX(Items!$B:$B,MATCH($B1885,Items!$A:$A,0)),"Unknown code"))</f>
        <v/>
      </c>
      <c r="D1885" s="20"/>
      <c r="E1885" s="17"/>
    </row>
    <row r="1886" spans="1:5" x14ac:dyDescent="0.3">
      <c r="A1886" s="18"/>
      <c r="B1886" s="17"/>
      <c r="C1886" s="19" t="str">
        <f>IF($B1886="","",IFERROR(INDEX(Items!$B:$B,MATCH($B1886,Items!$A:$A,0)),"Unknown code"))</f>
        <v/>
      </c>
      <c r="D1886" s="20"/>
      <c r="E1886" s="17"/>
    </row>
    <row r="1887" spans="1:5" x14ac:dyDescent="0.3">
      <c r="A1887" s="18"/>
      <c r="B1887" s="17"/>
      <c r="C1887" s="19" t="str">
        <f>IF($B1887="","",IFERROR(INDEX(Items!$B:$B,MATCH($B1887,Items!$A:$A,0)),"Unknown code"))</f>
        <v/>
      </c>
      <c r="D1887" s="20"/>
      <c r="E1887" s="17"/>
    </row>
    <row r="1888" spans="1:5" x14ac:dyDescent="0.3">
      <c r="A1888" s="18"/>
      <c r="B1888" s="17"/>
      <c r="C1888" s="19" t="str">
        <f>IF($B1888="","",IFERROR(INDEX(Items!$B:$B,MATCH($B1888,Items!$A:$A,0)),"Unknown code"))</f>
        <v/>
      </c>
      <c r="D1888" s="20"/>
      <c r="E1888" s="17"/>
    </row>
    <row r="1889" spans="1:5" x14ac:dyDescent="0.3">
      <c r="A1889" s="18"/>
      <c r="B1889" s="17"/>
      <c r="C1889" s="19" t="str">
        <f>IF($B1889="","",IFERROR(INDEX(Items!$B:$B,MATCH($B1889,Items!$A:$A,0)),"Unknown code"))</f>
        <v/>
      </c>
      <c r="D1889" s="20"/>
      <c r="E1889" s="17"/>
    </row>
    <row r="1890" spans="1:5" x14ac:dyDescent="0.3">
      <c r="A1890" s="18"/>
      <c r="B1890" s="17"/>
      <c r="C1890" s="19" t="str">
        <f>IF($B1890="","",IFERROR(INDEX(Items!$B:$B,MATCH($B1890,Items!$A:$A,0)),"Unknown code"))</f>
        <v/>
      </c>
      <c r="D1890" s="20"/>
      <c r="E1890" s="17"/>
    </row>
    <row r="1891" spans="1:5" x14ac:dyDescent="0.3">
      <c r="A1891" s="18"/>
      <c r="B1891" s="17"/>
      <c r="C1891" s="19" t="str">
        <f>IF($B1891="","",IFERROR(INDEX(Items!$B:$B,MATCH($B1891,Items!$A:$A,0)),"Unknown code"))</f>
        <v/>
      </c>
      <c r="D1891" s="20"/>
      <c r="E1891" s="17"/>
    </row>
    <row r="1892" spans="1:5" x14ac:dyDescent="0.3">
      <c r="A1892" s="18"/>
      <c r="B1892" s="17"/>
      <c r="C1892" s="19" t="str">
        <f>IF($B1892="","",IFERROR(INDEX(Items!$B:$B,MATCH($B1892,Items!$A:$A,0)),"Unknown code"))</f>
        <v/>
      </c>
      <c r="D1892" s="20"/>
      <c r="E1892" s="17"/>
    </row>
    <row r="1893" spans="1:5" x14ac:dyDescent="0.3">
      <c r="A1893" s="18"/>
      <c r="B1893" s="17"/>
      <c r="C1893" s="19" t="str">
        <f>IF($B1893="","",IFERROR(INDEX(Items!$B:$B,MATCH($B1893,Items!$A:$A,0)),"Unknown code"))</f>
        <v/>
      </c>
      <c r="D1893" s="20"/>
      <c r="E1893" s="17"/>
    </row>
    <row r="1894" spans="1:5" x14ac:dyDescent="0.3">
      <c r="A1894" s="18"/>
      <c r="B1894" s="17"/>
      <c r="C1894" s="19" t="str">
        <f>IF($B1894="","",IFERROR(INDEX(Items!$B:$B,MATCH($B1894,Items!$A:$A,0)),"Unknown code"))</f>
        <v/>
      </c>
      <c r="D1894" s="20"/>
      <c r="E1894" s="17"/>
    </row>
    <row r="1895" spans="1:5" x14ac:dyDescent="0.3">
      <c r="A1895" s="18"/>
      <c r="B1895" s="17"/>
      <c r="C1895" s="19" t="str">
        <f>IF($B1895="","",IFERROR(INDEX(Items!$B:$B,MATCH($B1895,Items!$A:$A,0)),"Unknown code"))</f>
        <v/>
      </c>
      <c r="D1895" s="20"/>
      <c r="E1895" s="17"/>
    </row>
    <row r="1896" spans="1:5" x14ac:dyDescent="0.3">
      <c r="A1896" s="18"/>
      <c r="B1896" s="17"/>
      <c r="C1896" s="19" t="str">
        <f>IF($B1896="","",IFERROR(INDEX(Items!$B:$B,MATCH($B1896,Items!$A:$A,0)),"Unknown code"))</f>
        <v/>
      </c>
      <c r="D1896" s="20"/>
      <c r="E1896" s="17"/>
    </row>
    <row r="1897" spans="1:5" x14ac:dyDescent="0.3">
      <c r="A1897" s="18"/>
      <c r="B1897" s="17"/>
      <c r="C1897" s="19" t="str">
        <f>IF($B1897="","",IFERROR(INDEX(Items!$B:$B,MATCH($B1897,Items!$A:$A,0)),"Unknown code"))</f>
        <v/>
      </c>
      <c r="D1897" s="20"/>
      <c r="E1897" s="17"/>
    </row>
    <row r="1898" spans="1:5" x14ac:dyDescent="0.3">
      <c r="A1898" s="18"/>
      <c r="B1898" s="17"/>
      <c r="C1898" s="19" t="str">
        <f>IF($B1898="","",IFERROR(INDEX(Items!$B:$B,MATCH($B1898,Items!$A:$A,0)),"Unknown code"))</f>
        <v/>
      </c>
      <c r="D1898" s="20"/>
      <c r="E1898" s="17"/>
    </row>
    <row r="1899" spans="1:5" x14ac:dyDescent="0.3">
      <c r="A1899" s="18"/>
      <c r="B1899" s="17"/>
      <c r="C1899" s="19" t="str">
        <f>IF($B1899="","",IFERROR(INDEX(Items!$B:$B,MATCH($B1899,Items!$A:$A,0)),"Unknown code"))</f>
        <v/>
      </c>
      <c r="D1899" s="20"/>
      <c r="E1899" s="17"/>
    </row>
    <row r="1900" spans="1:5" x14ac:dyDescent="0.3">
      <c r="A1900" s="18"/>
      <c r="B1900" s="17"/>
      <c r="C1900" s="19" t="str">
        <f>IF($B1900="","",IFERROR(INDEX(Items!$B:$B,MATCH($B1900,Items!$A:$A,0)),"Unknown code"))</f>
        <v/>
      </c>
      <c r="D1900" s="20"/>
      <c r="E1900" s="17"/>
    </row>
    <row r="1901" spans="1:5" x14ac:dyDescent="0.3">
      <c r="A1901" s="18"/>
      <c r="B1901" s="17"/>
      <c r="C1901" s="19" t="str">
        <f>IF($B1901="","",IFERROR(INDEX(Items!$B:$B,MATCH($B1901,Items!$A:$A,0)),"Unknown code"))</f>
        <v/>
      </c>
      <c r="D1901" s="20"/>
      <c r="E1901" s="17"/>
    </row>
    <row r="1902" spans="1:5" x14ac:dyDescent="0.3">
      <c r="A1902" s="18"/>
      <c r="B1902" s="17"/>
      <c r="C1902" s="19" t="str">
        <f>IF($B1902="","",IFERROR(INDEX(Items!$B:$B,MATCH($B1902,Items!$A:$A,0)),"Unknown code"))</f>
        <v/>
      </c>
      <c r="D1902" s="20"/>
      <c r="E1902" s="17"/>
    </row>
    <row r="1903" spans="1:5" x14ac:dyDescent="0.3">
      <c r="A1903" s="18"/>
      <c r="B1903" s="17"/>
      <c r="C1903" s="19" t="str">
        <f>IF($B1903="","",IFERROR(INDEX(Items!$B:$B,MATCH($B1903,Items!$A:$A,0)),"Unknown code"))</f>
        <v/>
      </c>
      <c r="D1903" s="20"/>
      <c r="E1903" s="17"/>
    </row>
    <row r="1904" spans="1:5" x14ac:dyDescent="0.3">
      <c r="A1904" s="18"/>
      <c r="B1904" s="17"/>
      <c r="C1904" s="19" t="str">
        <f>IF($B1904="","",IFERROR(INDEX(Items!$B:$B,MATCH($B1904,Items!$A:$A,0)),"Unknown code"))</f>
        <v/>
      </c>
      <c r="D1904" s="20"/>
      <c r="E1904" s="17"/>
    </row>
    <row r="1905" spans="1:5" x14ac:dyDescent="0.3">
      <c r="A1905" s="18"/>
      <c r="B1905" s="17"/>
      <c r="C1905" s="19" t="str">
        <f>IF($B1905="","",IFERROR(INDEX(Items!$B:$B,MATCH($B1905,Items!$A:$A,0)),"Unknown code"))</f>
        <v/>
      </c>
      <c r="D1905" s="20"/>
      <c r="E1905" s="17"/>
    </row>
    <row r="1906" spans="1:5" x14ac:dyDescent="0.3">
      <c r="A1906" s="18"/>
      <c r="B1906" s="17"/>
      <c r="C1906" s="19" t="str">
        <f>IF($B1906="","",IFERROR(INDEX(Items!$B:$B,MATCH($B1906,Items!$A:$A,0)),"Unknown code"))</f>
        <v/>
      </c>
      <c r="D1906" s="20"/>
      <c r="E1906" s="17"/>
    </row>
    <row r="1907" spans="1:5" x14ac:dyDescent="0.3">
      <c r="A1907" s="18"/>
      <c r="B1907" s="17"/>
      <c r="C1907" s="19" t="str">
        <f>IF($B1907="","",IFERROR(INDEX(Items!$B:$B,MATCH($B1907,Items!$A:$A,0)),"Unknown code"))</f>
        <v/>
      </c>
      <c r="D1907" s="20"/>
      <c r="E1907" s="17"/>
    </row>
    <row r="1908" spans="1:5" x14ac:dyDescent="0.3">
      <c r="A1908" s="18"/>
      <c r="B1908" s="17"/>
      <c r="C1908" s="19" t="str">
        <f>IF($B1908="","",IFERROR(INDEX(Items!$B:$B,MATCH($B1908,Items!$A:$A,0)),"Unknown code"))</f>
        <v/>
      </c>
      <c r="D1908" s="20"/>
      <c r="E1908" s="17"/>
    </row>
    <row r="1909" spans="1:5" x14ac:dyDescent="0.3">
      <c r="A1909" s="18"/>
      <c r="B1909" s="17"/>
      <c r="C1909" s="19" t="str">
        <f>IF($B1909="","",IFERROR(INDEX(Items!$B:$B,MATCH($B1909,Items!$A:$A,0)),"Unknown code"))</f>
        <v/>
      </c>
      <c r="D1909" s="20"/>
      <c r="E1909" s="17"/>
    </row>
    <row r="1910" spans="1:5" x14ac:dyDescent="0.3">
      <c r="A1910" s="18"/>
      <c r="B1910" s="17"/>
      <c r="C1910" s="19" t="str">
        <f>IF($B1910="","",IFERROR(INDEX(Items!$B:$B,MATCH($B1910,Items!$A:$A,0)),"Unknown code"))</f>
        <v/>
      </c>
      <c r="D1910" s="20"/>
      <c r="E1910" s="17"/>
    </row>
    <row r="1911" spans="1:5" x14ac:dyDescent="0.3">
      <c r="A1911" s="18"/>
      <c r="B1911" s="17"/>
      <c r="C1911" s="19" t="str">
        <f>IF($B1911="","",IFERROR(INDEX(Items!$B:$B,MATCH($B1911,Items!$A:$A,0)),"Unknown code"))</f>
        <v/>
      </c>
      <c r="D1911" s="20"/>
      <c r="E1911" s="17"/>
    </row>
    <row r="1912" spans="1:5" x14ac:dyDescent="0.3">
      <c r="A1912" s="18"/>
      <c r="B1912" s="17"/>
      <c r="C1912" s="19" t="str">
        <f>IF($B1912="","",IFERROR(INDEX(Items!$B:$B,MATCH($B1912,Items!$A:$A,0)),"Unknown code"))</f>
        <v/>
      </c>
      <c r="D1912" s="20"/>
      <c r="E1912" s="17"/>
    </row>
    <row r="1913" spans="1:5" x14ac:dyDescent="0.3">
      <c r="A1913" s="18"/>
      <c r="B1913" s="17"/>
      <c r="C1913" s="19" t="str">
        <f>IF($B1913="","",IFERROR(INDEX(Items!$B:$B,MATCH($B1913,Items!$A:$A,0)),"Unknown code"))</f>
        <v/>
      </c>
      <c r="D1913" s="20"/>
      <c r="E1913" s="17"/>
    </row>
    <row r="1914" spans="1:5" x14ac:dyDescent="0.3">
      <c r="A1914" s="18"/>
      <c r="B1914" s="17"/>
      <c r="C1914" s="19" t="str">
        <f>IF($B1914="","",IFERROR(INDEX(Items!$B:$B,MATCH($B1914,Items!$A:$A,0)),"Unknown code"))</f>
        <v/>
      </c>
      <c r="D1914" s="20"/>
      <c r="E1914" s="17"/>
    </row>
    <row r="1915" spans="1:5" x14ac:dyDescent="0.3">
      <c r="A1915" s="18"/>
      <c r="B1915" s="17"/>
      <c r="C1915" s="19" t="str">
        <f>IF($B1915="","",IFERROR(INDEX(Items!$B:$B,MATCH($B1915,Items!$A:$A,0)),"Unknown code"))</f>
        <v/>
      </c>
      <c r="D1915" s="20"/>
      <c r="E1915" s="17"/>
    </row>
    <row r="1916" spans="1:5" x14ac:dyDescent="0.3">
      <c r="A1916" s="18"/>
      <c r="B1916" s="17"/>
      <c r="C1916" s="19" t="str">
        <f>IF($B1916="","",IFERROR(INDEX(Items!$B:$B,MATCH($B1916,Items!$A:$A,0)),"Unknown code"))</f>
        <v/>
      </c>
      <c r="D1916" s="20"/>
      <c r="E1916" s="17"/>
    </row>
    <row r="1917" spans="1:5" x14ac:dyDescent="0.3">
      <c r="A1917" s="18"/>
      <c r="B1917" s="17"/>
      <c r="C1917" s="19" t="str">
        <f>IF($B1917="","",IFERROR(INDEX(Items!$B:$B,MATCH($B1917,Items!$A:$A,0)),"Unknown code"))</f>
        <v/>
      </c>
      <c r="D1917" s="20"/>
      <c r="E1917" s="17"/>
    </row>
    <row r="1918" spans="1:5" x14ac:dyDescent="0.3">
      <c r="A1918" s="18"/>
      <c r="B1918" s="17"/>
      <c r="C1918" s="19" t="str">
        <f>IF($B1918="","",IFERROR(INDEX(Items!$B:$B,MATCH($B1918,Items!$A:$A,0)),"Unknown code"))</f>
        <v/>
      </c>
      <c r="D1918" s="20"/>
      <c r="E1918" s="17"/>
    </row>
    <row r="1919" spans="1:5" x14ac:dyDescent="0.3">
      <c r="A1919" s="18"/>
      <c r="B1919" s="17"/>
      <c r="C1919" s="19" t="str">
        <f>IF($B1919="","",IFERROR(INDEX(Items!$B:$B,MATCH($B1919,Items!$A:$A,0)),"Unknown code"))</f>
        <v/>
      </c>
      <c r="D1919" s="20"/>
      <c r="E1919" s="17"/>
    </row>
    <row r="1920" spans="1:5" x14ac:dyDescent="0.3">
      <c r="A1920" s="18"/>
      <c r="B1920" s="17"/>
      <c r="C1920" s="19" t="str">
        <f>IF($B1920="","",IFERROR(INDEX(Items!$B:$B,MATCH($B1920,Items!$A:$A,0)),"Unknown code"))</f>
        <v/>
      </c>
      <c r="D1920" s="20"/>
      <c r="E1920" s="17"/>
    </row>
    <row r="1921" spans="1:5" x14ac:dyDescent="0.3">
      <c r="A1921" s="18"/>
      <c r="B1921" s="17"/>
      <c r="C1921" s="19" t="str">
        <f>IF($B1921="","",IFERROR(INDEX(Items!$B:$B,MATCH($B1921,Items!$A:$A,0)),"Unknown code"))</f>
        <v/>
      </c>
      <c r="D1921" s="20"/>
      <c r="E1921" s="17"/>
    </row>
    <row r="1922" spans="1:5" x14ac:dyDescent="0.3">
      <c r="A1922" s="18"/>
      <c r="B1922" s="17"/>
      <c r="C1922" s="19" t="str">
        <f>IF($B1922="","",IFERROR(INDEX(Items!$B:$B,MATCH($B1922,Items!$A:$A,0)),"Unknown code"))</f>
        <v/>
      </c>
      <c r="D1922" s="20"/>
      <c r="E1922" s="17"/>
    </row>
    <row r="1923" spans="1:5" x14ac:dyDescent="0.3">
      <c r="A1923" s="18"/>
      <c r="B1923" s="17"/>
      <c r="C1923" s="19" t="str">
        <f>IF($B1923="","",IFERROR(INDEX(Items!$B:$B,MATCH($B1923,Items!$A:$A,0)),"Unknown code"))</f>
        <v/>
      </c>
      <c r="D1923" s="20"/>
      <c r="E1923" s="17"/>
    </row>
    <row r="1924" spans="1:5" x14ac:dyDescent="0.3">
      <c r="A1924" s="18"/>
      <c r="B1924" s="17"/>
      <c r="C1924" s="19" t="str">
        <f>IF($B1924="","",IFERROR(INDEX(Items!$B:$B,MATCH($B1924,Items!$A:$A,0)),"Unknown code"))</f>
        <v/>
      </c>
      <c r="D1924" s="20"/>
      <c r="E1924" s="17"/>
    </row>
    <row r="1925" spans="1:5" x14ac:dyDescent="0.3">
      <c r="A1925" s="18"/>
      <c r="B1925" s="17"/>
      <c r="C1925" s="19" t="str">
        <f>IF($B1925="","",IFERROR(INDEX(Items!$B:$B,MATCH($B1925,Items!$A:$A,0)),"Unknown code"))</f>
        <v/>
      </c>
      <c r="D1925" s="20"/>
      <c r="E1925" s="17"/>
    </row>
    <row r="1926" spans="1:5" x14ac:dyDescent="0.3">
      <c r="A1926" s="18"/>
      <c r="B1926" s="17"/>
      <c r="C1926" s="19" t="str">
        <f>IF($B1926="","",IFERROR(INDEX(Items!$B:$B,MATCH($B1926,Items!$A:$A,0)),"Unknown code"))</f>
        <v/>
      </c>
      <c r="D1926" s="20"/>
      <c r="E1926" s="17"/>
    </row>
    <row r="1927" spans="1:5" x14ac:dyDescent="0.3">
      <c r="A1927" s="18"/>
      <c r="B1927" s="17"/>
      <c r="C1927" s="19" t="str">
        <f>IF($B1927="","",IFERROR(INDEX(Items!$B:$B,MATCH($B1927,Items!$A:$A,0)),"Unknown code"))</f>
        <v/>
      </c>
      <c r="D1927" s="20"/>
      <c r="E1927" s="17"/>
    </row>
    <row r="1928" spans="1:5" x14ac:dyDescent="0.3">
      <c r="A1928" s="18"/>
      <c r="B1928" s="17"/>
      <c r="C1928" s="19" t="str">
        <f>IF($B1928="","",IFERROR(INDEX(Items!$B:$B,MATCH($B1928,Items!$A:$A,0)),"Unknown code"))</f>
        <v/>
      </c>
      <c r="D1928" s="20"/>
      <c r="E1928" s="17"/>
    </row>
    <row r="1929" spans="1:5" x14ac:dyDescent="0.3">
      <c r="A1929" s="18"/>
      <c r="B1929" s="17"/>
      <c r="C1929" s="19" t="str">
        <f>IF($B1929="","",IFERROR(INDEX(Items!$B:$B,MATCH($B1929,Items!$A:$A,0)),"Unknown code"))</f>
        <v/>
      </c>
      <c r="D1929" s="20"/>
      <c r="E1929" s="17"/>
    </row>
    <row r="1930" spans="1:5" x14ac:dyDescent="0.3">
      <c r="A1930" s="18"/>
      <c r="B1930" s="17"/>
      <c r="C1930" s="19" t="str">
        <f>IF($B1930="","",IFERROR(INDEX(Items!$B:$B,MATCH($B1930,Items!$A:$A,0)),"Unknown code"))</f>
        <v/>
      </c>
      <c r="D1930" s="20"/>
      <c r="E1930" s="17"/>
    </row>
    <row r="1931" spans="1:5" x14ac:dyDescent="0.3">
      <c r="A1931" s="18"/>
      <c r="B1931" s="17"/>
      <c r="C1931" s="19" t="str">
        <f>IF($B1931="","",IFERROR(INDEX(Items!$B:$B,MATCH($B1931,Items!$A:$A,0)),"Unknown code"))</f>
        <v/>
      </c>
      <c r="D1931" s="20"/>
      <c r="E1931" s="17"/>
    </row>
    <row r="1932" spans="1:5" x14ac:dyDescent="0.3">
      <c r="A1932" s="18"/>
      <c r="B1932" s="17"/>
      <c r="C1932" s="19" t="str">
        <f>IF($B1932="","",IFERROR(INDEX(Items!$B:$B,MATCH($B1932,Items!$A:$A,0)),"Unknown code"))</f>
        <v/>
      </c>
      <c r="D1932" s="20"/>
      <c r="E1932" s="17"/>
    </row>
    <row r="1933" spans="1:5" x14ac:dyDescent="0.3">
      <c r="A1933" s="18"/>
      <c r="B1933" s="17"/>
      <c r="C1933" s="19" t="str">
        <f>IF($B1933="","",IFERROR(INDEX(Items!$B:$B,MATCH($B1933,Items!$A:$A,0)),"Unknown code"))</f>
        <v/>
      </c>
      <c r="D1933" s="20"/>
      <c r="E1933" s="17"/>
    </row>
    <row r="1934" spans="1:5" x14ac:dyDescent="0.3">
      <c r="A1934" s="18"/>
      <c r="B1934" s="17"/>
      <c r="C1934" s="19" t="str">
        <f>IF($B1934="","",IFERROR(INDEX(Items!$B:$B,MATCH($B1934,Items!$A:$A,0)),"Unknown code"))</f>
        <v/>
      </c>
      <c r="D1934" s="20"/>
      <c r="E1934" s="17"/>
    </row>
    <row r="1935" spans="1:5" x14ac:dyDescent="0.3">
      <c r="A1935" s="18"/>
      <c r="B1935" s="17"/>
      <c r="C1935" s="19" t="str">
        <f>IF($B1935="","",IFERROR(INDEX(Items!$B:$B,MATCH($B1935,Items!$A:$A,0)),"Unknown code"))</f>
        <v/>
      </c>
      <c r="D1935" s="20"/>
      <c r="E1935" s="17"/>
    </row>
    <row r="1936" spans="1:5" x14ac:dyDescent="0.3">
      <c r="A1936" s="18"/>
      <c r="B1936" s="17"/>
      <c r="C1936" s="19" t="str">
        <f>IF($B1936="","",IFERROR(INDEX(Items!$B:$B,MATCH($B1936,Items!$A:$A,0)),"Unknown code"))</f>
        <v/>
      </c>
      <c r="D1936" s="20"/>
      <c r="E1936" s="17"/>
    </row>
    <row r="1937" spans="1:5" x14ac:dyDescent="0.3">
      <c r="A1937" s="18"/>
      <c r="B1937" s="17"/>
      <c r="C1937" s="19" t="str">
        <f>IF($B1937="","",IFERROR(INDEX(Items!$B:$B,MATCH($B1937,Items!$A:$A,0)),"Unknown code"))</f>
        <v/>
      </c>
      <c r="D1937" s="20"/>
      <c r="E1937" s="17"/>
    </row>
    <row r="1938" spans="1:5" x14ac:dyDescent="0.3">
      <c r="A1938" s="18"/>
      <c r="B1938" s="17"/>
      <c r="C1938" s="19" t="str">
        <f>IF($B1938="","",IFERROR(INDEX(Items!$B:$B,MATCH($B1938,Items!$A:$A,0)),"Unknown code"))</f>
        <v/>
      </c>
      <c r="D1938" s="20"/>
      <c r="E1938" s="17"/>
    </row>
    <row r="1939" spans="1:5" x14ac:dyDescent="0.3">
      <c r="A1939" s="18"/>
      <c r="B1939" s="17"/>
      <c r="C1939" s="19" t="str">
        <f>IF($B1939="","",IFERROR(INDEX(Items!$B:$B,MATCH($B1939,Items!$A:$A,0)),"Unknown code"))</f>
        <v/>
      </c>
      <c r="D1939" s="20"/>
      <c r="E1939" s="17"/>
    </row>
    <row r="1940" spans="1:5" x14ac:dyDescent="0.3">
      <c r="A1940" s="18"/>
      <c r="B1940" s="17"/>
      <c r="C1940" s="19" t="str">
        <f>IF($B1940="","",IFERROR(INDEX(Items!$B:$B,MATCH($B1940,Items!$A:$A,0)),"Unknown code"))</f>
        <v/>
      </c>
      <c r="D1940" s="20"/>
      <c r="E1940" s="17"/>
    </row>
    <row r="1941" spans="1:5" x14ac:dyDescent="0.3">
      <c r="A1941" s="18"/>
      <c r="B1941" s="17"/>
      <c r="C1941" s="19" t="str">
        <f>IF($B1941="","",IFERROR(INDEX(Items!$B:$B,MATCH($B1941,Items!$A:$A,0)),"Unknown code"))</f>
        <v/>
      </c>
      <c r="D1941" s="20"/>
      <c r="E1941" s="17"/>
    </row>
    <row r="1942" spans="1:5" x14ac:dyDescent="0.3">
      <c r="A1942" s="18"/>
      <c r="B1942" s="17"/>
      <c r="C1942" s="19" t="str">
        <f>IF($B1942="","",IFERROR(INDEX(Items!$B:$B,MATCH($B1942,Items!$A:$A,0)),"Unknown code"))</f>
        <v/>
      </c>
      <c r="D1942" s="20"/>
      <c r="E1942" s="17"/>
    </row>
    <row r="1943" spans="1:5" x14ac:dyDescent="0.3">
      <c r="A1943" s="18"/>
      <c r="B1943" s="17"/>
      <c r="C1943" s="19" t="str">
        <f>IF($B1943="","",IFERROR(INDEX(Items!$B:$B,MATCH($B1943,Items!$A:$A,0)),"Unknown code"))</f>
        <v/>
      </c>
      <c r="D1943" s="20"/>
      <c r="E1943" s="17"/>
    </row>
    <row r="1944" spans="1:5" x14ac:dyDescent="0.3">
      <c r="A1944" s="18"/>
      <c r="B1944" s="17"/>
      <c r="C1944" s="19" t="str">
        <f>IF($B1944="","",IFERROR(INDEX(Items!$B:$B,MATCH($B1944,Items!$A:$A,0)),"Unknown code"))</f>
        <v/>
      </c>
      <c r="D1944" s="20"/>
      <c r="E1944" s="17"/>
    </row>
    <row r="1945" spans="1:5" x14ac:dyDescent="0.3">
      <c r="A1945" s="18"/>
      <c r="B1945" s="17"/>
      <c r="C1945" s="19" t="str">
        <f>IF($B1945="","",IFERROR(INDEX(Items!$B:$B,MATCH($B1945,Items!$A:$A,0)),"Unknown code"))</f>
        <v/>
      </c>
      <c r="D1945" s="20"/>
      <c r="E1945" s="17"/>
    </row>
    <row r="1946" spans="1:5" x14ac:dyDescent="0.3">
      <c r="A1946" s="18"/>
      <c r="B1946" s="17"/>
      <c r="C1946" s="19" t="str">
        <f>IF($B1946="","",IFERROR(INDEX(Items!$B:$B,MATCH($B1946,Items!$A:$A,0)),"Unknown code"))</f>
        <v/>
      </c>
      <c r="D1946" s="20"/>
      <c r="E1946" s="17"/>
    </row>
    <row r="1947" spans="1:5" x14ac:dyDescent="0.3">
      <c r="A1947" s="18"/>
      <c r="B1947" s="17"/>
      <c r="C1947" s="19" t="str">
        <f>IF($B1947="","",IFERROR(INDEX(Items!$B:$B,MATCH($B1947,Items!$A:$A,0)),"Unknown code"))</f>
        <v/>
      </c>
      <c r="D1947" s="20"/>
      <c r="E1947" s="17"/>
    </row>
    <row r="1948" spans="1:5" x14ac:dyDescent="0.3">
      <c r="A1948" s="18"/>
      <c r="B1948" s="17"/>
      <c r="C1948" s="19" t="str">
        <f>IF($B1948="","",IFERROR(INDEX(Items!$B:$B,MATCH($B1948,Items!$A:$A,0)),"Unknown code"))</f>
        <v/>
      </c>
      <c r="D1948" s="20"/>
      <c r="E1948" s="17"/>
    </row>
    <row r="1949" spans="1:5" x14ac:dyDescent="0.3">
      <c r="A1949" s="18"/>
      <c r="B1949" s="17"/>
      <c r="C1949" s="19" t="str">
        <f>IF($B1949="","",IFERROR(INDEX(Items!$B:$B,MATCH($B1949,Items!$A:$A,0)),"Unknown code"))</f>
        <v/>
      </c>
      <c r="D1949" s="20"/>
      <c r="E1949" s="17"/>
    </row>
    <row r="1950" spans="1:5" x14ac:dyDescent="0.3">
      <c r="A1950" s="18"/>
      <c r="B1950" s="17"/>
      <c r="C1950" s="19" t="str">
        <f>IF($B1950="","",IFERROR(INDEX(Items!$B:$B,MATCH($B1950,Items!$A:$A,0)),"Unknown code"))</f>
        <v/>
      </c>
      <c r="D1950" s="20"/>
      <c r="E1950" s="17"/>
    </row>
    <row r="1951" spans="1:5" x14ac:dyDescent="0.3">
      <c r="A1951" s="18"/>
      <c r="B1951" s="17"/>
      <c r="C1951" s="19" t="str">
        <f>IF($B1951="","",IFERROR(INDEX(Items!$B:$B,MATCH($B1951,Items!$A:$A,0)),"Unknown code"))</f>
        <v/>
      </c>
      <c r="D1951" s="20"/>
      <c r="E1951" s="17"/>
    </row>
    <row r="1952" spans="1:5" x14ac:dyDescent="0.3">
      <c r="A1952" s="18"/>
      <c r="B1952" s="17"/>
      <c r="C1952" s="19" t="str">
        <f>IF($B1952="","",IFERROR(INDEX(Items!$B:$B,MATCH($B1952,Items!$A:$A,0)),"Unknown code"))</f>
        <v/>
      </c>
      <c r="D1952" s="20"/>
      <c r="E1952" s="17"/>
    </row>
    <row r="1953" spans="1:5" x14ac:dyDescent="0.3">
      <c r="A1953" s="18"/>
      <c r="B1953" s="17"/>
      <c r="C1953" s="19" t="str">
        <f>IF($B1953="","",IFERROR(INDEX(Items!$B:$B,MATCH($B1953,Items!$A:$A,0)),"Unknown code"))</f>
        <v/>
      </c>
      <c r="D1953" s="20"/>
      <c r="E1953" s="17"/>
    </row>
    <row r="1954" spans="1:5" x14ac:dyDescent="0.3">
      <c r="A1954" s="18"/>
      <c r="B1954" s="17"/>
      <c r="C1954" s="19" t="str">
        <f>IF($B1954="","",IFERROR(INDEX(Items!$B:$B,MATCH($B1954,Items!$A:$A,0)),"Unknown code"))</f>
        <v/>
      </c>
      <c r="D1954" s="20"/>
      <c r="E1954" s="17"/>
    </row>
    <row r="1955" spans="1:5" x14ac:dyDescent="0.3">
      <c r="A1955" s="18"/>
      <c r="B1955" s="17"/>
      <c r="C1955" s="19" t="str">
        <f>IF($B1955="","",IFERROR(INDEX(Items!$B:$B,MATCH($B1955,Items!$A:$A,0)),"Unknown code"))</f>
        <v/>
      </c>
      <c r="D1955" s="20"/>
      <c r="E1955" s="17"/>
    </row>
    <row r="1956" spans="1:5" x14ac:dyDescent="0.3">
      <c r="A1956" s="18"/>
      <c r="B1956" s="17"/>
      <c r="C1956" s="19" t="str">
        <f>IF($B1956="","",IFERROR(INDEX(Items!$B:$B,MATCH($B1956,Items!$A:$A,0)),"Unknown code"))</f>
        <v/>
      </c>
      <c r="D1956" s="20"/>
      <c r="E1956" s="17"/>
    </row>
    <row r="1957" spans="1:5" x14ac:dyDescent="0.3">
      <c r="A1957" s="18"/>
      <c r="B1957" s="17"/>
      <c r="C1957" s="19" t="str">
        <f>IF($B1957="","",IFERROR(INDEX(Items!$B:$B,MATCH($B1957,Items!$A:$A,0)),"Unknown code"))</f>
        <v/>
      </c>
      <c r="D1957" s="20"/>
      <c r="E1957" s="17"/>
    </row>
    <row r="1958" spans="1:5" x14ac:dyDescent="0.3">
      <c r="A1958" s="18"/>
      <c r="B1958" s="17"/>
      <c r="C1958" s="19" t="str">
        <f>IF($B1958="","",IFERROR(INDEX(Items!$B:$B,MATCH($B1958,Items!$A:$A,0)),"Unknown code"))</f>
        <v/>
      </c>
      <c r="D1958" s="20"/>
      <c r="E1958" s="17"/>
    </row>
    <row r="1959" spans="1:5" x14ac:dyDescent="0.3">
      <c r="A1959" s="18"/>
      <c r="B1959" s="17"/>
      <c r="C1959" s="19" t="str">
        <f>IF($B1959="","",IFERROR(INDEX(Items!$B:$B,MATCH($B1959,Items!$A:$A,0)),"Unknown code"))</f>
        <v/>
      </c>
      <c r="D1959" s="20"/>
      <c r="E1959" s="17"/>
    </row>
    <row r="1960" spans="1:5" x14ac:dyDescent="0.3">
      <c r="A1960" s="18"/>
      <c r="B1960" s="17"/>
      <c r="C1960" s="19" t="str">
        <f>IF($B1960="","",IFERROR(INDEX(Items!$B:$B,MATCH($B1960,Items!$A:$A,0)),"Unknown code"))</f>
        <v/>
      </c>
      <c r="D1960" s="20"/>
      <c r="E1960" s="17"/>
    </row>
    <row r="1961" spans="1:5" x14ac:dyDescent="0.3">
      <c r="A1961" s="18"/>
      <c r="B1961" s="17"/>
      <c r="C1961" s="19" t="str">
        <f>IF($B1961="","",IFERROR(INDEX(Items!$B:$B,MATCH($B1961,Items!$A:$A,0)),"Unknown code"))</f>
        <v/>
      </c>
      <c r="D1961" s="20"/>
      <c r="E1961" s="17"/>
    </row>
    <row r="1962" spans="1:5" x14ac:dyDescent="0.3">
      <c r="A1962" s="18"/>
      <c r="B1962" s="17"/>
      <c r="C1962" s="19" t="str">
        <f>IF($B1962="","",IFERROR(INDEX(Items!$B:$B,MATCH($B1962,Items!$A:$A,0)),"Unknown code"))</f>
        <v/>
      </c>
      <c r="D1962" s="20"/>
      <c r="E1962" s="17"/>
    </row>
    <row r="1963" spans="1:5" x14ac:dyDescent="0.3">
      <c r="A1963" s="18"/>
      <c r="B1963" s="17"/>
      <c r="C1963" s="19" t="str">
        <f>IF($B1963="","",IFERROR(INDEX(Items!$B:$B,MATCH($B1963,Items!$A:$A,0)),"Unknown code"))</f>
        <v/>
      </c>
      <c r="D1963" s="20"/>
      <c r="E1963" s="17"/>
    </row>
    <row r="1964" spans="1:5" x14ac:dyDescent="0.3">
      <c r="A1964" s="18"/>
      <c r="B1964" s="17"/>
      <c r="C1964" s="19" t="str">
        <f>IF($B1964="","",IFERROR(INDEX(Items!$B:$B,MATCH($B1964,Items!$A:$A,0)),"Unknown code"))</f>
        <v/>
      </c>
      <c r="D1964" s="20"/>
      <c r="E1964" s="17"/>
    </row>
    <row r="1965" spans="1:5" x14ac:dyDescent="0.3">
      <c r="A1965" s="18"/>
      <c r="B1965" s="17"/>
      <c r="C1965" s="19" t="str">
        <f>IF($B1965="","",IFERROR(INDEX(Items!$B:$B,MATCH($B1965,Items!$A:$A,0)),"Unknown code"))</f>
        <v/>
      </c>
      <c r="D1965" s="20"/>
      <c r="E1965" s="17"/>
    </row>
    <row r="1966" spans="1:5" x14ac:dyDescent="0.3">
      <c r="A1966" s="18"/>
      <c r="B1966" s="17"/>
      <c r="C1966" s="19" t="str">
        <f>IF($B1966="","",IFERROR(INDEX(Items!$B:$B,MATCH($B1966,Items!$A:$A,0)),"Unknown code"))</f>
        <v/>
      </c>
      <c r="D1966" s="20"/>
      <c r="E1966" s="17"/>
    </row>
    <row r="1967" spans="1:5" x14ac:dyDescent="0.3">
      <c r="A1967" s="18"/>
      <c r="B1967" s="17"/>
      <c r="C1967" s="19" t="str">
        <f>IF($B1967="","",IFERROR(INDEX(Items!$B:$B,MATCH($B1967,Items!$A:$A,0)),"Unknown code"))</f>
        <v/>
      </c>
      <c r="D1967" s="20"/>
      <c r="E1967" s="17"/>
    </row>
    <row r="1968" spans="1:5" x14ac:dyDescent="0.3">
      <c r="A1968" s="18"/>
      <c r="B1968" s="17"/>
      <c r="C1968" s="19" t="str">
        <f>IF($B1968="","",IFERROR(INDEX(Items!$B:$B,MATCH($B1968,Items!$A:$A,0)),"Unknown code"))</f>
        <v/>
      </c>
      <c r="D1968" s="20"/>
      <c r="E1968" s="17"/>
    </row>
    <row r="1969" spans="1:5" x14ac:dyDescent="0.3">
      <c r="A1969" s="18"/>
      <c r="B1969" s="17"/>
      <c r="C1969" s="19" t="str">
        <f>IF($B1969="","",IFERROR(INDEX(Items!$B:$B,MATCH($B1969,Items!$A:$A,0)),"Unknown code"))</f>
        <v/>
      </c>
      <c r="D1969" s="20"/>
      <c r="E1969" s="17"/>
    </row>
    <row r="1970" spans="1:5" x14ac:dyDescent="0.3">
      <c r="A1970" s="18"/>
      <c r="B1970" s="17"/>
      <c r="C1970" s="19" t="str">
        <f>IF($B1970="","",IFERROR(INDEX(Items!$B:$B,MATCH($B1970,Items!$A:$A,0)),"Unknown code"))</f>
        <v/>
      </c>
      <c r="D1970" s="20"/>
      <c r="E1970" s="17"/>
    </row>
    <row r="1971" spans="1:5" x14ac:dyDescent="0.3">
      <c r="A1971" s="18"/>
      <c r="B1971" s="17"/>
      <c r="C1971" s="19" t="str">
        <f>IF($B1971="","",IFERROR(INDEX(Items!$B:$B,MATCH($B1971,Items!$A:$A,0)),"Unknown code"))</f>
        <v/>
      </c>
      <c r="D1971" s="20"/>
      <c r="E1971" s="17"/>
    </row>
    <row r="1972" spans="1:5" x14ac:dyDescent="0.3">
      <c r="A1972" s="18"/>
      <c r="B1972" s="17"/>
      <c r="C1972" s="19" t="str">
        <f>IF($B1972="","",IFERROR(INDEX(Items!$B:$B,MATCH($B1972,Items!$A:$A,0)),"Unknown code"))</f>
        <v/>
      </c>
      <c r="D1972" s="20"/>
      <c r="E1972" s="17"/>
    </row>
    <row r="1973" spans="1:5" x14ac:dyDescent="0.3">
      <c r="A1973" s="18"/>
      <c r="B1973" s="17"/>
      <c r="C1973" s="19" t="str">
        <f>IF($B1973="","",IFERROR(INDEX(Items!$B:$B,MATCH($B1973,Items!$A:$A,0)),"Unknown code"))</f>
        <v/>
      </c>
      <c r="D1973" s="20"/>
      <c r="E1973" s="17"/>
    </row>
    <row r="1974" spans="1:5" x14ac:dyDescent="0.3">
      <c r="A1974" s="18"/>
      <c r="B1974" s="17"/>
      <c r="C1974" s="19" t="str">
        <f>IF($B1974="","",IFERROR(INDEX(Items!$B:$B,MATCH($B1974,Items!$A:$A,0)),"Unknown code"))</f>
        <v/>
      </c>
      <c r="D1974" s="20"/>
      <c r="E1974" s="17"/>
    </row>
    <row r="1975" spans="1:5" x14ac:dyDescent="0.3">
      <c r="A1975" s="18"/>
      <c r="B1975" s="17"/>
      <c r="C1975" s="19" t="str">
        <f>IF($B1975="","",IFERROR(INDEX(Items!$B:$B,MATCH($B1975,Items!$A:$A,0)),"Unknown code"))</f>
        <v/>
      </c>
      <c r="D1975" s="20"/>
      <c r="E1975" s="17"/>
    </row>
    <row r="1976" spans="1:5" x14ac:dyDescent="0.3">
      <c r="A1976" s="18"/>
      <c r="B1976" s="17"/>
      <c r="C1976" s="19" t="str">
        <f>IF($B1976="","",IFERROR(INDEX(Items!$B:$B,MATCH($B1976,Items!$A:$A,0)),"Unknown code"))</f>
        <v/>
      </c>
      <c r="D1976" s="20"/>
      <c r="E1976" s="17"/>
    </row>
    <row r="1977" spans="1:5" x14ac:dyDescent="0.3">
      <c r="A1977" s="18"/>
      <c r="B1977" s="17"/>
      <c r="C1977" s="19" t="str">
        <f>IF($B1977="","",IFERROR(INDEX(Items!$B:$B,MATCH($B1977,Items!$A:$A,0)),"Unknown code"))</f>
        <v/>
      </c>
      <c r="D1977" s="20"/>
      <c r="E1977" s="17"/>
    </row>
    <row r="1978" spans="1:5" x14ac:dyDescent="0.3">
      <c r="A1978" s="18"/>
      <c r="B1978" s="17"/>
      <c r="C1978" s="19" t="str">
        <f>IF($B1978="","",IFERROR(INDEX(Items!$B:$B,MATCH($B1978,Items!$A:$A,0)),"Unknown code"))</f>
        <v/>
      </c>
      <c r="D1978" s="20"/>
      <c r="E1978" s="17"/>
    </row>
    <row r="1979" spans="1:5" x14ac:dyDescent="0.3">
      <c r="A1979" s="18"/>
      <c r="B1979" s="17"/>
      <c r="C1979" s="19" t="str">
        <f>IF($B1979="","",IFERROR(INDEX(Items!$B:$B,MATCH($B1979,Items!$A:$A,0)),"Unknown code"))</f>
        <v/>
      </c>
      <c r="D1979" s="20"/>
      <c r="E1979" s="17"/>
    </row>
    <row r="1980" spans="1:5" x14ac:dyDescent="0.3">
      <c r="A1980" s="18"/>
      <c r="B1980" s="17"/>
      <c r="C1980" s="19" t="str">
        <f>IF($B1980="","",IFERROR(INDEX(Items!$B:$B,MATCH($B1980,Items!$A:$A,0)),"Unknown code"))</f>
        <v/>
      </c>
      <c r="D1980" s="20"/>
      <c r="E1980" s="17"/>
    </row>
    <row r="1981" spans="1:5" x14ac:dyDescent="0.3">
      <c r="A1981" s="18"/>
      <c r="B1981" s="17"/>
      <c r="C1981" s="19" t="str">
        <f>IF($B1981="","",IFERROR(INDEX(Items!$B:$B,MATCH($B1981,Items!$A:$A,0)),"Unknown code"))</f>
        <v/>
      </c>
      <c r="D1981" s="20"/>
      <c r="E1981" s="17"/>
    </row>
    <row r="1982" spans="1:5" x14ac:dyDescent="0.3">
      <c r="A1982" s="18"/>
      <c r="B1982" s="17"/>
      <c r="C1982" s="19" t="str">
        <f>IF($B1982="","",IFERROR(INDEX(Items!$B:$B,MATCH($B1982,Items!$A:$A,0)),"Unknown code"))</f>
        <v/>
      </c>
      <c r="D1982" s="20"/>
      <c r="E1982" s="17"/>
    </row>
    <row r="1983" spans="1:5" x14ac:dyDescent="0.3">
      <c r="A1983" s="18"/>
      <c r="B1983" s="17"/>
      <c r="C1983" s="19" t="str">
        <f>IF($B1983="","",IFERROR(INDEX(Items!$B:$B,MATCH($B1983,Items!$A:$A,0)),"Unknown code"))</f>
        <v/>
      </c>
      <c r="D1983" s="20"/>
      <c r="E1983" s="17"/>
    </row>
    <row r="1984" spans="1:5" x14ac:dyDescent="0.3">
      <c r="A1984" s="18"/>
      <c r="B1984" s="17"/>
      <c r="C1984" s="19" t="str">
        <f>IF($B1984="","",IFERROR(INDEX(Items!$B:$B,MATCH($B1984,Items!$A:$A,0)),"Unknown code"))</f>
        <v/>
      </c>
      <c r="D1984" s="20"/>
      <c r="E1984" s="17"/>
    </row>
    <row r="1985" spans="1:5" x14ac:dyDescent="0.3">
      <c r="A1985" s="18"/>
      <c r="B1985" s="17"/>
      <c r="C1985" s="19" t="str">
        <f>IF($B1985="","",IFERROR(INDEX(Items!$B:$B,MATCH($B1985,Items!$A:$A,0)),"Unknown code"))</f>
        <v/>
      </c>
      <c r="D1985" s="20"/>
      <c r="E1985" s="17"/>
    </row>
    <row r="1986" spans="1:5" x14ac:dyDescent="0.3">
      <c r="A1986" s="18"/>
      <c r="B1986" s="17"/>
      <c r="C1986" s="19" t="str">
        <f>IF($B1986="","",IFERROR(INDEX(Items!$B:$B,MATCH($B1986,Items!$A:$A,0)),"Unknown code"))</f>
        <v/>
      </c>
      <c r="D1986" s="20"/>
      <c r="E1986" s="17"/>
    </row>
    <row r="1987" spans="1:5" x14ac:dyDescent="0.3">
      <c r="A1987" s="18"/>
      <c r="B1987" s="17"/>
      <c r="C1987" s="19" t="str">
        <f>IF($B1987="","",IFERROR(INDEX(Items!$B:$B,MATCH($B1987,Items!$A:$A,0)),"Unknown code"))</f>
        <v/>
      </c>
      <c r="D1987" s="20"/>
      <c r="E1987" s="17"/>
    </row>
    <row r="1988" spans="1:5" x14ac:dyDescent="0.3">
      <c r="A1988" s="18"/>
      <c r="B1988" s="17"/>
      <c r="C1988" s="19" t="str">
        <f>IF($B1988="","",IFERROR(INDEX(Items!$B:$B,MATCH($B1988,Items!$A:$A,0)),"Unknown code"))</f>
        <v/>
      </c>
      <c r="D1988" s="20"/>
      <c r="E1988" s="17"/>
    </row>
    <row r="1989" spans="1:5" x14ac:dyDescent="0.3">
      <c r="A1989" s="18"/>
      <c r="B1989" s="17"/>
      <c r="C1989" s="19" t="str">
        <f>IF($B1989="","",IFERROR(INDEX(Items!$B:$B,MATCH($B1989,Items!$A:$A,0)),"Unknown code"))</f>
        <v/>
      </c>
      <c r="D1989" s="20"/>
      <c r="E1989" s="17"/>
    </row>
    <row r="1990" spans="1:5" x14ac:dyDescent="0.3">
      <c r="A1990" s="18"/>
      <c r="B1990" s="17"/>
      <c r="C1990" s="19" t="str">
        <f>IF($B1990="","",IFERROR(INDEX(Items!$B:$B,MATCH($B1990,Items!$A:$A,0)),"Unknown code"))</f>
        <v/>
      </c>
      <c r="D1990" s="20"/>
      <c r="E1990" s="17"/>
    </row>
    <row r="1991" spans="1:5" x14ac:dyDescent="0.3">
      <c r="A1991" s="18"/>
      <c r="B1991" s="17"/>
      <c r="C1991" s="19" t="str">
        <f>IF($B1991="","",IFERROR(INDEX(Items!$B:$B,MATCH($B1991,Items!$A:$A,0)),"Unknown code"))</f>
        <v/>
      </c>
      <c r="D1991" s="20"/>
      <c r="E1991" s="17"/>
    </row>
    <row r="1992" spans="1:5" x14ac:dyDescent="0.3">
      <c r="A1992" s="18"/>
      <c r="B1992" s="17"/>
      <c r="C1992" s="19" t="str">
        <f>IF($B1992="","",IFERROR(INDEX(Items!$B:$B,MATCH($B1992,Items!$A:$A,0)),"Unknown code"))</f>
        <v/>
      </c>
      <c r="D1992" s="20"/>
      <c r="E1992" s="17"/>
    </row>
    <row r="1993" spans="1:5" x14ac:dyDescent="0.3">
      <c r="A1993" s="18"/>
      <c r="B1993" s="17"/>
      <c r="C1993" s="19" t="str">
        <f>IF($B1993="","",IFERROR(INDEX(Items!$B:$B,MATCH($B1993,Items!$A:$A,0)),"Unknown code"))</f>
        <v/>
      </c>
      <c r="D1993" s="20"/>
      <c r="E1993" s="17"/>
    </row>
    <row r="1994" spans="1:5" x14ac:dyDescent="0.3">
      <c r="A1994" s="18"/>
      <c r="B1994" s="17"/>
      <c r="C1994" s="19" t="str">
        <f>IF($B1994="","",IFERROR(INDEX(Items!$B:$B,MATCH($B1994,Items!$A:$A,0)),"Unknown code"))</f>
        <v/>
      </c>
      <c r="D1994" s="20"/>
      <c r="E1994" s="17"/>
    </row>
    <row r="1995" spans="1:5" x14ac:dyDescent="0.3">
      <c r="A1995" s="18"/>
      <c r="B1995" s="17"/>
      <c r="C1995" s="19" t="str">
        <f>IF($B1995="","",IFERROR(INDEX(Items!$B:$B,MATCH($B1995,Items!$A:$A,0)),"Unknown code"))</f>
        <v/>
      </c>
      <c r="D1995" s="20"/>
      <c r="E1995" s="17"/>
    </row>
    <row r="1996" spans="1:5" x14ac:dyDescent="0.3">
      <c r="A1996" s="18"/>
      <c r="B1996" s="17"/>
      <c r="C1996" s="19" t="str">
        <f>IF($B1996="","",IFERROR(INDEX(Items!$B:$B,MATCH($B1996,Items!$A:$A,0)),"Unknown code"))</f>
        <v/>
      </c>
      <c r="D1996" s="20"/>
      <c r="E1996" s="17"/>
    </row>
    <row r="1997" spans="1:5" x14ac:dyDescent="0.3">
      <c r="A1997" s="18"/>
      <c r="B1997" s="17"/>
      <c r="C1997" s="19" t="str">
        <f>IF($B1997="","",IFERROR(INDEX(Items!$B:$B,MATCH($B1997,Items!$A:$A,0)),"Unknown code"))</f>
        <v/>
      </c>
      <c r="D1997" s="20"/>
      <c r="E1997" s="17"/>
    </row>
    <row r="1998" spans="1:5" x14ac:dyDescent="0.3">
      <c r="A1998" s="18"/>
      <c r="B1998" s="17"/>
      <c r="C1998" s="19" t="str">
        <f>IF($B1998="","",IFERROR(INDEX(Items!$B:$B,MATCH($B1998,Items!$A:$A,0)),"Unknown code"))</f>
        <v/>
      </c>
      <c r="D1998" s="20"/>
      <c r="E1998" s="17"/>
    </row>
    <row r="1999" spans="1:5" x14ac:dyDescent="0.3">
      <c r="A1999" s="18"/>
      <c r="B1999" s="17"/>
      <c r="C1999" s="19" t="str">
        <f>IF($B1999="","",IFERROR(INDEX(Items!$B:$B,MATCH($B1999,Items!$A:$A,0)),"Unknown code"))</f>
        <v/>
      </c>
      <c r="D1999" s="20"/>
      <c r="E1999" s="17"/>
    </row>
    <row r="2000" spans="1:5" x14ac:dyDescent="0.3">
      <c r="A2000" s="18"/>
      <c r="B2000" s="17"/>
      <c r="C2000" s="19" t="str">
        <f>IF($B2000="","",IFERROR(INDEX(Items!$B:$B,MATCH($B2000,Items!$A:$A,0)),"Unknown code"))</f>
        <v/>
      </c>
      <c r="D2000" s="20"/>
      <c r="E2000" s="17"/>
    </row>
    <row r="2001" spans="1:5" x14ac:dyDescent="0.3">
      <c r="A2001" s="18"/>
      <c r="B2001" s="17"/>
      <c r="C2001" s="19" t="str">
        <f>IF($B2001="","",IFERROR(INDEX(Items!$B:$B,MATCH($B2001,Items!$A:$A,0)),"Unknown code"))</f>
        <v/>
      </c>
      <c r="D2001" s="20"/>
      <c r="E2001" s="17"/>
    </row>
    <row r="2002" spans="1:5" x14ac:dyDescent="0.3">
      <c r="A2002" s="18"/>
      <c r="B2002" s="17"/>
      <c r="C2002" s="19" t="str">
        <f>IF($B2002="","",IFERROR(INDEX(Items!$B:$B,MATCH($B2002,Items!$A:$A,0)),"Unknown code"))</f>
        <v/>
      </c>
      <c r="D2002" s="20"/>
      <c r="E2002" s="17"/>
    </row>
    <row r="2003" spans="1:5" x14ac:dyDescent="0.3">
      <c r="A2003" s="18"/>
      <c r="B2003" s="17"/>
      <c r="C2003" s="19" t="str">
        <f>IF($B2003="","",IFERROR(INDEX(Items!$B:$B,MATCH($B2003,Items!$A:$A,0)),"Unknown code"))</f>
        <v/>
      </c>
      <c r="D2003" s="20"/>
      <c r="E2003" s="17"/>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400-000000000000}">
          <x14:formula1>
            <xm:f>Items!$A$4:$A$503</xm:f>
          </x14:formula1>
          <xm:sqref>B4:B2003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563EB"/>
    <pageSetUpPr fitToPage="1"/>
  </sheetPr>
  <dimension ref="A1:K50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12" customWidth="1"/>
    <col min="2" max="2" width="30" customWidth="1"/>
    <col min="3" max="3" width="11" customWidth="1"/>
    <col min="4" max="4" width="14" customWidth="1"/>
    <col min="5" max="6" width="11" customWidth="1"/>
    <col min="7" max="7" width="12" customWidth="1"/>
    <col min="8" max="9" width="15" customWidth="1"/>
    <col min="10" max="10" width="13" customWidth="1"/>
    <col min="11" max="11" width="15" customWidth="1"/>
  </cols>
  <sheetData>
    <row r="1" spans="1:11" ht="25.95" customHeight="1" x14ac:dyDescent="0.4">
      <c r="A1" s="1" t="s">
        <v>91</v>
      </c>
    </row>
    <row r="2" spans="1:11" x14ac:dyDescent="0.3">
      <c r="A2" s="2" t="str">
        <f>Settings!B3&amp;"  ·  "&amp;TEXT(Settings!B5,"dd-mmm-yyyy")&amp;" to "&amp;TEXT(Settings!B6,"dd-mmm-yyyy")&amp;"  ·  amounts in "&amp;Settings!B4</f>
        <v>Apex Engineering Works  ·  01-Apr-2026 to 31-Mar-2027  ·  amounts in INR</v>
      </c>
    </row>
    <row r="3" spans="1:11" x14ac:dyDescent="0.3">
      <c r="A3" s="12" t="s">
        <v>92</v>
      </c>
      <c r="D3" s="24">
        <f>SUM(D5:D504)</f>
        <v>1014950</v>
      </c>
      <c r="H3" s="24">
        <f>SUM(H5:H504)</f>
        <v>339706.55</v>
      </c>
      <c r="I3" s="24">
        <f>SUM(I5:I504)</f>
        <v>345510</v>
      </c>
      <c r="J3" s="24">
        <f>SUM(J5:J504)</f>
        <v>5803.4500000000007</v>
      </c>
      <c r="K3" s="24">
        <f>SUM(K5:K504)</f>
        <v>675251.39</v>
      </c>
    </row>
    <row r="4" spans="1:11" ht="31.95" customHeight="1" x14ac:dyDescent="0.3">
      <c r="A4" s="16" t="s">
        <v>35</v>
      </c>
      <c r="B4" s="16" t="s">
        <v>36</v>
      </c>
      <c r="C4" s="16" t="s">
        <v>93</v>
      </c>
      <c r="D4" s="16" t="str">
        <f>"Received value ("&amp;Settings!$B$4&amp;")"</f>
        <v>Received value (INR)</v>
      </c>
      <c r="E4" s="16" t="s">
        <v>94</v>
      </c>
      <c r="F4" s="16" t="s">
        <v>95</v>
      </c>
      <c r="G4" s="16" t="str">
        <f>"Average cost ("&amp;Settings!$B$4&amp;")"</f>
        <v>Average cost (INR)</v>
      </c>
      <c r="H4" s="16" t="str">
        <f>"Closing value (average) ("&amp;Settings!$B$4&amp;")"</f>
        <v>Closing value (average) (INR)</v>
      </c>
      <c r="I4" s="16" t="str">
        <f>"Closing value (FIFO) ("&amp;Settings!$B$4&amp;")"</f>
        <v>Closing value (FIFO) (INR)</v>
      </c>
      <c r="J4" s="16" t="str">
        <f>"FIFO − average ("&amp;Settings!$B$4&amp;")"</f>
        <v>FIFO − average (INR)</v>
      </c>
      <c r="K4" s="16" t="str">
        <f>"Consumption value ("&amp;Settings!$B$4&amp;")"</f>
        <v>Consumption value (INR)</v>
      </c>
    </row>
    <row r="5" spans="1:11" x14ac:dyDescent="0.3">
      <c r="A5" s="25" t="str">
        <f>IF(Items!A4="","",Items!A4)</f>
        <v>RM-001</v>
      </c>
      <c r="B5" s="25" t="str">
        <f>IF($A5="","",Items!B4)</f>
        <v>MS round bar 20 mm</v>
      </c>
      <c r="C5" s="23">
        <f>IF($A5="","",SUMIF(Receipts!$B$4:$B$1003,$A5,Receipts!$D$4:$D$1003))</f>
        <v>6700</v>
      </c>
      <c r="D5" s="22">
        <f>IF($A5="","",SUMIF(Receipts!$B$4:$B$1003,$A5,Receipts!$F$4:$F$1003))</f>
        <v>444800</v>
      </c>
      <c r="E5" s="23">
        <f>IF($A5="","",SUMIF(Issues!$B$4:$B$2003,$A5,Issues!$D$4:$D$2003))</f>
        <v>4700</v>
      </c>
      <c r="F5" s="23">
        <f t="shared" ref="F5:F68" si="0">IF($A5="","",$C5-$E5)</f>
        <v>2000</v>
      </c>
      <c r="G5" s="22">
        <f t="shared" ref="G5:G68" si="1">IF(OR($A5="",N($C5)=0),"",ROUND($D5/$C5,2))</f>
        <v>66.39</v>
      </c>
      <c r="H5" s="22">
        <f t="shared" ref="H5:H68" si="2">IF($G5="","",ROUND(MAX(0,$F5)*$G5,2))</f>
        <v>132780</v>
      </c>
      <c r="I5" s="22">
        <f>IF($A5="","",SUMIF(Receipts!$B$4:$B$1003,$A5,Receipts!$I$4:$I$1003))</f>
        <v>136000</v>
      </c>
      <c r="J5" s="22">
        <f t="shared" ref="J5:J68" si="3">IF(OR($H5="",$I5=""),"",$I5-$H5)</f>
        <v>3220</v>
      </c>
      <c r="K5" s="22">
        <f t="shared" ref="K5:K68" si="4">IF($G5="","",ROUND($E5*$G5,2))</f>
        <v>312033</v>
      </c>
    </row>
    <row r="6" spans="1:11" x14ac:dyDescent="0.3">
      <c r="A6" s="25" t="str">
        <f>IF(Items!A5="","",Items!A5)</f>
        <v>RM-002</v>
      </c>
      <c r="B6" s="25" t="str">
        <f>IF($A6="","",Items!B5)</f>
        <v>MS plate 10 mm</v>
      </c>
      <c r="C6" s="23">
        <f>IF($A6="","",SUMIF(Receipts!$B$4:$B$1003,$A6,Receipts!$D$4:$D$1003))</f>
        <v>3200</v>
      </c>
      <c r="D6" s="22">
        <f>IF($A6="","",SUMIF(Receipts!$B$4:$B$1003,$A6,Receipts!$F$4:$F$1003))</f>
        <v>226400</v>
      </c>
      <c r="E6" s="23">
        <f>IF($A6="","",SUMIF(Issues!$B$4:$B$2003,$A6,Issues!$D$4:$D$2003))</f>
        <v>2000</v>
      </c>
      <c r="F6" s="23">
        <f t="shared" si="0"/>
        <v>1200</v>
      </c>
      <c r="G6" s="22">
        <f t="shared" si="1"/>
        <v>70.75</v>
      </c>
      <c r="H6" s="22">
        <f t="shared" si="2"/>
        <v>84900</v>
      </c>
      <c r="I6" s="22">
        <f>IF($A6="","",SUMIF(Receipts!$B$4:$B$1003,$A6,Receipts!$I$4:$I$1003))</f>
        <v>86400</v>
      </c>
      <c r="J6" s="22">
        <f t="shared" si="3"/>
        <v>1500</v>
      </c>
      <c r="K6" s="22">
        <f t="shared" si="4"/>
        <v>141500</v>
      </c>
    </row>
    <row r="7" spans="1:11" x14ac:dyDescent="0.3">
      <c r="A7" s="25" t="str">
        <f>IF(Items!A6="","",Items!A6)</f>
        <v>BO-101</v>
      </c>
      <c r="B7" s="25" t="str">
        <f>IF($A7="","",Items!B6)</f>
        <v>Ball bearing 6205-2RS</v>
      </c>
      <c r="C7" s="23">
        <f>IF($A7="","",SUMIF(Receipts!$B$4:$B$1003,$A7,Receipts!$D$4:$D$1003))</f>
        <v>700</v>
      </c>
      <c r="D7" s="22">
        <f>IF($A7="","",SUMIF(Receipts!$B$4:$B$1003,$A7,Receipts!$F$4:$F$1003))</f>
        <v>99400</v>
      </c>
      <c r="E7" s="23">
        <f>IF($A7="","",SUMIF(Issues!$B$4:$B$2003,$A7,Issues!$D$4:$D$2003))</f>
        <v>580</v>
      </c>
      <c r="F7" s="23">
        <f t="shared" si="0"/>
        <v>120</v>
      </c>
      <c r="G7" s="22">
        <f t="shared" si="1"/>
        <v>142</v>
      </c>
      <c r="H7" s="22">
        <f t="shared" si="2"/>
        <v>17040</v>
      </c>
      <c r="I7" s="22">
        <f>IF($A7="","",SUMIF(Receipts!$B$4:$B$1003,$A7,Receipts!$I$4:$I$1003))</f>
        <v>17400</v>
      </c>
      <c r="J7" s="22">
        <f t="shared" si="3"/>
        <v>360</v>
      </c>
      <c r="K7" s="22">
        <f t="shared" si="4"/>
        <v>82360</v>
      </c>
    </row>
    <row r="8" spans="1:11" x14ac:dyDescent="0.3">
      <c r="A8" s="25" t="str">
        <f>IF(Items!A7="","",Items!A7)</f>
        <v>BO-102</v>
      </c>
      <c r="B8" s="25" t="str">
        <f>IF($A8="","",Items!B7)</f>
        <v>Taper roller bearing 30206</v>
      </c>
      <c r="C8" s="23">
        <f>IF($A8="","",SUMIF(Receipts!$B$4:$B$1003,$A8,Receipts!$D$4:$D$1003))</f>
        <v>200</v>
      </c>
      <c r="D8" s="22">
        <f>IF($A8="","",SUMIF(Receipts!$B$4:$B$1003,$A8,Receipts!$F$4:$F$1003))</f>
        <v>79000</v>
      </c>
      <c r="E8" s="23">
        <f>IF($A8="","",SUMIF(Issues!$B$4:$B$2003,$A8,Issues!$D$4:$D$2003))</f>
        <v>120</v>
      </c>
      <c r="F8" s="23">
        <f t="shared" si="0"/>
        <v>80</v>
      </c>
      <c r="G8" s="22">
        <f t="shared" si="1"/>
        <v>395</v>
      </c>
      <c r="H8" s="22">
        <f t="shared" si="2"/>
        <v>31600</v>
      </c>
      <c r="I8" s="22">
        <f>IF($A8="","",SUMIF(Receipts!$B$4:$B$1003,$A8,Receipts!$I$4:$I$1003))</f>
        <v>31600</v>
      </c>
      <c r="J8" s="22">
        <f t="shared" si="3"/>
        <v>0</v>
      </c>
      <c r="K8" s="22">
        <f t="shared" si="4"/>
        <v>47400</v>
      </c>
    </row>
    <row r="9" spans="1:11" x14ac:dyDescent="0.3">
      <c r="A9" s="25" t="str">
        <f>IF(Items!A8="","",Items!A8)</f>
        <v>PK-201</v>
      </c>
      <c r="B9" s="25" t="str">
        <f>IF($A9="","",Items!B8)</f>
        <v>5-ply corrugated box 600x400x400</v>
      </c>
      <c r="C9" s="23">
        <f>IF($A9="","",SUMIF(Receipts!$B$4:$B$1003,$A9,Receipts!$D$4:$D$1003))</f>
        <v>1500</v>
      </c>
      <c r="D9" s="22">
        <f>IF($A9="","",SUMIF(Receipts!$B$4:$B$1003,$A9,Receipts!$F$4:$F$1003))</f>
        <v>68000</v>
      </c>
      <c r="E9" s="23">
        <f>IF($A9="","",SUMIF(Issues!$B$4:$B$2003,$A9,Issues!$D$4:$D$2003))</f>
        <v>900</v>
      </c>
      <c r="F9" s="23">
        <f t="shared" si="0"/>
        <v>600</v>
      </c>
      <c r="G9" s="22">
        <f t="shared" si="1"/>
        <v>45.33</v>
      </c>
      <c r="H9" s="22">
        <f t="shared" si="2"/>
        <v>27198</v>
      </c>
      <c r="I9" s="22">
        <f>IF($A9="","",SUMIF(Receipts!$B$4:$B$1003,$A9,Receipts!$I$4:$I$1003))</f>
        <v>27600</v>
      </c>
      <c r="J9" s="22">
        <f t="shared" si="3"/>
        <v>402</v>
      </c>
      <c r="K9" s="22">
        <f t="shared" si="4"/>
        <v>40797</v>
      </c>
    </row>
    <row r="10" spans="1:11" x14ac:dyDescent="0.3">
      <c r="A10" s="25" t="str">
        <f>IF(Items!A9="","",Items!A9)</f>
        <v>SP-301</v>
      </c>
      <c r="B10" s="25" t="str">
        <f>IF($A10="","",Items!B9)</f>
        <v>Hex bolt M12x50 (box of 100)</v>
      </c>
      <c r="C10" s="23">
        <f>IF($A10="","",SUMIF(Receipts!$B$4:$B$1003,$A10,Receipts!$D$4:$D$1003))</f>
        <v>30</v>
      </c>
      <c r="D10" s="22">
        <f>IF($A10="","",SUMIF(Receipts!$B$4:$B$1003,$A10,Receipts!$F$4:$F$1003))</f>
        <v>18000</v>
      </c>
      <c r="E10" s="23">
        <f>IF($A10="","",SUMIF(Issues!$B$4:$B$2003,$A10,Issues!$D$4:$D$2003))</f>
        <v>18</v>
      </c>
      <c r="F10" s="23">
        <f t="shared" si="0"/>
        <v>12</v>
      </c>
      <c r="G10" s="22">
        <f t="shared" si="1"/>
        <v>600</v>
      </c>
      <c r="H10" s="22">
        <f t="shared" si="2"/>
        <v>7200</v>
      </c>
      <c r="I10" s="22">
        <f>IF($A10="","",SUMIF(Receipts!$B$4:$B$1003,$A10,Receipts!$I$4:$I$1003))</f>
        <v>7200</v>
      </c>
      <c r="J10" s="22">
        <f t="shared" si="3"/>
        <v>0</v>
      </c>
      <c r="K10" s="22">
        <f t="shared" si="4"/>
        <v>10800</v>
      </c>
    </row>
    <row r="11" spans="1:11" x14ac:dyDescent="0.3">
      <c r="A11" s="25" t="str">
        <f>IF(Items!A10="","",Items!A10)</f>
        <v>CN-401</v>
      </c>
      <c r="B11" s="25" t="str">
        <f>IF($A11="","",Items!B10)</f>
        <v>Cutting oil 20 L</v>
      </c>
      <c r="C11" s="23">
        <f>IF($A11="","",SUMIF(Receipts!$B$4:$B$1003,$A11,Receipts!$D$4:$D$1003))</f>
        <v>14</v>
      </c>
      <c r="D11" s="22">
        <f>IF($A11="","",SUMIF(Receipts!$B$4:$B$1003,$A11,Receipts!$F$4:$F$1003))</f>
        <v>33400</v>
      </c>
      <c r="E11" s="23">
        <f>IF($A11="","",SUMIF(Issues!$B$4:$B$2003,$A11,Issues!$D$4:$D$2003))</f>
        <v>9</v>
      </c>
      <c r="F11" s="23">
        <f t="shared" si="0"/>
        <v>5</v>
      </c>
      <c r="G11" s="22">
        <f t="shared" si="1"/>
        <v>2385.71</v>
      </c>
      <c r="H11" s="22">
        <f t="shared" si="2"/>
        <v>11928.55</v>
      </c>
      <c r="I11" s="22">
        <f>IF($A11="","",SUMIF(Receipts!$B$4:$B$1003,$A11,Receipts!$I$4:$I$1003))</f>
        <v>12250</v>
      </c>
      <c r="J11" s="22">
        <f t="shared" si="3"/>
        <v>321.45000000000073</v>
      </c>
      <c r="K11" s="22">
        <f t="shared" si="4"/>
        <v>21471.39</v>
      </c>
    </row>
    <row r="12" spans="1:11" x14ac:dyDescent="0.3">
      <c r="A12" s="25" t="str">
        <f>IF(Items!A11="","",Items!A11)</f>
        <v>CN-402</v>
      </c>
      <c r="B12" s="25" t="str">
        <f>IF($A12="","",Items!B11)</f>
        <v>Welding electrode 3.15 mm (packet)</v>
      </c>
      <c r="C12" s="23">
        <f>IF($A12="","",SUMIF(Receipts!$B$4:$B$1003,$A12,Receipts!$D$4:$D$1003))</f>
        <v>120</v>
      </c>
      <c r="D12" s="22">
        <f>IF($A12="","",SUMIF(Receipts!$B$4:$B$1003,$A12,Receipts!$F$4:$F$1003))</f>
        <v>28800</v>
      </c>
      <c r="E12" s="23">
        <f>IF($A12="","",SUMIF(Issues!$B$4:$B$2003,$A12,Issues!$D$4:$D$2003))</f>
        <v>70</v>
      </c>
      <c r="F12" s="23">
        <f t="shared" si="0"/>
        <v>50</v>
      </c>
      <c r="G12" s="22">
        <f t="shared" si="1"/>
        <v>240</v>
      </c>
      <c r="H12" s="22">
        <f t="shared" si="2"/>
        <v>12000</v>
      </c>
      <c r="I12" s="22">
        <f>IF($A12="","",SUMIF(Receipts!$B$4:$B$1003,$A12,Receipts!$I$4:$I$1003))</f>
        <v>12000</v>
      </c>
      <c r="J12" s="22">
        <f t="shared" si="3"/>
        <v>0</v>
      </c>
      <c r="K12" s="22">
        <f t="shared" si="4"/>
        <v>16800</v>
      </c>
    </row>
    <row r="13" spans="1:11" x14ac:dyDescent="0.3">
      <c r="A13" s="25" t="str">
        <f>IF(Items!A12="","",Items!A12)</f>
        <v>SP-302</v>
      </c>
      <c r="B13" s="25" t="str">
        <f>IF($A13="","",Items!B12)</f>
        <v>Grinding wheel 180 mm</v>
      </c>
      <c r="C13" s="23">
        <f>IF($A13="","",SUMIF(Receipts!$B$4:$B$1003,$A13,Receipts!$D$4:$D$1003))</f>
        <v>50</v>
      </c>
      <c r="D13" s="22">
        <f>IF($A13="","",SUMIF(Receipts!$B$4:$B$1003,$A13,Receipts!$F$4:$F$1003))</f>
        <v>4750</v>
      </c>
      <c r="E13" s="23">
        <f>IF($A13="","",SUMIF(Issues!$B$4:$B$2003,$A13,Issues!$D$4:$D$2003))</f>
        <v>22</v>
      </c>
      <c r="F13" s="23">
        <f t="shared" si="0"/>
        <v>28</v>
      </c>
      <c r="G13" s="22">
        <f t="shared" si="1"/>
        <v>95</v>
      </c>
      <c r="H13" s="22">
        <f t="shared" si="2"/>
        <v>2660</v>
      </c>
      <c r="I13" s="22">
        <f>IF($A13="","",SUMIF(Receipts!$B$4:$B$1003,$A13,Receipts!$I$4:$I$1003))</f>
        <v>2660</v>
      </c>
      <c r="J13" s="22">
        <f t="shared" si="3"/>
        <v>0</v>
      </c>
      <c r="K13" s="22">
        <f t="shared" si="4"/>
        <v>2090</v>
      </c>
    </row>
    <row r="14" spans="1:11" x14ac:dyDescent="0.3">
      <c r="A14" s="25" t="str">
        <f>IF(Items!A13="","",Items!A13)</f>
        <v>PK-202</v>
      </c>
      <c r="B14" s="25" t="str">
        <f>IF($A14="","",Items!B13)</f>
        <v>Stretch film roll</v>
      </c>
      <c r="C14" s="23">
        <f>IF($A14="","",SUMIF(Receipts!$B$4:$B$1003,$A14,Receipts!$D$4:$D$1003))</f>
        <v>40</v>
      </c>
      <c r="D14" s="22">
        <f>IF($A14="","",SUMIF(Receipts!$B$4:$B$1003,$A14,Receipts!$F$4:$F$1003))</f>
        <v>12400</v>
      </c>
      <c r="E14" s="23">
        <f>IF($A14="","",SUMIF(Issues!$B$4:$B$2003,$A14,Issues!$D$4:$D$2003))</f>
        <v>0</v>
      </c>
      <c r="F14" s="23">
        <f t="shared" si="0"/>
        <v>40</v>
      </c>
      <c r="G14" s="22">
        <f t="shared" si="1"/>
        <v>310</v>
      </c>
      <c r="H14" s="22">
        <f t="shared" si="2"/>
        <v>12400</v>
      </c>
      <c r="I14" s="22">
        <f>IF($A14="","",SUMIF(Receipts!$B$4:$B$1003,$A14,Receipts!$I$4:$I$1003))</f>
        <v>12400</v>
      </c>
      <c r="J14" s="22">
        <f t="shared" si="3"/>
        <v>0</v>
      </c>
      <c r="K14" s="22">
        <f t="shared" si="4"/>
        <v>0</v>
      </c>
    </row>
    <row r="15" spans="1:11" x14ac:dyDescent="0.3">
      <c r="A15" s="25" t="str">
        <f>IF(Items!A14="","",Items!A14)</f>
        <v/>
      </c>
      <c r="B15" s="25" t="str">
        <f>IF($A15="","",Items!B14)</f>
        <v/>
      </c>
      <c r="C15" s="23" t="str">
        <f>IF($A15="","",SUMIF(Receipts!$B$4:$B$1003,$A15,Receipts!$D$4:$D$1003))</f>
        <v/>
      </c>
      <c r="D15" s="22" t="str">
        <f>IF($A15="","",SUMIF(Receipts!$B$4:$B$1003,$A15,Receipts!$F$4:$F$1003))</f>
        <v/>
      </c>
      <c r="E15" s="23" t="str">
        <f>IF($A15="","",SUMIF(Issues!$B$4:$B$2003,$A15,Issues!$D$4:$D$2003))</f>
        <v/>
      </c>
      <c r="F15" s="23" t="str">
        <f t="shared" si="0"/>
        <v/>
      </c>
      <c r="G15" s="22" t="str">
        <f t="shared" si="1"/>
        <v/>
      </c>
      <c r="H15" s="22" t="str">
        <f t="shared" si="2"/>
        <v/>
      </c>
      <c r="I15" s="22" t="str">
        <f>IF($A15="","",SUMIF(Receipts!$B$4:$B$1003,$A15,Receipts!$I$4:$I$1003))</f>
        <v/>
      </c>
      <c r="J15" s="22" t="str">
        <f t="shared" si="3"/>
        <v/>
      </c>
      <c r="K15" s="22" t="str">
        <f t="shared" si="4"/>
        <v/>
      </c>
    </row>
    <row r="16" spans="1:11" x14ac:dyDescent="0.3">
      <c r="A16" s="25" t="str">
        <f>IF(Items!A15="","",Items!A15)</f>
        <v/>
      </c>
      <c r="B16" s="25" t="str">
        <f>IF($A16="","",Items!B15)</f>
        <v/>
      </c>
      <c r="C16" s="23" t="str">
        <f>IF($A16="","",SUMIF(Receipts!$B$4:$B$1003,$A16,Receipts!$D$4:$D$1003))</f>
        <v/>
      </c>
      <c r="D16" s="22" t="str">
        <f>IF($A16="","",SUMIF(Receipts!$B$4:$B$1003,$A16,Receipts!$F$4:$F$1003))</f>
        <v/>
      </c>
      <c r="E16" s="23" t="str">
        <f>IF($A16="","",SUMIF(Issues!$B$4:$B$2003,$A16,Issues!$D$4:$D$2003))</f>
        <v/>
      </c>
      <c r="F16" s="23" t="str">
        <f t="shared" si="0"/>
        <v/>
      </c>
      <c r="G16" s="22" t="str">
        <f t="shared" si="1"/>
        <v/>
      </c>
      <c r="H16" s="22" t="str">
        <f t="shared" si="2"/>
        <v/>
      </c>
      <c r="I16" s="22" t="str">
        <f>IF($A16="","",SUMIF(Receipts!$B$4:$B$1003,$A16,Receipts!$I$4:$I$1003))</f>
        <v/>
      </c>
      <c r="J16" s="22" t="str">
        <f t="shared" si="3"/>
        <v/>
      </c>
      <c r="K16" s="22" t="str">
        <f t="shared" si="4"/>
        <v/>
      </c>
    </row>
    <row r="17" spans="1:11" x14ac:dyDescent="0.3">
      <c r="A17" s="25" t="str">
        <f>IF(Items!A16="","",Items!A16)</f>
        <v/>
      </c>
      <c r="B17" s="25" t="str">
        <f>IF($A17="","",Items!B16)</f>
        <v/>
      </c>
      <c r="C17" s="23" t="str">
        <f>IF($A17="","",SUMIF(Receipts!$B$4:$B$1003,$A17,Receipts!$D$4:$D$1003))</f>
        <v/>
      </c>
      <c r="D17" s="22" t="str">
        <f>IF($A17="","",SUMIF(Receipts!$B$4:$B$1003,$A17,Receipts!$F$4:$F$1003))</f>
        <v/>
      </c>
      <c r="E17" s="23" t="str">
        <f>IF($A17="","",SUMIF(Issues!$B$4:$B$2003,$A17,Issues!$D$4:$D$2003))</f>
        <v/>
      </c>
      <c r="F17" s="23" t="str">
        <f t="shared" si="0"/>
        <v/>
      </c>
      <c r="G17" s="22" t="str">
        <f t="shared" si="1"/>
        <v/>
      </c>
      <c r="H17" s="22" t="str">
        <f t="shared" si="2"/>
        <v/>
      </c>
      <c r="I17" s="22" t="str">
        <f>IF($A17="","",SUMIF(Receipts!$B$4:$B$1003,$A17,Receipts!$I$4:$I$1003))</f>
        <v/>
      </c>
      <c r="J17" s="22" t="str">
        <f t="shared" si="3"/>
        <v/>
      </c>
      <c r="K17" s="22" t="str">
        <f t="shared" si="4"/>
        <v/>
      </c>
    </row>
    <row r="18" spans="1:11" x14ac:dyDescent="0.3">
      <c r="A18" s="25" t="str">
        <f>IF(Items!A17="","",Items!A17)</f>
        <v/>
      </c>
      <c r="B18" s="25" t="str">
        <f>IF($A18="","",Items!B17)</f>
        <v/>
      </c>
      <c r="C18" s="23" t="str">
        <f>IF($A18="","",SUMIF(Receipts!$B$4:$B$1003,$A18,Receipts!$D$4:$D$1003))</f>
        <v/>
      </c>
      <c r="D18" s="22" t="str">
        <f>IF($A18="","",SUMIF(Receipts!$B$4:$B$1003,$A18,Receipts!$F$4:$F$1003))</f>
        <v/>
      </c>
      <c r="E18" s="23" t="str">
        <f>IF($A18="","",SUMIF(Issues!$B$4:$B$2003,$A18,Issues!$D$4:$D$2003))</f>
        <v/>
      </c>
      <c r="F18" s="23" t="str">
        <f t="shared" si="0"/>
        <v/>
      </c>
      <c r="G18" s="22" t="str">
        <f t="shared" si="1"/>
        <v/>
      </c>
      <c r="H18" s="22" t="str">
        <f t="shared" si="2"/>
        <v/>
      </c>
      <c r="I18" s="22" t="str">
        <f>IF($A18="","",SUMIF(Receipts!$B$4:$B$1003,$A18,Receipts!$I$4:$I$1003))</f>
        <v/>
      </c>
      <c r="J18" s="22" t="str">
        <f t="shared" si="3"/>
        <v/>
      </c>
      <c r="K18" s="22" t="str">
        <f t="shared" si="4"/>
        <v/>
      </c>
    </row>
    <row r="19" spans="1:11" x14ac:dyDescent="0.3">
      <c r="A19" s="25" t="str">
        <f>IF(Items!A18="","",Items!A18)</f>
        <v/>
      </c>
      <c r="B19" s="25" t="str">
        <f>IF($A19="","",Items!B18)</f>
        <v/>
      </c>
      <c r="C19" s="23" t="str">
        <f>IF($A19="","",SUMIF(Receipts!$B$4:$B$1003,$A19,Receipts!$D$4:$D$1003))</f>
        <v/>
      </c>
      <c r="D19" s="22" t="str">
        <f>IF($A19="","",SUMIF(Receipts!$B$4:$B$1003,$A19,Receipts!$F$4:$F$1003))</f>
        <v/>
      </c>
      <c r="E19" s="23" t="str">
        <f>IF($A19="","",SUMIF(Issues!$B$4:$B$2003,$A19,Issues!$D$4:$D$2003))</f>
        <v/>
      </c>
      <c r="F19" s="23" t="str">
        <f t="shared" si="0"/>
        <v/>
      </c>
      <c r="G19" s="22" t="str">
        <f t="shared" si="1"/>
        <v/>
      </c>
      <c r="H19" s="22" t="str">
        <f t="shared" si="2"/>
        <v/>
      </c>
      <c r="I19" s="22" t="str">
        <f>IF($A19="","",SUMIF(Receipts!$B$4:$B$1003,$A19,Receipts!$I$4:$I$1003))</f>
        <v/>
      </c>
      <c r="J19" s="22" t="str">
        <f t="shared" si="3"/>
        <v/>
      </c>
      <c r="K19" s="22" t="str">
        <f t="shared" si="4"/>
        <v/>
      </c>
    </row>
    <row r="20" spans="1:11" x14ac:dyDescent="0.3">
      <c r="A20" s="25" t="str">
        <f>IF(Items!A19="","",Items!A19)</f>
        <v/>
      </c>
      <c r="B20" s="25" t="str">
        <f>IF($A20="","",Items!B19)</f>
        <v/>
      </c>
      <c r="C20" s="23" t="str">
        <f>IF($A20="","",SUMIF(Receipts!$B$4:$B$1003,$A20,Receipts!$D$4:$D$1003))</f>
        <v/>
      </c>
      <c r="D20" s="22" t="str">
        <f>IF($A20="","",SUMIF(Receipts!$B$4:$B$1003,$A20,Receipts!$F$4:$F$1003))</f>
        <v/>
      </c>
      <c r="E20" s="23" t="str">
        <f>IF($A20="","",SUMIF(Issues!$B$4:$B$2003,$A20,Issues!$D$4:$D$2003))</f>
        <v/>
      </c>
      <c r="F20" s="23" t="str">
        <f t="shared" si="0"/>
        <v/>
      </c>
      <c r="G20" s="22" t="str">
        <f t="shared" si="1"/>
        <v/>
      </c>
      <c r="H20" s="22" t="str">
        <f t="shared" si="2"/>
        <v/>
      </c>
      <c r="I20" s="22" t="str">
        <f>IF($A20="","",SUMIF(Receipts!$B$4:$B$1003,$A20,Receipts!$I$4:$I$1003))</f>
        <v/>
      </c>
      <c r="J20" s="22" t="str">
        <f t="shared" si="3"/>
        <v/>
      </c>
      <c r="K20" s="22" t="str">
        <f t="shared" si="4"/>
        <v/>
      </c>
    </row>
    <row r="21" spans="1:11" x14ac:dyDescent="0.3">
      <c r="A21" s="25" t="str">
        <f>IF(Items!A20="","",Items!A20)</f>
        <v/>
      </c>
      <c r="B21" s="25" t="str">
        <f>IF($A21="","",Items!B20)</f>
        <v/>
      </c>
      <c r="C21" s="23" t="str">
        <f>IF($A21="","",SUMIF(Receipts!$B$4:$B$1003,$A21,Receipts!$D$4:$D$1003))</f>
        <v/>
      </c>
      <c r="D21" s="22" t="str">
        <f>IF($A21="","",SUMIF(Receipts!$B$4:$B$1003,$A21,Receipts!$F$4:$F$1003))</f>
        <v/>
      </c>
      <c r="E21" s="23" t="str">
        <f>IF($A21="","",SUMIF(Issues!$B$4:$B$2003,$A21,Issues!$D$4:$D$2003))</f>
        <v/>
      </c>
      <c r="F21" s="23" t="str">
        <f t="shared" si="0"/>
        <v/>
      </c>
      <c r="G21" s="22" t="str">
        <f t="shared" si="1"/>
        <v/>
      </c>
      <c r="H21" s="22" t="str">
        <f t="shared" si="2"/>
        <v/>
      </c>
      <c r="I21" s="22" t="str">
        <f>IF($A21="","",SUMIF(Receipts!$B$4:$B$1003,$A21,Receipts!$I$4:$I$1003))</f>
        <v/>
      </c>
      <c r="J21" s="22" t="str">
        <f t="shared" si="3"/>
        <v/>
      </c>
      <c r="K21" s="22" t="str">
        <f t="shared" si="4"/>
        <v/>
      </c>
    </row>
    <row r="22" spans="1:11" x14ac:dyDescent="0.3">
      <c r="A22" s="25" t="str">
        <f>IF(Items!A21="","",Items!A21)</f>
        <v/>
      </c>
      <c r="B22" s="25" t="str">
        <f>IF($A22="","",Items!B21)</f>
        <v/>
      </c>
      <c r="C22" s="23" t="str">
        <f>IF($A22="","",SUMIF(Receipts!$B$4:$B$1003,$A22,Receipts!$D$4:$D$1003))</f>
        <v/>
      </c>
      <c r="D22" s="22" t="str">
        <f>IF($A22="","",SUMIF(Receipts!$B$4:$B$1003,$A22,Receipts!$F$4:$F$1003))</f>
        <v/>
      </c>
      <c r="E22" s="23" t="str">
        <f>IF($A22="","",SUMIF(Issues!$B$4:$B$2003,$A22,Issues!$D$4:$D$2003))</f>
        <v/>
      </c>
      <c r="F22" s="23" t="str">
        <f t="shared" si="0"/>
        <v/>
      </c>
      <c r="G22" s="22" t="str">
        <f t="shared" si="1"/>
        <v/>
      </c>
      <c r="H22" s="22" t="str">
        <f t="shared" si="2"/>
        <v/>
      </c>
      <c r="I22" s="22" t="str">
        <f>IF($A22="","",SUMIF(Receipts!$B$4:$B$1003,$A22,Receipts!$I$4:$I$1003))</f>
        <v/>
      </c>
      <c r="J22" s="22" t="str">
        <f t="shared" si="3"/>
        <v/>
      </c>
      <c r="K22" s="22" t="str">
        <f t="shared" si="4"/>
        <v/>
      </c>
    </row>
    <row r="23" spans="1:11" x14ac:dyDescent="0.3">
      <c r="A23" s="25" t="str">
        <f>IF(Items!A22="","",Items!A22)</f>
        <v/>
      </c>
      <c r="B23" s="25" t="str">
        <f>IF($A23="","",Items!B22)</f>
        <v/>
      </c>
      <c r="C23" s="23" t="str">
        <f>IF($A23="","",SUMIF(Receipts!$B$4:$B$1003,$A23,Receipts!$D$4:$D$1003))</f>
        <v/>
      </c>
      <c r="D23" s="22" t="str">
        <f>IF($A23="","",SUMIF(Receipts!$B$4:$B$1003,$A23,Receipts!$F$4:$F$1003))</f>
        <v/>
      </c>
      <c r="E23" s="23" t="str">
        <f>IF($A23="","",SUMIF(Issues!$B$4:$B$2003,$A23,Issues!$D$4:$D$2003))</f>
        <v/>
      </c>
      <c r="F23" s="23" t="str">
        <f t="shared" si="0"/>
        <v/>
      </c>
      <c r="G23" s="22" t="str">
        <f t="shared" si="1"/>
        <v/>
      </c>
      <c r="H23" s="22" t="str">
        <f t="shared" si="2"/>
        <v/>
      </c>
      <c r="I23" s="22" t="str">
        <f>IF($A23="","",SUMIF(Receipts!$B$4:$B$1003,$A23,Receipts!$I$4:$I$1003))</f>
        <v/>
      </c>
      <c r="J23" s="22" t="str">
        <f t="shared" si="3"/>
        <v/>
      </c>
      <c r="K23" s="22" t="str">
        <f t="shared" si="4"/>
        <v/>
      </c>
    </row>
    <row r="24" spans="1:11" x14ac:dyDescent="0.3">
      <c r="A24" s="25" t="str">
        <f>IF(Items!A23="","",Items!A23)</f>
        <v/>
      </c>
      <c r="B24" s="25" t="str">
        <f>IF($A24="","",Items!B23)</f>
        <v/>
      </c>
      <c r="C24" s="23" t="str">
        <f>IF($A24="","",SUMIF(Receipts!$B$4:$B$1003,$A24,Receipts!$D$4:$D$1003))</f>
        <v/>
      </c>
      <c r="D24" s="22" t="str">
        <f>IF($A24="","",SUMIF(Receipts!$B$4:$B$1003,$A24,Receipts!$F$4:$F$1003))</f>
        <v/>
      </c>
      <c r="E24" s="23" t="str">
        <f>IF($A24="","",SUMIF(Issues!$B$4:$B$2003,$A24,Issues!$D$4:$D$2003))</f>
        <v/>
      </c>
      <c r="F24" s="23" t="str">
        <f t="shared" si="0"/>
        <v/>
      </c>
      <c r="G24" s="22" t="str">
        <f t="shared" si="1"/>
        <v/>
      </c>
      <c r="H24" s="22" t="str">
        <f t="shared" si="2"/>
        <v/>
      </c>
      <c r="I24" s="22" t="str">
        <f>IF($A24="","",SUMIF(Receipts!$B$4:$B$1003,$A24,Receipts!$I$4:$I$1003))</f>
        <v/>
      </c>
      <c r="J24" s="22" t="str">
        <f t="shared" si="3"/>
        <v/>
      </c>
      <c r="K24" s="22" t="str">
        <f t="shared" si="4"/>
        <v/>
      </c>
    </row>
    <row r="25" spans="1:11" x14ac:dyDescent="0.3">
      <c r="A25" s="25" t="str">
        <f>IF(Items!A24="","",Items!A24)</f>
        <v/>
      </c>
      <c r="B25" s="25" t="str">
        <f>IF($A25="","",Items!B24)</f>
        <v/>
      </c>
      <c r="C25" s="23" t="str">
        <f>IF($A25="","",SUMIF(Receipts!$B$4:$B$1003,$A25,Receipts!$D$4:$D$1003))</f>
        <v/>
      </c>
      <c r="D25" s="22" t="str">
        <f>IF($A25="","",SUMIF(Receipts!$B$4:$B$1003,$A25,Receipts!$F$4:$F$1003))</f>
        <v/>
      </c>
      <c r="E25" s="23" t="str">
        <f>IF($A25="","",SUMIF(Issues!$B$4:$B$2003,$A25,Issues!$D$4:$D$2003))</f>
        <v/>
      </c>
      <c r="F25" s="23" t="str">
        <f t="shared" si="0"/>
        <v/>
      </c>
      <c r="G25" s="22" t="str">
        <f t="shared" si="1"/>
        <v/>
      </c>
      <c r="H25" s="22" t="str">
        <f t="shared" si="2"/>
        <v/>
      </c>
      <c r="I25" s="22" t="str">
        <f>IF($A25="","",SUMIF(Receipts!$B$4:$B$1003,$A25,Receipts!$I$4:$I$1003))</f>
        <v/>
      </c>
      <c r="J25" s="22" t="str">
        <f t="shared" si="3"/>
        <v/>
      </c>
      <c r="K25" s="22" t="str">
        <f t="shared" si="4"/>
        <v/>
      </c>
    </row>
    <row r="26" spans="1:11" x14ac:dyDescent="0.3">
      <c r="A26" s="25" t="str">
        <f>IF(Items!A25="","",Items!A25)</f>
        <v/>
      </c>
      <c r="B26" s="25" t="str">
        <f>IF($A26="","",Items!B25)</f>
        <v/>
      </c>
      <c r="C26" s="23" t="str">
        <f>IF($A26="","",SUMIF(Receipts!$B$4:$B$1003,$A26,Receipts!$D$4:$D$1003))</f>
        <v/>
      </c>
      <c r="D26" s="22" t="str">
        <f>IF($A26="","",SUMIF(Receipts!$B$4:$B$1003,$A26,Receipts!$F$4:$F$1003))</f>
        <v/>
      </c>
      <c r="E26" s="23" t="str">
        <f>IF($A26="","",SUMIF(Issues!$B$4:$B$2003,$A26,Issues!$D$4:$D$2003))</f>
        <v/>
      </c>
      <c r="F26" s="23" t="str">
        <f t="shared" si="0"/>
        <v/>
      </c>
      <c r="G26" s="22" t="str">
        <f t="shared" si="1"/>
        <v/>
      </c>
      <c r="H26" s="22" t="str">
        <f t="shared" si="2"/>
        <v/>
      </c>
      <c r="I26" s="22" t="str">
        <f>IF($A26="","",SUMIF(Receipts!$B$4:$B$1003,$A26,Receipts!$I$4:$I$1003))</f>
        <v/>
      </c>
      <c r="J26" s="22" t="str">
        <f t="shared" si="3"/>
        <v/>
      </c>
      <c r="K26" s="22" t="str">
        <f t="shared" si="4"/>
        <v/>
      </c>
    </row>
    <row r="27" spans="1:11" x14ac:dyDescent="0.3">
      <c r="A27" s="25" t="str">
        <f>IF(Items!A26="","",Items!A26)</f>
        <v/>
      </c>
      <c r="B27" s="25" t="str">
        <f>IF($A27="","",Items!B26)</f>
        <v/>
      </c>
      <c r="C27" s="23" t="str">
        <f>IF($A27="","",SUMIF(Receipts!$B$4:$B$1003,$A27,Receipts!$D$4:$D$1003))</f>
        <v/>
      </c>
      <c r="D27" s="22" t="str">
        <f>IF($A27="","",SUMIF(Receipts!$B$4:$B$1003,$A27,Receipts!$F$4:$F$1003))</f>
        <v/>
      </c>
      <c r="E27" s="23" t="str">
        <f>IF($A27="","",SUMIF(Issues!$B$4:$B$2003,$A27,Issues!$D$4:$D$2003))</f>
        <v/>
      </c>
      <c r="F27" s="23" t="str">
        <f t="shared" si="0"/>
        <v/>
      </c>
      <c r="G27" s="22" t="str">
        <f t="shared" si="1"/>
        <v/>
      </c>
      <c r="H27" s="22" t="str">
        <f t="shared" si="2"/>
        <v/>
      </c>
      <c r="I27" s="22" t="str">
        <f>IF($A27="","",SUMIF(Receipts!$B$4:$B$1003,$A27,Receipts!$I$4:$I$1003))</f>
        <v/>
      </c>
      <c r="J27" s="22" t="str">
        <f t="shared" si="3"/>
        <v/>
      </c>
      <c r="K27" s="22" t="str">
        <f t="shared" si="4"/>
        <v/>
      </c>
    </row>
    <row r="28" spans="1:11" x14ac:dyDescent="0.3">
      <c r="A28" s="25" t="str">
        <f>IF(Items!A27="","",Items!A27)</f>
        <v/>
      </c>
      <c r="B28" s="25" t="str">
        <f>IF($A28="","",Items!B27)</f>
        <v/>
      </c>
      <c r="C28" s="23" t="str">
        <f>IF($A28="","",SUMIF(Receipts!$B$4:$B$1003,$A28,Receipts!$D$4:$D$1003))</f>
        <v/>
      </c>
      <c r="D28" s="22" t="str">
        <f>IF($A28="","",SUMIF(Receipts!$B$4:$B$1003,$A28,Receipts!$F$4:$F$1003))</f>
        <v/>
      </c>
      <c r="E28" s="23" t="str">
        <f>IF($A28="","",SUMIF(Issues!$B$4:$B$2003,$A28,Issues!$D$4:$D$2003))</f>
        <v/>
      </c>
      <c r="F28" s="23" t="str">
        <f t="shared" si="0"/>
        <v/>
      </c>
      <c r="G28" s="22" t="str">
        <f t="shared" si="1"/>
        <v/>
      </c>
      <c r="H28" s="22" t="str">
        <f t="shared" si="2"/>
        <v/>
      </c>
      <c r="I28" s="22" t="str">
        <f>IF($A28="","",SUMIF(Receipts!$B$4:$B$1003,$A28,Receipts!$I$4:$I$1003))</f>
        <v/>
      </c>
      <c r="J28" s="22" t="str">
        <f t="shared" si="3"/>
        <v/>
      </c>
      <c r="K28" s="22" t="str">
        <f t="shared" si="4"/>
        <v/>
      </c>
    </row>
    <row r="29" spans="1:11" x14ac:dyDescent="0.3">
      <c r="A29" s="25" t="str">
        <f>IF(Items!A28="","",Items!A28)</f>
        <v/>
      </c>
      <c r="B29" s="25" t="str">
        <f>IF($A29="","",Items!B28)</f>
        <v/>
      </c>
      <c r="C29" s="23" t="str">
        <f>IF($A29="","",SUMIF(Receipts!$B$4:$B$1003,$A29,Receipts!$D$4:$D$1003))</f>
        <v/>
      </c>
      <c r="D29" s="22" t="str">
        <f>IF($A29="","",SUMIF(Receipts!$B$4:$B$1003,$A29,Receipts!$F$4:$F$1003))</f>
        <v/>
      </c>
      <c r="E29" s="23" t="str">
        <f>IF($A29="","",SUMIF(Issues!$B$4:$B$2003,$A29,Issues!$D$4:$D$2003))</f>
        <v/>
      </c>
      <c r="F29" s="23" t="str">
        <f t="shared" si="0"/>
        <v/>
      </c>
      <c r="G29" s="22" t="str">
        <f t="shared" si="1"/>
        <v/>
      </c>
      <c r="H29" s="22" t="str">
        <f t="shared" si="2"/>
        <v/>
      </c>
      <c r="I29" s="22" t="str">
        <f>IF($A29="","",SUMIF(Receipts!$B$4:$B$1003,$A29,Receipts!$I$4:$I$1003))</f>
        <v/>
      </c>
      <c r="J29" s="22" t="str">
        <f t="shared" si="3"/>
        <v/>
      </c>
      <c r="K29" s="22" t="str">
        <f t="shared" si="4"/>
        <v/>
      </c>
    </row>
    <row r="30" spans="1:11" x14ac:dyDescent="0.3">
      <c r="A30" s="25" t="str">
        <f>IF(Items!A29="","",Items!A29)</f>
        <v/>
      </c>
      <c r="B30" s="25" t="str">
        <f>IF($A30="","",Items!B29)</f>
        <v/>
      </c>
      <c r="C30" s="23" t="str">
        <f>IF($A30="","",SUMIF(Receipts!$B$4:$B$1003,$A30,Receipts!$D$4:$D$1003))</f>
        <v/>
      </c>
      <c r="D30" s="22" t="str">
        <f>IF($A30="","",SUMIF(Receipts!$B$4:$B$1003,$A30,Receipts!$F$4:$F$1003))</f>
        <v/>
      </c>
      <c r="E30" s="23" t="str">
        <f>IF($A30="","",SUMIF(Issues!$B$4:$B$2003,$A30,Issues!$D$4:$D$2003))</f>
        <v/>
      </c>
      <c r="F30" s="23" t="str">
        <f t="shared" si="0"/>
        <v/>
      </c>
      <c r="G30" s="22" t="str">
        <f t="shared" si="1"/>
        <v/>
      </c>
      <c r="H30" s="22" t="str">
        <f t="shared" si="2"/>
        <v/>
      </c>
      <c r="I30" s="22" t="str">
        <f>IF($A30="","",SUMIF(Receipts!$B$4:$B$1003,$A30,Receipts!$I$4:$I$1003))</f>
        <v/>
      </c>
      <c r="J30" s="22" t="str">
        <f t="shared" si="3"/>
        <v/>
      </c>
      <c r="K30" s="22" t="str">
        <f t="shared" si="4"/>
        <v/>
      </c>
    </row>
    <row r="31" spans="1:11" x14ac:dyDescent="0.3">
      <c r="A31" s="25" t="str">
        <f>IF(Items!A30="","",Items!A30)</f>
        <v/>
      </c>
      <c r="B31" s="25" t="str">
        <f>IF($A31="","",Items!B30)</f>
        <v/>
      </c>
      <c r="C31" s="23" t="str">
        <f>IF($A31="","",SUMIF(Receipts!$B$4:$B$1003,$A31,Receipts!$D$4:$D$1003))</f>
        <v/>
      </c>
      <c r="D31" s="22" t="str">
        <f>IF($A31="","",SUMIF(Receipts!$B$4:$B$1003,$A31,Receipts!$F$4:$F$1003))</f>
        <v/>
      </c>
      <c r="E31" s="23" t="str">
        <f>IF($A31="","",SUMIF(Issues!$B$4:$B$2003,$A31,Issues!$D$4:$D$2003))</f>
        <v/>
      </c>
      <c r="F31" s="23" t="str">
        <f t="shared" si="0"/>
        <v/>
      </c>
      <c r="G31" s="22" t="str">
        <f t="shared" si="1"/>
        <v/>
      </c>
      <c r="H31" s="22" t="str">
        <f t="shared" si="2"/>
        <v/>
      </c>
      <c r="I31" s="22" t="str">
        <f>IF($A31="","",SUMIF(Receipts!$B$4:$B$1003,$A31,Receipts!$I$4:$I$1003))</f>
        <v/>
      </c>
      <c r="J31" s="22" t="str">
        <f t="shared" si="3"/>
        <v/>
      </c>
      <c r="K31" s="22" t="str">
        <f t="shared" si="4"/>
        <v/>
      </c>
    </row>
    <row r="32" spans="1:11" x14ac:dyDescent="0.3">
      <c r="A32" s="25" t="str">
        <f>IF(Items!A31="","",Items!A31)</f>
        <v/>
      </c>
      <c r="B32" s="25" t="str">
        <f>IF($A32="","",Items!B31)</f>
        <v/>
      </c>
      <c r="C32" s="23" t="str">
        <f>IF($A32="","",SUMIF(Receipts!$B$4:$B$1003,$A32,Receipts!$D$4:$D$1003))</f>
        <v/>
      </c>
      <c r="D32" s="22" t="str">
        <f>IF($A32="","",SUMIF(Receipts!$B$4:$B$1003,$A32,Receipts!$F$4:$F$1003))</f>
        <v/>
      </c>
      <c r="E32" s="23" t="str">
        <f>IF($A32="","",SUMIF(Issues!$B$4:$B$2003,$A32,Issues!$D$4:$D$2003))</f>
        <v/>
      </c>
      <c r="F32" s="23" t="str">
        <f t="shared" si="0"/>
        <v/>
      </c>
      <c r="G32" s="22" t="str">
        <f t="shared" si="1"/>
        <v/>
      </c>
      <c r="H32" s="22" t="str">
        <f t="shared" si="2"/>
        <v/>
      </c>
      <c r="I32" s="22" t="str">
        <f>IF($A32="","",SUMIF(Receipts!$B$4:$B$1003,$A32,Receipts!$I$4:$I$1003))</f>
        <v/>
      </c>
      <c r="J32" s="22" t="str">
        <f t="shared" si="3"/>
        <v/>
      </c>
      <c r="K32" s="22" t="str">
        <f t="shared" si="4"/>
        <v/>
      </c>
    </row>
    <row r="33" spans="1:11" x14ac:dyDescent="0.3">
      <c r="A33" s="25" t="str">
        <f>IF(Items!A32="","",Items!A32)</f>
        <v/>
      </c>
      <c r="B33" s="25" t="str">
        <f>IF($A33="","",Items!B32)</f>
        <v/>
      </c>
      <c r="C33" s="23" t="str">
        <f>IF($A33="","",SUMIF(Receipts!$B$4:$B$1003,$A33,Receipts!$D$4:$D$1003))</f>
        <v/>
      </c>
      <c r="D33" s="22" t="str">
        <f>IF($A33="","",SUMIF(Receipts!$B$4:$B$1003,$A33,Receipts!$F$4:$F$1003))</f>
        <v/>
      </c>
      <c r="E33" s="23" t="str">
        <f>IF($A33="","",SUMIF(Issues!$B$4:$B$2003,$A33,Issues!$D$4:$D$2003))</f>
        <v/>
      </c>
      <c r="F33" s="23" t="str">
        <f t="shared" si="0"/>
        <v/>
      </c>
      <c r="G33" s="22" t="str">
        <f t="shared" si="1"/>
        <v/>
      </c>
      <c r="H33" s="22" t="str">
        <f t="shared" si="2"/>
        <v/>
      </c>
      <c r="I33" s="22" t="str">
        <f>IF($A33="","",SUMIF(Receipts!$B$4:$B$1003,$A33,Receipts!$I$4:$I$1003))</f>
        <v/>
      </c>
      <c r="J33" s="22" t="str">
        <f t="shared" si="3"/>
        <v/>
      </c>
      <c r="K33" s="22" t="str">
        <f t="shared" si="4"/>
        <v/>
      </c>
    </row>
    <row r="34" spans="1:11" x14ac:dyDescent="0.3">
      <c r="A34" s="25" t="str">
        <f>IF(Items!A33="","",Items!A33)</f>
        <v/>
      </c>
      <c r="B34" s="25" t="str">
        <f>IF($A34="","",Items!B33)</f>
        <v/>
      </c>
      <c r="C34" s="23" t="str">
        <f>IF($A34="","",SUMIF(Receipts!$B$4:$B$1003,$A34,Receipts!$D$4:$D$1003))</f>
        <v/>
      </c>
      <c r="D34" s="22" t="str">
        <f>IF($A34="","",SUMIF(Receipts!$B$4:$B$1003,$A34,Receipts!$F$4:$F$1003))</f>
        <v/>
      </c>
      <c r="E34" s="23" t="str">
        <f>IF($A34="","",SUMIF(Issues!$B$4:$B$2003,$A34,Issues!$D$4:$D$2003))</f>
        <v/>
      </c>
      <c r="F34" s="23" t="str">
        <f t="shared" si="0"/>
        <v/>
      </c>
      <c r="G34" s="22" t="str">
        <f t="shared" si="1"/>
        <v/>
      </c>
      <c r="H34" s="22" t="str">
        <f t="shared" si="2"/>
        <v/>
      </c>
      <c r="I34" s="22" t="str">
        <f>IF($A34="","",SUMIF(Receipts!$B$4:$B$1003,$A34,Receipts!$I$4:$I$1003))</f>
        <v/>
      </c>
      <c r="J34" s="22" t="str">
        <f t="shared" si="3"/>
        <v/>
      </c>
      <c r="K34" s="22" t="str">
        <f t="shared" si="4"/>
        <v/>
      </c>
    </row>
    <row r="35" spans="1:11" x14ac:dyDescent="0.3">
      <c r="A35" s="25" t="str">
        <f>IF(Items!A34="","",Items!A34)</f>
        <v/>
      </c>
      <c r="B35" s="25" t="str">
        <f>IF($A35="","",Items!B34)</f>
        <v/>
      </c>
      <c r="C35" s="23" t="str">
        <f>IF($A35="","",SUMIF(Receipts!$B$4:$B$1003,$A35,Receipts!$D$4:$D$1003))</f>
        <v/>
      </c>
      <c r="D35" s="22" t="str">
        <f>IF($A35="","",SUMIF(Receipts!$B$4:$B$1003,$A35,Receipts!$F$4:$F$1003))</f>
        <v/>
      </c>
      <c r="E35" s="23" t="str">
        <f>IF($A35="","",SUMIF(Issues!$B$4:$B$2003,$A35,Issues!$D$4:$D$2003))</f>
        <v/>
      </c>
      <c r="F35" s="23" t="str">
        <f t="shared" si="0"/>
        <v/>
      </c>
      <c r="G35" s="22" t="str">
        <f t="shared" si="1"/>
        <v/>
      </c>
      <c r="H35" s="22" t="str">
        <f t="shared" si="2"/>
        <v/>
      </c>
      <c r="I35" s="22" t="str">
        <f>IF($A35="","",SUMIF(Receipts!$B$4:$B$1003,$A35,Receipts!$I$4:$I$1003))</f>
        <v/>
      </c>
      <c r="J35" s="22" t="str">
        <f t="shared" si="3"/>
        <v/>
      </c>
      <c r="K35" s="22" t="str">
        <f t="shared" si="4"/>
        <v/>
      </c>
    </row>
    <row r="36" spans="1:11" x14ac:dyDescent="0.3">
      <c r="A36" s="25" t="str">
        <f>IF(Items!A35="","",Items!A35)</f>
        <v/>
      </c>
      <c r="B36" s="25" t="str">
        <f>IF($A36="","",Items!B35)</f>
        <v/>
      </c>
      <c r="C36" s="23" t="str">
        <f>IF($A36="","",SUMIF(Receipts!$B$4:$B$1003,$A36,Receipts!$D$4:$D$1003))</f>
        <v/>
      </c>
      <c r="D36" s="22" t="str">
        <f>IF($A36="","",SUMIF(Receipts!$B$4:$B$1003,$A36,Receipts!$F$4:$F$1003))</f>
        <v/>
      </c>
      <c r="E36" s="23" t="str">
        <f>IF($A36="","",SUMIF(Issues!$B$4:$B$2003,$A36,Issues!$D$4:$D$2003))</f>
        <v/>
      </c>
      <c r="F36" s="23" t="str">
        <f t="shared" si="0"/>
        <v/>
      </c>
      <c r="G36" s="22" t="str">
        <f t="shared" si="1"/>
        <v/>
      </c>
      <c r="H36" s="22" t="str">
        <f t="shared" si="2"/>
        <v/>
      </c>
      <c r="I36" s="22" t="str">
        <f>IF($A36="","",SUMIF(Receipts!$B$4:$B$1003,$A36,Receipts!$I$4:$I$1003))</f>
        <v/>
      </c>
      <c r="J36" s="22" t="str">
        <f t="shared" si="3"/>
        <v/>
      </c>
      <c r="K36" s="22" t="str">
        <f t="shared" si="4"/>
        <v/>
      </c>
    </row>
    <row r="37" spans="1:11" x14ac:dyDescent="0.3">
      <c r="A37" s="25" t="str">
        <f>IF(Items!A36="","",Items!A36)</f>
        <v/>
      </c>
      <c r="B37" s="25" t="str">
        <f>IF($A37="","",Items!B36)</f>
        <v/>
      </c>
      <c r="C37" s="23" t="str">
        <f>IF($A37="","",SUMIF(Receipts!$B$4:$B$1003,$A37,Receipts!$D$4:$D$1003))</f>
        <v/>
      </c>
      <c r="D37" s="22" t="str">
        <f>IF($A37="","",SUMIF(Receipts!$B$4:$B$1003,$A37,Receipts!$F$4:$F$1003))</f>
        <v/>
      </c>
      <c r="E37" s="23" t="str">
        <f>IF($A37="","",SUMIF(Issues!$B$4:$B$2003,$A37,Issues!$D$4:$D$2003))</f>
        <v/>
      </c>
      <c r="F37" s="23" t="str">
        <f t="shared" si="0"/>
        <v/>
      </c>
      <c r="G37" s="22" t="str">
        <f t="shared" si="1"/>
        <v/>
      </c>
      <c r="H37" s="22" t="str">
        <f t="shared" si="2"/>
        <v/>
      </c>
      <c r="I37" s="22" t="str">
        <f>IF($A37="","",SUMIF(Receipts!$B$4:$B$1003,$A37,Receipts!$I$4:$I$1003))</f>
        <v/>
      </c>
      <c r="J37" s="22" t="str">
        <f t="shared" si="3"/>
        <v/>
      </c>
      <c r="K37" s="22" t="str">
        <f t="shared" si="4"/>
        <v/>
      </c>
    </row>
    <row r="38" spans="1:11" x14ac:dyDescent="0.3">
      <c r="A38" s="25" t="str">
        <f>IF(Items!A37="","",Items!A37)</f>
        <v/>
      </c>
      <c r="B38" s="25" t="str">
        <f>IF($A38="","",Items!B37)</f>
        <v/>
      </c>
      <c r="C38" s="23" t="str">
        <f>IF($A38="","",SUMIF(Receipts!$B$4:$B$1003,$A38,Receipts!$D$4:$D$1003))</f>
        <v/>
      </c>
      <c r="D38" s="22" t="str">
        <f>IF($A38="","",SUMIF(Receipts!$B$4:$B$1003,$A38,Receipts!$F$4:$F$1003))</f>
        <v/>
      </c>
      <c r="E38" s="23" t="str">
        <f>IF($A38="","",SUMIF(Issues!$B$4:$B$2003,$A38,Issues!$D$4:$D$2003))</f>
        <v/>
      </c>
      <c r="F38" s="23" t="str">
        <f t="shared" si="0"/>
        <v/>
      </c>
      <c r="G38" s="22" t="str">
        <f t="shared" si="1"/>
        <v/>
      </c>
      <c r="H38" s="22" t="str">
        <f t="shared" si="2"/>
        <v/>
      </c>
      <c r="I38" s="22" t="str">
        <f>IF($A38="","",SUMIF(Receipts!$B$4:$B$1003,$A38,Receipts!$I$4:$I$1003))</f>
        <v/>
      </c>
      <c r="J38" s="22" t="str">
        <f t="shared" si="3"/>
        <v/>
      </c>
      <c r="K38" s="22" t="str">
        <f t="shared" si="4"/>
        <v/>
      </c>
    </row>
    <row r="39" spans="1:11" x14ac:dyDescent="0.3">
      <c r="A39" s="25" t="str">
        <f>IF(Items!A38="","",Items!A38)</f>
        <v/>
      </c>
      <c r="B39" s="25" t="str">
        <f>IF($A39="","",Items!B38)</f>
        <v/>
      </c>
      <c r="C39" s="23" t="str">
        <f>IF($A39="","",SUMIF(Receipts!$B$4:$B$1003,$A39,Receipts!$D$4:$D$1003))</f>
        <v/>
      </c>
      <c r="D39" s="22" t="str">
        <f>IF($A39="","",SUMIF(Receipts!$B$4:$B$1003,$A39,Receipts!$F$4:$F$1003))</f>
        <v/>
      </c>
      <c r="E39" s="23" t="str">
        <f>IF($A39="","",SUMIF(Issues!$B$4:$B$2003,$A39,Issues!$D$4:$D$2003))</f>
        <v/>
      </c>
      <c r="F39" s="23" t="str">
        <f t="shared" si="0"/>
        <v/>
      </c>
      <c r="G39" s="22" t="str">
        <f t="shared" si="1"/>
        <v/>
      </c>
      <c r="H39" s="22" t="str">
        <f t="shared" si="2"/>
        <v/>
      </c>
      <c r="I39" s="22" t="str">
        <f>IF($A39="","",SUMIF(Receipts!$B$4:$B$1003,$A39,Receipts!$I$4:$I$1003))</f>
        <v/>
      </c>
      <c r="J39" s="22" t="str">
        <f t="shared" si="3"/>
        <v/>
      </c>
      <c r="K39" s="22" t="str">
        <f t="shared" si="4"/>
        <v/>
      </c>
    </row>
    <row r="40" spans="1:11" x14ac:dyDescent="0.3">
      <c r="A40" s="25" t="str">
        <f>IF(Items!A39="","",Items!A39)</f>
        <v/>
      </c>
      <c r="B40" s="25" t="str">
        <f>IF($A40="","",Items!B39)</f>
        <v/>
      </c>
      <c r="C40" s="23" t="str">
        <f>IF($A40="","",SUMIF(Receipts!$B$4:$B$1003,$A40,Receipts!$D$4:$D$1003))</f>
        <v/>
      </c>
      <c r="D40" s="22" t="str">
        <f>IF($A40="","",SUMIF(Receipts!$B$4:$B$1003,$A40,Receipts!$F$4:$F$1003))</f>
        <v/>
      </c>
      <c r="E40" s="23" t="str">
        <f>IF($A40="","",SUMIF(Issues!$B$4:$B$2003,$A40,Issues!$D$4:$D$2003))</f>
        <v/>
      </c>
      <c r="F40" s="23" t="str">
        <f t="shared" si="0"/>
        <v/>
      </c>
      <c r="G40" s="22" t="str">
        <f t="shared" si="1"/>
        <v/>
      </c>
      <c r="H40" s="22" t="str">
        <f t="shared" si="2"/>
        <v/>
      </c>
      <c r="I40" s="22" t="str">
        <f>IF($A40="","",SUMIF(Receipts!$B$4:$B$1003,$A40,Receipts!$I$4:$I$1003))</f>
        <v/>
      </c>
      <c r="J40" s="22" t="str">
        <f t="shared" si="3"/>
        <v/>
      </c>
      <c r="K40" s="22" t="str">
        <f t="shared" si="4"/>
        <v/>
      </c>
    </row>
    <row r="41" spans="1:11" x14ac:dyDescent="0.3">
      <c r="A41" s="25" t="str">
        <f>IF(Items!A40="","",Items!A40)</f>
        <v/>
      </c>
      <c r="B41" s="25" t="str">
        <f>IF($A41="","",Items!B40)</f>
        <v/>
      </c>
      <c r="C41" s="23" t="str">
        <f>IF($A41="","",SUMIF(Receipts!$B$4:$B$1003,$A41,Receipts!$D$4:$D$1003))</f>
        <v/>
      </c>
      <c r="D41" s="22" t="str">
        <f>IF($A41="","",SUMIF(Receipts!$B$4:$B$1003,$A41,Receipts!$F$4:$F$1003))</f>
        <v/>
      </c>
      <c r="E41" s="23" t="str">
        <f>IF($A41="","",SUMIF(Issues!$B$4:$B$2003,$A41,Issues!$D$4:$D$2003))</f>
        <v/>
      </c>
      <c r="F41" s="23" t="str">
        <f t="shared" si="0"/>
        <v/>
      </c>
      <c r="G41" s="22" t="str">
        <f t="shared" si="1"/>
        <v/>
      </c>
      <c r="H41" s="22" t="str">
        <f t="shared" si="2"/>
        <v/>
      </c>
      <c r="I41" s="22" t="str">
        <f>IF($A41="","",SUMIF(Receipts!$B$4:$B$1003,$A41,Receipts!$I$4:$I$1003))</f>
        <v/>
      </c>
      <c r="J41" s="22" t="str">
        <f t="shared" si="3"/>
        <v/>
      </c>
      <c r="K41" s="22" t="str">
        <f t="shared" si="4"/>
        <v/>
      </c>
    </row>
    <row r="42" spans="1:11" x14ac:dyDescent="0.3">
      <c r="A42" s="25" t="str">
        <f>IF(Items!A41="","",Items!A41)</f>
        <v/>
      </c>
      <c r="B42" s="25" t="str">
        <f>IF($A42="","",Items!B41)</f>
        <v/>
      </c>
      <c r="C42" s="23" t="str">
        <f>IF($A42="","",SUMIF(Receipts!$B$4:$B$1003,$A42,Receipts!$D$4:$D$1003))</f>
        <v/>
      </c>
      <c r="D42" s="22" t="str">
        <f>IF($A42="","",SUMIF(Receipts!$B$4:$B$1003,$A42,Receipts!$F$4:$F$1003))</f>
        <v/>
      </c>
      <c r="E42" s="23" t="str">
        <f>IF($A42="","",SUMIF(Issues!$B$4:$B$2003,$A42,Issues!$D$4:$D$2003))</f>
        <v/>
      </c>
      <c r="F42" s="23" t="str">
        <f t="shared" si="0"/>
        <v/>
      </c>
      <c r="G42" s="22" t="str">
        <f t="shared" si="1"/>
        <v/>
      </c>
      <c r="H42" s="22" t="str">
        <f t="shared" si="2"/>
        <v/>
      </c>
      <c r="I42" s="22" t="str">
        <f>IF($A42="","",SUMIF(Receipts!$B$4:$B$1003,$A42,Receipts!$I$4:$I$1003))</f>
        <v/>
      </c>
      <c r="J42" s="22" t="str">
        <f t="shared" si="3"/>
        <v/>
      </c>
      <c r="K42" s="22" t="str">
        <f t="shared" si="4"/>
        <v/>
      </c>
    </row>
    <row r="43" spans="1:11" x14ac:dyDescent="0.3">
      <c r="A43" s="25" t="str">
        <f>IF(Items!A42="","",Items!A42)</f>
        <v/>
      </c>
      <c r="B43" s="25" t="str">
        <f>IF($A43="","",Items!B42)</f>
        <v/>
      </c>
      <c r="C43" s="23" t="str">
        <f>IF($A43="","",SUMIF(Receipts!$B$4:$B$1003,$A43,Receipts!$D$4:$D$1003))</f>
        <v/>
      </c>
      <c r="D43" s="22" t="str">
        <f>IF($A43="","",SUMIF(Receipts!$B$4:$B$1003,$A43,Receipts!$F$4:$F$1003))</f>
        <v/>
      </c>
      <c r="E43" s="23" t="str">
        <f>IF($A43="","",SUMIF(Issues!$B$4:$B$2003,$A43,Issues!$D$4:$D$2003))</f>
        <v/>
      </c>
      <c r="F43" s="23" t="str">
        <f t="shared" si="0"/>
        <v/>
      </c>
      <c r="G43" s="22" t="str">
        <f t="shared" si="1"/>
        <v/>
      </c>
      <c r="H43" s="22" t="str">
        <f t="shared" si="2"/>
        <v/>
      </c>
      <c r="I43" s="22" t="str">
        <f>IF($A43="","",SUMIF(Receipts!$B$4:$B$1003,$A43,Receipts!$I$4:$I$1003))</f>
        <v/>
      </c>
      <c r="J43" s="22" t="str">
        <f t="shared" si="3"/>
        <v/>
      </c>
      <c r="K43" s="22" t="str">
        <f t="shared" si="4"/>
        <v/>
      </c>
    </row>
    <row r="44" spans="1:11" x14ac:dyDescent="0.3">
      <c r="A44" s="25" t="str">
        <f>IF(Items!A43="","",Items!A43)</f>
        <v/>
      </c>
      <c r="B44" s="25" t="str">
        <f>IF($A44="","",Items!B43)</f>
        <v/>
      </c>
      <c r="C44" s="23" t="str">
        <f>IF($A44="","",SUMIF(Receipts!$B$4:$B$1003,$A44,Receipts!$D$4:$D$1003))</f>
        <v/>
      </c>
      <c r="D44" s="22" t="str">
        <f>IF($A44="","",SUMIF(Receipts!$B$4:$B$1003,$A44,Receipts!$F$4:$F$1003))</f>
        <v/>
      </c>
      <c r="E44" s="23" t="str">
        <f>IF($A44="","",SUMIF(Issues!$B$4:$B$2003,$A44,Issues!$D$4:$D$2003))</f>
        <v/>
      </c>
      <c r="F44" s="23" t="str">
        <f t="shared" si="0"/>
        <v/>
      </c>
      <c r="G44" s="22" t="str">
        <f t="shared" si="1"/>
        <v/>
      </c>
      <c r="H44" s="22" t="str">
        <f t="shared" si="2"/>
        <v/>
      </c>
      <c r="I44" s="22" t="str">
        <f>IF($A44="","",SUMIF(Receipts!$B$4:$B$1003,$A44,Receipts!$I$4:$I$1003))</f>
        <v/>
      </c>
      <c r="J44" s="22" t="str">
        <f t="shared" si="3"/>
        <v/>
      </c>
      <c r="K44" s="22" t="str">
        <f t="shared" si="4"/>
        <v/>
      </c>
    </row>
    <row r="45" spans="1:11" x14ac:dyDescent="0.3">
      <c r="A45" s="25" t="str">
        <f>IF(Items!A44="","",Items!A44)</f>
        <v/>
      </c>
      <c r="B45" s="25" t="str">
        <f>IF($A45="","",Items!B44)</f>
        <v/>
      </c>
      <c r="C45" s="23" t="str">
        <f>IF($A45="","",SUMIF(Receipts!$B$4:$B$1003,$A45,Receipts!$D$4:$D$1003))</f>
        <v/>
      </c>
      <c r="D45" s="22" t="str">
        <f>IF($A45="","",SUMIF(Receipts!$B$4:$B$1003,$A45,Receipts!$F$4:$F$1003))</f>
        <v/>
      </c>
      <c r="E45" s="23" t="str">
        <f>IF($A45="","",SUMIF(Issues!$B$4:$B$2003,$A45,Issues!$D$4:$D$2003))</f>
        <v/>
      </c>
      <c r="F45" s="23" t="str">
        <f t="shared" si="0"/>
        <v/>
      </c>
      <c r="G45" s="22" t="str">
        <f t="shared" si="1"/>
        <v/>
      </c>
      <c r="H45" s="22" t="str">
        <f t="shared" si="2"/>
        <v/>
      </c>
      <c r="I45" s="22" t="str">
        <f>IF($A45="","",SUMIF(Receipts!$B$4:$B$1003,$A45,Receipts!$I$4:$I$1003))</f>
        <v/>
      </c>
      <c r="J45" s="22" t="str">
        <f t="shared" si="3"/>
        <v/>
      </c>
      <c r="K45" s="22" t="str">
        <f t="shared" si="4"/>
        <v/>
      </c>
    </row>
    <row r="46" spans="1:11" x14ac:dyDescent="0.3">
      <c r="A46" s="25" t="str">
        <f>IF(Items!A45="","",Items!A45)</f>
        <v/>
      </c>
      <c r="B46" s="25" t="str">
        <f>IF($A46="","",Items!B45)</f>
        <v/>
      </c>
      <c r="C46" s="23" t="str">
        <f>IF($A46="","",SUMIF(Receipts!$B$4:$B$1003,$A46,Receipts!$D$4:$D$1003))</f>
        <v/>
      </c>
      <c r="D46" s="22" t="str">
        <f>IF($A46="","",SUMIF(Receipts!$B$4:$B$1003,$A46,Receipts!$F$4:$F$1003))</f>
        <v/>
      </c>
      <c r="E46" s="23" t="str">
        <f>IF($A46="","",SUMIF(Issues!$B$4:$B$2003,$A46,Issues!$D$4:$D$2003))</f>
        <v/>
      </c>
      <c r="F46" s="23" t="str">
        <f t="shared" si="0"/>
        <v/>
      </c>
      <c r="G46" s="22" t="str">
        <f t="shared" si="1"/>
        <v/>
      </c>
      <c r="H46" s="22" t="str">
        <f t="shared" si="2"/>
        <v/>
      </c>
      <c r="I46" s="22" t="str">
        <f>IF($A46="","",SUMIF(Receipts!$B$4:$B$1003,$A46,Receipts!$I$4:$I$1003))</f>
        <v/>
      </c>
      <c r="J46" s="22" t="str">
        <f t="shared" si="3"/>
        <v/>
      </c>
      <c r="K46" s="22" t="str">
        <f t="shared" si="4"/>
        <v/>
      </c>
    </row>
    <row r="47" spans="1:11" x14ac:dyDescent="0.3">
      <c r="A47" s="25" t="str">
        <f>IF(Items!A46="","",Items!A46)</f>
        <v/>
      </c>
      <c r="B47" s="25" t="str">
        <f>IF($A47="","",Items!B46)</f>
        <v/>
      </c>
      <c r="C47" s="23" t="str">
        <f>IF($A47="","",SUMIF(Receipts!$B$4:$B$1003,$A47,Receipts!$D$4:$D$1003))</f>
        <v/>
      </c>
      <c r="D47" s="22" t="str">
        <f>IF($A47="","",SUMIF(Receipts!$B$4:$B$1003,$A47,Receipts!$F$4:$F$1003))</f>
        <v/>
      </c>
      <c r="E47" s="23" t="str">
        <f>IF($A47="","",SUMIF(Issues!$B$4:$B$2003,$A47,Issues!$D$4:$D$2003))</f>
        <v/>
      </c>
      <c r="F47" s="23" t="str">
        <f t="shared" si="0"/>
        <v/>
      </c>
      <c r="G47" s="22" t="str">
        <f t="shared" si="1"/>
        <v/>
      </c>
      <c r="H47" s="22" t="str">
        <f t="shared" si="2"/>
        <v/>
      </c>
      <c r="I47" s="22" t="str">
        <f>IF($A47="","",SUMIF(Receipts!$B$4:$B$1003,$A47,Receipts!$I$4:$I$1003))</f>
        <v/>
      </c>
      <c r="J47" s="22" t="str">
        <f t="shared" si="3"/>
        <v/>
      </c>
      <c r="K47" s="22" t="str">
        <f t="shared" si="4"/>
        <v/>
      </c>
    </row>
    <row r="48" spans="1:11" x14ac:dyDescent="0.3">
      <c r="A48" s="25" t="str">
        <f>IF(Items!A47="","",Items!A47)</f>
        <v/>
      </c>
      <c r="B48" s="25" t="str">
        <f>IF($A48="","",Items!B47)</f>
        <v/>
      </c>
      <c r="C48" s="23" t="str">
        <f>IF($A48="","",SUMIF(Receipts!$B$4:$B$1003,$A48,Receipts!$D$4:$D$1003))</f>
        <v/>
      </c>
      <c r="D48" s="22" t="str">
        <f>IF($A48="","",SUMIF(Receipts!$B$4:$B$1003,$A48,Receipts!$F$4:$F$1003))</f>
        <v/>
      </c>
      <c r="E48" s="23" t="str">
        <f>IF($A48="","",SUMIF(Issues!$B$4:$B$2003,$A48,Issues!$D$4:$D$2003))</f>
        <v/>
      </c>
      <c r="F48" s="23" t="str">
        <f t="shared" si="0"/>
        <v/>
      </c>
      <c r="G48" s="22" t="str">
        <f t="shared" si="1"/>
        <v/>
      </c>
      <c r="H48" s="22" t="str">
        <f t="shared" si="2"/>
        <v/>
      </c>
      <c r="I48" s="22" t="str">
        <f>IF($A48="","",SUMIF(Receipts!$B$4:$B$1003,$A48,Receipts!$I$4:$I$1003))</f>
        <v/>
      </c>
      <c r="J48" s="22" t="str">
        <f t="shared" si="3"/>
        <v/>
      </c>
      <c r="K48" s="22" t="str">
        <f t="shared" si="4"/>
        <v/>
      </c>
    </row>
    <row r="49" spans="1:11" x14ac:dyDescent="0.3">
      <c r="A49" s="25" t="str">
        <f>IF(Items!A48="","",Items!A48)</f>
        <v/>
      </c>
      <c r="B49" s="25" t="str">
        <f>IF($A49="","",Items!B48)</f>
        <v/>
      </c>
      <c r="C49" s="23" t="str">
        <f>IF($A49="","",SUMIF(Receipts!$B$4:$B$1003,$A49,Receipts!$D$4:$D$1003))</f>
        <v/>
      </c>
      <c r="D49" s="22" t="str">
        <f>IF($A49="","",SUMIF(Receipts!$B$4:$B$1003,$A49,Receipts!$F$4:$F$1003))</f>
        <v/>
      </c>
      <c r="E49" s="23" t="str">
        <f>IF($A49="","",SUMIF(Issues!$B$4:$B$2003,$A49,Issues!$D$4:$D$2003))</f>
        <v/>
      </c>
      <c r="F49" s="23" t="str">
        <f t="shared" si="0"/>
        <v/>
      </c>
      <c r="G49" s="22" t="str">
        <f t="shared" si="1"/>
        <v/>
      </c>
      <c r="H49" s="22" t="str">
        <f t="shared" si="2"/>
        <v/>
      </c>
      <c r="I49" s="22" t="str">
        <f>IF($A49="","",SUMIF(Receipts!$B$4:$B$1003,$A49,Receipts!$I$4:$I$1003))</f>
        <v/>
      </c>
      <c r="J49" s="22" t="str">
        <f t="shared" si="3"/>
        <v/>
      </c>
      <c r="K49" s="22" t="str">
        <f t="shared" si="4"/>
        <v/>
      </c>
    </row>
    <row r="50" spans="1:11" x14ac:dyDescent="0.3">
      <c r="A50" s="25" t="str">
        <f>IF(Items!A49="","",Items!A49)</f>
        <v/>
      </c>
      <c r="B50" s="25" t="str">
        <f>IF($A50="","",Items!B49)</f>
        <v/>
      </c>
      <c r="C50" s="23" t="str">
        <f>IF($A50="","",SUMIF(Receipts!$B$4:$B$1003,$A50,Receipts!$D$4:$D$1003))</f>
        <v/>
      </c>
      <c r="D50" s="22" t="str">
        <f>IF($A50="","",SUMIF(Receipts!$B$4:$B$1003,$A50,Receipts!$F$4:$F$1003))</f>
        <v/>
      </c>
      <c r="E50" s="23" t="str">
        <f>IF($A50="","",SUMIF(Issues!$B$4:$B$2003,$A50,Issues!$D$4:$D$2003))</f>
        <v/>
      </c>
      <c r="F50" s="23" t="str">
        <f t="shared" si="0"/>
        <v/>
      </c>
      <c r="G50" s="22" t="str">
        <f t="shared" si="1"/>
        <v/>
      </c>
      <c r="H50" s="22" t="str">
        <f t="shared" si="2"/>
        <v/>
      </c>
      <c r="I50" s="22" t="str">
        <f>IF($A50="","",SUMIF(Receipts!$B$4:$B$1003,$A50,Receipts!$I$4:$I$1003))</f>
        <v/>
      </c>
      <c r="J50" s="22" t="str">
        <f t="shared" si="3"/>
        <v/>
      </c>
      <c r="K50" s="22" t="str">
        <f t="shared" si="4"/>
        <v/>
      </c>
    </row>
    <row r="51" spans="1:11" x14ac:dyDescent="0.3">
      <c r="A51" s="25" t="str">
        <f>IF(Items!A50="","",Items!A50)</f>
        <v/>
      </c>
      <c r="B51" s="25" t="str">
        <f>IF($A51="","",Items!B50)</f>
        <v/>
      </c>
      <c r="C51" s="23" t="str">
        <f>IF($A51="","",SUMIF(Receipts!$B$4:$B$1003,$A51,Receipts!$D$4:$D$1003))</f>
        <v/>
      </c>
      <c r="D51" s="22" t="str">
        <f>IF($A51="","",SUMIF(Receipts!$B$4:$B$1003,$A51,Receipts!$F$4:$F$1003))</f>
        <v/>
      </c>
      <c r="E51" s="23" t="str">
        <f>IF($A51="","",SUMIF(Issues!$B$4:$B$2003,$A51,Issues!$D$4:$D$2003))</f>
        <v/>
      </c>
      <c r="F51" s="23" t="str">
        <f t="shared" si="0"/>
        <v/>
      </c>
      <c r="G51" s="22" t="str">
        <f t="shared" si="1"/>
        <v/>
      </c>
      <c r="H51" s="22" t="str">
        <f t="shared" si="2"/>
        <v/>
      </c>
      <c r="I51" s="22" t="str">
        <f>IF($A51="","",SUMIF(Receipts!$B$4:$B$1003,$A51,Receipts!$I$4:$I$1003))</f>
        <v/>
      </c>
      <c r="J51" s="22" t="str">
        <f t="shared" si="3"/>
        <v/>
      </c>
      <c r="K51" s="22" t="str">
        <f t="shared" si="4"/>
        <v/>
      </c>
    </row>
    <row r="52" spans="1:11" x14ac:dyDescent="0.3">
      <c r="A52" s="25" t="str">
        <f>IF(Items!A51="","",Items!A51)</f>
        <v/>
      </c>
      <c r="B52" s="25" t="str">
        <f>IF($A52="","",Items!B51)</f>
        <v/>
      </c>
      <c r="C52" s="23" t="str">
        <f>IF($A52="","",SUMIF(Receipts!$B$4:$B$1003,$A52,Receipts!$D$4:$D$1003))</f>
        <v/>
      </c>
      <c r="D52" s="22" t="str">
        <f>IF($A52="","",SUMIF(Receipts!$B$4:$B$1003,$A52,Receipts!$F$4:$F$1003))</f>
        <v/>
      </c>
      <c r="E52" s="23" t="str">
        <f>IF($A52="","",SUMIF(Issues!$B$4:$B$2003,$A52,Issues!$D$4:$D$2003))</f>
        <v/>
      </c>
      <c r="F52" s="23" t="str">
        <f t="shared" si="0"/>
        <v/>
      </c>
      <c r="G52" s="22" t="str">
        <f t="shared" si="1"/>
        <v/>
      </c>
      <c r="H52" s="22" t="str">
        <f t="shared" si="2"/>
        <v/>
      </c>
      <c r="I52" s="22" t="str">
        <f>IF($A52="","",SUMIF(Receipts!$B$4:$B$1003,$A52,Receipts!$I$4:$I$1003))</f>
        <v/>
      </c>
      <c r="J52" s="22" t="str">
        <f t="shared" si="3"/>
        <v/>
      </c>
      <c r="K52" s="22" t="str">
        <f t="shared" si="4"/>
        <v/>
      </c>
    </row>
    <row r="53" spans="1:11" x14ac:dyDescent="0.3">
      <c r="A53" s="25" t="str">
        <f>IF(Items!A52="","",Items!A52)</f>
        <v/>
      </c>
      <c r="B53" s="25" t="str">
        <f>IF($A53="","",Items!B52)</f>
        <v/>
      </c>
      <c r="C53" s="23" t="str">
        <f>IF($A53="","",SUMIF(Receipts!$B$4:$B$1003,$A53,Receipts!$D$4:$D$1003))</f>
        <v/>
      </c>
      <c r="D53" s="22" t="str">
        <f>IF($A53="","",SUMIF(Receipts!$B$4:$B$1003,$A53,Receipts!$F$4:$F$1003))</f>
        <v/>
      </c>
      <c r="E53" s="23" t="str">
        <f>IF($A53="","",SUMIF(Issues!$B$4:$B$2003,$A53,Issues!$D$4:$D$2003))</f>
        <v/>
      </c>
      <c r="F53" s="23" t="str">
        <f t="shared" si="0"/>
        <v/>
      </c>
      <c r="G53" s="22" t="str">
        <f t="shared" si="1"/>
        <v/>
      </c>
      <c r="H53" s="22" t="str">
        <f t="shared" si="2"/>
        <v/>
      </c>
      <c r="I53" s="22" t="str">
        <f>IF($A53="","",SUMIF(Receipts!$B$4:$B$1003,$A53,Receipts!$I$4:$I$1003))</f>
        <v/>
      </c>
      <c r="J53" s="22" t="str">
        <f t="shared" si="3"/>
        <v/>
      </c>
      <c r="K53" s="22" t="str">
        <f t="shared" si="4"/>
        <v/>
      </c>
    </row>
    <row r="54" spans="1:11" x14ac:dyDescent="0.3">
      <c r="A54" s="25" t="str">
        <f>IF(Items!A53="","",Items!A53)</f>
        <v/>
      </c>
      <c r="B54" s="25" t="str">
        <f>IF($A54="","",Items!B53)</f>
        <v/>
      </c>
      <c r="C54" s="23" t="str">
        <f>IF($A54="","",SUMIF(Receipts!$B$4:$B$1003,$A54,Receipts!$D$4:$D$1003))</f>
        <v/>
      </c>
      <c r="D54" s="22" t="str">
        <f>IF($A54="","",SUMIF(Receipts!$B$4:$B$1003,$A54,Receipts!$F$4:$F$1003))</f>
        <v/>
      </c>
      <c r="E54" s="23" t="str">
        <f>IF($A54="","",SUMIF(Issues!$B$4:$B$2003,$A54,Issues!$D$4:$D$2003))</f>
        <v/>
      </c>
      <c r="F54" s="23" t="str">
        <f t="shared" si="0"/>
        <v/>
      </c>
      <c r="G54" s="22" t="str">
        <f t="shared" si="1"/>
        <v/>
      </c>
      <c r="H54" s="22" t="str">
        <f t="shared" si="2"/>
        <v/>
      </c>
      <c r="I54" s="22" t="str">
        <f>IF($A54="","",SUMIF(Receipts!$B$4:$B$1003,$A54,Receipts!$I$4:$I$1003))</f>
        <v/>
      </c>
      <c r="J54" s="22" t="str">
        <f t="shared" si="3"/>
        <v/>
      </c>
      <c r="K54" s="22" t="str">
        <f t="shared" si="4"/>
        <v/>
      </c>
    </row>
    <row r="55" spans="1:11" x14ac:dyDescent="0.3">
      <c r="A55" s="25" t="str">
        <f>IF(Items!A54="","",Items!A54)</f>
        <v/>
      </c>
      <c r="B55" s="25" t="str">
        <f>IF($A55="","",Items!B54)</f>
        <v/>
      </c>
      <c r="C55" s="23" t="str">
        <f>IF($A55="","",SUMIF(Receipts!$B$4:$B$1003,$A55,Receipts!$D$4:$D$1003))</f>
        <v/>
      </c>
      <c r="D55" s="22" t="str">
        <f>IF($A55="","",SUMIF(Receipts!$B$4:$B$1003,$A55,Receipts!$F$4:$F$1003))</f>
        <v/>
      </c>
      <c r="E55" s="23" t="str">
        <f>IF($A55="","",SUMIF(Issues!$B$4:$B$2003,$A55,Issues!$D$4:$D$2003))</f>
        <v/>
      </c>
      <c r="F55" s="23" t="str">
        <f t="shared" si="0"/>
        <v/>
      </c>
      <c r="G55" s="22" t="str">
        <f t="shared" si="1"/>
        <v/>
      </c>
      <c r="H55" s="22" t="str">
        <f t="shared" si="2"/>
        <v/>
      </c>
      <c r="I55" s="22" t="str">
        <f>IF($A55="","",SUMIF(Receipts!$B$4:$B$1003,$A55,Receipts!$I$4:$I$1003))</f>
        <v/>
      </c>
      <c r="J55" s="22" t="str">
        <f t="shared" si="3"/>
        <v/>
      </c>
      <c r="K55" s="22" t="str">
        <f t="shared" si="4"/>
        <v/>
      </c>
    </row>
    <row r="56" spans="1:11" x14ac:dyDescent="0.3">
      <c r="A56" s="25" t="str">
        <f>IF(Items!A55="","",Items!A55)</f>
        <v/>
      </c>
      <c r="B56" s="25" t="str">
        <f>IF($A56="","",Items!B55)</f>
        <v/>
      </c>
      <c r="C56" s="23" t="str">
        <f>IF($A56="","",SUMIF(Receipts!$B$4:$B$1003,$A56,Receipts!$D$4:$D$1003))</f>
        <v/>
      </c>
      <c r="D56" s="22" t="str">
        <f>IF($A56="","",SUMIF(Receipts!$B$4:$B$1003,$A56,Receipts!$F$4:$F$1003))</f>
        <v/>
      </c>
      <c r="E56" s="23" t="str">
        <f>IF($A56="","",SUMIF(Issues!$B$4:$B$2003,$A56,Issues!$D$4:$D$2003))</f>
        <v/>
      </c>
      <c r="F56" s="23" t="str">
        <f t="shared" si="0"/>
        <v/>
      </c>
      <c r="G56" s="22" t="str">
        <f t="shared" si="1"/>
        <v/>
      </c>
      <c r="H56" s="22" t="str">
        <f t="shared" si="2"/>
        <v/>
      </c>
      <c r="I56" s="22" t="str">
        <f>IF($A56="","",SUMIF(Receipts!$B$4:$B$1003,$A56,Receipts!$I$4:$I$1003))</f>
        <v/>
      </c>
      <c r="J56" s="22" t="str">
        <f t="shared" si="3"/>
        <v/>
      </c>
      <c r="K56" s="22" t="str">
        <f t="shared" si="4"/>
        <v/>
      </c>
    </row>
    <row r="57" spans="1:11" x14ac:dyDescent="0.3">
      <c r="A57" s="25" t="str">
        <f>IF(Items!A56="","",Items!A56)</f>
        <v/>
      </c>
      <c r="B57" s="25" t="str">
        <f>IF($A57="","",Items!B56)</f>
        <v/>
      </c>
      <c r="C57" s="23" t="str">
        <f>IF($A57="","",SUMIF(Receipts!$B$4:$B$1003,$A57,Receipts!$D$4:$D$1003))</f>
        <v/>
      </c>
      <c r="D57" s="22" t="str">
        <f>IF($A57="","",SUMIF(Receipts!$B$4:$B$1003,$A57,Receipts!$F$4:$F$1003))</f>
        <v/>
      </c>
      <c r="E57" s="23" t="str">
        <f>IF($A57="","",SUMIF(Issues!$B$4:$B$2003,$A57,Issues!$D$4:$D$2003))</f>
        <v/>
      </c>
      <c r="F57" s="23" t="str">
        <f t="shared" si="0"/>
        <v/>
      </c>
      <c r="G57" s="22" t="str">
        <f t="shared" si="1"/>
        <v/>
      </c>
      <c r="H57" s="22" t="str">
        <f t="shared" si="2"/>
        <v/>
      </c>
      <c r="I57" s="22" t="str">
        <f>IF($A57="","",SUMIF(Receipts!$B$4:$B$1003,$A57,Receipts!$I$4:$I$1003))</f>
        <v/>
      </c>
      <c r="J57" s="22" t="str">
        <f t="shared" si="3"/>
        <v/>
      </c>
      <c r="K57" s="22" t="str">
        <f t="shared" si="4"/>
        <v/>
      </c>
    </row>
    <row r="58" spans="1:11" x14ac:dyDescent="0.3">
      <c r="A58" s="25" t="str">
        <f>IF(Items!A57="","",Items!A57)</f>
        <v/>
      </c>
      <c r="B58" s="25" t="str">
        <f>IF($A58="","",Items!B57)</f>
        <v/>
      </c>
      <c r="C58" s="23" t="str">
        <f>IF($A58="","",SUMIF(Receipts!$B$4:$B$1003,$A58,Receipts!$D$4:$D$1003))</f>
        <v/>
      </c>
      <c r="D58" s="22" t="str">
        <f>IF($A58="","",SUMIF(Receipts!$B$4:$B$1003,$A58,Receipts!$F$4:$F$1003))</f>
        <v/>
      </c>
      <c r="E58" s="23" t="str">
        <f>IF($A58="","",SUMIF(Issues!$B$4:$B$2003,$A58,Issues!$D$4:$D$2003))</f>
        <v/>
      </c>
      <c r="F58" s="23" t="str">
        <f t="shared" si="0"/>
        <v/>
      </c>
      <c r="G58" s="22" t="str">
        <f t="shared" si="1"/>
        <v/>
      </c>
      <c r="H58" s="22" t="str">
        <f t="shared" si="2"/>
        <v/>
      </c>
      <c r="I58" s="22" t="str">
        <f>IF($A58="","",SUMIF(Receipts!$B$4:$B$1003,$A58,Receipts!$I$4:$I$1003))</f>
        <v/>
      </c>
      <c r="J58" s="22" t="str">
        <f t="shared" si="3"/>
        <v/>
      </c>
      <c r="K58" s="22" t="str">
        <f t="shared" si="4"/>
        <v/>
      </c>
    </row>
    <row r="59" spans="1:11" x14ac:dyDescent="0.3">
      <c r="A59" s="25" t="str">
        <f>IF(Items!A58="","",Items!A58)</f>
        <v/>
      </c>
      <c r="B59" s="25" t="str">
        <f>IF($A59="","",Items!B58)</f>
        <v/>
      </c>
      <c r="C59" s="23" t="str">
        <f>IF($A59="","",SUMIF(Receipts!$B$4:$B$1003,$A59,Receipts!$D$4:$D$1003))</f>
        <v/>
      </c>
      <c r="D59" s="22" t="str">
        <f>IF($A59="","",SUMIF(Receipts!$B$4:$B$1003,$A59,Receipts!$F$4:$F$1003))</f>
        <v/>
      </c>
      <c r="E59" s="23" t="str">
        <f>IF($A59="","",SUMIF(Issues!$B$4:$B$2003,$A59,Issues!$D$4:$D$2003))</f>
        <v/>
      </c>
      <c r="F59" s="23" t="str">
        <f t="shared" si="0"/>
        <v/>
      </c>
      <c r="G59" s="22" t="str">
        <f t="shared" si="1"/>
        <v/>
      </c>
      <c r="H59" s="22" t="str">
        <f t="shared" si="2"/>
        <v/>
      </c>
      <c r="I59" s="22" t="str">
        <f>IF($A59="","",SUMIF(Receipts!$B$4:$B$1003,$A59,Receipts!$I$4:$I$1003))</f>
        <v/>
      </c>
      <c r="J59" s="22" t="str">
        <f t="shared" si="3"/>
        <v/>
      </c>
      <c r="K59" s="22" t="str">
        <f t="shared" si="4"/>
        <v/>
      </c>
    </row>
    <row r="60" spans="1:11" x14ac:dyDescent="0.3">
      <c r="A60" s="25" t="str">
        <f>IF(Items!A59="","",Items!A59)</f>
        <v/>
      </c>
      <c r="B60" s="25" t="str">
        <f>IF($A60="","",Items!B59)</f>
        <v/>
      </c>
      <c r="C60" s="23" t="str">
        <f>IF($A60="","",SUMIF(Receipts!$B$4:$B$1003,$A60,Receipts!$D$4:$D$1003))</f>
        <v/>
      </c>
      <c r="D60" s="22" t="str">
        <f>IF($A60="","",SUMIF(Receipts!$B$4:$B$1003,$A60,Receipts!$F$4:$F$1003))</f>
        <v/>
      </c>
      <c r="E60" s="23" t="str">
        <f>IF($A60="","",SUMIF(Issues!$B$4:$B$2003,$A60,Issues!$D$4:$D$2003))</f>
        <v/>
      </c>
      <c r="F60" s="23" t="str">
        <f t="shared" si="0"/>
        <v/>
      </c>
      <c r="G60" s="22" t="str">
        <f t="shared" si="1"/>
        <v/>
      </c>
      <c r="H60" s="22" t="str">
        <f t="shared" si="2"/>
        <v/>
      </c>
      <c r="I60" s="22" t="str">
        <f>IF($A60="","",SUMIF(Receipts!$B$4:$B$1003,$A60,Receipts!$I$4:$I$1003))</f>
        <v/>
      </c>
      <c r="J60" s="22" t="str">
        <f t="shared" si="3"/>
        <v/>
      </c>
      <c r="K60" s="22" t="str">
        <f t="shared" si="4"/>
        <v/>
      </c>
    </row>
    <row r="61" spans="1:11" x14ac:dyDescent="0.3">
      <c r="A61" s="25" t="str">
        <f>IF(Items!A60="","",Items!A60)</f>
        <v/>
      </c>
      <c r="B61" s="25" t="str">
        <f>IF($A61="","",Items!B60)</f>
        <v/>
      </c>
      <c r="C61" s="23" t="str">
        <f>IF($A61="","",SUMIF(Receipts!$B$4:$B$1003,$A61,Receipts!$D$4:$D$1003))</f>
        <v/>
      </c>
      <c r="D61" s="22" t="str">
        <f>IF($A61="","",SUMIF(Receipts!$B$4:$B$1003,$A61,Receipts!$F$4:$F$1003))</f>
        <v/>
      </c>
      <c r="E61" s="23" t="str">
        <f>IF($A61="","",SUMIF(Issues!$B$4:$B$2003,$A61,Issues!$D$4:$D$2003))</f>
        <v/>
      </c>
      <c r="F61" s="23" t="str">
        <f t="shared" si="0"/>
        <v/>
      </c>
      <c r="G61" s="22" t="str">
        <f t="shared" si="1"/>
        <v/>
      </c>
      <c r="H61" s="22" t="str">
        <f t="shared" si="2"/>
        <v/>
      </c>
      <c r="I61" s="22" t="str">
        <f>IF($A61="","",SUMIF(Receipts!$B$4:$B$1003,$A61,Receipts!$I$4:$I$1003))</f>
        <v/>
      </c>
      <c r="J61" s="22" t="str">
        <f t="shared" si="3"/>
        <v/>
      </c>
      <c r="K61" s="22" t="str">
        <f t="shared" si="4"/>
        <v/>
      </c>
    </row>
    <row r="62" spans="1:11" x14ac:dyDescent="0.3">
      <c r="A62" s="25" t="str">
        <f>IF(Items!A61="","",Items!A61)</f>
        <v/>
      </c>
      <c r="B62" s="25" t="str">
        <f>IF($A62="","",Items!B61)</f>
        <v/>
      </c>
      <c r="C62" s="23" t="str">
        <f>IF($A62="","",SUMIF(Receipts!$B$4:$B$1003,$A62,Receipts!$D$4:$D$1003))</f>
        <v/>
      </c>
      <c r="D62" s="22" t="str">
        <f>IF($A62="","",SUMIF(Receipts!$B$4:$B$1003,$A62,Receipts!$F$4:$F$1003))</f>
        <v/>
      </c>
      <c r="E62" s="23" t="str">
        <f>IF($A62="","",SUMIF(Issues!$B$4:$B$2003,$A62,Issues!$D$4:$D$2003))</f>
        <v/>
      </c>
      <c r="F62" s="23" t="str">
        <f t="shared" si="0"/>
        <v/>
      </c>
      <c r="G62" s="22" t="str">
        <f t="shared" si="1"/>
        <v/>
      </c>
      <c r="H62" s="22" t="str">
        <f t="shared" si="2"/>
        <v/>
      </c>
      <c r="I62" s="22" t="str">
        <f>IF($A62="","",SUMIF(Receipts!$B$4:$B$1003,$A62,Receipts!$I$4:$I$1003))</f>
        <v/>
      </c>
      <c r="J62" s="22" t="str">
        <f t="shared" si="3"/>
        <v/>
      </c>
      <c r="K62" s="22" t="str">
        <f t="shared" si="4"/>
        <v/>
      </c>
    </row>
    <row r="63" spans="1:11" x14ac:dyDescent="0.3">
      <c r="A63" s="25" t="str">
        <f>IF(Items!A62="","",Items!A62)</f>
        <v/>
      </c>
      <c r="B63" s="25" t="str">
        <f>IF($A63="","",Items!B62)</f>
        <v/>
      </c>
      <c r="C63" s="23" t="str">
        <f>IF($A63="","",SUMIF(Receipts!$B$4:$B$1003,$A63,Receipts!$D$4:$D$1003))</f>
        <v/>
      </c>
      <c r="D63" s="22" t="str">
        <f>IF($A63="","",SUMIF(Receipts!$B$4:$B$1003,$A63,Receipts!$F$4:$F$1003))</f>
        <v/>
      </c>
      <c r="E63" s="23" t="str">
        <f>IF($A63="","",SUMIF(Issues!$B$4:$B$2003,$A63,Issues!$D$4:$D$2003))</f>
        <v/>
      </c>
      <c r="F63" s="23" t="str">
        <f t="shared" si="0"/>
        <v/>
      </c>
      <c r="G63" s="22" t="str">
        <f t="shared" si="1"/>
        <v/>
      </c>
      <c r="H63" s="22" t="str">
        <f t="shared" si="2"/>
        <v/>
      </c>
      <c r="I63" s="22" t="str">
        <f>IF($A63="","",SUMIF(Receipts!$B$4:$B$1003,$A63,Receipts!$I$4:$I$1003))</f>
        <v/>
      </c>
      <c r="J63" s="22" t="str">
        <f t="shared" si="3"/>
        <v/>
      </c>
      <c r="K63" s="22" t="str">
        <f t="shared" si="4"/>
        <v/>
      </c>
    </row>
    <row r="64" spans="1:11" x14ac:dyDescent="0.3">
      <c r="A64" s="25" t="str">
        <f>IF(Items!A63="","",Items!A63)</f>
        <v/>
      </c>
      <c r="B64" s="25" t="str">
        <f>IF($A64="","",Items!B63)</f>
        <v/>
      </c>
      <c r="C64" s="23" t="str">
        <f>IF($A64="","",SUMIF(Receipts!$B$4:$B$1003,$A64,Receipts!$D$4:$D$1003))</f>
        <v/>
      </c>
      <c r="D64" s="22" t="str">
        <f>IF($A64="","",SUMIF(Receipts!$B$4:$B$1003,$A64,Receipts!$F$4:$F$1003))</f>
        <v/>
      </c>
      <c r="E64" s="23" t="str">
        <f>IF($A64="","",SUMIF(Issues!$B$4:$B$2003,$A64,Issues!$D$4:$D$2003))</f>
        <v/>
      </c>
      <c r="F64" s="23" t="str">
        <f t="shared" si="0"/>
        <v/>
      </c>
      <c r="G64" s="22" t="str">
        <f t="shared" si="1"/>
        <v/>
      </c>
      <c r="H64" s="22" t="str">
        <f t="shared" si="2"/>
        <v/>
      </c>
      <c r="I64" s="22" t="str">
        <f>IF($A64="","",SUMIF(Receipts!$B$4:$B$1003,$A64,Receipts!$I$4:$I$1003))</f>
        <v/>
      </c>
      <c r="J64" s="22" t="str">
        <f t="shared" si="3"/>
        <v/>
      </c>
      <c r="K64" s="22" t="str">
        <f t="shared" si="4"/>
        <v/>
      </c>
    </row>
    <row r="65" spans="1:11" x14ac:dyDescent="0.3">
      <c r="A65" s="25" t="str">
        <f>IF(Items!A64="","",Items!A64)</f>
        <v/>
      </c>
      <c r="B65" s="25" t="str">
        <f>IF($A65="","",Items!B64)</f>
        <v/>
      </c>
      <c r="C65" s="23" t="str">
        <f>IF($A65="","",SUMIF(Receipts!$B$4:$B$1003,$A65,Receipts!$D$4:$D$1003))</f>
        <v/>
      </c>
      <c r="D65" s="22" t="str">
        <f>IF($A65="","",SUMIF(Receipts!$B$4:$B$1003,$A65,Receipts!$F$4:$F$1003))</f>
        <v/>
      </c>
      <c r="E65" s="23" t="str">
        <f>IF($A65="","",SUMIF(Issues!$B$4:$B$2003,$A65,Issues!$D$4:$D$2003))</f>
        <v/>
      </c>
      <c r="F65" s="23" t="str">
        <f t="shared" si="0"/>
        <v/>
      </c>
      <c r="G65" s="22" t="str">
        <f t="shared" si="1"/>
        <v/>
      </c>
      <c r="H65" s="22" t="str">
        <f t="shared" si="2"/>
        <v/>
      </c>
      <c r="I65" s="22" t="str">
        <f>IF($A65="","",SUMIF(Receipts!$B$4:$B$1003,$A65,Receipts!$I$4:$I$1003))</f>
        <v/>
      </c>
      <c r="J65" s="22" t="str">
        <f t="shared" si="3"/>
        <v/>
      </c>
      <c r="K65" s="22" t="str">
        <f t="shared" si="4"/>
        <v/>
      </c>
    </row>
    <row r="66" spans="1:11" x14ac:dyDescent="0.3">
      <c r="A66" s="25" t="str">
        <f>IF(Items!A65="","",Items!A65)</f>
        <v/>
      </c>
      <c r="B66" s="25" t="str">
        <f>IF($A66="","",Items!B65)</f>
        <v/>
      </c>
      <c r="C66" s="23" t="str">
        <f>IF($A66="","",SUMIF(Receipts!$B$4:$B$1003,$A66,Receipts!$D$4:$D$1003))</f>
        <v/>
      </c>
      <c r="D66" s="22" t="str">
        <f>IF($A66="","",SUMIF(Receipts!$B$4:$B$1003,$A66,Receipts!$F$4:$F$1003))</f>
        <v/>
      </c>
      <c r="E66" s="23" t="str">
        <f>IF($A66="","",SUMIF(Issues!$B$4:$B$2003,$A66,Issues!$D$4:$D$2003))</f>
        <v/>
      </c>
      <c r="F66" s="23" t="str">
        <f t="shared" si="0"/>
        <v/>
      </c>
      <c r="G66" s="22" t="str">
        <f t="shared" si="1"/>
        <v/>
      </c>
      <c r="H66" s="22" t="str">
        <f t="shared" si="2"/>
        <v/>
      </c>
      <c r="I66" s="22" t="str">
        <f>IF($A66="","",SUMIF(Receipts!$B$4:$B$1003,$A66,Receipts!$I$4:$I$1003))</f>
        <v/>
      </c>
      <c r="J66" s="22" t="str">
        <f t="shared" si="3"/>
        <v/>
      </c>
      <c r="K66" s="22" t="str">
        <f t="shared" si="4"/>
        <v/>
      </c>
    </row>
    <row r="67" spans="1:11" x14ac:dyDescent="0.3">
      <c r="A67" s="25" t="str">
        <f>IF(Items!A66="","",Items!A66)</f>
        <v/>
      </c>
      <c r="B67" s="25" t="str">
        <f>IF($A67="","",Items!B66)</f>
        <v/>
      </c>
      <c r="C67" s="23" t="str">
        <f>IF($A67="","",SUMIF(Receipts!$B$4:$B$1003,$A67,Receipts!$D$4:$D$1003))</f>
        <v/>
      </c>
      <c r="D67" s="22" t="str">
        <f>IF($A67="","",SUMIF(Receipts!$B$4:$B$1003,$A67,Receipts!$F$4:$F$1003))</f>
        <v/>
      </c>
      <c r="E67" s="23" t="str">
        <f>IF($A67="","",SUMIF(Issues!$B$4:$B$2003,$A67,Issues!$D$4:$D$2003))</f>
        <v/>
      </c>
      <c r="F67" s="23" t="str">
        <f t="shared" si="0"/>
        <v/>
      </c>
      <c r="G67" s="22" t="str">
        <f t="shared" si="1"/>
        <v/>
      </c>
      <c r="H67" s="22" t="str">
        <f t="shared" si="2"/>
        <v/>
      </c>
      <c r="I67" s="22" t="str">
        <f>IF($A67="","",SUMIF(Receipts!$B$4:$B$1003,$A67,Receipts!$I$4:$I$1003))</f>
        <v/>
      </c>
      <c r="J67" s="22" t="str">
        <f t="shared" si="3"/>
        <v/>
      </c>
      <c r="K67" s="22" t="str">
        <f t="shared" si="4"/>
        <v/>
      </c>
    </row>
    <row r="68" spans="1:11" x14ac:dyDescent="0.3">
      <c r="A68" s="25" t="str">
        <f>IF(Items!A67="","",Items!A67)</f>
        <v/>
      </c>
      <c r="B68" s="25" t="str">
        <f>IF($A68="","",Items!B67)</f>
        <v/>
      </c>
      <c r="C68" s="23" t="str">
        <f>IF($A68="","",SUMIF(Receipts!$B$4:$B$1003,$A68,Receipts!$D$4:$D$1003))</f>
        <v/>
      </c>
      <c r="D68" s="22" t="str">
        <f>IF($A68="","",SUMIF(Receipts!$B$4:$B$1003,$A68,Receipts!$F$4:$F$1003))</f>
        <v/>
      </c>
      <c r="E68" s="23" t="str">
        <f>IF($A68="","",SUMIF(Issues!$B$4:$B$2003,$A68,Issues!$D$4:$D$2003))</f>
        <v/>
      </c>
      <c r="F68" s="23" t="str">
        <f t="shared" si="0"/>
        <v/>
      </c>
      <c r="G68" s="22" t="str">
        <f t="shared" si="1"/>
        <v/>
      </c>
      <c r="H68" s="22" t="str">
        <f t="shared" si="2"/>
        <v/>
      </c>
      <c r="I68" s="22" t="str">
        <f>IF($A68="","",SUMIF(Receipts!$B$4:$B$1003,$A68,Receipts!$I$4:$I$1003))</f>
        <v/>
      </c>
      <c r="J68" s="22" t="str">
        <f t="shared" si="3"/>
        <v/>
      </c>
      <c r="K68" s="22" t="str">
        <f t="shared" si="4"/>
        <v/>
      </c>
    </row>
    <row r="69" spans="1:11" x14ac:dyDescent="0.3">
      <c r="A69" s="25" t="str">
        <f>IF(Items!A68="","",Items!A68)</f>
        <v/>
      </c>
      <c r="B69" s="25" t="str">
        <f>IF($A69="","",Items!B68)</f>
        <v/>
      </c>
      <c r="C69" s="23" t="str">
        <f>IF($A69="","",SUMIF(Receipts!$B$4:$B$1003,$A69,Receipts!$D$4:$D$1003))</f>
        <v/>
      </c>
      <c r="D69" s="22" t="str">
        <f>IF($A69="","",SUMIF(Receipts!$B$4:$B$1003,$A69,Receipts!$F$4:$F$1003))</f>
        <v/>
      </c>
      <c r="E69" s="23" t="str">
        <f>IF($A69="","",SUMIF(Issues!$B$4:$B$2003,$A69,Issues!$D$4:$D$2003))</f>
        <v/>
      </c>
      <c r="F69" s="23" t="str">
        <f t="shared" ref="F69:F132" si="5">IF($A69="","",$C69-$E69)</f>
        <v/>
      </c>
      <c r="G69" s="22" t="str">
        <f t="shared" ref="G69:G132" si="6">IF(OR($A69="",N($C69)=0),"",ROUND($D69/$C69,2))</f>
        <v/>
      </c>
      <c r="H69" s="22" t="str">
        <f t="shared" ref="H69:H132" si="7">IF($G69="","",ROUND(MAX(0,$F69)*$G69,2))</f>
        <v/>
      </c>
      <c r="I69" s="22" t="str">
        <f>IF($A69="","",SUMIF(Receipts!$B$4:$B$1003,$A69,Receipts!$I$4:$I$1003))</f>
        <v/>
      </c>
      <c r="J69" s="22" t="str">
        <f t="shared" ref="J69:J132" si="8">IF(OR($H69="",$I69=""),"",$I69-$H69)</f>
        <v/>
      </c>
      <c r="K69" s="22" t="str">
        <f t="shared" ref="K69:K132" si="9">IF($G69="","",ROUND($E69*$G69,2))</f>
        <v/>
      </c>
    </row>
    <row r="70" spans="1:11" x14ac:dyDescent="0.3">
      <c r="A70" s="25" t="str">
        <f>IF(Items!A69="","",Items!A69)</f>
        <v/>
      </c>
      <c r="B70" s="25" t="str">
        <f>IF($A70="","",Items!B69)</f>
        <v/>
      </c>
      <c r="C70" s="23" t="str">
        <f>IF($A70="","",SUMIF(Receipts!$B$4:$B$1003,$A70,Receipts!$D$4:$D$1003))</f>
        <v/>
      </c>
      <c r="D70" s="22" t="str">
        <f>IF($A70="","",SUMIF(Receipts!$B$4:$B$1003,$A70,Receipts!$F$4:$F$1003))</f>
        <v/>
      </c>
      <c r="E70" s="23" t="str">
        <f>IF($A70="","",SUMIF(Issues!$B$4:$B$2003,$A70,Issues!$D$4:$D$2003))</f>
        <v/>
      </c>
      <c r="F70" s="23" t="str">
        <f t="shared" si="5"/>
        <v/>
      </c>
      <c r="G70" s="22" t="str">
        <f t="shared" si="6"/>
        <v/>
      </c>
      <c r="H70" s="22" t="str">
        <f t="shared" si="7"/>
        <v/>
      </c>
      <c r="I70" s="22" t="str">
        <f>IF($A70="","",SUMIF(Receipts!$B$4:$B$1003,$A70,Receipts!$I$4:$I$1003))</f>
        <v/>
      </c>
      <c r="J70" s="22" t="str">
        <f t="shared" si="8"/>
        <v/>
      </c>
      <c r="K70" s="22" t="str">
        <f t="shared" si="9"/>
        <v/>
      </c>
    </row>
    <row r="71" spans="1:11" x14ac:dyDescent="0.3">
      <c r="A71" s="25" t="str">
        <f>IF(Items!A70="","",Items!A70)</f>
        <v/>
      </c>
      <c r="B71" s="25" t="str">
        <f>IF($A71="","",Items!B70)</f>
        <v/>
      </c>
      <c r="C71" s="23" t="str">
        <f>IF($A71="","",SUMIF(Receipts!$B$4:$B$1003,$A71,Receipts!$D$4:$D$1003))</f>
        <v/>
      </c>
      <c r="D71" s="22" t="str">
        <f>IF($A71="","",SUMIF(Receipts!$B$4:$B$1003,$A71,Receipts!$F$4:$F$1003))</f>
        <v/>
      </c>
      <c r="E71" s="23" t="str">
        <f>IF($A71="","",SUMIF(Issues!$B$4:$B$2003,$A71,Issues!$D$4:$D$2003))</f>
        <v/>
      </c>
      <c r="F71" s="23" t="str">
        <f t="shared" si="5"/>
        <v/>
      </c>
      <c r="G71" s="22" t="str">
        <f t="shared" si="6"/>
        <v/>
      </c>
      <c r="H71" s="22" t="str">
        <f t="shared" si="7"/>
        <v/>
      </c>
      <c r="I71" s="22" t="str">
        <f>IF($A71="","",SUMIF(Receipts!$B$4:$B$1003,$A71,Receipts!$I$4:$I$1003))</f>
        <v/>
      </c>
      <c r="J71" s="22" t="str">
        <f t="shared" si="8"/>
        <v/>
      </c>
      <c r="K71" s="22" t="str">
        <f t="shared" si="9"/>
        <v/>
      </c>
    </row>
    <row r="72" spans="1:11" x14ac:dyDescent="0.3">
      <c r="A72" s="25" t="str">
        <f>IF(Items!A71="","",Items!A71)</f>
        <v/>
      </c>
      <c r="B72" s="25" t="str">
        <f>IF($A72="","",Items!B71)</f>
        <v/>
      </c>
      <c r="C72" s="23" t="str">
        <f>IF($A72="","",SUMIF(Receipts!$B$4:$B$1003,$A72,Receipts!$D$4:$D$1003))</f>
        <v/>
      </c>
      <c r="D72" s="22" t="str">
        <f>IF($A72="","",SUMIF(Receipts!$B$4:$B$1003,$A72,Receipts!$F$4:$F$1003))</f>
        <v/>
      </c>
      <c r="E72" s="23" t="str">
        <f>IF($A72="","",SUMIF(Issues!$B$4:$B$2003,$A72,Issues!$D$4:$D$2003))</f>
        <v/>
      </c>
      <c r="F72" s="23" t="str">
        <f t="shared" si="5"/>
        <v/>
      </c>
      <c r="G72" s="22" t="str">
        <f t="shared" si="6"/>
        <v/>
      </c>
      <c r="H72" s="22" t="str">
        <f t="shared" si="7"/>
        <v/>
      </c>
      <c r="I72" s="22" t="str">
        <f>IF($A72="","",SUMIF(Receipts!$B$4:$B$1003,$A72,Receipts!$I$4:$I$1003))</f>
        <v/>
      </c>
      <c r="J72" s="22" t="str">
        <f t="shared" si="8"/>
        <v/>
      </c>
      <c r="K72" s="22" t="str">
        <f t="shared" si="9"/>
        <v/>
      </c>
    </row>
    <row r="73" spans="1:11" x14ac:dyDescent="0.3">
      <c r="A73" s="25" t="str">
        <f>IF(Items!A72="","",Items!A72)</f>
        <v/>
      </c>
      <c r="B73" s="25" t="str">
        <f>IF($A73="","",Items!B72)</f>
        <v/>
      </c>
      <c r="C73" s="23" t="str">
        <f>IF($A73="","",SUMIF(Receipts!$B$4:$B$1003,$A73,Receipts!$D$4:$D$1003))</f>
        <v/>
      </c>
      <c r="D73" s="22" t="str">
        <f>IF($A73="","",SUMIF(Receipts!$B$4:$B$1003,$A73,Receipts!$F$4:$F$1003))</f>
        <v/>
      </c>
      <c r="E73" s="23" t="str">
        <f>IF($A73="","",SUMIF(Issues!$B$4:$B$2003,$A73,Issues!$D$4:$D$2003))</f>
        <v/>
      </c>
      <c r="F73" s="23" t="str">
        <f t="shared" si="5"/>
        <v/>
      </c>
      <c r="G73" s="22" t="str">
        <f t="shared" si="6"/>
        <v/>
      </c>
      <c r="H73" s="22" t="str">
        <f t="shared" si="7"/>
        <v/>
      </c>
      <c r="I73" s="22" t="str">
        <f>IF($A73="","",SUMIF(Receipts!$B$4:$B$1003,$A73,Receipts!$I$4:$I$1003))</f>
        <v/>
      </c>
      <c r="J73" s="22" t="str">
        <f t="shared" si="8"/>
        <v/>
      </c>
      <c r="K73" s="22" t="str">
        <f t="shared" si="9"/>
        <v/>
      </c>
    </row>
    <row r="74" spans="1:11" x14ac:dyDescent="0.3">
      <c r="A74" s="25" t="str">
        <f>IF(Items!A73="","",Items!A73)</f>
        <v/>
      </c>
      <c r="B74" s="25" t="str">
        <f>IF($A74="","",Items!B73)</f>
        <v/>
      </c>
      <c r="C74" s="23" t="str">
        <f>IF($A74="","",SUMIF(Receipts!$B$4:$B$1003,$A74,Receipts!$D$4:$D$1003))</f>
        <v/>
      </c>
      <c r="D74" s="22" t="str">
        <f>IF($A74="","",SUMIF(Receipts!$B$4:$B$1003,$A74,Receipts!$F$4:$F$1003))</f>
        <v/>
      </c>
      <c r="E74" s="23" t="str">
        <f>IF($A74="","",SUMIF(Issues!$B$4:$B$2003,$A74,Issues!$D$4:$D$2003))</f>
        <v/>
      </c>
      <c r="F74" s="23" t="str">
        <f t="shared" si="5"/>
        <v/>
      </c>
      <c r="G74" s="22" t="str">
        <f t="shared" si="6"/>
        <v/>
      </c>
      <c r="H74" s="22" t="str">
        <f t="shared" si="7"/>
        <v/>
      </c>
      <c r="I74" s="22" t="str">
        <f>IF($A74="","",SUMIF(Receipts!$B$4:$B$1003,$A74,Receipts!$I$4:$I$1003))</f>
        <v/>
      </c>
      <c r="J74" s="22" t="str">
        <f t="shared" si="8"/>
        <v/>
      </c>
      <c r="K74" s="22" t="str">
        <f t="shared" si="9"/>
        <v/>
      </c>
    </row>
    <row r="75" spans="1:11" x14ac:dyDescent="0.3">
      <c r="A75" s="25" t="str">
        <f>IF(Items!A74="","",Items!A74)</f>
        <v/>
      </c>
      <c r="B75" s="25" t="str">
        <f>IF($A75="","",Items!B74)</f>
        <v/>
      </c>
      <c r="C75" s="23" t="str">
        <f>IF($A75="","",SUMIF(Receipts!$B$4:$B$1003,$A75,Receipts!$D$4:$D$1003))</f>
        <v/>
      </c>
      <c r="D75" s="22" t="str">
        <f>IF($A75="","",SUMIF(Receipts!$B$4:$B$1003,$A75,Receipts!$F$4:$F$1003))</f>
        <v/>
      </c>
      <c r="E75" s="23" t="str">
        <f>IF($A75="","",SUMIF(Issues!$B$4:$B$2003,$A75,Issues!$D$4:$D$2003))</f>
        <v/>
      </c>
      <c r="F75" s="23" t="str">
        <f t="shared" si="5"/>
        <v/>
      </c>
      <c r="G75" s="22" t="str">
        <f t="shared" si="6"/>
        <v/>
      </c>
      <c r="H75" s="22" t="str">
        <f t="shared" si="7"/>
        <v/>
      </c>
      <c r="I75" s="22" t="str">
        <f>IF($A75="","",SUMIF(Receipts!$B$4:$B$1003,$A75,Receipts!$I$4:$I$1003))</f>
        <v/>
      </c>
      <c r="J75" s="22" t="str">
        <f t="shared" si="8"/>
        <v/>
      </c>
      <c r="K75" s="22" t="str">
        <f t="shared" si="9"/>
        <v/>
      </c>
    </row>
    <row r="76" spans="1:11" x14ac:dyDescent="0.3">
      <c r="A76" s="25" t="str">
        <f>IF(Items!A75="","",Items!A75)</f>
        <v/>
      </c>
      <c r="B76" s="25" t="str">
        <f>IF($A76="","",Items!B75)</f>
        <v/>
      </c>
      <c r="C76" s="23" t="str">
        <f>IF($A76="","",SUMIF(Receipts!$B$4:$B$1003,$A76,Receipts!$D$4:$D$1003))</f>
        <v/>
      </c>
      <c r="D76" s="22" t="str">
        <f>IF($A76="","",SUMIF(Receipts!$B$4:$B$1003,$A76,Receipts!$F$4:$F$1003))</f>
        <v/>
      </c>
      <c r="E76" s="23" t="str">
        <f>IF($A76="","",SUMIF(Issues!$B$4:$B$2003,$A76,Issues!$D$4:$D$2003))</f>
        <v/>
      </c>
      <c r="F76" s="23" t="str">
        <f t="shared" si="5"/>
        <v/>
      </c>
      <c r="G76" s="22" t="str">
        <f t="shared" si="6"/>
        <v/>
      </c>
      <c r="H76" s="22" t="str">
        <f t="shared" si="7"/>
        <v/>
      </c>
      <c r="I76" s="22" t="str">
        <f>IF($A76="","",SUMIF(Receipts!$B$4:$B$1003,$A76,Receipts!$I$4:$I$1003))</f>
        <v/>
      </c>
      <c r="J76" s="22" t="str">
        <f t="shared" si="8"/>
        <v/>
      </c>
      <c r="K76" s="22" t="str">
        <f t="shared" si="9"/>
        <v/>
      </c>
    </row>
    <row r="77" spans="1:11" x14ac:dyDescent="0.3">
      <c r="A77" s="25" t="str">
        <f>IF(Items!A76="","",Items!A76)</f>
        <v/>
      </c>
      <c r="B77" s="25" t="str">
        <f>IF($A77="","",Items!B76)</f>
        <v/>
      </c>
      <c r="C77" s="23" t="str">
        <f>IF($A77="","",SUMIF(Receipts!$B$4:$B$1003,$A77,Receipts!$D$4:$D$1003))</f>
        <v/>
      </c>
      <c r="D77" s="22" t="str">
        <f>IF($A77="","",SUMIF(Receipts!$B$4:$B$1003,$A77,Receipts!$F$4:$F$1003))</f>
        <v/>
      </c>
      <c r="E77" s="23" t="str">
        <f>IF($A77="","",SUMIF(Issues!$B$4:$B$2003,$A77,Issues!$D$4:$D$2003))</f>
        <v/>
      </c>
      <c r="F77" s="23" t="str">
        <f t="shared" si="5"/>
        <v/>
      </c>
      <c r="G77" s="22" t="str">
        <f t="shared" si="6"/>
        <v/>
      </c>
      <c r="H77" s="22" t="str">
        <f t="shared" si="7"/>
        <v/>
      </c>
      <c r="I77" s="22" t="str">
        <f>IF($A77="","",SUMIF(Receipts!$B$4:$B$1003,$A77,Receipts!$I$4:$I$1003))</f>
        <v/>
      </c>
      <c r="J77" s="22" t="str">
        <f t="shared" si="8"/>
        <v/>
      </c>
      <c r="K77" s="22" t="str">
        <f t="shared" si="9"/>
        <v/>
      </c>
    </row>
    <row r="78" spans="1:11" x14ac:dyDescent="0.3">
      <c r="A78" s="25" t="str">
        <f>IF(Items!A77="","",Items!A77)</f>
        <v/>
      </c>
      <c r="B78" s="25" t="str">
        <f>IF($A78="","",Items!B77)</f>
        <v/>
      </c>
      <c r="C78" s="23" t="str">
        <f>IF($A78="","",SUMIF(Receipts!$B$4:$B$1003,$A78,Receipts!$D$4:$D$1003))</f>
        <v/>
      </c>
      <c r="D78" s="22" t="str">
        <f>IF($A78="","",SUMIF(Receipts!$B$4:$B$1003,$A78,Receipts!$F$4:$F$1003))</f>
        <v/>
      </c>
      <c r="E78" s="23" t="str">
        <f>IF($A78="","",SUMIF(Issues!$B$4:$B$2003,$A78,Issues!$D$4:$D$2003))</f>
        <v/>
      </c>
      <c r="F78" s="23" t="str">
        <f t="shared" si="5"/>
        <v/>
      </c>
      <c r="G78" s="22" t="str">
        <f t="shared" si="6"/>
        <v/>
      </c>
      <c r="H78" s="22" t="str">
        <f t="shared" si="7"/>
        <v/>
      </c>
      <c r="I78" s="22" t="str">
        <f>IF($A78="","",SUMIF(Receipts!$B$4:$B$1003,$A78,Receipts!$I$4:$I$1003))</f>
        <v/>
      </c>
      <c r="J78" s="22" t="str">
        <f t="shared" si="8"/>
        <v/>
      </c>
      <c r="K78" s="22" t="str">
        <f t="shared" si="9"/>
        <v/>
      </c>
    </row>
    <row r="79" spans="1:11" x14ac:dyDescent="0.3">
      <c r="A79" s="25" t="str">
        <f>IF(Items!A78="","",Items!A78)</f>
        <v/>
      </c>
      <c r="B79" s="25" t="str">
        <f>IF($A79="","",Items!B78)</f>
        <v/>
      </c>
      <c r="C79" s="23" t="str">
        <f>IF($A79="","",SUMIF(Receipts!$B$4:$B$1003,$A79,Receipts!$D$4:$D$1003))</f>
        <v/>
      </c>
      <c r="D79" s="22" t="str">
        <f>IF($A79="","",SUMIF(Receipts!$B$4:$B$1003,$A79,Receipts!$F$4:$F$1003))</f>
        <v/>
      </c>
      <c r="E79" s="23" t="str">
        <f>IF($A79="","",SUMIF(Issues!$B$4:$B$2003,$A79,Issues!$D$4:$D$2003))</f>
        <v/>
      </c>
      <c r="F79" s="23" t="str">
        <f t="shared" si="5"/>
        <v/>
      </c>
      <c r="G79" s="22" t="str">
        <f t="shared" si="6"/>
        <v/>
      </c>
      <c r="H79" s="22" t="str">
        <f t="shared" si="7"/>
        <v/>
      </c>
      <c r="I79" s="22" t="str">
        <f>IF($A79="","",SUMIF(Receipts!$B$4:$B$1003,$A79,Receipts!$I$4:$I$1003))</f>
        <v/>
      </c>
      <c r="J79" s="22" t="str">
        <f t="shared" si="8"/>
        <v/>
      </c>
      <c r="K79" s="22" t="str">
        <f t="shared" si="9"/>
        <v/>
      </c>
    </row>
    <row r="80" spans="1:11" x14ac:dyDescent="0.3">
      <c r="A80" s="25" t="str">
        <f>IF(Items!A79="","",Items!A79)</f>
        <v/>
      </c>
      <c r="B80" s="25" t="str">
        <f>IF($A80="","",Items!B79)</f>
        <v/>
      </c>
      <c r="C80" s="23" t="str">
        <f>IF($A80="","",SUMIF(Receipts!$B$4:$B$1003,$A80,Receipts!$D$4:$D$1003))</f>
        <v/>
      </c>
      <c r="D80" s="22" t="str">
        <f>IF($A80="","",SUMIF(Receipts!$B$4:$B$1003,$A80,Receipts!$F$4:$F$1003))</f>
        <v/>
      </c>
      <c r="E80" s="23" t="str">
        <f>IF($A80="","",SUMIF(Issues!$B$4:$B$2003,$A80,Issues!$D$4:$D$2003))</f>
        <v/>
      </c>
      <c r="F80" s="23" t="str">
        <f t="shared" si="5"/>
        <v/>
      </c>
      <c r="G80" s="22" t="str">
        <f t="shared" si="6"/>
        <v/>
      </c>
      <c r="H80" s="22" t="str">
        <f t="shared" si="7"/>
        <v/>
      </c>
      <c r="I80" s="22" t="str">
        <f>IF($A80="","",SUMIF(Receipts!$B$4:$B$1003,$A80,Receipts!$I$4:$I$1003))</f>
        <v/>
      </c>
      <c r="J80" s="22" t="str">
        <f t="shared" si="8"/>
        <v/>
      </c>
      <c r="K80" s="22" t="str">
        <f t="shared" si="9"/>
        <v/>
      </c>
    </row>
    <row r="81" spans="1:11" x14ac:dyDescent="0.3">
      <c r="A81" s="25" t="str">
        <f>IF(Items!A80="","",Items!A80)</f>
        <v/>
      </c>
      <c r="B81" s="25" t="str">
        <f>IF($A81="","",Items!B80)</f>
        <v/>
      </c>
      <c r="C81" s="23" t="str">
        <f>IF($A81="","",SUMIF(Receipts!$B$4:$B$1003,$A81,Receipts!$D$4:$D$1003))</f>
        <v/>
      </c>
      <c r="D81" s="22" t="str">
        <f>IF($A81="","",SUMIF(Receipts!$B$4:$B$1003,$A81,Receipts!$F$4:$F$1003))</f>
        <v/>
      </c>
      <c r="E81" s="23" t="str">
        <f>IF($A81="","",SUMIF(Issues!$B$4:$B$2003,$A81,Issues!$D$4:$D$2003))</f>
        <v/>
      </c>
      <c r="F81" s="23" t="str">
        <f t="shared" si="5"/>
        <v/>
      </c>
      <c r="G81" s="22" t="str">
        <f t="shared" si="6"/>
        <v/>
      </c>
      <c r="H81" s="22" t="str">
        <f t="shared" si="7"/>
        <v/>
      </c>
      <c r="I81" s="22" t="str">
        <f>IF($A81="","",SUMIF(Receipts!$B$4:$B$1003,$A81,Receipts!$I$4:$I$1003))</f>
        <v/>
      </c>
      <c r="J81" s="22" t="str">
        <f t="shared" si="8"/>
        <v/>
      </c>
      <c r="K81" s="22" t="str">
        <f t="shared" si="9"/>
        <v/>
      </c>
    </row>
    <row r="82" spans="1:11" x14ac:dyDescent="0.3">
      <c r="A82" s="25" t="str">
        <f>IF(Items!A81="","",Items!A81)</f>
        <v/>
      </c>
      <c r="B82" s="25" t="str">
        <f>IF($A82="","",Items!B81)</f>
        <v/>
      </c>
      <c r="C82" s="23" t="str">
        <f>IF($A82="","",SUMIF(Receipts!$B$4:$B$1003,$A82,Receipts!$D$4:$D$1003))</f>
        <v/>
      </c>
      <c r="D82" s="22" t="str">
        <f>IF($A82="","",SUMIF(Receipts!$B$4:$B$1003,$A82,Receipts!$F$4:$F$1003))</f>
        <v/>
      </c>
      <c r="E82" s="23" t="str">
        <f>IF($A82="","",SUMIF(Issues!$B$4:$B$2003,$A82,Issues!$D$4:$D$2003))</f>
        <v/>
      </c>
      <c r="F82" s="23" t="str">
        <f t="shared" si="5"/>
        <v/>
      </c>
      <c r="G82" s="22" t="str">
        <f t="shared" si="6"/>
        <v/>
      </c>
      <c r="H82" s="22" t="str">
        <f t="shared" si="7"/>
        <v/>
      </c>
      <c r="I82" s="22" t="str">
        <f>IF($A82="","",SUMIF(Receipts!$B$4:$B$1003,$A82,Receipts!$I$4:$I$1003))</f>
        <v/>
      </c>
      <c r="J82" s="22" t="str">
        <f t="shared" si="8"/>
        <v/>
      </c>
      <c r="K82" s="22" t="str">
        <f t="shared" si="9"/>
        <v/>
      </c>
    </row>
    <row r="83" spans="1:11" x14ac:dyDescent="0.3">
      <c r="A83" s="25" t="str">
        <f>IF(Items!A82="","",Items!A82)</f>
        <v/>
      </c>
      <c r="B83" s="25" t="str">
        <f>IF($A83="","",Items!B82)</f>
        <v/>
      </c>
      <c r="C83" s="23" t="str">
        <f>IF($A83="","",SUMIF(Receipts!$B$4:$B$1003,$A83,Receipts!$D$4:$D$1003))</f>
        <v/>
      </c>
      <c r="D83" s="22" t="str">
        <f>IF($A83="","",SUMIF(Receipts!$B$4:$B$1003,$A83,Receipts!$F$4:$F$1003))</f>
        <v/>
      </c>
      <c r="E83" s="23" t="str">
        <f>IF($A83="","",SUMIF(Issues!$B$4:$B$2003,$A83,Issues!$D$4:$D$2003))</f>
        <v/>
      </c>
      <c r="F83" s="23" t="str">
        <f t="shared" si="5"/>
        <v/>
      </c>
      <c r="G83" s="22" t="str">
        <f t="shared" si="6"/>
        <v/>
      </c>
      <c r="H83" s="22" t="str">
        <f t="shared" si="7"/>
        <v/>
      </c>
      <c r="I83" s="22" t="str">
        <f>IF($A83="","",SUMIF(Receipts!$B$4:$B$1003,$A83,Receipts!$I$4:$I$1003))</f>
        <v/>
      </c>
      <c r="J83" s="22" t="str">
        <f t="shared" si="8"/>
        <v/>
      </c>
      <c r="K83" s="22" t="str">
        <f t="shared" si="9"/>
        <v/>
      </c>
    </row>
    <row r="84" spans="1:11" x14ac:dyDescent="0.3">
      <c r="A84" s="25" t="str">
        <f>IF(Items!A83="","",Items!A83)</f>
        <v/>
      </c>
      <c r="B84" s="25" t="str">
        <f>IF($A84="","",Items!B83)</f>
        <v/>
      </c>
      <c r="C84" s="23" t="str">
        <f>IF($A84="","",SUMIF(Receipts!$B$4:$B$1003,$A84,Receipts!$D$4:$D$1003))</f>
        <v/>
      </c>
      <c r="D84" s="22" t="str">
        <f>IF($A84="","",SUMIF(Receipts!$B$4:$B$1003,$A84,Receipts!$F$4:$F$1003))</f>
        <v/>
      </c>
      <c r="E84" s="23" t="str">
        <f>IF($A84="","",SUMIF(Issues!$B$4:$B$2003,$A84,Issues!$D$4:$D$2003))</f>
        <v/>
      </c>
      <c r="F84" s="23" t="str">
        <f t="shared" si="5"/>
        <v/>
      </c>
      <c r="G84" s="22" t="str">
        <f t="shared" si="6"/>
        <v/>
      </c>
      <c r="H84" s="22" t="str">
        <f t="shared" si="7"/>
        <v/>
      </c>
      <c r="I84" s="22" t="str">
        <f>IF($A84="","",SUMIF(Receipts!$B$4:$B$1003,$A84,Receipts!$I$4:$I$1003))</f>
        <v/>
      </c>
      <c r="J84" s="22" t="str">
        <f t="shared" si="8"/>
        <v/>
      </c>
      <c r="K84" s="22" t="str">
        <f t="shared" si="9"/>
        <v/>
      </c>
    </row>
    <row r="85" spans="1:11" x14ac:dyDescent="0.3">
      <c r="A85" s="25" t="str">
        <f>IF(Items!A84="","",Items!A84)</f>
        <v/>
      </c>
      <c r="B85" s="25" t="str">
        <f>IF($A85="","",Items!B84)</f>
        <v/>
      </c>
      <c r="C85" s="23" t="str">
        <f>IF($A85="","",SUMIF(Receipts!$B$4:$B$1003,$A85,Receipts!$D$4:$D$1003))</f>
        <v/>
      </c>
      <c r="D85" s="22" t="str">
        <f>IF($A85="","",SUMIF(Receipts!$B$4:$B$1003,$A85,Receipts!$F$4:$F$1003))</f>
        <v/>
      </c>
      <c r="E85" s="23" t="str">
        <f>IF($A85="","",SUMIF(Issues!$B$4:$B$2003,$A85,Issues!$D$4:$D$2003))</f>
        <v/>
      </c>
      <c r="F85" s="23" t="str">
        <f t="shared" si="5"/>
        <v/>
      </c>
      <c r="G85" s="22" t="str">
        <f t="shared" si="6"/>
        <v/>
      </c>
      <c r="H85" s="22" t="str">
        <f t="shared" si="7"/>
        <v/>
      </c>
      <c r="I85" s="22" t="str">
        <f>IF($A85="","",SUMIF(Receipts!$B$4:$B$1003,$A85,Receipts!$I$4:$I$1003))</f>
        <v/>
      </c>
      <c r="J85" s="22" t="str">
        <f t="shared" si="8"/>
        <v/>
      </c>
      <c r="K85" s="22" t="str">
        <f t="shared" si="9"/>
        <v/>
      </c>
    </row>
    <row r="86" spans="1:11" x14ac:dyDescent="0.3">
      <c r="A86" s="25" t="str">
        <f>IF(Items!A85="","",Items!A85)</f>
        <v/>
      </c>
      <c r="B86" s="25" t="str">
        <f>IF($A86="","",Items!B85)</f>
        <v/>
      </c>
      <c r="C86" s="23" t="str">
        <f>IF($A86="","",SUMIF(Receipts!$B$4:$B$1003,$A86,Receipts!$D$4:$D$1003))</f>
        <v/>
      </c>
      <c r="D86" s="22" t="str">
        <f>IF($A86="","",SUMIF(Receipts!$B$4:$B$1003,$A86,Receipts!$F$4:$F$1003))</f>
        <v/>
      </c>
      <c r="E86" s="23" t="str">
        <f>IF($A86="","",SUMIF(Issues!$B$4:$B$2003,$A86,Issues!$D$4:$D$2003))</f>
        <v/>
      </c>
      <c r="F86" s="23" t="str">
        <f t="shared" si="5"/>
        <v/>
      </c>
      <c r="G86" s="22" t="str">
        <f t="shared" si="6"/>
        <v/>
      </c>
      <c r="H86" s="22" t="str">
        <f t="shared" si="7"/>
        <v/>
      </c>
      <c r="I86" s="22" t="str">
        <f>IF($A86="","",SUMIF(Receipts!$B$4:$B$1003,$A86,Receipts!$I$4:$I$1003))</f>
        <v/>
      </c>
      <c r="J86" s="22" t="str">
        <f t="shared" si="8"/>
        <v/>
      </c>
      <c r="K86" s="22" t="str">
        <f t="shared" si="9"/>
        <v/>
      </c>
    </row>
    <row r="87" spans="1:11" x14ac:dyDescent="0.3">
      <c r="A87" s="25" t="str">
        <f>IF(Items!A86="","",Items!A86)</f>
        <v/>
      </c>
      <c r="B87" s="25" t="str">
        <f>IF($A87="","",Items!B86)</f>
        <v/>
      </c>
      <c r="C87" s="23" t="str">
        <f>IF($A87="","",SUMIF(Receipts!$B$4:$B$1003,$A87,Receipts!$D$4:$D$1003))</f>
        <v/>
      </c>
      <c r="D87" s="22" t="str">
        <f>IF($A87="","",SUMIF(Receipts!$B$4:$B$1003,$A87,Receipts!$F$4:$F$1003))</f>
        <v/>
      </c>
      <c r="E87" s="23" t="str">
        <f>IF($A87="","",SUMIF(Issues!$B$4:$B$2003,$A87,Issues!$D$4:$D$2003))</f>
        <v/>
      </c>
      <c r="F87" s="23" t="str">
        <f t="shared" si="5"/>
        <v/>
      </c>
      <c r="G87" s="22" t="str">
        <f t="shared" si="6"/>
        <v/>
      </c>
      <c r="H87" s="22" t="str">
        <f t="shared" si="7"/>
        <v/>
      </c>
      <c r="I87" s="22" t="str">
        <f>IF($A87="","",SUMIF(Receipts!$B$4:$B$1003,$A87,Receipts!$I$4:$I$1003))</f>
        <v/>
      </c>
      <c r="J87" s="22" t="str">
        <f t="shared" si="8"/>
        <v/>
      </c>
      <c r="K87" s="22" t="str">
        <f t="shared" si="9"/>
        <v/>
      </c>
    </row>
    <row r="88" spans="1:11" x14ac:dyDescent="0.3">
      <c r="A88" s="25" t="str">
        <f>IF(Items!A87="","",Items!A87)</f>
        <v/>
      </c>
      <c r="B88" s="25" t="str">
        <f>IF($A88="","",Items!B87)</f>
        <v/>
      </c>
      <c r="C88" s="23" t="str">
        <f>IF($A88="","",SUMIF(Receipts!$B$4:$B$1003,$A88,Receipts!$D$4:$D$1003))</f>
        <v/>
      </c>
      <c r="D88" s="22" t="str">
        <f>IF($A88="","",SUMIF(Receipts!$B$4:$B$1003,$A88,Receipts!$F$4:$F$1003))</f>
        <v/>
      </c>
      <c r="E88" s="23" t="str">
        <f>IF($A88="","",SUMIF(Issues!$B$4:$B$2003,$A88,Issues!$D$4:$D$2003))</f>
        <v/>
      </c>
      <c r="F88" s="23" t="str">
        <f t="shared" si="5"/>
        <v/>
      </c>
      <c r="G88" s="22" t="str">
        <f t="shared" si="6"/>
        <v/>
      </c>
      <c r="H88" s="22" t="str">
        <f t="shared" si="7"/>
        <v/>
      </c>
      <c r="I88" s="22" t="str">
        <f>IF($A88="","",SUMIF(Receipts!$B$4:$B$1003,$A88,Receipts!$I$4:$I$1003))</f>
        <v/>
      </c>
      <c r="J88" s="22" t="str">
        <f t="shared" si="8"/>
        <v/>
      </c>
      <c r="K88" s="22" t="str">
        <f t="shared" si="9"/>
        <v/>
      </c>
    </row>
    <row r="89" spans="1:11" x14ac:dyDescent="0.3">
      <c r="A89" s="25" t="str">
        <f>IF(Items!A88="","",Items!A88)</f>
        <v/>
      </c>
      <c r="B89" s="25" t="str">
        <f>IF($A89="","",Items!B88)</f>
        <v/>
      </c>
      <c r="C89" s="23" t="str">
        <f>IF($A89="","",SUMIF(Receipts!$B$4:$B$1003,$A89,Receipts!$D$4:$D$1003))</f>
        <v/>
      </c>
      <c r="D89" s="22" t="str">
        <f>IF($A89="","",SUMIF(Receipts!$B$4:$B$1003,$A89,Receipts!$F$4:$F$1003))</f>
        <v/>
      </c>
      <c r="E89" s="23" t="str">
        <f>IF($A89="","",SUMIF(Issues!$B$4:$B$2003,$A89,Issues!$D$4:$D$2003))</f>
        <v/>
      </c>
      <c r="F89" s="23" t="str">
        <f t="shared" si="5"/>
        <v/>
      </c>
      <c r="G89" s="22" t="str">
        <f t="shared" si="6"/>
        <v/>
      </c>
      <c r="H89" s="22" t="str">
        <f t="shared" si="7"/>
        <v/>
      </c>
      <c r="I89" s="22" t="str">
        <f>IF($A89="","",SUMIF(Receipts!$B$4:$B$1003,$A89,Receipts!$I$4:$I$1003))</f>
        <v/>
      </c>
      <c r="J89" s="22" t="str">
        <f t="shared" si="8"/>
        <v/>
      </c>
      <c r="K89" s="22" t="str">
        <f t="shared" si="9"/>
        <v/>
      </c>
    </row>
    <row r="90" spans="1:11" x14ac:dyDescent="0.3">
      <c r="A90" s="25" t="str">
        <f>IF(Items!A89="","",Items!A89)</f>
        <v/>
      </c>
      <c r="B90" s="25" t="str">
        <f>IF($A90="","",Items!B89)</f>
        <v/>
      </c>
      <c r="C90" s="23" t="str">
        <f>IF($A90="","",SUMIF(Receipts!$B$4:$B$1003,$A90,Receipts!$D$4:$D$1003))</f>
        <v/>
      </c>
      <c r="D90" s="22" t="str">
        <f>IF($A90="","",SUMIF(Receipts!$B$4:$B$1003,$A90,Receipts!$F$4:$F$1003))</f>
        <v/>
      </c>
      <c r="E90" s="23" t="str">
        <f>IF($A90="","",SUMIF(Issues!$B$4:$B$2003,$A90,Issues!$D$4:$D$2003))</f>
        <v/>
      </c>
      <c r="F90" s="23" t="str">
        <f t="shared" si="5"/>
        <v/>
      </c>
      <c r="G90" s="22" t="str">
        <f t="shared" si="6"/>
        <v/>
      </c>
      <c r="H90" s="22" t="str">
        <f t="shared" si="7"/>
        <v/>
      </c>
      <c r="I90" s="22" t="str">
        <f>IF($A90="","",SUMIF(Receipts!$B$4:$B$1003,$A90,Receipts!$I$4:$I$1003))</f>
        <v/>
      </c>
      <c r="J90" s="22" t="str">
        <f t="shared" si="8"/>
        <v/>
      </c>
      <c r="K90" s="22" t="str">
        <f t="shared" si="9"/>
        <v/>
      </c>
    </row>
    <row r="91" spans="1:11" x14ac:dyDescent="0.3">
      <c r="A91" s="25" t="str">
        <f>IF(Items!A90="","",Items!A90)</f>
        <v/>
      </c>
      <c r="B91" s="25" t="str">
        <f>IF($A91="","",Items!B90)</f>
        <v/>
      </c>
      <c r="C91" s="23" t="str">
        <f>IF($A91="","",SUMIF(Receipts!$B$4:$B$1003,$A91,Receipts!$D$4:$D$1003))</f>
        <v/>
      </c>
      <c r="D91" s="22" t="str">
        <f>IF($A91="","",SUMIF(Receipts!$B$4:$B$1003,$A91,Receipts!$F$4:$F$1003))</f>
        <v/>
      </c>
      <c r="E91" s="23" t="str">
        <f>IF($A91="","",SUMIF(Issues!$B$4:$B$2003,$A91,Issues!$D$4:$D$2003))</f>
        <v/>
      </c>
      <c r="F91" s="23" t="str">
        <f t="shared" si="5"/>
        <v/>
      </c>
      <c r="G91" s="22" t="str">
        <f t="shared" si="6"/>
        <v/>
      </c>
      <c r="H91" s="22" t="str">
        <f t="shared" si="7"/>
        <v/>
      </c>
      <c r="I91" s="22" t="str">
        <f>IF($A91="","",SUMIF(Receipts!$B$4:$B$1003,$A91,Receipts!$I$4:$I$1003))</f>
        <v/>
      </c>
      <c r="J91" s="22" t="str">
        <f t="shared" si="8"/>
        <v/>
      </c>
      <c r="K91" s="22" t="str">
        <f t="shared" si="9"/>
        <v/>
      </c>
    </row>
    <row r="92" spans="1:11" x14ac:dyDescent="0.3">
      <c r="A92" s="25" t="str">
        <f>IF(Items!A91="","",Items!A91)</f>
        <v/>
      </c>
      <c r="B92" s="25" t="str">
        <f>IF($A92="","",Items!B91)</f>
        <v/>
      </c>
      <c r="C92" s="23" t="str">
        <f>IF($A92="","",SUMIF(Receipts!$B$4:$B$1003,$A92,Receipts!$D$4:$D$1003))</f>
        <v/>
      </c>
      <c r="D92" s="22" t="str">
        <f>IF($A92="","",SUMIF(Receipts!$B$4:$B$1003,$A92,Receipts!$F$4:$F$1003))</f>
        <v/>
      </c>
      <c r="E92" s="23" t="str">
        <f>IF($A92="","",SUMIF(Issues!$B$4:$B$2003,$A92,Issues!$D$4:$D$2003))</f>
        <v/>
      </c>
      <c r="F92" s="23" t="str">
        <f t="shared" si="5"/>
        <v/>
      </c>
      <c r="G92" s="22" t="str">
        <f t="shared" si="6"/>
        <v/>
      </c>
      <c r="H92" s="22" t="str">
        <f t="shared" si="7"/>
        <v/>
      </c>
      <c r="I92" s="22" t="str">
        <f>IF($A92="","",SUMIF(Receipts!$B$4:$B$1003,$A92,Receipts!$I$4:$I$1003))</f>
        <v/>
      </c>
      <c r="J92" s="22" t="str">
        <f t="shared" si="8"/>
        <v/>
      </c>
      <c r="K92" s="22" t="str">
        <f t="shared" si="9"/>
        <v/>
      </c>
    </row>
    <row r="93" spans="1:11" x14ac:dyDescent="0.3">
      <c r="A93" s="25" t="str">
        <f>IF(Items!A92="","",Items!A92)</f>
        <v/>
      </c>
      <c r="B93" s="25" t="str">
        <f>IF($A93="","",Items!B92)</f>
        <v/>
      </c>
      <c r="C93" s="23" t="str">
        <f>IF($A93="","",SUMIF(Receipts!$B$4:$B$1003,$A93,Receipts!$D$4:$D$1003))</f>
        <v/>
      </c>
      <c r="D93" s="22" t="str">
        <f>IF($A93="","",SUMIF(Receipts!$B$4:$B$1003,$A93,Receipts!$F$4:$F$1003))</f>
        <v/>
      </c>
      <c r="E93" s="23" t="str">
        <f>IF($A93="","",SUMIF(Issues!$B$4:$B$2003,$A93,Issues!$D$4:$D$2003))</f>
        <v/>
      </c>
      <c r="F93" s="23" t="str">
        <f t="shared" si="5"/>
        <v/>
      </c>
      <c r="G93" s="22" t="str">
        <f t="shared" si="6"/>
        <v/>
      </c>
      <c r="H93" s="22" t="str">
        <f t="shared" si="7"/>
        <v/>
      </c>
      <c r="I93" s="22" t="str">
        <f>IF($A93="","",SUMIF(Receipts!$B$4:$B$1003,$A93,Receipts!$I$4:$I$1003))</f>
        <v/>
      </c>
      <c r="J93" s="22" t="str">
        <f t="shared" si="8"/>
        <v/>
      </c>
      <c r="K93" s="22" t="str">
        <f t="shared" si="9"/>
        <v/>
      </c>
    </row>
    <row r="94" spans="1:11" x14ac:dyDescent="0.3">
      <c r="A94" s="25" t="str">
        <f>IF(Items!A93="","",Items!A93)</f>
        <v/>
      </c>
      <c r="B94" s="25" t="str">
        <f>IF($A94="","",Items!B93)</f>
        <v/>
      </c>
      <c r="C94" s="23" t="str">
        <f>IF($A94="","",SUMIF(Receipts!$B$4:$B$1003,$A94,Receipts!$D$4:$D$1003))</f>
        <v/>
      </c>
      <c r="D94" s="22" t="str">
        <f>IF($A94="","",SUMIF(Receipts!$B$4:$B$1003,$A94,Receipts!$F$4:$F$1003))</f>
        <v/>
      </c>
      <c r="E94" s="23" t="str">
        <f>IF($A94="","",SUMIF(Issues!$B$4:$B$2003,$A94,Issues!$D$4:$D$2003))</f>
        <v/>
      </c>
      <c r="F94" s="23" t="str">
        <f t="shared" si="5"/>
        <v/>
      </c>
      <c r="G94" s="22" t="str">
        <f t="shared" si="6"/>
        <v/>
      </c>
      <c r="H94" s="22" t="str">
        <f t="shared" si="7"/>
        <v/>
      </c>
      <c r="I94" s="22" t="str">
        <f>IF($A94="","",SUMIF(Receipts!$B$4:$B$1003,$A94,Receipts!$I$4:$I$1003))</f>
        <v/>
      </c>
      <c r="J94" s="22" t="str">
        <f t="shared" si="8"/>
        <v/>
      </c>
      <c r="K94" s="22" t="str">
        <f t="shared" si="9"/>
        <v/>
      </c>
    </row>
    <row r="95" spans="1:11" x14ac:dyDescent="0.3">
      <c r="A95" s="25" t="str">
        <f>IF(Items!A94="","",Items!A94)</f>
        <v/>
      </c>
      <c r="B95" s="25" t="str">
        <f>IF($A95="","",Items!B94)</f>
        <v/>
      </c>
      <c r="C95" s="23" t="str">
        <f>IF($A95="","",SUMIF(Receipts!$B$4:$B$1003,$A95,Receipts!$D$4:$D$1003))</f>
        <v/>
      </c>
      <c r="D95" s="22" t="str">
        <f>IF($A95="","",SUMIF(Receipts!$B$4:$B$1003,$A95,Receipts!$F$4:$F$1003))</f>
        <v/>
      </c>
      <c r="E95" s="23" t="str">
        <f>IF($A95="","",SUMIF(Issues!$B$4:$B$2003,$A95,Issues!$D$4:$D$2003))</f>
        <v/>
      </c>
      <c r="F95" s="23" t="str">
        <f t="shared" si="5"/>
        <v/>
      </c>
      <c r="G95" s="22" t="str">
        <f t="shared" si="6"/>
        <v/>
      </c>
      <c r="H95" s="22" t="str">
        <f t="shared" si="7"/>
        <v/>
      </c>
      <c r="I95" s="22" t="str">
        <f>IF($A95="","",SUMIF(Receipts!$B$4:$B$1003,$A95,Receipts!$I$4:$I$1003))</f>
        <v/>
      </c>
      <c r="J95" s="22" t="str">
        <f t="shared" si="8"/>
        <v/>
      </c>
      <c r="K95" s="22" t="str">
        <f t="shared" si="9"/>
        <v/>
      </c>
    </row>
    <row r="96" spans="1:11" x14ac:dyDescent="0.3">
      <c r="A96" s="25" t="str">
        <f>IF(Items!A95="","",Items!A95)</f>
        <v/>
      </c>
      <c r="B96" s="25" t="str">
        <f>IF($A96="","",Items!B95)</f>
        <v/>
      </c>
      <c r="C96" s="23" t="str">
        <f>IF($A96="","",SUMIF(Receipts!$B$4:$B$1003,$A96,Receipts!$D$4:$D$1003))</f>
        <v/>
      </c>
      <c r="D96" s="22" t="str">
        <f>IF($A96="","",SUMIF(Receipts!$B$4:$B$1003,$A96,Receipts!$F$4:$F$1003))</f>
        <v/>
      </c>
      <c r="E96" s="23" t="str">
        <f>IF($A96="","",SUMIF(Issues!$B$4:$B$2003,$A96,Issues!$D$4:$D$2003))</f>
        <v/>
      </c>
      <c r="F96" s="23" t="str">
        <f t="shared" si="5"/>
        <v/>
      </c>
      <c r="G96" s="22" t="str">
        <f t="shared" si="6"/>
        <v/>
      </c>
      <c r="H96" s="22" t="str">
        <f t="shared" si="7"/>
        <v/>
      </c>
      <c r="I96" s="22" t="str">
        <f>IF($A96="","",SUMIF(Receipts!$B$4:$B$1003,$A96,Receipts!$I$4:$I$1003))</f>
        <v/>
      </c>
      <c r="J96" s="22" t="str">
        <f t="shared" si="8"/>
        <v/>
      </c>
      <c r="K96" s="22" t="str">
        <f t="shared" si="9"/>
        <v/>
      </c>
    </row>
    <row r="97" spans="1:11" x14ac:dyDescent="0.3">
      <c r="A97" s="25" t="str">
        <f>IF(Items!A96="","",Items!A96)</f>
        <v/>
      </c>
      <c r="B97" s="25" t="str">
        <f>IF($A97="","",Items!B96)</f>
        <v/>
      </c>
      <c r="C97" s="23" t="str">
        <f>IF($A97="","",SUMIF(Receipts!$B$4:$B$1003,$A97,Receipts!$D$4:$D$1003))</f>
        <v/>
      </c>
      <c r="D97" s="22" t="str">
        <f>IF($A97="","",SUMIF(Receipts!$B$4:$B$1003,$A97,Receipts!$F$4:$F$1003))</f>
        <v/>
      </c>
      <c r="E97" s="23" t="str">
        <f>IF($A97="","",SUMIF(Issues!$B$4:$B$2003,$A97,Issues!$D$4:$D$2003))</f>
        <v/>
      </c>
      <c r="F97" s="23" t="str">
        <f t="shared" si="5"/>
        <v/>
      </c>
      <c r="G97" s="22" t="str">
        <f t="shared" si="6"/>
        <v/>
      </c>
      <c r="H97" s="22" t="str">
        <f t="shared" si="7"/>
        <v/>
      </c>
      <c r="I97" s="22" t="str">
        <f>IF($A97="","",SUMIF(Receipts!$B$4:$B$1003,$A97,Receipts!$I$4:$I$1003))</f>
        <v/>
      </c>
      <c r="J97" s="22" t="str">
        <f t="shared" si="8"/>
        <v/>
      </c>
      <c r="K97" s="22" t="str">
        <f t="shared" si="9"/>
        <v/>
      </c>
    </row>
    <row r="98" spans="1:11" x14ac:dyDescent="0.3">
      <c r="A98" s="25" t="str">
        <f>IF(Items!A97="","",Items!A97)</f>
        <v/>
      </c>
      <c r="B98" s="25" t="str">
        <f>IF($A98="","",Items!B97)</f>
        <v/>
      </c>
      <c r="C98" s="23" t="str">
        <f>IF($A98="","",SUMIF(Receipts!$B$4:$B$1003,$A98,Receipts!$D$4:$D$1003))</f>
        <v/>
      </c>
      <c r="D98" s="22" t="str">
        <f>IF($A98="","",SUMIF(Receipts!$B$4:$B$1003,$A98,Receipts!$F$4:$F$1003))</f>
        <v/>
      </c>
      <c r="E98" s="23" t="str">
        <f>IF($A98="","",SUMIF(Issues!$B$4:$B$2003,$A98,Issues!$D$4:$D$2003))</f>
        <v/>
      </c>
      <c r="F98" s="23" t="str">
        <f t="shared" si="5"/>
        <v/>
      </c>
      <c r="G98" s="22" t="str">
        <f t="shared" si="6"/>
        <v/>
      </c>
      <c r="H98" s="22" t="str">
        <f t="shared" si="7"/>
        <v/>
      </c>
      <c r="I98" s="22" t="str">
        <f>IF($A98="","",SUMIF(Receipts!$B$4:$B$1003,$A98,Receipts!$I$4:$I$1003))</f>
        <v/>
      </c>
      <c r="J98" s="22" t="str">
        <f t="shared" si="8"/>
        <v/>
      </c>
      <c r="K98" s="22" t="str">
        <f t="shared" si="9"/>
        <v/>
      </c>
    </row>
    <row r="99" spans="1:11" x14ac:dyDescent="0.3">
      <c r="A99" s="25" t="str">
        <f>IF(Items!A98="","",Items!A98)</f>
        <v/>
      </c>
      <c r="B99" s="25" t="str">
        <f>IF($A99="","",Items!B98)</f>
        <v/>
      </c>
      <c r="C99" s="23" t="str">
        <f>IF($A99="","",SUMIF(Receipts!$B$4:$B$1003,$A99,Receipts!$D$4:$D$1003))</f>
        <v/>
      </c>
      <c r="D99" s="22" t="str">
        <f>IF($A99="","",SUMIF(Receipts!$B$4:$B$1003,$A99,Receipts!$F$4:$F$1003))</f>
        <v/>
      </c>
      <c r="E99" s="23" t="str">
        <f>IF($A99="","",SUMIF(Issues!$B$4:$B$2003,$A99,Issues!$D$4:$D$2003))</f>
        <v/>
      </c>
      <c r="F99" s="23" t="str">
        <f t="shared" si="5"/>
        <v/>
      </c>
      <c r="G99" s="22" t="str">
        <f t="shared" si="6"/>
        <v/>
      </c>
      <c r="H99" s="22" t="str">
        <f t="shared" si="7"/>
        <v/>
      </c>
      <c r="I99" s="22" t="str">
        <f>IF($A99="","",SUMIF(Receipts!$B$4:$B$1003,$A99,Receipts!$I$4:$I$1003))</f>
        <v/>
      </c>
      <c r="J99" s="22" t="str">
        <f t="shared" si="8"/>
        <v/>
      </c>
      <c r="K99" s="22" t="str">
        <f t="shared" si="9"/>
        <v/>
      </c>
    </row>
    <row r="100" spans="1:11" x14ac:dyDescent="0.3">
      <c r="A100" s="25" t="str">
        <f>IF(Items!A99="","",Items!A99)</f>
        <v/>
      </c>
      <c r="B100" s="25" t="str">
        <f>IF($A100="","",Items!B99)</f>
        <v/>
      </c>
      <c r="C100" s="23" t="str">
        <f>IF($A100="","",SUMIF(Receipts!$B$4:$B$1003,$A100,Receipts!$D$4:$D$1003))</f>
        <v/>
      </c>
      <c r="D100" s="22" t="str">
        <f>IF($A100="","",SUMIF(Receipts!$B$4:$B$1003,$A100,Receipts!$F$4:$F$1003))</f>
        <v/>
      </c>
      <c r="E100" s="23" t="str">
        <f>IF($A100="","",SUMIF(Issues!$B$4:$B$2003,$A100,Issues!$D$4:$D$2003))</f>
        <v/>
      </c>
      <c r="F100" s="23" t="str">
        <f t="shared" si="5"/>
        <v/>
      </c>
      <c r="G100" s="22" t="str">
        <f t="shared" si="6"/>
        <v/>
      </c>
      <c r="H100" s="22" t="str">
        <f t="shared" si="7"/>
        <v/>
      </c>
      <c r="I100" s="22" t="str">
        <f>IF($A100="","",SUMIF(Receipts!$B$4:$B$1003,$A100,Receipts!$I$4:$I$1003))</f>
        <v/>
      </c>
      <c r="J100" s="22" t="str">
        <f t="shared" si="8"/>
        <v/>
      </c>
      <c r="K100" s="22" t="str">
        <f t="shared" si="9"/>
        <v/>
      </c>
    </row>
    <row r="101" spans="1:11" x14ac:dyDescent="0.3">
      <c r="A101" s="25" t="str">
        <f>IF(Items!A100="","",Items!A100)</f>
        <v/>
      </c>
      <c r="B101" s="25" t="str">
        <f>IF($A101="","",Items!B100)</f>
        <v/>
      </c>
      <c r="C101" s="23" t="str">
        <f>IF($A101="","",SUMIF(Receipts!$B$4:$B$1003,$A101,Receipts!$D$4:$D$1003))</f>
        <v/>
      </c>
      <c r="D101" s="22" t="str">
        <f>IF($A101="","",SUMIF(Receipts!$B$4:$B$1003,$A101,Receipts!$F$4:$F$1003))</f>
        <v/>
      </c>
      <c r="E101" s="23" t="str">
        <f>IF($A101="","",SUMIF(Issues!$B$4:$B$2003,$A101,Issues!$D$4:$D$2003))</f>
        <v/>
      </c>
      <c r="F101" s="23" t="str">
        <f t="shared" si="5"/>
        <v/>
      </c>
      <c r="G101" s="22" t="str">
        <f t="shared" si="6"/>
        <v/>
      </c>
      <c r="H101" s="22" t="str">
        <f t="shared" si="7"/>
        <v/>
      </c>
      <c r="I101" s="22" t="str">
        <f>IF($A101="","",SUMIF(Receipts!$B$4:$B$1003,$A101,Receipts!$I$4:$I$1003))</f>
        <v/>
      </c>
      <c r="J101" s="22" t="str">
        <f t="shared" si="8"/>
        <v/>
      </c>
      <c r="K101" s="22" t="str">
        <f t="shared" si="9"/>
        <v/>
      </c>
    </row>
    <row r="102" spans="1:11" x14ac:dyDescent="0.3">
      <c r="A102" s="25" t="str">
        <f>IF(Items!A101="","",Items!A101)</f>
        <v/>
      </c>
      <c r="B102" s="25" t="str">
        <f>IF($A102="","",Items!B101)</f>
        <v/>
      </c>
      <c r="C102" s="23" t="str">
        <f>IF($A102="","",SUMIF(Receipts!$B$4:$B$1003,$A102,Receipts!$D$4:$D$1003))</f>
        <v/>
      </c>
      <c r="D102" s="22" t="str">
        <f>IF($A102="","",SUMIF(Receipts!$B$4:$B$1003,$A102,Receipts!$F$4:$F$1003))</f>
        <v/>
      </c>
      <c r="E102" s="23" t="str">
        <f>IF($A102="","",SUMIF(Issues!$B$4:$B$2003,$A102,Issues!$D$4:$D$2003))</f>
        <v/>
      </c>
      <c r="F102" s="23" t="str">
        <f t="shared" si="5"/>
        <v/>
      </c>
      <c r="G102" s="22" t="str">
        <f t="shared" si="6"/>
        <v/>
      </c>
      <c r="H102" s="22" t="str">
        <f t="shared" si="7"/>
        <v/>
      </c>
      <c r="I102" s="22" t="str">
        <f>IF($A102="","",SUMIF(Receipts!$B$4:$B$1003,$A102,Receipts!$I$4:$I$1003))</f>
        <v/>
      </c>
      <c r="J102" s="22" t="str">
        <f t="shared" si="8"/>
        <v/>
      </c>
      <c r="K102" s="22" t="str">
        <f t="shared" si="9"/>
        <v/>
      </c>
    </row>
    <row r="103" spans="1:11" x14ac:dyDescent="0.3">
      <c r="A103" s="25" t="str">
        <f>IF(Items!A102="","",Items!A102)</f>
        <v/>
      </c>
      <c r="B103" s="25" t="str">
        <f>IF($A103="","",Items!B102)</f>
        <v/>
      </c>
      <c r="C103" s="23" t="str">
        <f>IF($A103="","",SUMIF(Receipts!$B$4:$B$1003,$A103,Receipts!$D$4:$D$1003))</f>
        <v/>
      </c>
      <c r="D103" s="22" t="str">
        <f>IF($A103="","",SUMIF(Receipts!$B$4:$B$1003,$A103,Receipts!$F$4:$F$1003))</f>
        <v/>
      </c>
      <c r="E103" s="23" t="str">
        <f>IF($A103="","",SUMIF(Issues!$B$4:$B$2003,$A103,Issues!$D$4:$D$2003))</f>
        <v/>
      </c>
      <c r="F103" s="23" t="str">
        <f t="shared" si="5"/>
        <v/>
      </c>
      <c r="G103" s="22" t="str">
        <f t="shared" si="6"/>
        <v/>
      </c>
      <c r="H103" s="22" t="str">
        <f t="shared" si="7"/>
        <v/>
      </c>
      <c r="I103" s="22" t="str">
        <f>IF($A103="","",SUMIF(Receipts!$B$4:$B$1003,$A103,Receipts!$I$4:$I$1003))</f>
        <v/>
      </c>
      <c r="J103" s="22" t="str">
        <f t="shared" si="8"/>
        <v/>
      </c>
      <c r="K103" s="22" t="str">
        <f t="shared" si="9"/>
        <v/>
      </c>
    </row>
    <row r="104" spans="1:11" x14ac:dyDescent="0.3">
      <c r="A104" s="25" t="str">
        <f>IF(Items!A103="","",Items!A103)</f>
        <v/>
      </c>
      <c r="B104" s="25" t="str">
        <f>IF($A104="","",Items!B103)</f>
        <v/>
      </c>
      <c r="C104" s="23" t="str">
        <f>IF($A104="","",SUMIF(Receipts!$B$4:$B$1003,$A104,Receipts!$D$4:$D$1003))</f>
        <v/>
      </c>
      <c r="D104" s="22" t="str">
        <f>IF($A104="","",SUMIF(Receipts!$B$4:$B$1003,$A104,Receipts!$F$4:$F$1003))</f>
        <v/>
      </c>
      <c r="E104" s="23" t="str">
        <f>IF($A104="","",SUMIF(Issues!$B$4:$B$2003,$A104,Issues!$D$4:$D$2003))</f>
        <v/>
      </c>
      <c r="F104" s="23" t="str">
        <f t="shared" si="5"/>
        <v/>
      </c>
      <c r="G104" s="22" t="str">
        <f t="shared" si="6"/>
        <v/>
      </c>
      <c r="H104" s="22" t="str">
        <f t="shared" si="7"/>
        <v/>
      </c>
      <c r="I104" s="22" t="str">
        <f>IF($A104="","",SUMIF(Receipts!$B$4:$B$1003,$A104,Receipts!$I$4:$I$1003))</f>
        <v/>
      </c>
      <c r="J104" s="22" t="str">
        <f t="shared" si="8"/>
        <v/>
      </c>
      <c r="K104" s="22" t="str">
        <f t="shared" si="9"/>
        <v/>
      </c>
    </row>
    <row r="105" spans="1:11" x14ac:dyDescent="0.3">
      <c r="A105" s="25" t="str">
        <f>IF(Items!A104="","",Items!A104)</f>
        <v/>
      </c>
      <c r="B105" s="25" t="str">
        <f>IF($A105="","",Items!B104)</f>
        <v/>
      </c>
      <c r="C105" s="23" t="str">
        <f>IF($A105="","",SUMIF(Receipts!$B$4:$B$1003,$A105,Receipts!$D$4:$D$1003))</f>
        <v/>
      </c>
      <c r="D105" s="22" t="str">
        <f>IF($A105="","",SUMIF(Receipts!$B$4:$B$1003,$A105,Receipts!$F$4:$F$1003))</f>
        <v/>
      </c>
      <c r="E105" s="23" t="str">
        <f>IF($A105="","",SUMIF(Issues!$B$4:$B$2003,$A105,Issues!$D$4:$D$2003))</f>
        <v/>
      </c>
      <c r="F105" s="23" t="str">
        <f t="shared" si="5"/>
        <v/>
      </c>
      <c r="G105" s="22" t="str">
        <f t="shared" si="6"/>
        <v/>
      </c>
      <c r="H105" s="22" t="str">
        <f t="shared" si="7"/>
        <v/>
      </c>
      <c r="I105" s="22" t="str">
        <f>IF($A105="","",SUMIF(Receipts!$B$4:$B$1003,$A105,Receipts!$I$4:$I$1003))</f>
        <v/>
      </c>
      <c r="J105" s="22" t="str">
        <f t="shared" si="8"/>
        <v/>
      </c>
      <c r="K105" s="22" t="str">
        <f t="shared" si="9"/>
        <v/>
      </c>
    </row>
    <row r="106" spans="1:11" x14ac:dyDescent="0.3">
      <c r="A106" s="25" t="str">
        <f>IF(Items!A105="","",Items!A105)</f>
        <v/>
      </c>
      <c r="B106" s="25" t="str">
        <f>IF($A106="","",Items!B105)</f>
        <v/>
      </c>
      <c r="C106" s="23" t="str">
        <f>IF($A106="","",SUMIF(Receipts!$B$4:$B$1003,$A106,Receipts!$D$4:$D$1003))</f>
        <v/>
      </c>
      <c r="D106" s="22" t="str">
        <f>IF($A106="","",SUMIF(Receipts!$B$4:$B$1003,$A106,Receipts!$F$4:$F$1003))</f>
        <v/>
      </c>
      <c r="E106" s="23" t="str">
        <f>IF($A106="","",SUMIF(Issues!$B$4:$B$2003,$A106,Issues!$D$4:$D$2003))</f>
        <v/>
      </c>
      <c r="F106" s="23" t="str">
        <f t="shared" si="5"/>
        <v/>
      </c>
      <c r="G106" s="22" t="str">
        <f t="shared" si="6"/>
        <v/>
      </c>
      <c r="H106" s="22" t="str">
        <f t="shared" si="7"/>
        <v/>
      </c>
      <c r="I106" s="22" t="str">
        <f>IF($A106="","",SUMIF(Receipts!$B$4:$B$1003,$A106,Receipts!$I$4:$I$1003))</f>
        <v/>
      </c>
      <c r="J106" s="22" t="str">
        <f t="shared" si="8"/>
        <v/>
      </c>
      <c r="K106" s="22" t="str">
        <f t="shared" si="9"/>
        <v/>
      </c>
    </row>
    <row r="107" spans="1:11" x14ac:dyDescent="0.3">
      <c r="A107" s="25" t="str">
        <f>IF(Items!A106="","",Items!A106)</f>
        <v/>
      </c>
      <c r="B107" s="25" t="str">
        <f>IF($A107="","",Items!B106)</f>
        <v/>
      </c>
      <c r="C107" s="23" t="str">
        <f>IF($A107="","",SUMIF(Receipts!$B$4:$B$1003,$A107,Receipts!$D$4:$D$1003))</f>
        <v/>
      </c>
      <c r="D107" s="22" t="str">
        <f>IF($A107="","",SUMIF(Receipts!$B$4:$B$1003,$A107,Receipts!$F$4:$F$1003))</f>
        <v/>
      </c>
      <c r="E107" s="23" t="str">
        <f>IF($A107="","",SUMIF(Issues!$B$4:$B$2003,$A107,Issues!$D$4:$D$2003))</f>
        <v/>
      </c>
      <c r="F107" s="23" t="str">
        <f t="shared" si="5"/>
        <v/>
      </c>
      <c r="G107" s="22" t="str">
        <f t="shared" si="6"/>
        <v/>
      </c>
      <c r="H107" s="22" t="str">
        <f t="shared" si="7"/>
        <v/>
      </c>
      <c r="I107" s="22" t="str">
        <f>IF($A107="","",SUMIF(Receipts!$B$4:$B$1003,$A107,Receipts!$I$4:$I$1003))</f>
        <v/>
      </c>
      <c r="J107" s="22" t="str">
        <f t="shared" si="8"/>
        <v/>
      </c>
      <c r="K107" s="22" t="str">
        <f t="shared" si="9"/>
        <v/>
      </c>
    </row>
    <row r="108" spans="1:11" x14ac:dyDescent="0.3">
      <c r="A108" s="25" t="str">
        <f>IF(Items!A107="","",Items!A107)</f>
        <v/>
      </c>
      <c r="B108" s="25" t="str">
        <f>IF($A108="","",Items!B107)</f>
        <v/>
      </c>
      <c r="C108" s="23" t="str">
        <f>IF($A108="","",SUMIF(Receipts!$B$4:$B$1003,$A108,Receipts!$D$4:$D$1003))</f>
        <v/>
      </c>
      <c r="D108" s="22" t="str">
        <f>IF($A108="","",SUMIF(Receipts!$B$4:$B$1003,$A108,Receipts!$F$4:$F$1003))</f>
        <v/>
      </c>
      <c r="E108" s="23" t="str">
        <f>IF($A108="","",SUMIF(Issues!$B$4:$B$2003,$A108,Issues!$D$4:$D$2003))</f>
        <v/>
      </c>
      <c r="F108" s="23" t="str">
        <f t="shared" si="5"/>
        <v/>
      </c>
      <c r="G108" s="22" t="str">
        <f t="shared" si="6"/>
        <v/>
      </c>
      <c r="H108" s="22" t="str">
        <f t="shared" si="7"/>
        <v/>
      </c>
      <c r="I108" s="22" t="str">
        <f>IF($A108="","",SUMIF(Receipts!$B$4:$B$1003,$A108,Receipts!$I$4:$I$1003))</f>
        <v/>
      </c>
      <c r="J108" s="22" t="str">
        <f t="shared" si="8"/>
        <v/>
      </c>
      <c r="K108" s="22" t="str">
        <f t="shared" si="9"/>
        <v/>
      </c>
    </row>
    <row r="109" spans="1:11" x14ac:dyDescent="0.3">
      <c r="A109" s="25" t="str">
        <f>IF(Items!A108="","",Items!A108)</f>
        <v/>
      </c>
      <c r="B109" s="25" t="str">
        <f>IF($A109="","",Items!B108)</f>
        <v/>
      </c>
      <c r="C109" s="23" t="str">
        <f>IF($A109="","",SUMIF(Receipts!$B$4:$B$1003,$A109,Receipts!$D$4:$D$1003))</f>
        <v/>
      </c>
      <c r="D109" s="22" t="str">
        <f>IF($A109="","",SUMIF(Receipts!$B$4:$B$1003,$A109,Receipts!$F$4:$F$1003))</f>
        <v/>
      </c>
      <c r="E109" s="23" t="str">
        <f>IF($A109="","",SUMIF(Issues!$B$4:$B$2003,$A109,Issues!$D$4:$D$2003))</f>
        <v/>
      </c>
      <c r="F109" s="23" t="str">
        <f t="shared" si="5"/>
        <v/>
      </c>
      <c r="G109" s="22" t="str">
        <f t="shared" si="6"/>
        <v/>
      </c>
      <c r="H109" s="22" t="str">
        <f t="shared" si="7"/>
        <v/>
      </c>
      <c r="I109" s="22" t="str">
        <f>IF($A109="","",SUMIF(Receipts!$B$4:$B$1003,$A109,Receipts!$I$4:$I$1003))</f>
        <v/>
      </c>
      <c r="J109" s="22" t="str">
        <f t="shared" si="8"/>
        <v/>
      </c>
      <c r="K109" s="22" t="str">
        <f t="shared" si="9"/>
        <v/>
      </c>
    </row>
    <row r="110" spans="1:11" x14ac:dyDescent="0.3">
      <c r="A110" s="25" t="str">
        <f>IF(Items!A109="","",Items!A109)</f>
        <v/>
      </c>
      <c r="B110" s="25" t="str">
        <f>IF($A110="","",Items!B109)</f>
        <v/>
      </c>
      <c r="C110" s="23" t="str">
        <f>IF($A110="","",SUMIF(Receipts!$B$4:$B$1003,$A110,Receipts!$D$4:$D$1003))</f>
        <v/>
      </c>
      <c r="D110" s="22" t="str">
        <f>IF($A110="","",SUMIF(Receipts!$B$4:$B$1003,$A110,Receipts!$F$4:$F$1003))</f>
        <v/>
      </c>
      <c r="E110" s="23" t="str">
        <f>IF($A110="","",SUMIF(Issues!$B$4:$B$2003,$A110,Issues!$D$4:$D$2003))</f>
        <v/>
      </c>
      <c r="F110" s="23" t="str">
        <f t="shared" si="5"/>
        <v/>
      </c>
      <c r="G110" s="22" t="str">
        <f t="shared" si="6"/>
        <v/>
      </c>
      <c r="H110" s="22" t="str">
        <f t="shared" si="7"/>
        <v/>
      </c>
      <c r="I110" s="22" t="str">
        <f>IF($A110="","",SUMIF(Receipts!$B$4:$B$1003,$A110,Receipts!$I$4:$I$1003))</f>
        <v/>
      </c>
      <c r="J110" s="22" t="str">
        <f t="shared" si="8"/>
        <v/>
      </c>
      <c r="K110" s="22" t="str">
        <f t="shared" si="9"/>
        <v/>
      </c>
    </row>
    <row r="111" spans="1:11" x14ac:dyDescent="0.3">
      <c r="A111" s="25" t="str">
        <f>IF(Items!A110="","",Items!A110)</f>
        <v/>
      </c>
      <c r="B111" s="25" t="str">
        <f>IF($A111="","",Items!B110)</f>
        <v/>
      </c>
      <c r="C111" s="23" t="str">
        <f>IF($A111="","",SUMIF(Receipts!$B$4:$B$1003,$A111,Receipts!$D$4:$D$1003))</f>
        <v/>
      </c>
      <c r="D111" s="22" t="str">
        <f>IF($A111="","",SUMIF(Receipts!$B$4:$B$1003,$A111,Receipts!$F$4:$F$1003))</f>
        <v/>
      </c>
      <c r="E111" s="23" t="str">
        <f>IF($A111="","",SUMIF(Issues!$B$4:$B$2003,$A111,Issues!$D$4:$D$2003))</f>
        <v/>
      </c>
      <c r="F111" s="23" t="str">
        <f t="shared" si="5"/>
        <v/>
      </c>
      <c r="G111" s="22" t="str">
        <f t="shared" si="6"/>
        <v/>
      </c>
      <c r="H111" s="22" t="str">
        <f t="shared" si="7"/>
        <v/>
      </c>
      <c r="I111" s="22" t="str">
        <f>IF($A111="","",SUMIF(Receipts!$B$4:$B$1003,$A111,Receipts!$I$4:$I$1003))</f>
        <v/>
      </c>
      <c r="J111" s="22" t="str">
        <f t="shared" si="8"/>
        <v/>
      </c>
      <c r="K111" s="22" t="str">
        <f t="shared" si="9"/>
        <v/>
      </c>
    </row>
    <row r="112" spans="1:11" x14ac:dyDescent="0.3">
      <c r="A112" s="25" t="str">
        <f>IF(Items!A111="","",Items!A111)</f>
        <v/>
      </c>
      <c r="B112" s="25" t="str">
        <f>IF($A112="","",Items!B111)</f>
        <v/>
      </c>
      <c r="C112" s="23" t="str">
        <f>IF($A112="","",SUMIF(Receipts!$B$4:$B$1003,$A112,Receipts!$D$4:$D$1003))</f>
        <v/>
      </c>
      <c r="D112" s="22" t="str">
        <f>IF($A112="","",SUMIF(Receipts!$B$4:$B$1003,$A112,Receipts!$F$4:$F$1003))</f>
        <v/>
      </c>
      <c r="E112" s="23" t="str">
        <f>IF($A112="","",SUMIF(Issues!$B$4:$B$2003,$A112,Issues!$D$4:$D$2003))</f>
        <v/>
      </c>
      <c r="F112" s="23" t="str">
        <f t="shared" si="5"/>
        <v/>
      </c>
      <c r="G112" s="22" t="str">
        <f t="shared" si="6"/>
        <v/>
      </c>
      <c r="H112" s="22" t="str">
        <f t="shared" si="7"/>
        <v/>
      </c>
      <c r="I112" s="22" t="str">
        <f>IF($A112="","",SUMIF(Receipts!$B$4:$B$1003,$A112,Receipts!$I$4:$I$1003))</f>
        <v/>
      </c>
      <c r="J112" s="22" t="str">
        <f t="shared" si="8"/>
        <v/>
      </c>
      <c r="K112" s="22" t="str">
        <f t="shared" si="9"/>
        <v/>
      </c>
    </row>
    <row r="113" spans="1:11" x14ac:dyDescent="0.3">
      <c r="A113" s="25" t="str">
        <f>IF(Items!A112="","",Items!A112)</f>
        <v/>
      </c>
      <c r="B113" s="25" t="str">
        <f>IF($A113="","",Items!B112)</f>
        <v/>
      </c>
      <c r="C113" s="23" t="str">
        <f>IF($A113="","",SUMIF(Receipts!$B$4:$B$1003,$A113,Receipts!$D$4:$D$1003))</f>
        <v/>
      </c>
      <c r="D113" s="22" t="str">
        <f>IF($A113="","",SUMIF(Receipts!$B$4:$B$1003,$A113,Receipts!$F$4:$F$1003))</f>
        <v/>
      </c>
      <c r="E113" s="23" t="str">
        <f>IF($A113="","",SUMIF(Issues!$B$4:$B$2003,$A113,Issues!$D$4:$D$2003))</f>
        <v/>
      </c>
      <c r="F113" s="23" t="str">
        <f t="shared" si="5"/>
        <v/>
      </c>
      <c r="G113" s="22" t="str">
        <f t="shared" si="6"/>
        <v/>
      </c>
      <c r="H113" s="22" t="str">
        <f t="shared" si="7"/>
        <v/>
      </c>
      <c r="I113" s="22" t="str">
        <f>IF($A113="","",SUMIF(Receipts!$B$4:$B$1003,$A113,Receipts!$I$4:$I$1003))</f>
        <v/>
      </c>
      <c r="J113" s="22" t="str">
        <f t="shared" si="8"/>
        <v/>
      </c>
      <c r="K113" s="22" t="str">
        <f t="shared" si="9"/>
        <v/>
      </c>
    </row>
    <row r="114" spans="1:11" x14ac:dyDescent="0.3">
      <c r="A114" s="25" t="str">
        <f>IF(Items!A113="","",Items!A113)</f>
        <v/>
      </c>
      <c r="B114" s="25" t="str">
        <f>IF($A114="","",Items!B113)</f>
        <v/>
      </c>
      <c r="C114" s="23" t="str">
        <f>IF($A114="","",SUMIF(Receipts!$B$4:$B$1003,$A114,Receipts!$D$4:$D$1003))</f>
        <v/>
      </c>
      <c r="D114" s="22" t="str">
        <f>IF($A114="","",SUMIF(Receipts!$B$4:$B$1003,$A114,Receipts!$F$4:$F$1003))</f>
        <v/>
      </c>
      <c r="E114" s="23" t="str">
        <f>IF($A114="","",SUMIF(Issues!$B$4:$B$2003,$A114,Issues!$D$4:$D$2003))</f>
        <v/>
      </c>
      <c r="F114" s="23" t="str">
        <f t="shared" si="5"/>
        <v/>
      </c>
      <c r="G114" s="22" t="str">
        <f t="shared" si="6"/>
        <v/>
      </c>
      <c r="H114" s="22" t="str">
        <f t="shared" si="7"/>
        <v/>
      </c>
      <c r="I114" s="22" t="str">
        <f>IF($A114="","",SUMIF(Receipts!$B$4:$B$1003,$A114,Receipts!$I$4:$I$1003))</f>
        <v/>
      </c>
      <c r="J114" s="22" t="str">
        <f t="shared" si="8"/>
        <v/>
      </c>
      <c r="K114" s="22" t="str">
        <f t="shared" si="9"/>
        <v/>
      </c>
    </row>
    <row r="115" spans="1:11" x14ac:dyDescent="0.3">
      <c r="A115" s="25" t="str">
        <f>IF(Items!A114="","",Items!A114)</f>
        <v/>
      </c>
      <c r="B115" s="25" t="str">
        <f>IF($A115="","",Items!B114)</f>
        <v/>
      </c>
      <c r="C115" s="23" t="str">
        <f>IF($A115="","",SUMIF(Receipts!$B$4:$B$1003,$A115,Receipts!$D$4:$D$1003))</f>
        <v/>
      </c>
      <c r="D115" s="22" t="str">
        <f>IF($A115="","",SUMIF(Receipts!$B$4:$B$1003,$A115,Receipts!$F$4:$F$1003))</f>
        <v/>
      </c>
      <c r="E115" s="23" t="str">
        <f>IF($A115="","",SUMIF(Issues!$B$4:$B$2003,$A115,Issues!$D$4:$D$2003))</f>
        <v/>
      </c>
      <c r="F115" s="23" t="str">
        <f t="shared" si="5"/>
        <v/>
      </c>
      <c r="G115" s="22" t="str">
        <f t="shared" si="6"/>
        <v/>
      </c>
      <c r="H115" s="22" t="str">
        <f t="shared" si="7"/>
        <v/>
      </c>
      <c r="I115" s="22" t="str">
        <f>IF($A115="","",SUMIF(Receipts!$B$4:$B$1003,$A115,Receipts!$I$4:$I$1003))</f>
        <v/>
      </c>
      <c r="J115" s="22" t="str">
        <f t="shared" si="8"/>
        <v/>
      </c>
      <c r="K115" s="22" t="str">
        <f t="shared" si="9"/>
        <v/>
      </c>
    </row>
    <row r="116" spans="1:11" x14ac:dyDescent="0.3">
      <c r="A116" s="25" t="str">
        <f>IF(Items!A115="","",Items!A115)</f>
        <v/>
      </c>
      <c r="B116" s="25" t="str">
        <f>IF($A116="","",Items!B115)</f>
        <v/>
      </c>
      <c r="C116" s="23" t="str">
        <f>IF($A116="","",SUMIF(Receipts!$B$4:$B$1003,$A116,Receipts!$D$4:$D$1003))</f>
        <v/>
      </c>
      <c r="D116" s="22" t="str">
        <f>IF($A116="","",SUMIF(Receipts!$B$4:$B$1003,$A116,Receipts!$F$4:$F$1003))</f>
        <v/>
      </c>
      <c r="E116" s="23" t="str">
        <f>IF($A116="","",SUMIF(Issues!$B$4:$B$2003,$A116,Issues!$D$4:$D$2003))</f>
        <v/>
      </c>
      <c r="F116" s="23" t="str">
        <f t="shared" si="5"/>
        <v/>
      </c>
      <c r="G116" s="22" t="str">
        <f t="shared" si="6"/>
        <v/>
      </c>
      <c r="H116" s="22" t="str">
        <f t="shared" si="7"/>
        <v/>
      </c>
      <c r="I116" s="22" t="str">
        <f>IF($A116="","",SUMIF(Receipts!$B$4:$B$1003,$A116,Receipts!$I$4:$I$1003))</f>
        <v/>
      </c>
      <c r="J116" s="22" t="str">
        <f t="shared" si="8"/>
        <v/>
      </c>
      <c r="K116" s="22" t="str">
        <f t="shared" si="9"/>
        <v/>
      </c>
    </row>
    <row r="117" spans="1:11" x14ac:dyDescent="0.3">
      <c r="A117" s="25" t="str">
        <f>IF(Items!A116="","",Items!A116)</f>
        <v/>
      </c>
      <c r="B117" s="25" t="str">
        <f>IF($A117="","",Items!B116)</f>
        <v/>
      </c>
      <c r="C117" s="23" t="str">
        <f>IF($A117="","",SUMIF(Receipts!$B$4:$B$1003,$A117,Receipts!$D$4:$D$1003))</f>
        <v/>
      </c>
      <c r="D117" s="22" t="str">
        <f>IF($A117="","",SUMIF(Receipts!$B$4:$B$1003,$A117,Receipts!$F$4:$F$1003))</f>
        <v/>
      </c>
      <c r="E117" s="23" t="str">
        <f>IF($A117="","",SUMIF(Issues!$B$4:$B$2003,$A117,Issues!$D$4:$D$2003))</f>
        <v/>
      </c>
      <c r="F117" s="23" t="str">
        <f t="shared" si="5"/>
        <v/>
      </c>
      <c r="G117" s="22" t="str">
        <f t="shared" si="6"/>
        <v/>
      </c>
      <c r="H117" s="22" t="str">
        <f t="shared" si="7"/>
        <v/>
      </c>
      <c r="I117" s="22" t="str">
        <f>IF($A117="","",SUMIF(Receipts!$B$4:$B$1003,$A117,Receipts!$I$4:$I$1003))</f>
        <v/>
      </c>
      <c r="J117" s="22" t="str">
        <f t="shared" si="8"/>
        <v/>
      </c>
      <c r="K117" s="22" t="str">
        <f t="shared" si="9"/>
        <v/>
      </c>
    </row>
    <row r="118" spans="1:11" x14ac:dyDescent="0.3">
      <c r="A118" s="25" t="str">
        <f>IF(Items!A117="","",Items!A117)</f>
        <v/>
      </c>
      <c r="B118" s="25" t="str">
        <f>IF($A118="","",Items!B117)</f>
        <v/>
      </c>
      <c r="C118" s="23" t="str">
        <f>IF($A118="","",SUMIF(Receipts!$B$4:$B$1003,$A118,Receipts!$D$4:$D$1003))</f>
        <v/>
      </c>
      <c r="D118" s="22" t="str">
        <f>IF($A118="","",SUMIF(Receipts!$B$4:$B$1003,$A118,Receipts!$F$4:$F$1003))</f>
        <v/>
      </c>
      <c r="E118" s="23" t="str">
        <f>IF($A118="","",SUMIF(Issues!$B$4:$B$2003,$A118,Issues!$D$4:$D$2003))</f>
        <v/>
      </c>
      <c r="F118" s="23" t="str">
        <f t="shared" si="5"/>
        <v/>
      </c>
      <c r="G118" s="22" t="str">
        <f t="shared" si="6"/>
        <v/>
      </c>
      <c r="H118" s="22" t="str">
        <f t="shared" si="7"/>
        <v/>
      </c>
      <c r="I118" s="22" t="str">
        <f>IF($A118="","",SUMIF(Receipts!$B$4:$B$1003,$A118,Receipts!$I$4:$I$1003))</f>
        <v/>
      </c>
      <c r="J118" s="22" t="str">
        <f t="shared" si="8"/>
        <v/>
      </c>
      <c r="K118" s="22" t="str">
        <f t="shared" si="9"/>
        <v/>
      </c>
    </row>
    <row r="119" spans="1:11" x14ac:dyDescent="0.3">
      <c r="A119" s="25" t="str">
        <f>IF(Items!A118="","",Items!A118)</f>
        <v/>
      </c>
      <c r="B119" s="25" t="str">
        <f>IF($A119="","",Items!B118)</f>
        <v/>
      </c>
      <c r="C119" s="23" t="str">
        <f>IF($A119="","",SUMIF(Receipts!$B$4:$B$1003,$A119,Receipts!$D$4:$D$1003))</f>
        <v/>
      </c>
      <c r="D119" s="22" t="str">
        <f>IF($A119="","",SUMIF(Receipts!$B$4:$B$1003,$A119,Receipts!$F$4:$F$1003))</f>
        <v/>
      </c>
      <c r="E119" s="23" t="str">
        <f>IF($A119="","",SUMIF(Issues!$B$4:$B$2003,$A119,Issues!$D$4:$D$2003))</f>
        <v/>
      </c>
      <c r="F119" s="23" t="str">
        <f t="shared" si="5"/>
        <v/>
      </c>
      <c r="G119" s="22" t="str">
        <f t="shared" si="6"/>
        <v/>
      </c>
      <c r="H119" s="22" t="str">
        <f t="shared" si="7"/>
        <v/>
      </c>
      <c r="I119" s="22" t="str">
        <f>IF($A119="","",SUMIF(Receipts!$B$4:$B$1003,$A119,Receipts!$I$4:$I$1003))</f>
        <v/>
      </c>
      <c r="J119" s="22" t="str">
        <f t="shared" si="8"/>
        <v/>
      </c>
      <c r="K119" s="22" t="str">
        <f t="shared" si="9"/>
        <v/>
      </c>
    </row>
    <row r="120" spans="1:11" x14ac:dyDescent="0.3">
      <c r="A120" s="25" t="str">
        <f>IF(Items!A119="","",Items!A119)</f>
        <v/>
      </c>
      <c r="B120" s="25" t="str">
        <f>IF($A120="","",Items!B119)</f>
        <v/>
      </c>
      <c r="C120" s="23" t="str">
        <f>IF($A120="","",SUMIF(Receipts!$B$4:$B$1003,$A120,Receipts!$D$4:$D$1003))</f>
        <v/>
      </c>
      <c r="D120" s="22" t="str">
        <f>IF($A120="","",SUMIF(Receipts!$B$4:$B$1003,$A120,Receipts!$F$4:$F$1003))</f>
        <v/>
      </c>
      <c r="E120" s="23" t="str">
        <f>IF($A120="","",SUMIF(Issues!$B$4:$B$2003,$A120,Issues!$D$4:$D$2003))</f>
        <v/>
      </c>
      <c r="F120" s="23" t="str">
        <f t="shared" si="5"/>
        <v/>
      </c>
      <c r="G120" s="22" t="str">
        <f t="shared" si="6"/>
        <v/>
      </c>
      <c r="H120" s="22" t="str">
        <f t="shared" si="7"/>
        <v/>
      </c>
      <c r="I120" s="22" t="str">
        <f>IF($A120="","",SUMIF(Receipts!$B$4:$B$1003,$A120,Receipts!$I$4:$I$1003))</f>
        <v/>
      </c>
      <c r="J120" s="22" t="str">
        <f t="shared" si="8"/>
        <v/>
      </c>
      <c r="K120" s="22" t="str">
        <f t="shared" si="9"/>
        <v/>
      </c>
    </row>
    <row r="121" spans="1:11" x14ac:dyDescent="0.3">
      <c r="A121" s="25" t="str">
        <f>IF(Items!A120="","",Items!A120)</f>
        <v/>
      </c>
      <c r="B121" s="25" t="str">
        <f>IF($A121="","",Items!B120)</f>
        <v/>
      </c>
      <c r="C121" s="23" t="str">
        <f>IF($A121="","",SUMIF(Receipts!$B$4:$B$1003,$A121,Receipts!$D$4:$D$1003))</f>
        <v/>
      </c>
      <c r="D121" s="22" t="str">
        <f>IF($A121="","",SUMIF(Receipts!$B$4:$B$1003,$A121,Receipts!$F$4:$F$1003))</f>
        <v/>
      </c>
      <c r="E121" s="23" t="str">
        <f>IF($A121="","",SUMIF(Issues!$B$4:$B$2003,$A121,Issues!$D$4:$D$2003))</f>
        <v/>
      </c>
      <c r="F121" s="23" t="str">
        <f t="shared" si="5"/>
        <v/>
      </c>
      <c r="G121" s="22" t="str">
        <f t="shared" si="6"/>
        <v/>
      </c>
      <c r="H121" s="22" t="str">
        <f t="shared" si="7"/>
        <v/>
      </c>
      <c r="I121" s="22" t="str">
        <f>IF($A121="","",SUMIF(Receipts!$B$4:$B$1003,$A121,Receipts!$I$4:$I$1003))</f>
        <v/>
      </c>
      <c r="J121" s="22" t="str">
        <f t="shared" si="8"/>
        <v/>
      </c>
      <c r="K121" s="22" t="str">
        <f t="shared" si="9"/>
        <v/>
      </c>
    </row>
    <row r="122" spans="1:11" x14ac:dyDescent="0.3">
      <c r="A122" s="25" t="str">
        <f>IF(Items!A121="","",Items!A121)</f>
        <v/>
      </c>
      <c r="B122" s="25" t="str">
        <f>IF($A122="","",Items!B121)</f>
        <v/>
      </c>
      <c r="C122" s="23" t="str">
        <f>IF($A122="","",SUMIF(Receipts!$B$4:$B$1003,$A122,Receipts!$D$4:$D$1003))</f>
        <v/>
      </c>
      <c r="D122" s="22" t="str">
        <f>IF($A122="","",SUMIF(Receipts!$B$4:$B$1003,$A122,Receipts!$F$4:$F$1003))</f>
        <v/>
      </c>
      <c r="E122" s="23" t="str">
        <f>IF($A122="","",SUMIF(Issues!$B$4:$B$2003,$A122,Issues!$D$4:$D$2003))</f>
        <v/>
      </c>
      <c r="F122" s="23" t="str">
        <f t="shared" si="5"/>
        <v/>
      </c>
      <c r="G122" s="22" t="str">
        <f t="shared" si="6"/>
        <v/>
      </c>
      <c r="H122" s="22" t="str">
        <f t="shared" si="7"/>
        <v/>
      </c>
      <c r="I122" s="22" t="str">
        <f>IF($A122="","",SUMIF(Receipts!$B$4:$B$1003,$A122,Receipts!$I$4:$I$1003))</f>
        <v/>
      </c>
      <c r="J122" s="22" t="str">
        <f t="shared" si="8"/>
        <v/>
      </c>
      <c r="K122" s="22" t="str">
        <f t="shared" si="9"/>
        <v/>
      </c>
    </row>
    <row r="123" spans="1:11" x14ac:dyDescent="0.3">
      <c r="A123" s="25" t="str">
        <f>IF(Items!A122="","",Items!A122)</f>
        <v/>
      </c>
      <c r="B123" s="25" t="str">
        <f>IF($A123="","",Items!B122)</f>
        <v/>
      </c>
      <c r="C123" s="23" t="str">
        <f>IF($A123="","",SUMIF(Receipts!$B$4:$B$1003,$A123,Receipts!$D$4:$D$1003))</f>
        <v/>
      </c>
      <c r="D123" s="22" t="str">
        <f>IF($A123="","",SUMIF(Receipts!$B$4:$B$1003,$A123,Receipts!$F$4:$F$1003))</f>
        <v/>
      </c>
      <c r="E123" s="23" t="str">
        <f>IF($A123="","",SUMIF(Issues!$B$4:$B$2003,$A123,Issues!$D$4:$D$2003))</f>
        <v/>
      </c>
      <c r="F123" s="23" t="str">
        <f t="shared" si="5"/>
        <v/>
      </c>
      <c r="G123" s="22" t="str">
        <f t="shared" si="6"/>
        <v/>
      </c>
      <c r="H123" s="22" t="str">
        <f t="shared" si="7"/>
        <v/>
      </c>
      <c r="I123" s="22" t="str">
        <f>IF($A123="","",SUMIF(Receipts!$B$4:$B$1003,$A123,Receipts!$I$4:$I$1003))</f>
        <v/>
      </c>
      <c r="J123" s="22" t="str">
        <f t="shared" si="8"/>
        <v/>
      </c>
      <c r="K123" s="22" t="str">
        <f t="shared" si="9"/>
        <v/>
      </c>
    </row>
    <row r="124" spans="1:11" x14ac:dyDescent="0.3">
      <c r="A124" s="25" t="str">
        <f>IF(Items!A123="","",Items!A123)</f>
        <v/>
      </c>
      <c r="B124" s="25" t="str">
        <f>IF($A124="","",Items!B123)</f>
        <v/>
      </c>
      <c r="C124" s="23" t="str">
        <f>IF($A124="","",SUMIF(Receipts!$B$4:$B$1003,$A124,Receipts!$D$4:$D$1003))</f>
        <v/>
      </c>
      <c r="D124" s="22" t="str">
        <f>IF($A124="","",SUMIF(Receipts!$B$4:$B$1003,$A124,Receipts!$F$4:$F$1003))</f>
        <v/>
      </c>
      <c r="E124" s="23" t="str">
        <f>IF($A124="","",SUMIF(Issues!$B$4:$B$2003,$A124,Issues!$D$4:$D$2003))</f>
        <v/>
      </c>
      <c r="F124" s="23" t="str">
        <f t="shared" si="5"/>
        <v/>
      </c>
      <c r="G124" s="22" t="str">
        <f t="shared" si="6"/>
        <v/>
      </c>
      <c r="H124" s="22" t="str">
        <f t="shared" si="7"/>
        <v/>
      </c>
      <c r="I124" s="22" t="str">
        <f>IF($A124="","",SUMIF(Receipts!$B$4:$B$1003,$A124,Receipts!$I$4:$I$1003))</f>
        <v/>
      </c>
      <c r="J124" s="22" t="str">
        <f t="shared" si="8"/>
        <v/>
      </c>
      <c r="K124" s="22" t="str">
        <f t="shared" si="9"/>
        <v/>
      </c>
    </row>
    <row r="125" spans="1:11" x14ac:dyDescent="0.3">
      <c r="A125" s="25" t="str">
        <f>IF(Items!A124="","",Items!A124)</f>
        <v/>
      </c>
      <c r="B125" s="25" t="str">
        <f>IF($A125="","",Items!B124)</f>
        <v/>
      </c>
      <c r="C125" s="23" t="str">
        <f>IF($A125="","",SUMIF(Receipts!$B$4:$B$1003,$A125,Receipts!$D$4:$D$1003))</f>
        <v/>
      </c>
      <c r="D125" s="22" t="str">
        <f>IF($A125="","",SUMIF(Receipts!$B$4:$B$1003,$A125,Receipts!$F$4:$F$1003))</f>
        <v/>
      </c>
      <c r="E125" s="23" t="str">
        <f>IF($A125="","",SUMIF(Issues!$B$4:$B$2003,$A125,Issues!$D$4:$D$2003))</f>
        <v/>
      </c>
      <c r="F125" s="23" t="str">
        <f t="shared" si="5"/>
        <v/>
      </c>
      <c r="G125" s="22" t="str">
        <f t="shared" si="6"/>
        <v/>
      </c>
      <c r="H125" s="22" t="str">
        <f t="shared" si="7"/>
        <v/>
      </c>
      <c r="I125" s="22" t="str">
        <f>IF($A125="","",SUMIF(Receipts!$B$4:$B$1003,$A125,Receipts!$I$4:$I$1003))</f>
        <v/>
      </c>
      <c r="J125" s="22" t="str">
        <f t="shared" si="8"/>
        <v/>
      </c>
      <c r="K125" s="22" t="str">
        <f t="shared" si="9"/>
        <v/>
      </c>
    </row>
    <row r="126" spans="1:11" x14ac:dyDescent="0.3">
      <c r="A126" s="25" t="str">
        <f>IF(Items!A125="","",Items!A125)</f>
        <v/>
      </c>
      <c r="B126" s="25" t="str">
        <f>IF($A126="","",Items!B125)</f>
        <v/>
      </c>
      <c r="C126" s="23" t="str">
        <f>IF($A126="","",SUMIF(Receipts!$B$4:$B$1003,$A126,Receipts!$D$4:$D$1003))</f>
        <v/>
      </c>
      <c r="D126" s="22" t="str">
        <f>IF($A126="","",SUMIF(Receipts!$B$4:$B$1003,$A126,Receipts!$F$4:$F$1003))</f>
        <v/>
      </c>
      <c r="E126" s="23" t="str">
        <f>IF($A126="","",SUMIF(Issues!$B$4:$B$2003,$A126,Issues!$D$4:$D$2003))</f>
        <v/>
      </c>
      <c r="F126" s="23" t="str">
        <f t="shared" si="5"/>
        <v/>
      </c>
      <c r="G126" s="22" t="str">
        <f t="shared" si="6"/>
        <v/>
      </c>
      <c r="H126" s="22" t="str">
        <f t="shared" si="7"/>
        <v/>
      </c>
      <c r="I126" s="22" t="str">
        <f>IF($A126="","",SUMIF(Receipts!$B$4:$B$1003,$A126,Receipts!$I$4:$I$1003))</f>
        <v/>
      </c>
      <c r="J126" s="22" t="str">
        <f t="shared" si="8"/>
        <v/>
      </c>
      <c r="K126" s="22" t="str">
        <f t="shared" si="9"/>
        <v/>
      </c>
    </row>
    <row r="127" spans="1:11" x14ac:dyDescent="0.3">
      <c r="A127" s="25" t="str">
        <f>IF(Items!A126="","",Items!A126)</f>
        <v/>
      </c>
      <c r="B127" s="25" t="str">
        <f>IF($A127="","",Items!B126)</f>
        <v/>
      </c>
      <c r="C127" s="23" t="str">
        <f>IF($A127="","",SUMIF(Receipts!$B$4:$B$1003,$A127,Receipts!$D$4:$D$1003))</f>
        <v/>
      </c>
      <c r="D127" s="22" t="str">
        <f>IF($A127="","",SUMIF(Receipts!$B$4:$B$1003,$A127,Receipts!$F$4:$F$1003))</f>
        <v/>
      </c>
      <c r="E127" s="23" t="str">
        <f>IF($A127="","",SUMIF(Issues!$B$4:$B$2003,$A127,Issues!$D$4:$D$2003))</f>
        <v/>
      </c>
      <c r="F127" s="23" t="str">
        <f t="shared" si="5"/>
        <v/>
      </c>
      <c r="G127" s="22" t="str">
        <f t="shared" si="6"/>
        <v/>
      </c>
      <c r="H127" s="22" t="str">
        <f t="shared" si="7"/>
        <v/>
      </c>
      <c r="I127" s="22" t="str">
        <f>IF($A127="","",SUMIF(Receipts!$B$4:$B$1003,$A127,Receipts!$I$4:$I$1003))</f>
        <v/>
      </c>
      <c r="J127" s="22" t="str">
        <f t="shared" si="8"/>
        <v/>
      </c>
      <c r="K127" s="22" t="str">
        <f t="shared" si="9"/>
        <v/>
      </c>
    </row>
    <row r="128" spans="1:11" x14ac:dyDescent="0.3">
      <c r="A128" s="25" t="str">
        <f>IF(Items!A127="","",Items!A127)</f>
        <v/>
      </c>
      <c r="B128" s="25" t="str">
        <f>IF($A128="","",Items!B127)</f>
        <v/>
      </c>
      <c r="C128" s="23" t="str">
        <f>IF($A128="","",SUMIF(Receipts!$B$4:$B$1003,$A128,Receipts!$D$4:$D$1003))</f>
        <v/>
      </c>
      <c r="D128" s="22" t="str">
        <f>IF($A128="","",SUMIF(Receipts!$B$4:$B$1003,$A128,Receipts!$F$4:$F$1003))</f>
        <v/>
      </c>
      <c r="E128" s="23" t="str">
        <f>IF($A128="","",SUMIF(Issues!$B$4:$B$2003,$A128,Issues!$D$4:$D$2003))</f>
        <v/>
      </c>
      <c r="F128" s="23" t="str">
        <f t="shared" si="5"/>
        <v/>
      </c>
      <c r="G128" s="22" t="str">
        <f t="shared" si="6"/>
        <v/>
      </c>
      <c r="H128" s="22" t="str">
        <f t="shared" si="7"/>
        <v/>
      </c>
      <c r="I128" s="22" t="str">
        <f>IF($A128="","",SUMIF(Receipts!$B$4:$B$1003,$A128,Receipts!$I$4:$I$1003))</f>
        <v/>
      </c>
      <c r="J128" s="22" t="str">
        <f t="shared" si="8"/>
        <v/>
      </c>
      <c r="K128" s="22" t="str">
        <f t="shared" si="9"/>
        <v/>
      </c>
    </row>
    <row r="129" spans="1:11" x14ac:dyDescent="0.3">
      <c r="A129" s="25" t="str">
        <f>IF(Items!A128="","",Items!A128)</f>
        <v/>
      </c>
      <c r="B129" s="25" t="str">
        <f>IF($A129="","",Items!B128)</f>
        <v/>
      </c>
      <c r="C129" s="23" t="str">
        <f>IF($A129="","",SUMIF(Receipts!$B$4:$B$1003,$A129,Receipts!$D$4:$D$1003))</f>
        <v/>
      </c>
      <c r="D129" s="22" t="str">
        <f>IF($A129="","",SUMIF(Receipts!$B$4:$B$1003,$A129,Receipts!$F$4:$F$1003))</f>
        <v/>
      </c>
      <c r="E129" s="23" t="str">
        <f>IF($A129="","",SUMIF(Issues!$B$4:$B$2003,$A129,Issues!$D$4:$D$2003))</f>
        <v/>
      </c>
      <c r="F129" s="23" t="str">
        <f t="shared" si="5"/>
        <v/>
      </c>
      <c r="G129" s="22" t="str">
        <f t="shared" si="6"/>
        <v/>
      </c>
      <c r="H129" s="22" t="str">
        <f t="shared" si="7"/>
        <v/>
      </c>
      <c r="I129" s="22" t="str">
        <f>IF($A129="","",SUMIF(Receipts!$B$4:$B$1003,$A129,Receipts!$I$4:$I$1003))</f>
        <v/>
      </c>
      <c r="J129" s="22" t="str">
        <f t="shared" si="8"/>
        <v/>
      </c>
      <c r="K129" s="22" t="str">
        <f t="shared" si="9"/>
        <v/>
      </c>
    </row>
    <row r="130" spans="1:11" x14ac:dyDescent="0.3">
      <c r="A130" s="25" t="str">
        <f>IF(Items!A129="","",Items!A129)</f>
        <v/>
      </c>
      <c r="B130" s="25" t="str">
        <f>IF($A130="","",Items!B129)</f>
        <v/>
      </c>
      <c r="C130" s="23" t="str">
        <f>IF($A130="","",SUMIF(Receipts!$B$4:$B$1003,$A130,Receipts!$D$4:$D$1003))</f>
        <v/>
      </c>
      <c r="D130" s="22" t="str">
        <f>IF($A130="","",SUMIF(Receipts!$B$4:$B$1003,$A130,Receipts!$F$4:$F$1003))</f>
        <v/>
      </c>
      <c r="E130" s="23" t="str">
        <f>IF($A130="","",SUMIF(Issues!$B$4:$B$2003,$A130,Issues!$D$4:$D$2003))</f>
        <v/>
      </c>
      <c r="F130" s="23" t="str">
        <f t="shared" si="5"/>
        <v/>
      </c>
      <c r="G130" s="22" t="str">
        <f t="shared" si="6"/>
        <v/>
      </c>
      <c r="H130" s="22" t="str">
        <f t="shared" si="7"/>
        <v/>
      </c>
      <c r="I130" s="22" t="str">
        <f>IF($A130="","",SUMIF(Receipts!$B$4:$B$1003,$A130,Receipts!$I$4:$I$1003))</f>
        <v/>
      </c>
      <c r="J130" s="22" t="str">
        <f t="shared" si="8"/>
        <v/>
      </c>
      <c r="K130" s="22" t="str">
        <f t="shared" si="9"/>
        <v/>
      </c>
    </row>
    <row r="131" spans="1:11" x14ac:dyDescent="0.3">
      <c r="A131" s="25" t="str">
        <f>IF(Items!A130="","",Items!A130)</f>
        <v/>
      </c>
      <c r="B131" s="25" t="str">
        <f>IF($A131="","",Items!B130)</f>
        <v/>
      </c>
      <c r="C131" s="23" t="str">
        <f>IF($A131="","",SUMIF(Receipts!$B$4:$B$1003,$A131,Receipts!$D$4:$D$1003))</f>
        <v/>
      </c>
      <c r="D131" s="22" t="str">
        <f>IF($A131="","",SUMIF(Receipts!$B$4:$B$1003,$A131,Receipts!$F$4:$F$1003))</f>
        <v/>
      </c>
      <c r="E131" s="23" t="str">
        <f>IF($A131="","",SUMIF(Issues!$B$4:$B$2003,$A131,Issues!$D$4:$D$2003))</f>
        <v/>
      </c>
      <c r="F131" s="23" t="str">
        <f t="shared" si="5"/>
        <v/>
      </c>
      <c r="G131" s="22" t="str">
        <f t="shared" si="6"/>
        <v/>
      </c>
      <c r="H131" s="22" t="str">
        <f t="shared" si="7"/>
        <v/>
      </c>
      <c r="I131" s="22" t="str">
        <f>IF($A131="","",SUMIF(Receipts!$B$4:$B$1003,$A131,Receipts!$I$4:$I$1003))</f>
        <v/>
      </c>
      <c r="J131" s="22" t="str">
        <f t="shared" si="8"/>
        <v/>
      </c>
      <c r="K131" s="22" t="str">
        <f t="shared" si="9"/>
        <v/>
      </c>
    </row>
    <row r="132" spans="1:11" x14ac:dyDescent="0.3">
      <c r="A132" s="25" t="str">
        <f>IF(Items!A131="","",Items!A131)</f>
        <v/>
      </c>
      <c r="B132" s="25" t="str">
        <f>IF($A132="","",Items!B131)</f>
        <v/>
      </c>
      <c r="C132" s="23" t="str">
        <f>IF($A132="","",SUMIF(Receipts!$B$4:$B$1003,$A132,Receipts!$D$4:$D$1003))</f>
        <v/>
      </c>
      <c r="D132" s="22" t="str">
        <f>IF($A132="","",SUMIF(Receipts!$B$4:$B$1003,$A132,Receipts!$F$4:$F$1003))</f>
        <v/>
      </c>
      <c r="E132" s="23" t="str">
        <f>IF($A132="","",SUMIF(Issues!$B$4:$B$2003,$A132,Issues!$D$4:$D$2003))</f>
        <v/>
      </c>
      <c r="F132" s="23" t="str">
        <f t="shared" si="5"/>
        <v/>
      </c>
      <c r="G132" s="22" t="str">
        <f t="shared" si="6"/>
        <v/>
      </c>
      <c r="H132" s="22" t="str">
        <f t="shared" si="7"/>
        <v/>
      </c>
      <c r="I132" s="22" t="str">
        <f>IF($A132="","",SUMIF(Receipts!$B$4:$B$1003,$A132,Receipts!$I$4:$I$1003))</f>
        <v/>
      </c>
      <c r="J132" s="22" t="str">
        <f t="shared" si="8"/>
        <v/>
      </c>
      <c r="K132" s="22" t="str">
        <f t="shared" si="9"/>
        <v/>
      </c>
    </row>
    <row r="133" spans="1:11" x14ac:dyDescent="0.3">
      <c r="A133" s="25" t="str">
        <f>IF(Items!A132="","",Items!A132)</f>
        <v/>
      </c>
      <c r="B133" s="25" t="str">
        <f>IF($A133="","",Items!B132)</f>
        <v/>
      </c>
      <c r="C133" s="23" t="str">
        <f>IF($A133="","",SUMIF(Receipts!$B$4:$B$1003,$A133,Receipts!$D$4:$D$1003))</f>
        <v/>
      </c>
      <c r="D133" s="22" t="str">
        <f>IF($A133="","",SUMIF(Receipts!$B$4:$B$1003,$A133,Receipts!$F$4:$F$1003))</f>
        <v/>
      </c>
      <c r="E133" s="23" t="str">
        <f>IF($A133="","",SUMIF(Issues!$B$4:$B$2003,$A133,Issues!$D$4:$D$2003))</f>
        <v/>
      </c>
      <c r="F133" s="23" t="str">
        <f t="shared" ref="F133:F196" si="10">IF($A133="","",$C133-$E133)</f>
        <v/>
      </c>
      <c r="G133" s="22" t="str">
        <f t="shared" ref="G133:G196" si="11">IF(OR($A133="",N($C133)=0),"",ROUND($D133/$C133,2))</f>
        <v/>
      </c>
      <c r="H133" s="22" t="str">
        <f t="shared" ref="H133:H196" si="12">IF($G133="","",ROUND(MAX(0,$F133)*$G133,2))</f>
        <v/>
      </c>
      <c r="I133" s="22" t="str">
        <f>IF($A133="","",SUMIF(Receipts!$B$4:$B$1003,$A133,Receipts!$I$4:$I$1003))</f>
        <v/>
      </c>
      <c r="J133" s="22" t="str">
        <f t="shared" ref="J133:J196" si="13">IF(OR($H133="",$I133=""),"",$I133-$H133)</f>
        <v/>
      </c>
      <c r="K133" s="22" t="str">
        <f t="shared" ref="K133:K196" si="14">IF($G133="","",ROUND($E133*$G133,2))</f>
        <v/>
      </c>
    </row>
    <row r="134" spans="1:11" x14ac:dyDescent="0.3">
      <c r="A134" s="25" t="str">
        <f>IF(Items!A133="","",Items!A133)</f>
        <v/>
      </c>
      <c r="B134" s="25" t="str">
        <f>IF($A134="","",Items!B133)</f>
        <v/>
      </c>
      <c r="C134" s="23" t="str">
        <f>IF($A134="","",SUMIF(Receipts!$B$4:$B$1003,$A134,Receipts!$D$4:$D$1003))</f>
        <v/>
      </c>
      <c r="D134" s="22" t="str">
        <f>IF($A134="","",SUMIF(Receipts!$B$4:$B$1003,$A134,Receipts!$F$4:$F$1003))</f>
        <v/>
      </c>
      <c r="E134" s="23" t="str">
        <f>IF($A134="","",SUMIF(Issues!$B$4:$B$2003,$A134,Issues!$D$4:$D$2003))</f>
        <v/>
      </c>
      <c r="F134" s="23" t="str">
        <f t="shared" si="10"/>
        <v/>
      </c>
      <c r="G134" s="22" t="str">
        <f t="shared" si="11"/>
        <v/>
      </c>
      <c r="H134" s="22" t="str">
        <f t="shared" si="12"/>
        <v/>
      </c>
      <c r="I134" s="22" t="str">
        <f>IF($A134="","",SUMIF(Receipts!$B$4:$B$1003,$A134,Receipts!$I$4:$I$1003))</f>
        <v/>
      </c>
      <c r="J134" s="22" t="str">
        <f t="shared" si="13"/>
        <v/>
      </c>
      <c r="K134" s="22" t="str">
        <f t="shared" si="14"/>
        <v/>
      </c>
    </row>
    <row r="135" spans="1:11" x14ac:dyDescent="0.3">
      <c r="A135" s="25" t="str">
        <f>IF(Items!A134="","",Items!A134)</f>
        <v/>
      </c>
      <c r="B135" s="25" t="str">
        <f>IF($A135="","",Items!B134)</f>
        <v/>
      </c>
      <c r="C135" s="23" t="str">
        <f>IF($A135="","",SUMIF(Receipts!$B$4:$B$1003,$A135,Receipts!$D$4:$D$1003))</f>
        <v/>
      </c>
      <c r="D135" s="22" t="str">
        <f>IF($A135="","",SUMIF(Receipts!$B$4:$B$1003,$A135,Receipts!$F$4:$F$1003))</f>
        <v/>
      </c>
      <c r="E135" s="23" t="str">
        <f>IF($A135="","",SUMIF(Issues!$B$4:$B$2003,$A135,Issues!$D$4:$D$2003))</f>
        <v/>
      </c>
      <c r="F135" s="23" t="str">
        <f t="shared" si="10"/>
        <v/>
      </c>
      <c r="G135" s="22" t="str">
        <f t="shared" si="11"/>
        <v/>
      </c>
      <c r="H135" s="22" t="str">
        <f t="shared" si="12"/>
        <v/>
      </c>
      <c r="I135" s="22" t="str">
        <f>IF($A135="","",SUMIF(Receipts!$B$4:$B$1003,$A135,Receipts!$I$4:$I$1003))</f>
        <v/>
      </c>
      <c r="J135" s="22" t="str">
        <f t="shared" si="13"/>
        <v/>
      </c>
      <c r="K135" s="22" t="str">
        <f t="shared" si="14"/>
        <v/>
      </c>
    </row>
    <row r="136" spans="1:11" x14ac:dyDescent="0.3">
      <c r="A136" s="25" t="str">
        <f>IF(Items!A135="","",Items!A135)</f>
        <v/>
      </c>
      <c r="B136" s="25" t="str">
        <f>IF($A136="","",Items!B135)</f>
        <v/>
      </c>
      <c r="C136" s="23" t="str">
        <f>IF($A136="","",SUMIF(Receipts!$B$4:$B$1003,$A136,Receipts!$D$4:$D$1003))</f>
        <v/>
      </c>
      <c r="D136" s="22" t="str">
        <f>IF($A136="","",SUMIF(Receipts!$B$4:$B$1003,$A136,Receipts!$F$4:$F$1003))</f>
        <v/>
      </c>
      <c r="E136" s="23" t="str">
        <f>IF($A136="","",SUMIF(Issues!$B$4:$B$2003,$A136,Issues!$D$4:$D$2003))</f>
        <v/>
      </c>
      <c r="F136" s="23" t="str">
        <f t="shared" si="10"/>
        <v/>
      </c>
      <c r="G136" s="22" t="str">
        <f t="shared" si="11"/>
        <v/>
      </c>
      <c r="H136" s="22" t="str">
        <f t="shared" si="12"/>
        <v/>
      </c>
      <c r="I136" s="22" t="str">
        <f>IF($A136="","",SUMIF(Receipts!$B$4:$B$1003,$A136,Receipts!$I$4:$I$1003))</f>
        <v/>
      </c>
      <c r="J136" s="22" t="str">
        <f t="shared" si="13"/>
        <v/>
      </c>
      <c r="K136" s="22" t="str">
        <f t="shared" si="14"/>
        <v/>
      </c>
    </row>
    <row r="137" spans="1:11" x14ac:dyDescent="0.3">
      <c r="A137" s="25" t="str">
        <f>IF(Items!A136="","",Items!A136)</f>
        <v/>
      </c>
      <c r="B137" s="25" t="str">
        <f>IF($A137="","",Items!B136)</f>
        <v/>
      </c>
      <c r="C137" s="23" t="str">
        <f>IF($A137="","",SUMIF(Receipts!$B$4:$B$1003,$A137,Receipts!$D$4:$D$1003))</f>
        <v/>
      </c>
      <c r="D137" s="22" t="str">
        <f>IF($A137="","",SUMIF(Receipts!$B$4:$B$1003,$A137,Receipts!$F$4:$F$1003))</f>
        <v/>
      </c>
      <c r="E137" s="23" t="str">
        <f>IF($A137="","",SUMIF(Issues!$B$4:$B$2003,$A137,Issues!$D$4:$D$2003))</f>
        <v/>
      </c>
      <c r="F137" s="23" t="str">
        <f t="shared" si="10"/>
        <v/>
      </c>
      <c r="G137" s="22" t="str">
        <f t="shared" si="11"/>
        <v/>
      </c>
      <c r="H137" s="22" t="str">
        <f t="shared" si="12"/>
        <v/>
      </c>
      <c r="I137" s="22" t="str">
        <f>IF($A137="","",SUMIF(Receipts!$B$4:$B$1003,$A137,Receipts!$I$4:$I$1003))</f>
        <v/>
      </c>
      <c r="J137" s="22" t="str">
        <f t="shared" si="13"/>
        <v/>
      </c>
      <c r="K137" s="22" t="str">
        <f t="shared" si="14"/>
        <v/>
      </c>
    </row>
    <row r="138" spans="1:11" x14ac:dyDescent="0.3">
      <c r="A138" s="25" t="str">
        <f>IF(Items!A137="","",Items!A137)</f>
        <v/>
      </c>
      <c r="B138" s="25" t="str">
        <f>IF($A138="","",Items!B137)</f>
        <v/>
      </c>
      <c r="C138" s="23" t="str">
        <f>IF($A138="","",SUMIF(Receipts!$B$4:$B$1003,$A138,Receipts!$D$4:$D$1003))</f>
        <v/>
      </c>
      <c r="D138" s="22" t="str">
        <f>IF($A138="","",SUMIF(Receipts!$B$4:$B$1003,$A138,Receipts!$F$4:$F$1003))</f>
        <v/>
      </c>
      <c r="E138" s="23" t="str">
        <f>IF($A138="","",SUMIF(Issues!$B$4:$B$2003,$A138,Issues!$D$4:$D$2003))</f>
        <v/>
      </c>
      <c r="F138" s="23" t="str">
        <f t="shared" si="10"/>
        <v/>
      </c>
      <c r="G138" s="22" t="str">
        <f t="shared" si="11"/>
        <v/>
      </c>
      <c r="H138" s="22" t="str">
        <f t="shared" si="12"/>
        <v/>
      </c>
      <c r="I138" s="22" t="str">
        <f>IF($A138="","",SUMIF(Receipts!$B$4:$B$1003,$A138,Receipts!$I$4:$I$1003))</f>
        <v/>
      </c>
      <c r="J138" s="22" t="str">
        <f t="shared" si="13"/>
        <v/>
      </c>
      <c r="K138" s="22" t="str">
        <f t="shared" si="14"/>
        <v/>
      </c>
    </row>
    <row r="139" spans="1:11" x14ac:dyDescent="0.3">
      <c r="A139" s="25" t="str">
        <f>IF(Items!A138="","",Items!A138)</f>
        <v/>
      </c>
      <c r="B139" s="25" t="str">
        <f>IF($A139="","",Items!B138)</f>
        <v/>
      </c>
      <c r="C139" s="23" t="str">
        <f>IF($A139="","",SUMIF(Receipts!$B$4:$B$1003,$A139,Receipts!$D$4:$D$1003))</f>
        <v/>
      </c>
      <c r="D139" s="22" t="str">
        <f>IF($A139="","",SUMIF(Receipts!$B$4:$B$1003,$A139,Receipts!$F$4:$F$1003))</f>
        <v/>
      </c>
      <c r="E139" s="23" t="str">
        <f>IF($A139="","",SUMIF(Issues!$B$4:$B$2003,$A139,Issues!$D$4:$D$2003))</f>
        <v/>
      </c>
      <c r="F139" s="23" t="str">
        <f t="shared" si="10"/>
        <v/>
      </c>
      <c r="G139" s="22" t="str">
        <f t="shared" si="11"/>
        <v/>
      </c>
      <c r="H139" s="22" t="str">
        <f t="shared" si="12"/>
        <v/>
      </c>
      <c r="I139" s="22" t="str">
        <f>IF($A139="","",SUMIF(Receipts!$B$4:$B$1003,$A139,Receipts!$I$4:$I$1003))</f>
        <v/>
      </c>
      <c r="J139" s="22" t="str">
        <f t="shared" si="13"/>
        <v/>
      </c>
      <c r="K139" s="22" t="str">
        <f t="shared" si="14"/>
        <v/>
      </c>
    </row>
    <row r="140" spans="1:11" x14ac:dyDescent="0.3">
      <c r="A140" s="25" t="str">
        <f>IF(Items!A139="","",Items!A139)</f>
        <v/>
      </c>
      <c r="B140" s="25" t="str">
        <f>IF($A140="","",Items!B139)</f>
        <v/>
      </c>
      <c r="C140" s="23" t="str">
        <f>IF($A140="","",SUMIF(Receipts!$B$4:$B$1003,$A140,Receipts!$D$4:$D$1003))</f>
        <v/>
      </c>
      <c r="D140" s="22" t="str">
        <f>IF($A140="","",SUMIF(Receipts!$B$4:$B$1003,$A140,Receipts!$F$4:$F$1003))</f>
        <v/>
      </c>
      <c r="E140" s="23" t="str">
        <f>IF($A140="","",SUMIF(Issues!$B$4:$B$2003,$A140,Issues!$D$4:$D$2003))</f>
        <v/>
      </c>
      <c r="F140" s="23" t="str">
        <f t="shared" si="10"/>
        <v/>
      </c>
      <c r="G140" s="22" t="str">
        <f t="shared" si="11"/>
        <v/>
      </c>
      <c r="H140" s="22" t="str">
        <f t="shared" si="12"/>
        <v/>
      </c>
      <c r="I140" s="22" t="str">
        <f>IF($A140="","",SUMIF(Receipts!$B$4:$B$1003,$A140,Receipts!$I$4:$I$1003))</f>
        <v/>
      </c>
      <c r="J140" s="22" t="str">
        <f t="shared" si="13"/>
        <v/>
      </c>
      <c r="K140" s="22" t="str">
        <f t="shared" si="14"/>
        <v/>
      </c>
    </row>
    <row r="141" spans="1:11" x14ac:dyDescent="0.3">
      <c r="A141" s="25" t="str">
        <f>IF(Items!A140="","",Items!A140)</f>
        <v/>
      </c>
      <c r="B141" s="25" t="str">
        <f>IF($A141="","",Items!B140)</f>
        <v/>
      </c>
      <c r="C141" s="23" t="str">
        <f>IF($A141="","",SUMIF(Receipts!$B$4:$B$1003,$A141,Receipts!$D$4:$D$1003))</f>
        <v/>
      </c>
      <c r="D141" s="22" t="str">
        <f>IF($A141="","",SUMIF(Receipts!$B$4:$B$1003,$A141,Receipts!$F$4:$F$1003))</f>
        <v/>
      </c>
      <c r="E141" s="23" t="str">
        <f>IF($A141="","",SUMIF(Issues!$B$4:$B$2003,$A141,Issues!$D$4:$D$2003))</f>
        <v/>
      </c>
      <c r="F141" s="23" t="str">
        <f t="shared" si="10"/>
        <v/>
      </c>
      <c r="G141" s="22" t="str">
        <f t="shared" si="11"/>
        <v/>
      </c>
      <c r="H141" s="22" t="str">
        <f t="shared" si="12"/>
        <v/>
      </c>
      <c r="I141" s="22" t="str">
        <f>IF($A141="","",SUMIF(Receipts!$B$4:$B$1003,$A141,Receipts!$I$4:$I$1003))</f>
        <v/>
      </c>
      <c r="J141" s="22" t="str">
        <f t="shared" si="13"/>
        <v/>
      </c>
      <c r="K141" s="22" t="str">
        <f t="shared" si="14"/>
        <v/>
      </c>
    </row>
    <row r="142" spans="1:11" x14ac:dyDescent="0.3">
      <c r="A142" s="25" t="str">
        <f>IF(Items!A141="","",Items!A141)</f>
        <v/>
      </c>
      <c r="B142" s="25" t="str">
        <f>IF($A142="","",Items!B141)</f>
        <v/>
      </c>
      <c r="C142" s="23" t="str">
        <f>IF($A142="","",SUMIF(Receipts!$B$4:$B$1003,$A142,Receipts!$D$4:$D$1003))</f>
        <v/>
      </c>
      <c r="D142" s="22" t="str">
        <f>IF($A142="","",SUMIF(Receipts!$B$4:$B$1003,$A142,Receipts!$F$4:$F$1003))</f>
        <v/>
      </c>
      <c r="E142" s="23" t="str">
        <f>IF($A142="","",SUMIF(Issues!$B$4:$B$2003,$A142,Issues!$D$4:$D$2003))</f>
        <v/>
      </c>
      <c r="F142" s="23" t="str">
        <f t="shared" si="10"/>
        <v/>
      </c>
      <c r="G142" s="22" t="str">
        <f t="shared" si="11"/>
        <v/>
      </c>
      <c r="H142" s="22" t="str">
        <f t="shared" si="12"/>
        <v/>
      </c>
      <c r="I142" s="22" t="str">
        <f>IF($A142="","",SUMIF(Receipts!$B$4:$B$1003,$A142,Receipts!$I$4:$I$1003))</f>
        <v/>
      </c>
      <c r="J142" s="22" t="str">
        <f t="shared" si="13"/>
        <v/>
      </c>
      <c r="K142" s="22" t="str">
        <f t="shared" si="14"/>
        <v/>
      </c>
    </row>
    <row r="143" spans="1:11" x14ac:dyDescent="0.3">
      <c r="A143" s="25" t="str">
        <f>IF(Items!A142="","",Items!A142)</f>
        <v/>
      </c>
      <c r="B143" s="25" t="str">
        <f>IF($A143="","",Items!B142)</f>
        <v/>
      </c>
      <c r="C143" s="23" t="str">
        <f>IF($A143="","",SUMIF(Receipts!$B$4:$B$1003,$A143,Receipts!$D$4:$D$1003))</f>
        <v/>
      </c>
      <c r="D143" s="22" t="str">
        <f>IF($A143="","",SUMIF(Receipts!$B$4:$B$1003,$A143,Receipts!$F$4:$F$1003))</f>
        <v/>
      </c>
      <c r="E143" s="23" t="str">
        <f>IF($A143="","",SUMIF(Issues!$B$4:$B$2003,$A143,Issues!$D$4:$D$2003))</f>
        <v/>
      </c>
      <c r="F143" s="23" t="str">
        <f t="shared" si="10"/>
        <v/>
      </c>
      <c r="G143" s="22" t="str">
        <f t="shared" si="11"/>
        <v/>
      </c>
      <c r="H143" s="22" t="str">
        <f t="shared" si="12"/>
        <v/>
      </c>
      <c r="I143" s="22" t="str">
        <f>IF($A143="","",SUMIF(Receipts!$B$4:$B$1003,$A143,Receipts!$I$4:$I$1003))</f>
        <v/>
      </c>
      <c r="J143" s="22" t="str">
        <f t="shared" si="13"/>
        <v/>
      </c>
      <c r="K143" s="22" t="str">
        <f t="shared" si="14"/>
        <v/>
      </c>
    </row>
    <row r="144" spans="1:11" x14ac:dyDescent="0.3">
      <c r="A144" s="25" t="str">
        <f>IF(Items!A143="","",Items!A143)</f>
        <v/>
      </c>
      <c r="B144" s="25" t="str">
        <f>IF($A144="","",Items!B143)</f>
        <v/>
      </c>
      <c r="C144" s="23" t="str">
        <f>IF($A144="","",SUMIF(Receipts!$B$4:$B$1003,$A144,Receipts!$D$4:$D$1003))</f>
        <v/>
      </c>
      <c r="D144" s="22" t="str">
        <f>IF($A144="","",SUMIF(Receipts!$B$4:$B$1003,$A144,Receipts!$F$4:$F$1003))</f>
        <v/>
      </c>
      <c r="E144" s="23" t="str">
        <f>IF($A144="","",SUMIF(Issues!$B$4:$B$2003,$A144,Issues!$D$4:$D$2003))</f>
        <v/>
      </c>
      <c r="F144" s="23" t="str">
        <f t="shared" si="10"/>
        <v/>
      </c>
      <c r="G144" s="22" t="str">
        <f t="shared" si="11"/>
        <v/>
      </c>
      <c r="H144" s="22" t="str">
        <f t="shared" si="12"/>
        <v/>
      </c>
      <c r="I144" s="22" t="str">
        <f>IF($A144="","",SUMIF(Receipts!$B$4:$B$1003,$A144,Receipts!$I$4:$I$1003))</f>
        <v/>
      </c>
      <c r="J144" s="22" t="str">
        <f t="shared" si="13"/>
        <v/>
      </c>
      <c r="K144" s="22" t="str">
        <f t="shared" si="14"/>
        <v/>
      </c>
    </row>
    <row r="145" spans="1:11" x14ac:dyDescent="0.3">
      <c r="A145" s="25" t="str">
        <f>IF(Items!A144="","",Items!A144)</f>
        <v/>
      </c>
      <c r="B145" s="25" t="str">
        <f>IF($A145="","",Items!B144)</f>
        <v/>
      </c>
      <c r="C145" s="23" t="str">
        <f>IF($A145="","",SUMIF(Receipts!$B$4:$B$1003,$A145,Receipts!$D$4:$D$1003))</f>
        <v/>
      </c>
      <c r="D145" s="22" t="str">
        <f>IF($A145="","",SUMIF(Receipts!$B$4:$B$1003,$A145,Receipts!$F$4:$F$1003))</f>
        <v/>
      </c>
      <c r="E145" s="23" t="str">
        <f>IF($A145="","",SUMIF(Issues!$B$4:$B$2003,$A145,Issues!$D$4:$D$2003))</f>
        <v/>
      </c>
      <c r="F145" s="23" t="str">
        <f t="shared" si="10"/>
        <v/>
      </c>
      <c r="G145" s="22" t="str">
        <f t="shared" si="11"/>
        <v/>
      </c>
      <c r="H145" s="22" t="str">
        <f t="shared" si="12"/>
        <v/>
      </c>
      <c r="I145" s="22" t="str">
        <f>IF($A145="","",SUMIF(Receipts!$B$4:$B$1003,$A145,Receipts!$I$4:$I$1003))</f>
        <v/>
      </c>
      <c r="J145" s="22" t="str">
        <f t="shared" si="13"/>
        <v/>
      </c>
      <c r="K145" s="22" t="str">
        <f t="shared" si="14"/>
        <v/>
      </c>
    </row>
    <row r="146" spans="1:11" x14ac:dyDescent="0.3">
      <c r="A146" s="25" t="str">
        <f>IF(Items!A145="","",Items!A145)</f>
        <v/>
      </c>
      <c r="B146" s="25" t="str">
        <f>IF($A146="","",Items!B145)</f>
        <v/>
      </c>
      <c r="C146" s="23" t="str">
        <f>IF($A146="","",SUMIF(Receipts!$B$4:$B$1003,$A146,Receipts!$D$4:$D$1003))</f>
        <v/>
      </c>
      <c r="D146" s="22" t="str">
        <f>IF($A146="","",SUMIF(Receipts!$B$4:$B$1003,$A146,Receipts!$F$4:$F$1003))</f>
        <v/>
      </c>
      <c r="E146" s="23" t="str">
        <f>IF($A146="","",SUMIF(Issues!$B$4:$B$2003,$A146,Issues!$D$4:$D$2003))</f>
        <v/>
      </c>
      <c r="F146" s="23" t="str">
        <f t="shared" si="10"/>
        <v/>
      </c>
      <c r="G146" s="22" t="str">
        <f t="shared" si="11"/>
        <v/>
      </c>
      <c r="H146" s="22" t="str">
        <f t="shared" si="12"/>
        <v/>
      </c>
      <c r="I146" s="22" t="str">
        <f>IF($A146="","",SUMIF(Receipts!$B$4:$B$1003,$A146,Receipts!$I$4:$I$1003))</f>
        <v/>
      </c>
      <c r="J146" s="22" t="str">
        <f t="shared" si="13"/>
        <v/>
      </c>
      <c r="K146" s="22" t="str">
        <f t="shared" si="14"/>
        <v/>
      </c>
    </row>
    <row r="147" spans="1:11" x14ac:dyDescent="0.3">
      <c r="A147" s="25" t="str">
        <f>IF(Items!A146="","",Items!A146)</f>
        <v/>
      </c>
      <c r="B147" s="25" t="str">
        <f>IF($A147="","",Items!B146)</f>
        <v/>
      </c>
      <c r="C147" s="23" t="str">
        <f>IF($A147="","",SUMIF(Receipts!$B$4:$B$1003,$A147,Receipts!$D$4:$D$1003))</f>
        <v/>
      </c>
      <c r="D147" s="22" t="str">
        <f>IF($A147="","",SUMIF(Receipts!$B$4:$B$1003,$A147,Receipts!$F$4:$F$1003))</f>
        <v/>
      </c>
      <c r="E147" s="23" t="str">
        <f>IF($A147="","",SUMIF(Issues!$B$4:$B$2003,$A147,Issues!$D$4:$D$2003))</f>
        <v/>
      </c>
      <c r="F147" s="23" t="str">
        <f t="shared" si="10"/>
        <v/>
      </c>
      <c r="G147" s="22" t="str">
        <f t="shared" si="11"/>
        <v/>
      </c>
      <c r="H147" s="22" t="str">
        <f t="shared" si="12"/>
        <v/>
      </c>
      <c r="I147" s="22" t="str">
        <f>IF($A147="","",SUMIF(Receipts!$B$4:$B$1003,$A147,Receipts!$I$4:$I$1003))</f>
        <v/>
      </c>
      <c r="J147" s="22" t="str">
        <f t="shared" si="13"/>
        <v/>
      </c>
      <c r="K147" s="22" t="str">
        <f t="shared" si="14"/>
        <v/>
      </c>
    </row>
    <row r="148" spans="1:11" x14ac:dyDescent="0.3">
      <c r="A148" s="25" t="str">
        <f>IF(Items!A147="","",Items!A147)</f>
        <v/>
      </c>
      <c r="B148" s="25" t="str">
        <f>IF($A148="","",Items!B147)</f>
        <v/>
      </c>
      <c r="C148" s="23" t="str">
        <f>IF($A148="","",SUMIF(Receipts!$B$4:$B$1003,$A148,Receipts!$D$4:$D$1003))</f>
        <v/>
      </c>
      <c r="D148" s="22" t="str">
        <f>IF($A148="","",SUMIF(Receipts!$B$4:$B$1003,$A148,Receipts!$F$4:$F$1003))</f>
        <v/>
      </c>
      <c r="E148" s="23" t="str">
        <f>IF($A148="","",SUMIF(Issues!$B$4:$B$2003,$A148,Issues!$D$4:$D$2003))</f>
        <v/>
      </c>
      <c r="F148" s="23" t="str">
        <f t="shared" si="10"/>
        <v/>
      </c>
      <c r="G148" s="22" t="str">
        <f t="shared" si="11"/>
        <v/>
      </c>
      <c r="H148" s="22" t="str">
        <f t="shared" si="12"/>
        <v/>
      </c>
      <c r="I148" s="22" t="str">
        <f>IF($A148="","",SUMIF(Receipts!$B$4:$B$1003,$A148,Receipts!$I$4:$I$1003))</f>
        <v/>
      </c>
      <c r="J148" s="22" t="str">
        <f t="shared" si="13"/>
        <v/>
      </c>
      <c r="K148" s="22" t="str">
        <f t="shared" si="14"/>
        <v/>
      </c>
    </row>
    <row r="149" spans="1:11" x14ac:dyDescent="0.3">
      <c r="A149" s="25" t="str">
        <f>IF(Items!A148="","",Items!A148)</f>
        <v/>
      </c>
      <c r="B149" s="25" t="str">
        <f>IF($A149="","",Items!B148)</f>
        <v/>
      </c>
      <c r="C149" s="23" t="str">
        <f>IF($A149="","",SUMIF(Receipts!$B$4:$B$1003,$A149,Receipts!$D$4:$D$1003))</f>
        <v/>
      </c>
      <c r="D149" s="22" t="str">
        <f>IF($A149="","",SUMIF(Receipts!$B$4:$B$1003,$A149,Receipts!$F$4:$F$1003))</f>
        <v/>
      </c>
      <c r="E149" s="23" t="str">
        <f>IF($A149="","",SUMIF(Issues!$B$4:$B$2003,$A149,Issues!$D$4:$D$2003))</f>
        <v/>
      </c>
      <c r="F149" s="23" t="str">
        <f t="shared" si="10"/>
        <v/>
      </c>
      <c r="G149" s="22" t="str">
        <f t="shared" si="11"/>
        <v/>
      </c>
      <c r="H149" s="22" t="str">
        <f t="shared" si="12"/>
        <v/>
      </c>
      <c r="I149" s="22" t="str">
        <f>IF($A149="","",SUMIF(Receipts!$B$4:$B$1003,$A149,Receipts!$I$4:$I$1003))</f>
        <v/>
      </c>
      <c r="J149" s="22" t="str">
        <f t="shared" si="13"/>
        <v/>
      </c>
      <c r="K149" s="22" t="str">
        <f t="shared" si="14"/>
        <v/>
      </c>
    </row>
    <row r="150" spans="1:11" x14ac:dyDescent="0.3">
      <c r="A150" s="25" t="str">
        <f>IF(Items!A149="","",Items!A149)</f>
        <v/>
      </c>
      <c r="B150" s="25" t="str">
        <f>IF($A150="","",Items!B149)</f>
        <v/>
      </c>
      <c r="C150" s="23" t="str">
        <f>IF($A150="","",SUMIF(Receipts!$B$4:$B$1003,$A150,Receipts!$D$4:$D$1003))</f>
        <v/>
      </c>
      <c r="D150" s="22" t="str">
        <f>IF($A150="","",SUMIF(Receipts!$B$4:$B$1003,$A150,Receipts!$F$4:$F$1003))</f>
        <v/>
      </c>
      <c r="E150" s="23" t="str">
        <f>IF($A150="","",SUMIF(Issues!$B$4:$B$2003,$A150,Issues!$D$4:$D$2003))</f>
        <v/>
      </c>
      <c r="F150" s="23" t="str">
        <f t="shared" si="10"/>
        <v/>
      </c>
      <c r="G150" s="22" t="str">
        <f t="shared" si="11"/>
        <v/>
      </c>
      <c r="H150" s="22" t="str">
        <f t="shared" si="12"/>
        <v/>
      </c>
      <c r="I150" s="22" t="str">
        <f>IF($A150="","",SUMIF(Receipts!$B$4:$B$1003,$A150,Receipts!$I$4:$I$1003))</f>
        <v/>
      </c>
      <c r="J150" s="22" t="str">
        <f t="shared" si="13"/>
        <v/>
      </c>
      <c r="K150" s="22" t="str">
        <f t="shared" si="14"/>
        <v/>
      </c>
    </row>
    <row r="151" spans="1:11" x14ac:dyDescent="0.3">
      <c r="A151" s="25" t="str">
        <f>IF(Items!A150="","",Items!A150)</f>
        <v/>
      </c>
      <c r="B151" s="25" t="str">
        <f>IF($A151="","",Items!B150)</f>
        <v/>
      </c>
      <c r="C151" s="23" t="str">
        <f>IF($A151="","",SUMIF(Receipts!$B$4:$B$1003,$A151,Receipts!$D$4:$D$1003))</f>
        <v/>
      </c>
      <c r="D151" s="22" t="str">
        <f>IF($A151="","",SUMIF(Receipts!$B$4:$B$1003,$A151,Receipts!$F$4:$F$1003))</f>
        <v/>
      </c>
      <c r="E151" s="23" t="str">
        <f>IF($A151="","",SUMIF(Issues!$B$4:$B$2003,$A151,Issues!$D$4:$D$2003))</f>
        <v/>
      </c>
      <c r="F151" s="23" t="str">
        <f t="shared" si="10"/>
        <v/>
      </c>
      <c r="G151" s="22" t="str">
        <f t="shared" si="11"/>
        <v/>
      </c>
      <c r="H151" s="22" t="str">
        <f t="shared" si="12"/>
        <v/>
      </c>
      <c r="I151" s="22" t="str">
        <f>IF($A151="","",SUMIF(Receipts!$B$4:$B$1003,$A151,Receipts!$I$4:$I$1003))</f>
        <v/>
      </c>
      <c r="J151" s="22" t="str">
        <f t="shared" si="13"/>
        <v/>
      </c>
      <c r="K151" s="22" t="str">
        <f t="shared" si="14"/>
        <v/>
      </c>
    </row>
    <row r="152" spans="1:11" x14ac:dyDescent="0.3">
      <c r="A152" s="25" t="str">
        <f>IF(Items!A151="","",Items!A151)</f>
        <v/>
      </c>
      <c r="B152" s="25" t="str">
        <f>IF($A152="","",Items!B151)</f>
        <v/>
      </c>
      <c r="C152" s="23" t="str">
        <f>IF($A152="","",SUMIF(Receipts!$B$4:$B$1003,$A152,Receipts!$D$4:$D$1003))</f>
        <v/>
      </c>
      <c r="D152" s="22" t="str">
        <f>IF($A152="","",SUMIF(Receipts!$B$4:$B$1003,$A152,Receipts!$F$4:$F$1003))</f>
        <v/>
      </c>
      <c r="E152" s="23" t="str">
        <f>IF($A152="","",SUMIF(Issues!$B$4:$B$2003,$A152,Issues!$D$4:$D$2003))</f>
        <v/>
      </c>
      <c r="F152" s="23" t="str">
        <f t="shared" si="10"/>
        <v/>
      </c>
      <c r="G152" s="22" t="str">
        <f t="shared" si="11"/>
        <v/>
      </c>
      <c r="H152" s="22" t="str">
        <f t="shared" si="12"/>
        <v/>
      </c>
      <c r="I152" s="22" t="str">
        <f>IF($A152="","",SUMIF(Receipts!$B$4:$B$1003,$A152,Receipts!$I$4:$I$1003))</f>
        <v/>
      </c>
      <c r="J152" s="22" t="str">
        <f t="shared" si="13"/>
        <v/>
      </c>
      <c r="K152" s="22" t="str">
        <f t="shared" si="14"/>
        <v/>
      </c>
    </row>
    <row r="153" spans="1:11" x14ac:dyDescent="0.3">
      <c r="A153" s="25" t="str">
        <f>IF(Items!A152="","",Items!A152)</f>
        <v/>
      </c>
      <c r="B153" s="25" t="str">
        <f>IF($A153="","",Items!B152)</f>
        <v/>
      </c>
      <c r="C153" s="23" t="str">
        <f>IF($A153="","",SUMIF(Receipts!$B$4:$B$1003,$A153,Receipts!$D$4:$D$1003))</f>
        <v/>
      </c>
      <c r="D153" s="22" t="str">
        <f>IF($A153="","",SUMIF(Receipts!$B$4:$B$1003,$A153,Receipts!$F$4:$F$1003))</f>
        <v/>
      </c>
      <c r="E153" s="23" t="str">
        <f>IF($A153="","",SUMIF(Issues!$B$4:$B$2003,$A153,Issues!$D$4:$D$2003))</f>
        <v/>
      </c>
      <c r="F153" s="23" t="str">
        <f t="shared" si="10"/>
        <v/>
      </c>
      <c r="G153" s="22" t="str">
        <f t="shared" si="11"/>
        <v/>
      </c>
      <c r="H153" s="22" t="str">
        <f t="shared" si="12"/>
        <v/>
      </c>
      <c r="I153" s="22" t="str">
        <f>IF($A153="","",SUMIF(Receipts!$B$4:$B$1003,$A153,Receipts!$I$4:$I$1003))</f>
        <v/>
      </c>
      <c r="J153" s="22" t="str">
        <f t="shared" si="13"/>
        <v/>
      </c>
      <c r="K153" s="22" t="str">
        <f t="shared" si="14"/>
        <v/>
      </c>
    </row>
    <row r="154" spans="1:11" x14ac:dyDescent="0.3">
      <c r="A154" s="25" t="str">
        <f>IF(Items!A153="","",Items!A153)</f>
        <v/>
      </c>
      <c r="B154" s="25" t="str">
        <f>IF($A154="","",Items!B153)</f>
        <v/>
      </c>
      <c r="C154" s="23" t="str">
        <f>IF($A154="","",SUMIF(Receipts!$B$4:$B$1003,$A154,Receipts!$D$4:$D$1003))</f>
        <v/>
      </c>
      <c r="D154" s="22" t="str">
        <f>IF($A154="","",SUMIF(Receipts!$B$4:$B$1003,$A154,Receipts!$F$4:$F$1003))</f>
        <v/>
      </c>
      <c r="E154" s="23" t="str">
        <f>IF($A154="","",SUMIF(Issues!$B$4:$B$2003,$A154,Issues!$D$4:$D$2003))</f>
        <v/>
      </c>
      <c r="F154" s="23" t="str">
        <f t="shared" si="10"/>
        <v/>
      </c>
      <c r="G154" s="22" t="str">
        <f t="shared" si="11"/>
        <v/>
      </c>
      <c r="H154" s="22" t="str">
        <f t="shared" si="12"/>
        <v/>
      </c>
      <c r="I154" s="22" t="str">
        <f>IF($A154="","",SUMIF(Receipts!$B$4:$B$1003,$A154,Receipts!$I$4:$I$1003))</f>
        <v/>
      </c>
      <c r="J154" s="22" t="str">
        <f t="shared" si="13"/>
        <v/>
      </c>
      <c r="K154" s="22" t="str">
        <f t="shared" si="14"/>
        <v/>
      </c>
    </row>
    <row r="155" spans="1:11" x14ac:dyDescent="0.3">
      <c r="A155" s="25" t="str">
        <f>IF(Items!A154="","",Items!A154)</f>
        <v/>
      </c>
      <c r="B155" s="25" t="str">
        <f>IF($A155="","",Items!B154)</f>
        <v/>
      </c>
      <c r="C155" s="23" t="str">
        <f>IF($A155="","",SUMIF(Receipts!$B$4:$B$1003,$A155,Receipts!$D$4:$D$1003))</f>
        <v/>
      </c>
      <c r="D155" s="22" t="str">
        <f>IF($A155="","",SUMIF(Receipts!$B$4:$B$1003,$A155,Receipts!$F$4:$F$1003))</f>
        <v/>
      </c>
      <c r="E155" s="23" t="str">
        <f>IF($A155="","",SUMIF(Issues!$B$4:$B$2003,$A155,Issues!$D$4:$D$2003))</f>
        <v/>
      </c>
      <c r="F155" s="23" t="str">
        <f t="shared" si="10"/>
        <v/>
      </c>
      <c r="G155" s="22" t="str">
        <f t="shared" si="11"/>
        <v/>
      </c>
      <c r="H155" s="22" t="str">
        <f t="shared" si="12"/>
        <v/>
      </c>
      <c r="I155" s="22" t="str">
        <f>IF($A155="","",SUMIF(Receipts!$B$4:$B$1003,$A155,Receipts!$I$4:$I$1003))</f>
        <v/>
      </c>
      <c r="J155" s="22" t="str">
        <f t="shared" si="13"/>
        <v/>
      </c>
      <c r="K155" s="22" t="str">
        <f t="shared" si="14"/>
        <v/>
      </c>
    </row>
    <row r="156" spans="1:11" x14ac:dyDescent="0.3">
      <c r="A156" s="25" t="str">
        <f>IF(Items!A155="","",Items!A155)</f>
        <v/>
      </c>
      <c r="B156" s="25" t="str">
        <f>IF($A156="","",Items!B155)</f>
        <v/>
      </c>
      <c r="C156" s="23" t="str">
        <f>IF($A156="","",SUMIF(Receipts!$B$4:$B$1003,$A156,Receipts!$D$4:$D$1003))</f>
        <v/>
      </c>
      <c r="D156" s="22" t="str">
        <f>IF($A156="","",SUMIF(Receipts!$B$4:$B$1003,$A156,Receipts!$F$4:$F$1003))</f>
        <v/>
      </c>
      <c r="E156" s="23" t="str">
        <f>IF($A156="","",SUMIF(Issues!$B$4:$B$2003,$A156,Issues!$D$4:$D$2003))</f>
        <v/>
      </c>
      <c r="F156" s="23" t="str">
        <f t="shared" si="10"/>
        <v/>
      </c>
      <c r="G156" s="22" t="str">
        <f t="shared" si="11"/>
        <v/>
      </c>
      <c r="H156" s="22" t="str">
        <f t="shared" si="12"/>
        <v/>
      </c>
      <c r="I156" s="22" t="str">
        <f>IF($A156="","",SUMIF(Receipts!$B$4:$B$1003,$A156,Receipts!$I$4:$I$1003))</f>
        <v/>
      </c>
      <c r="J156" s="22" t="str">
        <f t="shared" si="13"/>
        <v/>
      </c>
      <c r="K156" s="22" t="str">
        <f t="shared" si="14"/>
        <v/>
      </c>
    </row>
    <row r="157" spans="1:11" x14ac:dyDescent="0.3">
      <c r="A157" s="25" t="str">
        <f>IF(Items!A156="","",Items!A156)</f>
        <v/>
      </c>
      <c r="B157" s="25" t="str">
        <f>IF($A157="","",Items!B156)</f>
        <v/>
      </c>
      <c r="C157" s="23" t="str">
        <f>IF($A157="","",SUMIF(Receipts!$B$4:$B$1003,$A157,Receipts!$D$4:$D$1003))</f>
        <v/>
      </c>
      <c r="D157" s="22" t="str">
        <f>IF($A157="","",SUMIF(Receipts!$B$4:$B$1003,$A157,Receipts!$F$4:$F$1003))</f>
        <v/>
      </c>
      <c r="E157" s="23" t="str">
        <f>IF($A157="","",SUMIF(Issues!$B$4:$B$2003,$A157,Issues!$D$4:$D$2003))</f>
        <v/>
      </c>
      <c r="F157" s="23" t="str">
        <f t="shared" si="10"/>
        <v/>
      </c>
      <c r="G157" s="22" t="str">
        <f t="shared" si="11"/>
        <v/>
      </c>
      <c r="H157" s="22" t="str">
        <f t="shared" si="12"/>
        <v/>
      </c>
      <c r="I157" s="22" t="str">
        <f>IF($A157="","",SUMIF(Receipts!$B$4:$B$1003,$A157,Receipts!$I$4:$I$1003))</f>
        <v/>
      </c>
      <c r="J157" s="22" t="str">
        <f t="shared" si="13"/>
        <v/>
      </c>
      <c r="K157" s="22" t="str">
        <f t="shared" si="14"/>
        <v/>
      </c>
    </row>
    <row r="158" spans="1:11" x14ac:dyDescent="0.3">
      <c r="A158" s="25" t="str">
        <f>IF(Items!A157="","",Items!A157)</f>
        <v/>
      </c>
      <c r="B158" s="25" t="str">
        <f>IF($A158="","",Items!B157)</f>
        <v/>
      </c>
      <c r="C158" s="23" t="str">
        <f>IF($A158="","",SUMIF(Receipts!$B$4:$B$1003,$A158,Receipts!$D$4:$D$1003))</f>
        <v/>
      </c>
      <c r="D158" s="22" t="str">
        <f>IF($A158="","",SUMIF(Receipts!$B$4:$B$1003,$A158,Receipts!$F$4:$F$1003))</f>
        <v/>
      </c>
      <c r="E158" s="23" t="str">
        <f>IF($A158="","",SUMIF(Issues!$B$4:$B$2003,$A158,Issues!$D$4:$D$2003))</f>
        <v/>
      </c>
      <c r="F158" s="23" t="str">
        <f t="shared" si="10"/>
        <v/>
      </c>
      <c r="G158" s="22" t="str">
        <f t="shared" si="11"/>
        <v/>
      </c>
      <c r="H158" s="22" t="str">
        <f t="shared" si="12"/>
        <v/>
      </c>
      <c r="I158" s="22" t="str">
        <f>IF($A158="","",SUMIF(Receipts!$B$4:$B$1003,$A158,Receipts!$I$4:$I$1003))</f>
        <v/>
      </c>
      <c r="J158" s="22" t="str">
        <f t="shared" si="13"/>
        <v/>
      </c>
      <c r="K158" s="22" t="str">
        <f t="shared" si="14"/>
        <v/>
      </c>
    </row>
    <row r="159" spans="1:11" x14ac:dyDescent="0.3">
      <c r="A159" s="25" t="str">
        <f>IF(Items!A158="","",Items!A158)</f>
        <v/>
      </c>
      <c r="B159" s="25" t="str">
        <f>IF($A159="","",Items!B158)</f>
        <v/>
      </c>
      <c r="C159" s="23" t="str">
        <f>IF($A159="","",SUMIF(Receipts!$B$4:$B$1003,$A159,Receipts!$D$4:$D$1003))</f>
        <v/>
      </c>
      <c r="D159" s="22" t="str">
        <f>IF($A159="","",SUMIF(Receipts!$B$4:$B$1003,$A159,Receipts!$F$4:$F$1003))</f>
        <v/>
      </c>
      <c r="E159" s="23" t="str">
        <f>IF($A159="","",SUMIF(Issues!$B$4:$B$2003,$A159,Issues!$D$4:$D$2003))</f>
        <v/>
      </c>
      <c r="F159" s="23" t="str">
        <f t="shared" si="10"/>
        <v/>
      </c>
      <c r="G159" s="22" t="str">
        <f t="shared" si="11"/>
        <v/>
      </c>
      <c r="H159" s="22" t="str">
        <f t="shared" si="12"/>
        <v/>
      </c>
      <c r="I159" s="22" t="str">
        <f>IF($A159="","",SUMIF(Receipts!$B$4:$B$1003,$A159,Receipts!$I$4:$I$1003))</f>
        <v/>
      </c>
      <c r="J159" s="22" t="str">
        <f t="shared" si="13"/>
        <v/>
      </c>
      <c r="K159" s="22" t="str">
        <f t="shared" si="14"/>
        <v/>
      </c>
    </row>
    <row r="160" spans="1:11" x14ac:dyDescent="0.3">
      <c r="A160" s="25" t="str">
        <f>IF(Items!A159="","",Items!A159)</f>
        <v/>
      </c>
      <c r="B160" s="25" t="str">
        <f>IF($A160="","",Items!B159)</f>
        <v/>
      </c>
      <c r="C160" s="23" t="str">
        <f>IF($A160="","",SUMIF(Receipts!$B$4:$B$1003,$A160,Receipts!$D$4:$D$1003))</f>
        <v/>
      </c>
      <c r="D160" s="22" t="str">
        <f>IF($A160="","",SUMIF(Receipts!$B$4:$B$1003,$A160,Receipts!$F$4:$F$1003))</f>
        <v/>
      </c>
      <c r="E160" s="23" t="str">
        <f>IF($A160="","",SUMIF(Issues!$B$4:$B$2003,$A160,Issues!$D$4:$D$2003))</f>
        <v/>
      </c>
      <c r="F160" s="23" t="str">
        <f t="shared" si="10"/>
        <v/>
      </c>
      <c r="G160" s="22" t="str">
        <f t="shared" si="11"/>
        <v/>
      </c>
      <c r="H160" s="22" t="str">
        <f t="shared" si="12"/>
        <v/>
      </c>
      <c r="I160" s="22" t="str">
        <f>IF($A160="","",SUMIF(Receipts!$B$4:$B$1003,$A160,Receipts!$I$4:$I$1003))</f>
        <v/>
      </c>
      <c r="J160" s="22" t="str">
        <f t="shared" si="13"/>
        <v/>
      </c>
      <c r="K160" s="22" t="str">
        <f t="shared" si="14"/>
        <v/>
      </c>
    </row>
    <row r="161" spans="1:11" x14ac:dyDescent="0.3">
      <c r="A161" s="25" t="str">
        <f>IF(Items!A160="","",Items!A160)</f>
        <v/>
      </c>
      <c r="B161" s="25" t="str">
        <f>IF($A161="","",Items!B160)</f>
        <v/>
      </c>
      <c r="C161" s="23" t="str">
        <f>IF($A161="","",SUMIF(Receipts!$B$4:$B$1003,$A161,Receipts!$D$4:$D$1003))</f>
        <v/>
      </c>
      <c r="D161" s="22" t="str">
        <f>IF($A161="","",SUMIF(Receipts!$B$4:$B$1003,$A161,Receipts!$F$4:$F$1003))</f>
        <v/>
      </c>
      <c r="E161" s="23" t="str">
        <f>IF($A161="","",SUMIF(Issues!$B$4:$B$2003,$A161,Issues!$D$4:$D$2003))</f>
        <v/>
      </c>
      <c r="F161" s="23" t="str">
        <f t="shared" si="10"/>
        <v/>
      </c>
      <c r="G161" s="22" t="str">
        <f t="shared" si="11"/>
        <v/>
      </c>
      <c r="H161" s="22" t="str">
        <f t="shared" si="12"/>
        <v/>
      </c>
      <c r="I161" s="22" t="str">
        <f>IF($A161="","",SUMIF(Receipts!$B$4:$B$1003,$A161,Receipts!$I$4:$I$1003))</f>
        <v/>
      </c>
      <c r="J161" s="22" t="str">
        <f t="shared" si="13"/>
        <v/>
      </c>
      <c r="K161" s="22" t="str">
        <f t="shared" si="14"/>
        <v/>
      </c>
    </row>
    <row r="162" spans="1:11" x14ac:dyDescent="0.3">
      <c r="A162" s="25" t="str">
        <f>IF(Items!A161="","",Items!A161)</f>
        <v/>
      </c>
      <c r="B162" s="25" t="str">
        <f>IF($A162="","",Items!B161)</f>
        <v/>
      </c>
      <c r="C162" s="23" t="str">
        <f>IF($A162="","",SUMIF(Receipts!$B$4:$B$1003,$A162,Receipts!$D$4:$D$1003))</f>
        <v/>
      </c>
      <c r="D162" s="22" t="str">
        <f>IF($A162="","",SUMIF(Receipts!$B$4:$B$1003,$A162,Receipts!$F$4:$F$1003))</f>
        <v/>
      </c>
      <c r="E162" s="23" t="str">
        <f>IF($A162="","",SUMIF(Issues!$B$4:$B$2003,$A162,Issues!$D$4:$D$2003))</f>
        <v/>
      </c>
      <c r="F162" s="23" t="str">
        <f t="shared" si="10"/>
        <v/>
      </c>
      <c r="G162" s="22" t="str">
        <f t="shared" si="11"/>
        <v/>
      </c>
      <c r="H162" s="22" t="str">
        <f t="shared" si="12"/>
        <v/>
      </c>
      <c r="I162" s="22" t="str">
        <f>IF($A162="","",SUMIF(Receipts!$B$4:$B$1003,$A162,Receipts!$I$4:$I$1003))</f>
        <v/>
      </c>
      <c r="J162" s="22" t="str">
        <f t="shared" si="13"/>
        <v/>
      </c>
      <c r="K162" s="22" t="str">
        <f t="shared" si="14"/>
        <v/>
      </c>
    </row>
    <row r="163" spans="1:11" x14ac:dyDescent="0.3">
      <c r="A163" s="25" t="str">
        <f>IF(Items!A162="","",Items!A162)</f>
        <v/>
      </c>
      <c r="B163" s="25" t="str">
        <f>IF($A163="","",Items!B162)</f>
        <v/>
      </c>
      <c r="C163" s="23" t="str">
        <f>IF($A163="","",SUMIF(Receipts!$B$4:$B$1003,$A163,Receipts!$D$4:$D$1003))</f>
        <v/>
      </c>
      <c r="D163" s="22" t="str">
        <f>IF($A163="","",SUMIF(Receipts!$B$4:$B$1003,$A163,Receipts!$F$4:$F$1003))</f>
        <v/>
      </c>
      <c r="E163" s="23" t="str">
        <f>IF($A163="","",SUMIF(Issues!$B$4:$B$2003,$A163,Issues!$D$4:$D$2003))</f>
        <v/>
      </c>
      <c r="F163" s="23" t="str">
        <f t="shared" si="10"/>
        <v/>
      </c>
      <c r="G163" s="22" t="str">
        <f t="shared" si="11"/>
        <v/>
      </c>
      <c r="H163" s="22" t="str">
        <f t="shared" si="12"/>
        <v/>
      </c>
      <c r="I163" s="22" t="str">
        <f>IF($A163="","",SUMIF(Receipts!$B$4:$B$1003,$A163,Receipts!$I$4:$I$1003))</f>
        <v/>
      </c>
      <c r="J163" s="22" t="str">
        <f t="shared" si="13"/>
        <v/>
      </c>
      <c r="K163" s="22" t="str">
        <f t="shared" si="14"/>
        <v/>
      </c>
    </row>
    <row r="164" spans="1:11" x14ac:dyDescent="0.3">
      <c r="A164" s="25" t="str">
        <f>IF(Items!A163="","",Items!A163)</f>
        <v/>
      </c>
      <c r="B164" s="25" t="str">
        <f>IF($A164="","",Items!B163)</f>
        <v/>
      </c>
      <c r="C164" s="23" t="str">
        <f>IF($A164="","",SUMIF(Receipts!$B$4:$B$1003,$A164,Receipts!$D$4:$D$1003))</f>
        <v/>
      </c>
      <c r="D164" s="22" t="str">
        <f>IF($A164="","",SUMIF(Receipts!$B$4:$B$1003,$A164,Receipts!$F$4:$F$1003))</f>
        <v/>
      </c>
      <c r="E164" s="23" t="str">
        <f>IF($A164="","",SUMIF(Issues!$B$4:$B$2003,$A164,Issues!$D$4:$D$2003))</f>
        <v/>
      </c>
      <c r="F164" s="23" t="str">
        <f t="shared" si="10"/>
        <v/>
      </c>
      <c r="G164" s="22" t="str">
        <f t="shared" si="11"/>
        <v/>
      </c>
      <c r="H164" s="22" t="str">
        <f t="shared" si="12"/>
        <v/>
      </c>
      <c r="I164" s="22" t="str">
        <f>IF($A164="","",SUMIF(Receipts!$B$4:$B$1003,$A164,Receipts!$I$4:$I$1003))</f>
        <v/>
      </c>
      <c r="J164" s="22" t="str">
        <f t="shared" si="13"/>
        <v/>
      </c>
      <c r="K164" s="22" t="str">
        <f t="shared" si="14"/>
        <v/>
      </c>
    </row>
    <row r="165" spans="1:11" x14ac:dyDescent="0.3">
      <c r="A165" s="25" t="str">
        <f>IF(Items!A164="","",Items!A164)</f>
        <v/>
      </c>
      <c r="B165" s="25" t="str">
        <f>IF($A165="","",Items!B164)</f>
        <v/>
      </c>
      <c r="C165" s="23" t="str">
        <f>IF($A165="","",SUMIF(Receipts!$B$4:$B$1003,$A165,Receipts!$D$4:$D$1003))</f>
        <v/>
      </c>
      <c r="D165" s="22" t="str">
        <f>IF($A165="","",SUMIF(Receipts!$B$4:$B$1003,$A165,Receipts!$F$4:$F$1003))</f>
        <v/>
      </c>
      <c r="E165" s="23" t="str">
        <f>IF($A165="","",SUMIF(Issues!$B$4:$B$2003,$A165,Issues!$D$4:$D$2003))</f>
        <v/>
      </c>
      <c r="F165" s="23" t="str">
        <f t="shared" si="10"/>
        <v/>
      </c>
      <c r="G165" s="22" t="str">
        <f t="shared" si="11"/>
        <v/>
      </c>
      <c r="H165" s="22" t="str">
        <f t="shared" si="12"/>
        <v/>
      </c>
      <c r="I165" s="22" t="str">
        <f>IF($A165="","",SUMIF(Receipts!$B$4:$B$1003,$A165,Receipts!$I$4:$I$1003))</f>
        <v/>
      </c>
      <c r="J165" s="22" t="str">
        <f t="shared" si="13"/>
        <v/>
      </c>
      <c r="K165" s="22" t="str">
        <f t="shared" si="14"/>
        <v/>
      </c>
    </row>
    <row r="166" spans="1:11" x14ac:dyDescent="0.3">
      <c r="A166" s="25" t="str">
        <f>IF(Items!A165="","",Items!A165)</f>
        <v/>
      </c>
      <c r="B166" s="25" t="str">
        <f>IF($A166="","",Items!B165)</f>
        <v/>
      </c>
      <c r="C166" s="23" t="str">
        <f>IF($A166="","",SUMIF(Receipts!$B$4:$B$1003,$A166,Receipts!$D$4:$D$1003))</f>
        <v/>
      </c>
      <c r="D166" s="22" t="str">
        <f>IF($A166="","",SUMIF(Receipts!$B$4:$B$1003,$A166,Receipts!$F$4:$F$1003))</f>
        <v/>
      </c>
      <c r="E166" s="23" t="str">
        <f>IF($A166="","",SUMIF(Issues!$B$4:$B$2003,$A166,Issues!$D$4:$D$2003))</f>
        <v/>
      </c>
      <c r="F166" s="23" t="str">
        <f t="shared" si="10"/>
        <v/>
      </c>
      <c r="G166" s="22" t="str">
        <f t="shared" si="11"/>
        <v/>
      </c>
      <c r="H166" s="22" t="str">
        <f t="shared" si="12"/>
        <v/>
      </c>
      <c r="I166" s="22" t="str">
        <f>IF($A166="","",SUMIF(Receipts!$B$4:$B$1003,$A166,Receipts!$I$4:$I$1003))</f>
        <v/>
      </c>
      <c r="J166" s="22" t="str">
        <f t="shared" si="13"/>
        <v/>
      </c>
      <c r="K166" s="22" t="str">
        <f t="shared" si="14"/>
        <v/>
      </c>
    </row>
    <row r="167" spans="1:11" x14ac:dyDescent="0.3">
      <c r="A167" s="25" t="str">
        <f>IF(Items!A166="","",Items!A166)</f>
        <v/>
      </c>
      <c r="B167" s="25" t="str">
        <f>IF($A167="","",Items!B166)</f>
        <v/>
      </c>
      <c r="C167" s="23" t="str">
        <f>IF($A167="","",SUMIF(Receipts!$B$4:$B$1003,$A167,Receipts!$D$4:$D$1003))</f>
        <v/>
      </c>
      <c r="D167" s="22" t="str">
        <f>IF($A167="","",SUMIF(Receipts!$B$4:$B$1003,$A167,Receipts!$F$4:$F$1003))</f>
        <v/>
      </c>
      <c r="E167" s="23" t="str">
        <f>IF($A167="","",SUMIF(Issues!$B$4:$B$2003,$A167,Issues!$D$4:$D$2003))</f>
        <v/>
      </c>
      <c r="F167" s="23" t="str">
        <f t="shared" si="10"/>
        <v/>
      </c>
      <c r="G167" s="22" t="str">
        <f t="shared" si="11"/>
        <v/>
      </c>
      <c r="H167" s="22" t="str">
        <f t="shared" si="12"/>
        <v/>
      </c>
      <c r="I167" s="22" t="str">
        <f>IF($A167="","",SUMIF(Receipts!$B$4:$B$1003,$A167,Receipts!$I$4:$I$1003))</f>
        <v/>
      </c>
      <c r="J167" s="22" t="str">
        <f t="shared" si="13"/>
        <v/>
      </c>
      <c r="K167" s="22" t="str">
        <f t="shared" si="14"/>
        <v/>
      </c>
    </row>
    <row r="168" spans="1:11" x14ac:dyDescent="0.3">
      <c r="A168" s="25" t="str">
        <f>IF(Items!A167="","",Items!A167)</f>
        <v/>
      </c>
      <c r="B168" s="25" t="str">
        <f>IF($A168="","",Items!B167)</f>
        <v/>
      </c>
      <c r="C168" s="23" t="str">
        <f>IF($A168="","",SUMIF(Receipts!$B$4:$B$1003,$A168,Receipts!$D$4:$D$1003))</f>
        <v/>
      </c>
      <c r="D168" s="22" t="str">
        <f>IF($A168="","",SUMIF(Receipts!$B$4:$B$1003,$A168,Receipts!$F$4:$F$1003))</f>
        <v/>
      </c>
      <c r="E168" s="23" t="str">
        <f>IF($A168="","",SUMIF(Issues!$B$4:$B$2003,$A168,Issues!$D$4:$D$2003))</f>
        <v/>
      </c>
      <c r="F168" s="23" t="str">
        <f t="shared" si="10"/>
        <v/>
      </c>
      <c r="G168" s="22" t="str">
        <f t="shared" si="11"/>
        <v/>
      </c>
      <c r="H168" s="22" t="str">
        <f t="shared" si="12"/>
        <v/>
      </c>
      <c r="I168" s="22" t="str">
        <f>IF($A168="","",SUMIF(Receipts!$B$4:$B$1003,$A168,Receipts!$I$4:$I$1003))</f>
        <v/>
      </c>
      <c r="J168" s="22" t="str">
        <f t="shared" si="13"/>
        <v/>
      </c>
      <c r="K168" s="22" t="str">
        <f t="shared" si="14"/>
        <v/>
      </c>
    </row>
    <row r="169" spans="1:11" x14ac:dyDescent="0.3">
      <c r="A169" s="25" t="str">
        <f>IF(Items!A168="","",Items!A168)</f>
        <v/>
      </c>
      <c r="B169" s="25" t="str">
        <f>IF($A169="","",Items!B168)</f>
        <v/>
      </c>
      <c r="C169" s="23" t="str">
        <f>IF($A169="","",SUMIF(Receipts!$B$4:$B$1003,$A169,Receipts!$D$4:$D$1003))</f>
        <v/>
      </c>
      <c r="D169" s="22" t="str">
        <f>IF($A169="","",SUMIF(Receipts!$B$4:$B$1003,$A169,Receipts!$F$4:$F$1003))</f>
        <v/>
      </c>
      <c r="E169" s="23" t="str">
        <f>IF($A169="","",SUMIF(Issues!$B$4:$B$2003,$A169,Issues!$D$4:$D$2003))</f>
        <v/>
      </c>
      <c r="F169" s="23" t="str">
        <f t="shared" si="10"/>
        <v/>
      </c>
      <c r="G169" s="22" t="str">
        <f t="shared" si="11"/>
        <v/>
      </c>
      <c r="H169" s="22" t="str">
        <f t="shared" si="12"/>
        <v/>
      </c>
      <c r="I169" s="22" t="str">
        <f>IF($A169="","",SUMIF(Receipts!$B$4:$B$1003,$A169,Receipts!$I$4:$I$1003))</f>
        <v/>
      </c>
      <c r="J169" s="22" t="str">
        <f t="shared" si="13"/>
        <v/>
      </c>
      <c r="K169" s="22" t="str">
        <f t="shared" si="14"/>
        <v/>
      </c>
    </row>
    <row r="170" spans="1:11" x14ac:dyDescent="0.3">
      <c r="A170" s="25" t="str">
        <f>IF(Items!A169="","",Items!A169)</f>
        <v/>
      </c>
      <c r="B170" s="25" t="str">
        <f>IF($A170="","",Items!B169)</f>
        <v/>
      </c>
      <c r="C170" s="23" t="str">
        <f>IF($A170="","",SUMIF(Receipts!$B$4:$B$1003,$A170,Receipts!$D$4:$D$1003))</f>
        <v/>
      </c>
      <c r="D170" s="22" t="str">
        <f>IF($A170="","",SUMIF(Receipts!$B$4:$B$1003,$A170,Receipts!$F$4:$F$1003))</f>
        <v/>
      </c>
      <c r="E170" s="23" t="str">
        <f>IF($A170="","",SUMIF(Issues!$B$4:$B$2003,$A170,Issues!$D$4:$D$2003))</f>
        <v/>
      </c>
      <c r="F170" s="23" t="str">
        <f t="shared" si="10"/>
        <v/>
      </c>
      <c r="G170" s="22" t="str">
        <f t="shared" si="11"/>
        <v/>
      </c>
      <c r="H170" s="22" t="str">
        <f t="shared" si="12"/>
        <v/>
      </c>
      <c r="I170" s="22" t="str">
        <f>IF($A170="","",SUMIF(Receipts!$B$4:$B$1003,$A170,Receipts!$I$4:$I$1003))</f>
        <v/>
      </c>
      <c r="J170" s="22" t="str">
        <f t="shared" si="13"/>
        <v/>
      </c>
      <c r="K170" s="22" t="str">
        <f t="shared" si="14"/>
        <v/>
      </c>
    </row>
    <row r="171" spans="1:11" x14ac:dyDescent="0.3">
      <c r="A171" s="25" t="str">
        <f>IF(Items!A170="","",Items!A170)</f>
        <v/>
      </c>
      <c r="B171" s="25" t="str">
        <f>IF($A171="","",Items!B170)</f>
        <v/>
      </c>
      <c r="C171" s="23" t="str">
        <f>IF($A171="","",SUMIF(Receipts!$B$4:$B$1003,$A171,Receipts!$D$4:$D$1003))</f>
        <v/>
      </c>
      <c r="D171" s="22" t="str">
        <f>IF($A171="","",SUMIF(Receipts!$B$4:$B$1003,$A171,Receipts!$F$4:$F$1003))</f>
        <v/>
      </c>
      <c r="E171" s="23" t="str">
        <f>IF($A171="","",SUMIF(Issues!$B$4:$B$2003,$A171,Issues!$D$4:$D$2003))</f>
        <v/>
      </c>
      <c r="F171" s="23" t="str">
        <f t="shared" si="10"/>
        <v/>
      </c>
      <c r="G171" s="22" t="str">
        <f t="shared" si="11"/>
        <v/>
      </c>
      <c r="H171" s="22" t="str">
        <f t="shared" si="12"/>
        <v/>
      </c>
      <c r="I171" s="22" t="str">
        <f>IF($A171="","",SUMIF(Receipts!$B$4:$B$1003,$A171,Receipts!$I$4:$I$1003))</f>
        <v/>
      </c>
      <c r="J171" s="22" t="str">
        <f t="shared" si="13"/>
        <v/>
      </c>
      <c r="K171" s="22" t="str">
        <f t="shared" si="14"/>
        <v/>
      </c>
    </row>
    <row r="172" spans="1:11" x14ac:dyDescent="0.3">
      <c r="A172" s="25" t="str">
        <f>IF(Items!A171="","",Items!A171)</f>
        <v/>
      </c>
      <c r="B172" s="25" t="str">
        <f>IF($A172="","",Items!B171)</f>
        <v/>
      </c>
      <c r="C172" s="23" t="str">
        <f>IF($A172="","",SUMIF(Receipts!$B$4:$B$1003,$A172,Receipts!$D$4:$D$1003))</f>
        <v/>
      </c>
      <c r="D172" s="22" t="str">
        <f>IF($A172="","",SUMIF(Receipts!$B$4:$B$1003,$A172,Receipts!$F$4:$F$1003))</f>
        <v/>
      </c>
      <c r="E172" s="23" t="str">
        <f>IF($A172="","",SUMIF(Issues!$B$4:$B$2003,$A172,Issues!$D$4:$D$2003))</f>
        <v/>
      </c>
      <c r="F172" s="23" t="str">
        <f t="shared" si="10"/>
        <v/>
      </c>
      <c r="G172" s="22" t="str">
        <f t="shared" si="11"/>
        <v/>
      </c>
      <c r="H172" s="22" t="str">
        <f t="shared" si="12"/>
        <v/>
      </c>
      <c r="I172" s="22" t="str">
        <f>IF($A172="","",SUMIF(Receipts!$B$4:$B$1003,$A172,Receipts!$I$4:$I$1003))</f>
        <v/>
      </c>
      <c r="J172" s="22" t="str">
        <f t="shared" si="13"/>
        <v/>
      </c>
      <c r="K172" s="22" t="str">
        <f t="shared" si="14"/>
        <v/>
      </c>
    </row>
    <row r="173" spans="1:11" x14ac:dyDescent="0.3">
      <c r="A173" s="25" t="str">
        <f>IF(Items!A172="","",Items!A172)</f>
        <v/>
      </c>
      <c r="B173" s="25" t="str">
        <f>IF($A173="","",Items!B172)</f>
        <v/>
      </c>
      <c r="C173" s="23" t="str">
        <f>IF($A173="","",SUMIF(Receipts!$B$4:$B$1003,$A173,Receipts!$D$4:$D$1003))</f>
        <v/>
      </c>
      <c r="D173" s="22" t="str">
        <f>IF($A173="","",SUMIF(Receipts!$B$4:$B$1003,$A173,Receipts!$F$4:$F$1003))</f>
        <v/>
      </c>
      <c r="E173" s="23" t="str">
        <f>IF($A173="","",SUMIF(Issues!$B$4:$B$2003,$A173,Issues!$D$4:$D$2003))</f>
        <v/>
      </c>
      <c r="F173" s="23" t="str">
        <f t="shared" si="10"/>
        <v/>
      </c>
      <c r="G173" s="22" t="str">
        <f t="shared" si="11"/>
        <v/>
      </c>
      <c r="H173" s="22" t="str">
        <f t="shared" si="12"/>
        <v/>
      </c>
      <c r="I173" s="22" t="str">
        <f>IF($A173="","",SUMIF(Receipts!$B$4:$B$1003,$A173,Receipts!$I$4:$I$1003))</f>
        <v/>
      </c>
      <c r="J173" s="22" t="str">
        <f t="shared" si="13"/>
        <v/>
      </c>
      <c r="K173" s="22" t="str">
        <f t="shared" si="14"/>
        <v/>
      </c>
    </row>
    <row r="174" spans="1:11" x14ac:dyDescent="0.3">
      <c r="A174" s="25" t="str">
        <f>IF(Items!A173="","",Items!A173)</f>
        <v/>
      </c>
      <c r="B174" s="25" t="str">
        <f>IF($A174="","",Items!B173)</f>
        <v/>
      </c>
      <c r="C174" s="23" t="str">
        <f>IF($A174="","",SUMIF(Receipts!$B$4:$B$1003,$A174,Receipts!$D$4:$D$1003))</f>
        <v/>
      </c>
      <c r="D174" s="22" t="str">
        <f>IF($A174="","",SUMIF(Receipts!$B$4:$B$1003,$A174,Receipts!$F$4:$F$1003))</f>
        <v/>
      </c>
      <c r="E174" s="23" t="str">
        <f>IF($A174="","",SUMIF(Issues!$B$4:$B$2003,$A174,Issues!$D$4:$D$2003))</f>
        <v/>
      </c>
      <c r="F174" s="23" t="str">
        <f t="shared" si="10"/>
        <v/>
      </c>
      <c r="G174" s="22" t="str">
        <f t="shared" si="11"/>
        <v/>
      </c>
      <c r="H174" s="22" t="str">
        <f t="shared" si="12"/>
        <v/>
      </c>
      <c r="I174" s="22" t="str">
        <f>IF($A174="","",SUMIF(Receipts!$B$4:$B$1003,$A174,Receipts!$I$4:$I$1003))</f>
        <v/>
      </c>
      <c r="J174" s="22" t="str">
        <f t="shared" si="13"/>
        <v/>
      </c>
      <c r="K174" s="22" t="str">
        <f t="shared" si="14"/>
        <v/>
      </c>
    </row>
    <row r="175" spans="1:11" x14ac:dyDescent="0.3">
      <c r="A175" s="25" t="str">
        <f>IF(Items!A174="","",Items!A174)</f>
        <v/>
      </c>
      <c r="B175" s="25" t="str">
        <f>IF($A175="","",Items!B174)</f>
        <v/>
      </c>
      <c r="C175" s="23" t="str">
        <f>IF($A175="","",SUMIF(Receipts!$B$4:$B$1003,$A175,Receipts!$D$4:$D$1003))</f>
        <v/>
      </c>
      <c r="D175" s="22" t="str">
        <f>IF($A175="","",SUMIF(Receipts!$B$4:$B$1003,$A175,Receipts!$F$4:$F$1003))</f>
        <v/>
      </c>
      <c r="E175" s="23" t="str">
        <f>IF($A175="","",SUMIF(Issues!$B$4:$B$2003,$A175,Issues!$D$4:$D$2003))</f>
        <v/>
      </c>
      <c r="F175" s="23" t="str">
        <f t="shared" si="10"/>
        <v/>
      </c>
      <c r="G175" s="22" t="str">
        <f t="shared" si="11"/>
        <v/>
      </c>
      <c r="H175" s="22" t="str">
        <f t="shared" si="12"/>
        <v/>
      </c>
      <c r="I175" s="22" t="str">
        <f>IF($A175="","",SUMIF(Receipts!$B$4:$B$1003,$A175,Receipts!$I$4:$I$1003))</f>
        <v/>
      </c>
      <c r="J175" s="22" t="str">
        <f t="shared" si="13"/>
        <v/>
      </c>
      <c r="K175" s="22" t="str">
        <f t="shared" si="14"/>
        <v/>
      </c>
    </row>
    <row r="176" spans="1:11" x14ac:dyDescent="0.3">
      <c r="A176" s="25" t="str">
        <f>IF(Items!A175="","",Items!A175)</f>
        <v/>
      </c>
      <c r="B176" s="25" t="str">
        <f>IF($A176="","",Items!B175)</f>
        <v/>
      </c>
      <c r="C176" s="23" t="str">
        <f>IF($A176="","",SUMIF(Receipts!$B$4:$B$1003,$A176,Receipts!$D$4:$D$1003))</f>
        <v/>
      </c>
      <c r="D176" s="22" t="str">
        <f>IF($A176="","",SUMIF(Receipts!$B$4:$B$1003,$A176,Receipts!$F$4:$F$1003))</f>
        <v/>
      </c>
      <c r="E176" s="23" t="str">
        <f>IF($A176="","",SUMIF(Issues!$B$4:$B$2003,$A176,Issues!$D$4:$D$2003))</f>
        <v/>
      </c>
      <c r="F176" s="23" t="str">
        <f t="shared" si="10"/>
        <v/>
      </c>
      <c r="G176" s="22" t="str">
        <f t="shared" si="11"/>
        <v/>
      </c>
      <c r="H176" s="22" t="str">
        <f t="shared" si="12"/>
        <v/>
      </c>
      <c r="I176" s="22" t="str">
        <f>IF($A176="","",SUMIF(Receipts!$B$4:$B$1003,$A176,Receipts!$I$4:$I$1003))</f>
        <v/>
      </c>
      <c r="J176" s="22" t="str">
        <f t="shared" si="13"/>
        <v/>
      </c>
      <c r="K176" s="22" t="str">
        <f t="shared" si="14"/>
        <v/>
      </c>
    </row>
    <row r="177" spans="1:11" x14ac:dyDescent="0.3">
      <c r="A177" s="25" t="str">
        <f>IF(Items!A176="","",Items!A176)</f>
        <v/>
      </c>
      <c r="B177" s="25" t="str">
        <f>IF($A177="","",Items!B176)</f>
        <v/>
      </c>
      <c r="C177" s="23" t="str">
        <f>IF($A177="","",SUMIF(Receipts!$B$4:$B$1003,$A177,Receipts!$D$4:$D$1003))</f>
        <v/>
      </c>
      <c r="D177" s="22" t="str">
        <f>IF($A177="","",SUMIF(Receipts!$B$4:$B$1003,$A177,Receipts!$F$4:$F$1003))</f>
        <v/>
      </c>
      <c r="E177" s="23" t="str">
        <f>IF($A177="","",SUMIF(Issues!$B$4:$B$2003,$A177,Issues!$D$4:$D$2003))</f>
        <v/>
      </c>
      <c r="F177" s="23" t="str">
        <f t="shared" si="10"/>
        <v/>
      </c>
      <c r="G177" s="22" t="str">
        <f t="shared" si="11"/>
        <v/>
      </c>
      <c r="H177" s="22" t="str">
        <f t="shared" si="12"/>
        <v/>
      </c>
      <c r="I177" s="22" t="str">
        <f>IF($A177="","",SUMIF(Receipts!$B$4:$B$1003,$A177,Receipts!$I$4:$I$1003))</f>
        <v/>
      </c>
      <c r="J177" s="22" t="str">
        <f t="shared" si="13"/>
        <v/>
      </c>
      <c r="K177" s="22" t="str">
        <f t="shared" si="14"/>
        <v/>
      </c>
    </row>
    <row r="178" spans="1:11" x14ac:dyDescent="0.3">
      <c r="A178" s="25" t="str">
        <f>IF(Items!A177="","",Items!A177)</f>
        <v/>
      </c>
      <c r="B178" s="25" t="str">
        <f>IF($A178="","",Items!B177)</f>
        <v/>
      </c>
      <c r="C178" s="23" t="str">
        <f>IF($A178="","",SUMIF(Receipts!$B$4:$B$1003,$A178,Receipts!$D$4:$D$1003))</f>
        <v/>
      </c>
      <c r="D178" s="22" t="str">
        <f>IF($A178="","",SUMIF(Receipts!$B$4:$B$1003,$A178,Receipts!$F$4:$F$1003))</f>
        <v/>
      </c>
      <c r="E178" s="23" t="str">
        <f>IF($A178="","",SUMIF(Issues!$B$4:$B$2003,$A178,Issues!$D$4:$D$2003))</f>
        <v/>
      </c>
      <c r="F178" s="23" t="str">
        <f t="shared" si="10"/>
        <v/>
      </c>
      <c r="G178" s="22" t="str">
        <f t="shared" si="11"/>
        <v/>
      </c>
      <c r="H178" s="22" t="str">
        <f t="shared" si="12"/>
        <v/>
      </c>
      <c r="I178" s="22" t="str">
        <f>IF($A178="","",SUMIF(Receipts!$B$4:$B$1003,$A178,Receipts!$I$4:$I$1003))</f>
        <v/>
      </c>
      <c r="J178" s="22" t="str">
        <f t="shared" si="13"/>
        <v/>
      </c>
      <c r="K178" s="22" t="str">
        <f t="shared" si="14"/>
        <v/>
      </c>
    </row>
    <row r="179" spans="1:11" x14ac:dyDescent="0.3">
      <c r="A179" s="25" t="str">
        <f>IF(Items!A178="","",Items!A178)</f>
        <v/>
      </c>
      <c r="B179" s="25" t="str">
        <f>IF($A179="","",Items!B178)</f>
        <v/>
      </c>
      <c r="C179" s="23" t="str">
        <f>IF($A179="","",SUMIF(Receipts!$B$4:$B$1003,$A179,Receipts!$D$4:$D$1003))</f>
        <v/>
      </c>
      <c r="D179" s="22" t="str">
        <f>IF($A179="","",SUMIF(Receipts!$B$4:$B$1003,$A179,Receipts!$F$4:$F$1003))</f>
        <v/>
      </c>
      <c r="E179" s="23" t="str">
        <f>IF($A179="","",SUMIF(Issues!$B$4:$B$2003,$A179,Issues!$D$4:$D$2003))</f>
        <v/>
      </c>
      <c r="F179" s="23" t="str">
        <f t="shared" si="10"/>
        <v/>
      </c>
      <c r="G179" s="22" t="str">
        <f t="shared" si="11"/>
        <v/>
      </c>
      <c r="H179" s="22" t="str">
        <f t="shared" si="12"/>
        <v/>
      </c>
      <c r="I179" s="22" t="str">
        <f>IF($A179="","",SUMIF(Receipts!$B$4:$B$1003,$A179,Receipts!$I$4:$I$1003))</f>
        <v/>
      </c>
      <c r="J179" s="22" t="str">
        <f t="shared" si="13"/>
        <v/>
      </c>
      <c r="K179" s="22" t="str">
        <f t="shared" si="14"/>
        <v/>
      </c>
    </row>
    <row r="180" spans="1:11" x14ac:dyDescent="0.3">
      <c r="A180" s="25" t="str">
        <f>IF(Items!A179="","",Items!A179)</f>
        <v/>
      </c>
      <c r="B180" s="25" t="str">
        <f>IF($A180="","",Items!B179)</f>
        <v/>
      </c>
      <c r="C180" s="23" t="str">
        <f>IF($A180="","",SUMIF(Receipts!$B$4:$B$1003,$A180,Receipts!$D$4:$D$1003))</f>
        <v/>
      </c>
      <c r="D180" s="22" t="str">
        <f>IF($A180="","",SUMIF(Receipts!$B$4:$B$1003,$A180,Receipts!$F$4:$F$1003))</f>
        <v/>
      </c>
      <c r="E180" s="23" t="str">
        <f>IF($A180="","",SUMIF(Issues!$B$4:$B$2003,$A180,Issues!$D$4:$D$2003))</f>
        <v/>
      </c>
      <c r="F180" s="23" t="str">
        <f t="shared" si="10"/>
        <v/>
      </c>
      <c r="G180" s="22" t="str">
        <f t="shared" si="11"/>
        <v/>
      </c>
      <c r="H180" s="22" t="str">
        <f t="shared" si="12"/>
        <v/>
      </c>
      <c r="I180" s="22" t="str">
        <f>IF($A180="","",SUMIF(Receipts!$B$4:$B$1003,$A180,Receipts!$I$4:$I$1003))</f>
        <v/>
      </c>
      <c r="J180" s="22" t="str">
        <f t="shared" si="13"/>
        <v/>
      </c>
      <c r="K180" s="22" t="str">
        <f t="shared" si="14"/>
        <v/>
      </c>
    </row>
    <row r="181" spans="1:11" x14ac:dyDescent="0.3">
      <c r="A181" s="25" t="str">
        <f>IF(Items!A180="","",Items!A180)</f>
        <v/>
      </c>
      <c r="B181" s="25" t="str">
        <f>IF($A181="","",Items!B180)</f>
        <v/>
      </c>
      <c r="C181" s="23" t="str">
        <f>IF($A181="","",SUMIF(Receipts!$B$4:$B$1003,$A181,Receipts!$D$4:$D$1003))</f>
        <v/>
      </c>
      <c r="D181" s="22" t="str">
        <f>IF($A181="","",SUMIF(Receipts!$B$4:$B$1003,$A181,Receipts!$F$4:$F$1003))</f>
        <v/>
      </c>
      <c r="E181" s="23" t="str">
        <f>IF($A181="","",SUMIF(Issues!$B$4:$B$2003,$A181,Issues!$D$4:$D$2003))</f>
        <v/>
      </c>
      <c r="F181" s="23" t="str">
        <f t="shared" si="10"/>
        <v/>
      </c>
      <c r="G181" s="22" t="str">
        <f t="shared" si="11"/>
        <v/>
      </c>
      <c r="H181" s="22" t="str">
        <f t="shared" si="12"/>
        <v/>
      </c>
      <c r="I181" s="22" t="str">
        <f>IF($A181="","",SUMIF(Receipts!$B$4:$B$1003,$A181,Receipts!$I$4:$I$1003))</f>
        <v/>
      </c>
      <c r="J181" s="22" t="str">
        <f t="shared" si="13"/>
        <v/>
      </c>
      <c r="K181" s="22" t="str">
        <f t="shared" si="14"/>
        <v/>
      </c>
    </row>
    <row r="182" spans="1:11" x14ac:dyDescent="0.3">
      <c r="A182" s="25" t="str">
        <f>IF(Items!A181="","",Items!A181)</f>
        <v/>
      </c>
      <c r="B182" s="25" t="str">
        <f>IF($A182="","",Items!B181)</f>
        <v/>
      </c>
      <c r="C182" s="23" t="str">
        <f>IF($A182="","",SUMIF(Receipts!$B$4:$B$1003,$A182,Receipts!$D$4:$D$1003))</f>
        <v/>
      </c>
      <c r="D182" s="22" t="str">
        <f>IF($A182="","",SUMIF(Receipts!$B$4:$B$1003,$A182,Receipts!$F$4:$F$1003))</f>
        <v/>
      </c>
      <c r="E182" s="23" t="str">
        <f>IF($A182="","",SUMIF(Issues!$B$4:$B$2003,$A182,Issues!$D$4:$D$2003))</f>
        <v/>
      </c>
      <c r="F182" s="23" t="str">
        <f t="shared" si="10"/>
        <v/>
      </c>
      <c r="G182" s="22" t="str">
        <f t="shared" si="11"/>
        <v/>
      </c>
      <c r="H182" s="22" t="str">
        <f t="shared" si="12"/>
        <v/>
      </c>
      <c r="I182" s="22" t="str">
        <f>IF($A182="","",SUMIF(Receipts!$B$4:$B$1003,$A182,Receipts!$I$4:$I$1003))</f>
        <v/>
      </c>
      <c r="J182" s="22" t="str">
        <f t="shared" si="13"/>
        <v/>
      </c>
      <c r="K182" s="22" t="str">
        <f t="shared" si="14"/>
        <v/>
      </c>
    </row>
    <row r="183" spans="1:11" x14ac:dyDescent="0.3">
      <c r="A183" s="25" t="str">
        <f>IF(Items!A182="","",Items!A182)</f>
        <v/>
      </c>
      <c r="B183" s="25" t="str">
        <f>IF($A183="","",Items!B182)</f>
        <v/>
      </c>
      <c r="C183" s="23" t="str">
        <f>IF($A183="","",SUMIF(Receipts!$B$4:$B$1003,$A183,Receipts!$D$4:$D$1003))</f>
        <v/>
      </c>
      <c r="D183" s="22" t="str">
        <f>IF($A183="","",SUMIF(Receipts!$B$4:$B$1003,$A183,Receipts!$F$4:$F$1003))</f>
        <v/>
      </c>
      <c r="E183" s="23" t="str">
        <f>IF($A183="","",SUMIF(Issues!$B$4:$B$2003,$A183,Issues!$D$4:$D$2003))</f>
        <v/>
      </c>
      <c r="F183" s="23" t="str">
        <f t="shared" si="10"/>
        <v/>
      </c>
      <c r="G183" s="22" t="str">
        <f t="shared" si="11"/>
        <v/>
      </c>
      <c r="H183" s="22" t="str">
        <f t="shared" si="12"/>
        <v/>
      </c>
      <c r="I183" s="22" t="str">
        <f>IF($A183="","",SUMIF(Receipts!$B$4:$B$1003,$A183,Receipts!$I$4:$I$1003))</f>
        <v/>
      </c>
      <c r="J183" s="22" t="str">
        <f t="shared" si="13"/>
        <v/>
      </c>
      <c r="K183" s="22" t="str">
        <f t="shared" si="14"/>
        <v/>
      </c>
    </row>
    <row r="184" spans="1:11" x14ac:dyDescent="0.3">
      <c r="A184" s="25" t="str">
        <f>IF(Items!A183="","",Items!A183)</f>
        <v/>
      </c>
      <c r="B184" s="25" t="str">
        <f>IF($A184="","",Items!B183)</f>
        <v/>
      </c>
      <c r="C184" s="23" t="str">
        <f>IF($A184="","",SUMIF(Receipts!$B$4:$B$1003,$A184,Receipts!$D$4:$D$1003))</f>
        <v/>
      </c>
      <c r="D184" s="22" t="str">
        <f>IF($A184="","",SUMIF(Receipts!$B$4:$B$1003,$A184,Receipts!$F$4:$F$1003))</f>
        <v/>
      </c>
      <c r="E184" s="23" t="str">
        <f>IF($A184="","",SUMIF(Issues!$B$4:$B$2003,$A184,Issues!$D$4:$D$2003))</f>
        <v/>
      </c>
      <c r="F184" s="23" t="str">
        <f t="shared" si="10"/>
        <v/>
      </c>
      <c r="G184" s="22" t="str">
        <f t="shared" si="11"/>
        <v/>
      </c>
      <c r="H184" s="22" t="str">
        <f t="shared" si="12"/>
        <v/>
      </c>
      <c r="I184" s="22" t="str">
        <f>IF($A184="","",SUMIF(Receipts!$B$4:$B$1003,$A184,Receipts!$I$4:$I$1003))</f>
        <v/>
      </c>
      <c r="J184" s="22" t="str">
        <f t="shared" si="13"/>
        <v/>
      </c>
      <c r="K184" s="22" t="str">
        <f t="shared" si="14"/>
        <v/>
      </c>
    </row>
    <row r="185" spans="1:11" x14ac:dyDescent="0.3">
      <c r="A185" s="25" t="str">
        <f>IF(Items!A184="","",Items!A184)</f>
        <v/>
      </c>
      <c r="B185" s="25" t="str">
        <f>IF($A185="","",Items!B184)</f>
        <v/>
      </c>
      <c r="C185" s="23" t="str">
        <f>IF($A185="","",SUMIF(Receipts!$B$4:$B$1003,$A185,Receipts!$D$4:$D$1003))</f>
        <v/>
      </c>
      <c r="D185" s="22" t="str">
        <f>IF($A185="","",SUMIF(Receipts!$B$4:$B$1003,$A185,Receipts!$F$4:$F$1003))</f>
        <v/>
      </c>
      <c r="E185" s="23" t="str">
        <f>IF($A185="","",SUMIF(Issues!$B$4:$B$2003,$A185,Issues!$D$4:$D$2003))</f>
        <v/>
      </c>
      <c r="F185" s="23" t="str">
        <f t="shared" si="10"/>
        <v/>
      </c>
      <c r="G185" s="22" t="str">
        <f t="shared" si="11"/>
        <v/>
      </c>
      <c r="H185" s="22" t="str">
        <f t="shared" si="12"/>
        <v/>
      </c>
      <c r="I185" s="22" t="str">
        <f>IF($A185="","",SUMIF(Receipts!$B$4:$B$1003,$A185,Receipts!$I$4:$I$1003))</f>
        <v/>
      </c>
      <c r="J185" s="22" t="str">
        <f t="shared" si="13"/>
        <v/>
      </c>
      <c r="K185" s="22" t="str">
        <f t="shared" si="14"/>
        <v/>
      </c>
    </row>
    <row r="186" spans="1:11" x14ac:dyDescent="0.3">
      <c r="A186" s="25" t="str">
        <f>IF(Items!A185="","",Items!A185)</f>
        <v/>
      </c>
      <c r="B186" s="25" t="str">
        <f>IF($A186="","",Items!B185)</f>
        <v/>
      </c>
      <c r="C186" s="23" t="str">
        <f>IF($A186="","",SUMIF(Receipts!$B$4:$B$1003,$A186,Receipts!$D$4:$D$1003))</f>
        <v/>
      </c>
      <c r="D186" s="22" t="str">
        <f>IF($A186="","",SUMIF(Receipts!$B$4:$B$1003,$A186,Receipts!$F$4:$F$1003))</f>
        <v/>
      </c>
      <c r="E186" s="23" t="str">
        <f>IF($A186="","",SUMIF(Issues!$B$4:$B$2003,$A186,Issues!$D$4:$D$2003))</f>
        <v/>
      </c>
      <c r="F186" s="23" t="str">
        <f t="shared" si="10"/>
        <v/>
      </c>
      <c r="G186" s="22" t="str">
        <f t="shared" si="11"/>
        <v/>
      </c>
      <c r="H186" s="22" t="str">
        <f t="shared" si="12"/>
        <v/>
      </c>
      <c r="I186" s="22" t="str">
        <f>IF($A186="","",SUMIF(Receipts!$B$4:$B$1003,$A186,Receipts!$I$4:$I$1003))</f>
        <v/>
      </c>
      <c r="J186" s="22" t="str">
        <f t="shared" si="13"/>
        <v/>
      </c>
      <c r="K186" s="22" t="str">
        <f t="shared" si="14"/>
        <v/>
      </c>
    </row>
    <row r="187" spans="1:11" x14ac:dyDescent="0.3">
      <c r="A187" s="25" t="str">
        <f>IF(Items!A186="","",Items!A186)</f>
        <v/>
      </c>
      <c r="B187" s="25" t="str">
        <f>IF($A187="","",Items!B186)</f>
        <v/>
      </c>
      <c r="C187" s="23" t="str">
        <f>IF($A187="","",SUMIF(Receipts!$B$4:$B$1003,$A187,Receipts!$D$4:$D$1003))</f>
        <v/>
      </c>
      <c r="D187" s="22" t="str">
        <f>IF($A187="","",SUMIF(Receipts!$B$4:$B$1003,$A187,Receipts!$F$4:$F$1003))</f>
        <v/>
      </c>
      <c r="E187" s="23" t="str">
        <f>IF($A187="","",SUMIF(Issues!$B$4:$B$2003,$A187,Issues!$D$4:$D$2003))</f>
        <v/>
      </c>
      <c r="F187" s="23" t="str">
        <f t="shared" si="10"/>
        <v/>
      </c>
      <c r="G187" s="22" t="str">
        <f t="shared" si="11"/>
        <v/>
      </c>
      <c r="H187" s="22" t="str">
        <f t="shared" si="12"/>
        <v/>
      </c>
      <c r="I187" s="22" t="str">
        <f>IF($A187="","",SUMIF(Receipts!$B$4:$B$1003,$A187,Receipts!$I$4:$I$1003))</f>
        <v/>
      </c>
      <c r="J187" s="22" t="str">
        <f t="shared" si="13"/>
        <v/>
      </c>
      <c r="K187" s="22" t="str">
        <f t="shared" si="14"/>
        <v/>
      </c>
    </row>
    <row r="188" spans="1:11" x14ac:dyDescent="0.3">
      <c r="A188" s="25" t="str">
        <f>IF(Items!A187="","",Items!A187)</f>
        <v/>
      </c>
      <c r="B188" s="25" t="str">
        <f>IF($A188="","",Items!B187)</f>
        <v/>
      </c>
      <c r="C188" s="23" t="str">
        <f>IF($A188="","",SUMIF(Receipts!$B$4:$B$1003,$A188,Receipts!$D$4:$D$1003))</f>
        <v/>
      </c>
      <c r="D188" s="22" t="str">
        <f>IF($A188="","",SUMIF(Receipts!$B$4:$B$1003,$A188,Receipts!$F$4:$F$1003))</f>
        <v/>
      </c>
      <c r="E188" s="23" t="str">
        <f>IF($A188="","",SUMIF(Issues!$B$4:$B$2003,$A188,Issues!$D$4:$D$2003))</f>
        <v/>
      </c>
      <c r="F188" s="23" t="str">
        <f t="shared" si="10"/>
        <v/>
      </c>
      <c r="G188" s="22" t="str">
        <f t="shared" si="11"/>
        <v/>
      </c>
      <c r="H188" s="22" t="str">
        <f t="shared" si="12"/>
        <v/>
      </c>
      <c r="I188" s="22" t="str">
        <f>IF($A188="","",SUMIF(Receipts!$B$4:$B$1003,$A188,Receipts!$I$4:$I$1003))</f>
        <v/>
      </c>
      <c r="J188" s="22" t="str">
        <f t="shared" si="13"/>
        <v/>
      </c>
      <c r="K188" s="22" t="str">
        <f t="shared" si="14"/>
        <v/>
      </c>
    </row>
    <row r="189" spans="1:11" x14ac:dyDescent="0.3">
      <c r="A189" s="25" t="str">
        <f>IF(Items!A188="","",Items!A188)</f>
        <v/>
      </c>
      <c r="B189" s="25" t="str">
        <f>IF($A189="","",Items!B188)</f>
        <v/>
      </c>
      <c r="C189" s="23" t="str">
        <f>IF($A189="","",SUMIF(Receipts!$B$4:$B$1003,$A189,Receipts!$D$4:$D$1003))</f>
        <v/>
      </c>
      <c r="D189" s="22" t="str">
        <f>IF($A189="","",SUMIF(Receipts!$B$4:$B$1003,$A189,Receipts!$F$4:$F$1003))</f>
        <v/>
      </c>
      <c r="E189" s="23" t="str">
        <f>IF($A189="","",SUMIF(Issues!$B$4:$B$2003,$A189,Issues!$D$4:$D$2003))</f>
        <v/>
      </c>
      <c r="F189" s="23" t="str">
        <f t="shared" si="10"/>
        <v/>
      </c>
      <c r="G189" s="22" t="str">
        <f t="shared" si="11"/>
        <v/>
      </c>
      <c r="H189" s="22" t="str">
        <f t="shared" si="12"/>
        <v/>
      </c>
      <c r="I189" s="22" t="str">
        <f>IF($A189="","",SUMIF(Receipts!$B$4:$B$1003,$A189,Receipts!$I$4:$I$1003))</f>
        <v/>
      </c>
      <c r="J189" s="22" t="str">
        <f t="shared" si="13"/>
        <v/>
      </c>
      <c r="K189" s="22" t="str">
        <f t="shared" si="14"/>
        <v/>
      </c>
    </row>
    <row r="190" spans="1:11" x14ac:dyDescent="0.3">
      <c r="A190" s="25" t="str">
        <f>IF(Items!A189="","",Items!A189)</f>
        <v/>
      </c>
      <c r="B190" s="25" t="str">
        <f>IF($A190="","",Items!B189)</f>
        <v/>
      </c>
      <c r="C190" s="23" t="str">
        <f>IF($A190="","",SUMIF(Receipts!$B$4:$B$1003,$A190,Receipts!$D$4:$D$1003))</f>
        <v/>
      </c>
      <c r="D190" s="22" t="str">
        <f>IF($A190="","",SUMIF(Receipts!$B$4:$B$1003,$A190,Receipts!$F$4:$F$1003))</f>
        <v/>
      </c>
      <c r="E190" s="23" t="str">
        <f>IF($A190="","",SUMIF(Issues!$B$4:$B$2003,$A190,Issues!$D$4:$D$2003))</f>
        <v/>
      </c>
      <c r="F190" s="23" t="str">
        <f t="shared" si="10"/>
        <v/>
      </c>
      <c r="G190" s="22" t="str">
        <f t="shared" si="11"/>
        <v/>
      </c>
      <c r="H190" s="22" t="str">
        <f t="shared" si="12"/>
        <v/>
      </c>
      <c r="I190" s="22" t="str">
        <f>IF($A190="","",SUMIF(Receipts!$B$4:$B$1003,$A190,Receipts!$I$4:$I$1003))</f>
        <v/>
      </c>
      <c r="J190" s="22" t="str">
        <f t="shared" si="13"/>
        <v/>
      </c>
      <c r="K190" s="22" t="str">
        <f t="shared" si="14"/>
        <v/>
      </c>
    </row>
    <row r="191" spans="1:11" x14ac:dyDescent="0.3">
      <c r="A191" s="25" t="str">
        <f>IF(Items!A190="","",Items!A190)</f>
        <v/>
      </c>
      <c r="B191" s="25" t="str">
        <f>IF($A191="","",Items!B190)</f>
        <v/>
      </c>
      <c r="C191" s="23" t="str">
        <f>IF($A191="","",SUMIF(Receipts!$B$4:$B$1003,$A191,Receipts!$D$4:$D$1003))</f>
        <v/>
      </c>
      <c r="D191" s="22" t="str">
        <f>IF($A191="","",SUMIF(Receipts!$B$4:$B$1003,$A191,Receipts!$F$4:$F$1003))</f>
        <v/>
      </c>
      <c r="E191" s="23" t="str">
        <f>IF($A191="","",SUMIF(Issues!$B$4:$B$2003,$A191,Issues!$D$4:$D$2003))</f>
        <v/>
      </c>
      <c r="F191" s="23" t="str">
        <f t="shared" si="10"/>
        <v/>
      </c>
      <c r="G191" s="22" t="str">
        <f t="shared" si="11"/>
        <v/>
      </c>
      <c r="H191" s="22" t="str">
        <f t="shared" si="12"/>
        <v/>
      </c>
      <c r="I191" s="22" t="str">
        <f>IF($A191="","",SUMIF(Receipts!$B$4:$B$1003,$A191,Receipts!$I$4:$I$1003))</f>
        <v/>
      </c>
      <c r="J191" s="22" t="str">
        <f t="shared" si="13"/>
        <v/>
      </c>
      <c r="K191" s="22" t="str">
        <f t="shared" si="14"/>
        <v/>
      </c>
    </row>
    <row r="192" spans="1:11" x14ac:dyDescent="0.3">
      <c r="A192" s="25" t="str">
        <f>IF(Items!A191="","",Items!A191)</f>
        <v/>
      </c>
      <c r="B192" s="25" t="str">
        <f>IF($A192="","",Items!B191)</f>
        <v/>
      </c>
      <c r="C192" s="23" t="str">
        <f>IF($A192="","",SUMIF(Receipts!$B$4:$B$1003,$A192,Receipts!$D$4:$D$1003))</f>
        <v/>
      </c>
      <c r="D192" s="22" t="str">
        <f>IF($A192="","",SUMIF(Receipts!$B$4:$B$1003,$A192,Receipts!$F$4:$F$1003))</f>
        <v/>
      </c>
      <c r="E192" s="23" t="str">
        <f>IF($A192="","",SUMIF(Issues!$B$4:$B$2003,$A192,Issues!$D$4:$D$2003))</f>
        <v/>
      </c>
      <c r="F192" s="23" t="str">
        <f t="shared" si="10"/>
        <v/>
      </c>
      <c r="G192" s="22" t="str">
        <f t="shared" si="11"/>
        <v/>
      </c>
      <c r="H192" s="22" t="str">
        <f t="shared" si="12"/>
        <v/>
      </c>
      <c r="I192" s="22" t="str">
        <f>IF($A192="","",SUMIF(Receipts!$B$4:$B$1003,$A192,Receipts!$I$4:$I$1003))</f>
        <v/>
      </c>
      <c r="J192" s="22" t="str">
        <f t="shared" si="13"/>
        <v/>
      </c>
      <c r="K192" s="22" t="str">
        <f t="shared" si="14"/>
        <v/>
      </c>
    </row>
    <row r="193" spans="1:11" x14ac:dyDescent="0.3">
      <c r="A193" s="25" t="str">
        <f>IF(Items!A192="","",Items!A192)</f>
        <v/>
      </c>
      <c r="B193" s="25" t="str">
        <f>IF($A193="","",Items!B192)</f>
        <v/>
      </c>
      <c r="C193" s="23" t="str">
        <f>IF($A193="","",SUMIF(Receipts!$B$4:$B$1003,$A193,Receipts!$D$4:$D$1003))</f>
        <v/>
      </c>
      <c r="D193" s="22" t="str">
        <f>IF($A193="","",SUMIF(Receipts!$B$4:$B$1003,$A193,Receipts!$F$4:$F$1003))</f>
        <v/>
      </c>
      <c r="E193" s="23" t="str">
        <f>IF($A193="","",SUMIF(Issues!$B$4:$B$2003,$A193,Issues!$D$4:$D$2003))</f>
        <v/>
      </c>
      <c r="F193" s="23" t="str">
        <f t="shared" si="10"/>
        <v/>
      </c>
      <c r="G193" s="22" t="str">
        <f t="shared" si="11"/>
        <v/>
      </c>
      <c r="H193" s="22" t="str">
        <f t="shared" si="12"/>
        <v/>
      </c>
      <c r="I193" s="22" t="str">
        <f>IF($A193="","",SUMIF(Receipts!$B$4:$B$1003,$A193,Receipts!$I$4:$I$1003))</f>
        <v/>
      </c>
      <c r="J193" s="22" t="str">
        <f t="shared" si="13"/>
        <v/>
      </c>
      <c r="K193" s="22" t="str">
        <f t="shared" si="14"/>
        <v/>
      </c>
    </row>
    <row r="194" spans="1:11" x14ac:dyDescent="0.3">
      <c r="A194" s="25" t="str">
        <f>IF(Items!A193="","",Items!A193)</f>
        <v/>
      </c>
      <c r="B194" s="25" t="str">
        <f>IF($A194="","",Items!B193)</f>
        <v/>
      </c>
      <c r="C194" s="23" t="str">
        <f>IF($A194="","",SUMIF(Receipts!$B$4:$B$1003,$A194,Receipts!$D$4:$D$1003))</f>
        <v/>
      </c>
      <c r="D194" s="22" t="str">
        <f>IF($A194="","",SUMIF(Receipts!$B$4:$B$1003,$A194,Receipts!$F$4:$F$1003))</f>
        <v/>
      </c>
      <c r="E194" s="23" t="str">
        <f>IF($A194="","",SUMIF(Issues!$B$4:$B$2003,$A194,Issues!$D$4:$D$2003))</f>
        <v/>
      </c>
      <c r="F194" s="23" t="str">
        <f t="shared" si="10"/>
        <v/>
      </c>
      <c r="G194" s="22" t="str">
        <f t="shared" si="11"/>
        <v/>
      </c>
      <c r="H194" s="22" t="str">
        <f t="shared" si="12"/>
        <v/>
      </c>
      <c r="I194" s="22" t="str">
        <f>IF($A194="","",SUMIF(Receipts!$B$4:$B$1003,$A194,Receipts!$I$4:$I$1003))</f>
        <v/>
      </c>
      <c r="J194" s="22" t="str">
        <f t="shared" si="13"/>
        <v/>
      </c>
      <c r="K194" s="22" t="str">
        <f t="shared" si="14"/>
        <v/>
      </c>
    </row>
    <row r="195" spans="1:11" x14ac:dyDescent="0.3">
      <c r="A195" s="25" t="str">
        <f>IF(Items!A194="","",Items!A194)</f>
        <v/>
      </c>
      <c r="B195" s="25" t="str">
        <f>IF($A195="","",Items!B194)</f>
        <v/>
      </c>
      <c r="C195" s="23" t="str">
        <f>IF($A195="","",SUMIF(Receipts!$B$4:$B$1003,$A195,Receipts!$D$4:$D$1003))</f>
        <v/>
      </c>
      <c r="D195" s="22" t="str">
        <f>IF($A195="","",SUMIF(Receipts!$B$4:$B$1003,$A195,Receipts!$F$4:$F$1003))</f>
        <v/>
      </c>
      <c r="E195" s="23" t="str">
        <f>IF($A195="","",SUMIF(Issues!$B$4:$B$2003,$A195,Issues!$D$4:$D$2003))</f>
        <v/>
      </c>
      <c r="F195" s="23" t="str">
        <f t="shared" si="10"/>
        <v/>
      </c>
      <c r="G195" s="22" t="str">
        <f t="shared" si="11"/>
        <v/>
      </c>
      <c r="H195" s="22" t="str">
        <f t="shared" si="12"/>
        <v/>
      </c>
      <c r="I195" s="22" t="str">
        <f>IF($A195="","",SUMIF(Receipts!$B$4:$B$1003,$A195,Receipts!$I$4:$I$1003))</f>
        <v/>
      </c>
      <c r="J195" s="22" t="str">
        <f t="shared" si="13"/>
        <v/>
      </c>
      <c r="K195" s="22" t="str">
        <f t="shared" si="14"/>
        <v/>
      </c>
    </row>
    <row r="196" spans="1:11" x14ac:dyDescent="0.3">
      <c r="A196" s="25" t="str">
        <f>IF(Items!A195="","",Items!A195)</f>
        <v/>
      </c>
      <c r="B196" s="25" t="str">
        <f>IF($A196="","",Items!B195)</f>
        <v/>
      </c>
      <c r="C196" s="23" t="str">
        <f>IF($A196="","",SUMIF(Receipts!$B$4:$B$1003,$A196,Receipts!$D$4:$D$1003))</f>
        <v/>
      </c>
      <c r="D196" s="22" t="str">
        <f>IF($A196="","",SUMIF(Receipts!$B$4:$B$1003,$A196,Receipts!$F$4:$F$1003))</f>
        <v/>
      </c>
      <c r="E196" s="23" t="str">
        <f>IF($A196="","",SUMIF(Issues!$B$4:$B$2003,$A196,Issues!$D$4:$D$2003))</f>
        <v/>
      </c>
      <c r="F196" s="23" t="str">
        <f t="shared" si="10"/>
        <v/>
      </c>
      <c r="G196" s="22" t="str">
        <f t="shared" si="11"/>
        <v/>
      </c>
      <c r="H196" s="22" t="str">
        <f t="shared" si="12"/>
        <v/>
      </c>
      <c r="I196" s="22" t="str">
        <f>IF($A196="","",SUMIF(Receipts!$B$4:$B$1003,$A196,Receipts!$I$4:$I$1003))</f>
        <v/>
      </c>
      <c r="J196" s="22" t="str">
        <f t="shared" si="13"/>
        <v/>
      </c>
      <c r="K196" s="22" t="str">
        <f t="shared" si="14"/>
        <v/>
      </c>
    </row>
    <row r="197" spans="1:11" x14ac:dyDescent="0.3">
      <c r="A197" s="25" t="str">
        <f>IF(Items!A196="","",Items!A196)</f>
        <v/>
      </c>
      <c r="B197" s="25" t="str">
        <f>IF($A197="","",Items!B196)</f>
        <v/>
      </c>
      <c r="C197" s="23" t="str">
        <f>IF($A197="","",SUMIF(Receipts!$B$4:$B$1003,$A197,Receipts!$D$4:$D$1003))</f>
        <v/>
      </c>
      <c r="D197" s="22" t="str">
        <f>IF($A197="","",SUMIF(Receipts!$B$4:$B$1003,$A197,Receipts!$F$4:$F$1003))</f>
        <v/>
      </c>
      <c r="E197" s="23" t="str">
        <f>IF($A197="","",SUMIF(Issues!$B$4:$B$2003,$A197,Issues!$D$4:$D$2003))</f>
        <v/>
      </c>
      <c r="F197" s="23" t="str">
        <f t="shared" ref="F197:F260" si="15">IF($A197="","",$C197-$E197)</f>
        <v/>
      </c>
      <c r="G197" s="22" t="str">
        <f t="shared" ref="G197:G260" si="16">IF(OR($A197="",N($C197)=0),"",ROUND($D197/$C197,2))</f>
        <v/>
      </c>
      <c r="H197" s="22" t="str">
        <f t="shared" ref="H197:H260" si="17">IF($G197="","",ROUND(MAX(0,$F197)*$G197,2))</f>
        <v/>
      </c>
      <c r="I197" s="22" t="str">
        <f>IF($A197="","",SUMIF(Receipts!$B$4:$B$1003,$A197,Receipts!$I$4:$I$1003))</f>
        <v/>
      </c>
      <c r="J197" s="22" t="str">
        <f t="shared" ref="J197:J260" si="18">IF(OR($H197="",$I197=""),"",$I197-$H197)</f>
        <v/>
      </c>
      <c r="K197" s="22" t="str">
        <f t="shared" ref="K197:K260" si="19">IF($G197="","",ROUND($E197*$G197,2))</f>
        <v/>
      </c>
    </row>
    <row r="198" spans="1:11" x14ac:dyDescent="0.3">
      <c r="A198" s="25" t="str">
        <f>IF(Items!A197="","",Items!A197)</f>
        <v/>
      </c>
      <c r="B198" s="25" t="str">
        <f>IF($A198="","",Items!B197)</f>
        <v/>
      </c>
      <c r="C198" s="23" t="str">
        <f>IF($A198="","",SUMIF(Receipts!$B$4:$B$1003,$A198,Receipts!$D$4:$D$1003))</f>
        <v/>
      </c>
      <c r="D198" s="22" t="str">
        <f>IF($A198="","",SUMIF(Receipts!$B$4:$B$1003,$A198,Receipts!$F$4:$F$1003))</f>
        <v/>
      </c>
      <c r="E198" s="23" t="str">
        <f>IF($A198="","",SUMIF(Issues!$B$4:$B$2003,$A198,Issues!$D$4:$D$2003))</f>
        <v/>
      </c>
      <c r="F198" s="23" t="str">
        <f t="shared" si="15"/>
        <v/>
      </c>
      <c r="G198" s="22" t="str">
        <f t="shared" si="16"/>
        <v/>
      </c>
      <c r="H198" s="22" t="str">
        <f t="shared" si="17"/>
        <v/>
      </c>
      <c r="I198" s="22" t="str">
        <f>IF($A198="","",SUMIF(Receipts!$B$4:$B$1003,$A198,Receipts!$I$4:$I$1003))</f>
        <v/>
      </c>
      <c r="J198" s="22" t="str">
        <f t="shared" si="18"/>
        <v/>
      </c>
      <c r="K198" s="22" t="str">
        <f t="shared" si="19"/>
        <v/>
      </c>
    </row>
    <row r="199" spans="1:11" x14ac:dyDescent="0.3">
      <c r="A199" s="25" t="str">
        <f>IF(Items!A198="","",Items!A198)</f>
        <v/>
      </c>
      <c r="B199" s="25" t="str">
        <f>IF($A199="","",Items!B198)</f>
        <v/>
      </c>
      <c r="C199" s="23" t="str">
        <f>IF($A199="","",SUMIF(Receipts!$B$4:$B$1003,$A199,Receipts!$D$4:$D$1003))</f>
        <v/>
      </c>
      <c r="D199" s="22" t="str">
        <f>IF($A199="","",SUMIF(Receipts!$B$4:$B$1003,$A199,Receipts!$F$4:$F$1003))</f>
        <v/>
      </c>
      <c r="E199" s="23" t="str">
        <f>IF($A199="","",SUMIF(Issues!$B$4:$B$2003,$A199,Issues!$D$4:$D$2003))</f>
        <v/>
      </c>
      <c r="F199" s="23" t="str">
        <f t="shared" si="15"/>
        <v/>
      </c>
      <c r="G199" s="22" t="str">
        <f t="shared" si="16"/>
        <v/>
      </c>
      <c r="H199" s="22" t="str">
        <f t="shared" si="17"/>
        <v/>
      </c>
      <c r="I199" s="22" t="str">
        <f>IF($A199="","",SUMIF(Receipts!$B$4:$B$1003,$A199,Receipts!$I$4:$I$1003))</f>
        <v/>
      </c>
      <c r="J199" s="22" t="str">
        <f t="shared" si="18"/>
        <v/>
      </c>
      <c r="K199" s="22" t="str">
        <f t="shared" si="19"/>
        <v/>
      </c>
    </row>
    <row r="200" spans="1:11" x14ac:dyDescent="0.3">
      <c r="A200" s="25" t="str">
        <f>IF(Items!A199="","",Items!A199)</f>
        <v/>
      </c>
      <c r="B200" s="25" t="str">
        <f>IF($A200="","",Items!B199)</f>
        <v/>
      </c>
      <c r="C200" s="23" t="str">
        <f>IF($A200="","",SUMIF(Receipts!$B$4:$B$1003,$A200,Receipts!$D$4:$D$1003))</f>
        <v/>
      </c>
      <c r="D200" s="22" t="str">
        <f>IF($A200="","",SUMIF(Receipts!$B$4:$B$1003,$A200,Receipts!$F$4:$F$1003))</f>
        <v/>
      </c>
      <c r="E200" s="23" t="str">
        <f>IF($A200="","",SUMIF(Issues!$B$4:$B$2003,$A200,Issues!$D$4:$D$2003))</f>
        <v/>
      </c>
      <c r="F200" s="23" t="str">
        <f t="shared" si="15"/>
        <v/>
      </c>
      <c r="G200" s="22" t="str">
        <f t="shared" si="16"/>
        <v/>
      </c>
      <c r="H200" s="22" t="str">
        <f t="shared" si="17"/>
        <v/>
      </c>
      <c r="I200" s="22" t="str">
        <f>IF($A200="","",SUMIF(Receipts!$B$4:$B$1003,$A200,Receipts!$I$4:$I$1003))</f>
        <v/>
      </c>
      <c r="J200" s="22" t="str">
        <f t="shared" si="18"/>
        <v/>
      </c>
      <c r="K200" s="22" t="str">
        <f t="shared" si="19"/>
        <v/>
      </c>
    </row>
    <row r="201" spans="1:11" x14ac:dyDescent="0.3">
      <c r="A201" s="25" t="str">
        <f>IF(Items!A200="","",Items!A200)</f>
        <v/>
      </c>
      <c r="B201" s="25" t="str">
        <f>IF($A201="","",Items!B200)</f>
        <v/>
      </c>
      <c r="C201" s="23" t="str">
        <f>IF($A201="","",SUMIF(Receipts!$B$4:$B$1003,$A201,Receipts!$D$4:$D$1003))</f>
        <v/>
      </c>
      <c r="D201" s="22" t="str">
        <f>IF($A201="","",SUMIF(Receipts!$B$4:$B$1003,$A201,Receipts!$F$4:$F$1003))</f>
        <v/>
      </c>
      <c r="E201" s="23" t="str">
        <f>IF($A201="","",SUMIF(Issues!$B$4:$B$2003,$A201,Issues!$D$4:$D$2003))</f>
        <v/>
      </c>
      <c r="F201" s="23" t="str">
        <f t="shared" si="15"/>
        <v/>
      </c>
      <c r="G201" s="22" t="str">
        <f t="shared" si="16"/>
        <v/>
      </c>
      <c r="H201" s="22" t="str">
        <f t="shared" si="17"/>
        <v/>
      </c>
      <c r="I201" s="22" t="str">
        <f>IF($A201="","",SUMIF(Receipts!$B$4:$B$1003,$A201,Receipts!$I$4:$I$1003))</f>
        <v/>
      </c>
      <c r="J201" s="22" t="str">
        <f t="shared" si="18"/>
        <v/>
      </c>
      <c r="K201" s="22" t="str">
        <f t="shared" si="19"/>
        <v/>
      </c>
    </row>
    <row r="202" spans="1:11" x14ac:dyDescent="0.3">
      <c r="A202" s="25" t="str">
        <f>IF(Items!A201="","",Items!A201)</f>
        <v/>
      </c>
      <c r="B202" s="25" t="str">
        <f>IF($A202="","",Items!B201)</f>
        <v/>
      </c>
      <c r="C202" s="23" t="str">
        <f>IF($A202="","",SUMIF(Receipts!$B$4:$B$1003,$A202,Receipts!$D$4:$D$1003))</f>
        <v/>
      </c>
      <c r="D202" s="22" t="str">
        <f>IF($A202="","",SUMIF(Receipts!$B$4:$B$1003,$A202,Receipts!$F$4:$F$1003))</f>
        <v/>
      </c>
      <c r="E202" s="23" t="str">
        <f>IF($A202="","",SUMIF(Issues!$B$4:$B$2003,$A202,Issues!$D$4:$D$2003))</f>
        <v/>
      </c>
      <c r="F202" s="23" t="str">
        <f t="shared" si="15"/>
        <v/>
      </c>
      <c r="G202" s="22" t="str">
        <f t="shared" si="16"/>
        <v/>
      </c>
      <c r="H202" s="22" t="str">
        <f t="shared" si="17"/>
        <v/>
      </c>
      <c r="I202" s="22" t="str">
        <f>IF($A202="","",SUMIF(Receipts!$B$4:$B$1003,$A202,Receipts!$I$4:$I$1003))</f>
        <v/>
      </c>
      <c r="J202" s="22" t="str">
        <f t="shared" si="18"/>
        <v/>
      </c>
      <c r="K202" s="22" t="str">
        <f t="shared" si="19"/>
        <v/>
      </c>
    </row>
    <row r="203" spans="1:11" x14ac:dyDescent="0.3">
      <c r="A203" s="25" t="str">
        <f>IF(Items!A202="","",Items!A202)</f>
        <v/>
      </c>
      <c r="B203" s="25" t="str">
        <f>IF($A203="","",Items!B202)</f>
        <v/>
      </c>
      <c r="C203" s="23" t="str">
        <f>IF($A203="","",SUMIF(Receipts!$B$4:$B$1003,$A203,Receipts!$D$4:$D$1003))</f>
        <v/>
      </c>
      <c r="D203" s="22" t="str">
        <f>IF($A203="","",SUMIF(Receipts!$B$4:$B$1003,$A203,Receipts!$F$4:$F$1003))</f>
        <v/>
      </c>
      <c r="E203" s="23" t="str">
        <f>IF($A203="","",SUMIF(Issues!$B$4:$B$2003,$A203,Issues!$D$4:$D$2003))</f>
        <v/>
      </c>
      <c r="F203" s="23" t="str">
        <f t="shared" si="15"/>
        <v/>
      </c>
      <c r="G203" s="22" t="str">
        <f t="shared" si="16"/>
        <v/>
      </c>
      <c r="H203" s="22" t="str">
        <f t="shared" si="17"/>
        <v/>
      </c>
      <c r="I203" s="22" t="str">
        <f>IF($A203="","",SUMIF(Receipts!$B$4:$B$1003,$A203,Receipts!$I$4:$I$1003))</f>
        <v/>
      </c>
      <c r="J203" s="22" t="str">
        <f t="shared" si="18"/>
        <v/>
      </c>
      <c r="K203" s="22" t="str">
        <f t="shared" si="19"/>
        <v/>
      </c>
    </row>
    <row r="204" spans="1:11" x14ac:dyDescent="0.3">
      <c r="A204" s="25" t="str">
        <f>IF(Items!A203="","",Items!A203)</f>
        <v/>
      </c>
      <c r="B204" s="25" t="str">
        <f>IF($A204="","",Items!B203)</f>
        <v/>
      </c>
      <c r="C204" s="23" t="str">
        <f>IF($A204="","",SUMIF(Receipts!$B$4:$B$1003,$A204,Receipts!$D$4:$D$1003))</f>
        <v/>
      </c>
      <c r="D204" s="22" t="str">
        <f>IF($A204="","",SUMIF(Receipts!$B$4:$B$1003,$A204,Receipts!$F$4:$F$1003))</f>
        <v/>
      </c>
      <c r="E204" s="23" t="str">
        <f>IF($A204="","",SUMIF(Issues!$B$4:$B$2003,$A204,Issues!$D$4:$D$2003))</f>
        <v/>
      </c>
      <c r="F204" s="23" t="str">
        <f t="shared" si="15"/>
        <v/>
      </c>
      <c r="G204" s="22" t="str">
        <f t="shared" si="16"/>
        <v/>
      </c>
      <c r="H204" s="22" t="str">
        <f t="shared" si="17"/>
        <v/>
      </c>
      <c r="I204" s="22" t="str">
        <f>IF($A204="","",SUMIF(Receipts!$B$4:$B$1003,$A204,Receipts!$I$4:$I$1003))</f>
        <v/>
      </c>
      <c r="J204" s="22" t="str">
        <f t="shared" si="18"/>
        <v/>
      </c>
      <c r="K204" s="22" t="str">
        <f t="shared" si="19"/>
        <v/>
      </c>
    </row>
    <row r="205" spans="1:11" x14ac:dyDescent="0.3">
      <c r="A205" s="25" t="str">
        <f>IF(Items!A204="","",Items!A204)</f>
        <v/>
      </c>
      <c r="B205" s="25" t="str">
        <f>IF($A205="","",Items!B204)</f>
        <v/>
      </c>
      <c r="C205" s="23" t="str">
        <f>IF($A205="","",SUMIF(Receipts!$B$4:$B$1003,$A205,Receipts!$D$4:$D$1003))</f>
        <v/>
      </c>
      <c r="D205" s="22" t="str">
        <f>IF($A205="","",SUMIF(Receipts!$B$4:$B$1003,$A205,Receipts!$F$4:$F$1003))</f>
        <v/>
      </c>
      <c r="E205" s="23" t="str">
        <f>IF($A205="","",SUMIF(Issues!$B$4:$B$2003,$A205,Issues!$D$4:$D$2003))</f>
        <v/>
      </c>
      <c r="F205" s="23" t="str">
        <f t="shared" si="15"/>
        <v/>
      </c>
      <c r="G205" s="22" t="str">
        <f t="shared" si="16"/>
        <v/>
      </c>
      <c r="H205" s="22" t="str">
        <f t="shared" si="17"/>
        <v/>
      </c>
      <c r="I205" s="22" t="str">
        <f>IF($A205="","",SUMIF(Receipts!$B$4:$B$1003,$A205,Receipts!$I$4:$I$1003))</f>
        <v/>
      </c>
      <c r="J205" s="22" t="str">
        <f t="shared" si="18"/>
        <v/>
      </c>
      <c r="K205" s="22" t="str">
        <f t="shared" si="19"/>
        <v/>
      </c>
    </row>
    <row r="206" spans="1:11" x14ac:dyDescent="0.3">
      <c r="A206" s="25" t="str">
        <f>IF(Items!A205="","",Items!A205)</f>
        <v/>
      </c>
      <c r="B206" s="25" t="str">
        <f>IF($A206="","",Items!B205)</f>
        <v/>
      </c>
      <c r="C206" s="23" t="str">
        <f>IF($A206="","",SUMIF(Receipts!$B$4:$B$1003,$A206,Receipts!$D$4:$D$1003))</f>
        <v/>
      </c>
      <c r="D206" s="22" t="str">
        <f>IF($A206="","",SUMIF(Receipts!$B$4:$B$1003,$A206,Receipts!$F$4:$F$1003))</f>
        <v/>
      </c>
      <c r="E206" s="23" t="str">
        <f>IF($A206="","",SUMIF(Issues!$B$4:$B$2003,$A206,Issues!$D$4:$D$2003))</f>
        <v/>
      </c>
      <c r="F206" s="23" t="str">
        <f t="shared" si="15"/>
        <v/>
      </c>
      <c r="G206" s="22" t="str">
        <f t="shared" si="16"/>
        <v/>
      </c>
      <c r="H206" s="22" t="str">
        <f t="shared" si="17"/>
        <v/>
      </c>
      <c r="I206" s="22" t="str">
        <f>IF($A206="","",SUMIF(Receipts!$B$4:$B$1003,$A206,Receipts!$I$4:$I$1003))</f>
        <v/>
      </c>
      <c r="J206" s="22" t="str">
        <f t="shared" si="18"/>
        <v/>
      </c>
      <c r="K206" s="22" t="str">
        <f t="shared" si="19"/>
        <v/>
      </c>
    </row>
    <row r="207" spans="1:11" x14ac:dyDescent="0.3">
      <c r="A207" s="25" t="str">
        <f>IF(Items!A206="","",Items!A206)</f>
        <v/>
      </c>
      <c r="B207" s="25" t="str">
        <f>IF($A207="","",Items!B206)</f>
        <v/>
      </c>
      <c r="C207" s="23" t="str">
        <f>IF($A207="","",SUMIF(Receipts!$B$4:$B$1003,$A207,Receipts!$D$4:$D$1003))</f>
        <v/>
      </c>
      <c r="D207" s="22" t="str">
        <f>IF($A207="","",SUMIF(Receipts!$B$4:$B$1003,$A207,Receipts!$F$4:$F$1003))</f>
        <v/>
      </c>
      <c r="E207" s="23" t="str">
        <f>IF($A207="","",SUMIF(Issues!$B$4:$B$2003,$A207,Issues!$D$4:$D$2003))</f>
        <v/>
      </c>
      <c r="F207" s="23" t="str">
        <f t="shared" si="15"/>
        <v/>
      </c>
      <c r="G207" s="22" t="str">
        <f t="shared" si="16"/>
        <v/>
      </c>
      <c r="H207" s="22" t="str">
        <f t="shared" si="17"/>
        <v/>
      </c>
      <c r="I207" s="22" t="str">
        <f>IF($A207="","",SUMIF(Receipts!$B$4:$B$1003,$A207,Receipts!$I$4:$I$1003))</f>
        <v/>
      </c>
      <c r="J207" s="22" t="str">
        <f t="shared" si="18"/>
        <v/>
      </c>
      <c r="K207" s="22" t="str">
        <f t="shared" si="19"/>
        <v/>
      </c>
    </row>
    <row r="208" spans="1:11" x14ac:dyDescent="0.3">
      <c r="A208" s="25" t="str">
        <f>IF(Items!A207="","",Items!A207)</f>
        <v/>
      </c>
      <c r="B208" s="25" t="str">
        <f>IF($A208="","",Items!B207)</f>
        <v/>
      </c>
      <c r="C208" s="23" t="str">
        <f>IF($A208="","",SUMIF(Receipts!$B$4:$B$1003,$A208,Receipts!$D$4:$D$1003))</f>
        <v/>
      </c>
      <c r="D208" s="22" t="str">
        <f>IF($A208="","",SUMIF(Receipts!$B$4:$B$1003,$A208,Receipts!$F$4:$F$1003))</f>
        <v/>
      </c>
      <c r="E208" s="23" t="str">
        <f>IF($A208="","",SUMIF(Issues!$B$4:$B$2003,$A208,Issues!$D$4:$D$2003))</f>
        <v/>
      </c>
      <c r="F208" s="23" t="str">
        <f t="shared" si="15"/>
        <v/>
      </c>
      <c r="G208" s="22" t="str">
        <f t="shared" si="16"/>
        <v/>
      </c>
      <c r="H208" s="22" t="str">
        <f t="shared" si="17"/>
        <v/>
      </c>
      <c r="I208" s="22" t="str">
        <f>IF($A208="","",SUMIF(Receipts!$B$4:$B$1003,$A208,Receipts!$I$4:$I$1003))</f>
        <v/>
      </c>
      <c r="J208" s="22" t="str">
        <f t="shared" si="18"/>
        <v/>
      </c>
      <c r="K208" s="22" t="str">
        <f t="shared" si="19"/>
        <v/>
      </c>
    </row>
    <row r="209" spans="1:11" x14ac:dyDescent="0.3">
      <c r="A209" s="25" t="str">
        <f>IF(Items!A208="","",Items!A208)</f>
        <v/>
      </c>
      <c r="B209" s="25" t="str">
        <f>IF($A209="","",Items!B208)</f>
        <v/>
      </c>
      <c r="C209" s="23" t="str">
        <f>IF($A209="","",SUMIF(Receipts!$B$4:$B$1003,$A209,Receipts!$D$4:$D$1003))</f>
        <v/>
      </c>
      <c r="D209" s="22" t="str">
        <f>IF($A209="","",SUMIF(Receipts!$B$4:$B$1003,$A209,Receipts!$F$4:$F$1003))</f>
        <v/>
      </c>
      <c r="E209" s="23" t="str">
        <f>IF($A209="","",SUMIF(Issues!$B$4:$B$2003,$A209,Issues!$D$4:$D$2003))</f>
        <v/>
      </c>
      <c r="F209" s="23" t="str">
        <f t="shared" si="15"/>
        <v/>
      </c>
      <c r="G209" s="22" t="str">
        <f t="shared" si="16"/>
        <v/>
      </c>
      <c r="H209" s="22" t="str">
        <f t="shared" si="17"/>
        <v/>
      </c>
      <c r="I209" s="22" t="str">
        <f>IF($A209="","",SUMIF(Receipts!$B$4:$B$1003,$A209,Receipts!$I$4:$I$1003))</f>
        <v/>
      </c>
      <c r="J209" s="22" t="str">
        <f t="shared" si="18"/>
        <v/>
      </c>
      <c r="K209" s="22" t="str">
        <f t="shared" si="19"/>
        <v/>
      </c>
    </row>
    <row r="210" spans="1:11" x14ac:dyDescent="0.3">
      <c r="A210" s="25" t="str">
        <f>IF(Items!A209="","",Items!A209)</f>
        <v/>
      </c>
      <c r="B210" s="25" t="str">
        <f>IF($A210="","",Items!B209)</f>
        <v/>
      </c>
      <c r="C210" s="23" t="str">
        <f>IF($A210="","",SUMIF(Receipts!$B$4:$B$1003,$A210,Receipts!$D$4:$D$1003))</f>
        <v/>
      </c>
      <c r="D210" s="22" t="str">
        <f>IF($A210="","",SUMIF(Receipts!$B$4:$B$1003,$A210,Receipts!$F$4:$F$1003))</f>
        <v/>
      </c>
      <c r="E210" s="23" t="str">
        <f>IF($A210="","",SUMIF(Issues!$B$4:$B$2003,$A210,Issues!$D$4:$D$2003))</f>
        <v/>
      </c>
      <c r="F210" s="23" t="str">
        <f t="shared" si="15"/>
        <v/>
      </c>
      <c r="G210" s="22" t="str">
        <f t="shared" si="16"/>
        <v/>
      </c>
      <c r="H210" s="22" t="str">
        <f t="shared" si="17"/>
        <v/>
      </c>
      <c r="I210" s="22" t="str">
        <f>IF($A210="","",SUMIF(Receipts!$B$4:$B$1003,$A210,Receipts!$I$4:$I$1003))</f>
        <v/>
      </c>
      <c r="J210" s="22" t="str">
        <f t="shared" si="18"/>
        <v/>
      </c>
      <c r="K210" s="22" t="str">
        <f t="shared" si="19"/>
        <v/>
      </c>
    </row>
    <row r="211" spans="1:11" x14ac:dyDescent="0.3">
      <c r="A211" s="25" t="str">
        <f>IF(Items!A210="","",Items!A210)</f>
        <v/>
      </c>
      <c r="B211" s="25" t="str">
        <f>IF($A211="","",Items!B210)</f>
        <v/>
      </c>
      <c r="C211" s="23" t="str">
        <f>IF($A211="","",SUMIF(Receipts!$B$4:$B$1003,$A211,Receipts!$D$4:$D$1003))</f>
        <v/>
      </c>
      <c r="D211" s="22" t="str">
        <f>IF($A211="","",SUMIF(Receipts!$B$4:$B$1003,$A211,Receipts!$F$4:$F$1003))</f>
        <v/>
      </c>
      <c r="E211" s="23" t="str">
        <f>IF($A211="","",SUMIF(Issues!$B$4:$B$2003,$A211,Issues!$D$4:$D$2003))</f>
        <v/>
      </c>
      <c r="F211" s="23" t="str">
        <f t="shared" si="15"/>
        <v/>
      </c>
      <c r="G211" s="22" t="str">
        <f t="shared" si="16"/>
        <v/>
      </c>
      <c r="H211" s="22" t="str">
        <f t="shared" si="17"/>
        <v/>
      </c>
      <c r="I211" s="22" t="str">
        <f>IF($A211="","",SUMIF(Receipts!$B$4:$B$1003,$A211,Receipts!$I$4:$I$1003))</f>
        <v/>
      </c>
      <c r="J211" s="22" t="str">
        <f t="shared" si="18"/>
        <v/>
      </c>
      <c r="K211" s="22" t="str">
        <f t="shared" si="19"/>
        <v/>
      </c>
    </row>
    <row r="212" spans="1:11" x14ac:dyDescent="0.3">
      <c r="A212" s="25" t="str">
        <f>IF(Items!A211="","",Items!A211)</f>
        <v/>
      </c>
      <c r="B212" s="25" t="str">
        <f>IF($A212="","",Items!B211)</f>
        <v/>
      </c>
      <c r="C212" s="23" t="str">
        <f>IF($A212="","",SUMIF(Receipts!$B$4:$B$1003,$A212,Receipts!$D$4:$D$1003))</f>
        <v/>
      </c>
      <c r="D212" s="22" t="str">
        <f>IF($A212="","",SUMIF(Receipts!$B$4:$B$1003,$A212,Receipts!$F$4:$F$1003))</f>
        <v/>
      </c>
      <c r="E212" s="23" t="str">
        <f>IF($A212="","",SUMIF(Issues!$B$4:$B$2003,$A212,Issues!$D$4:$D$2003))</f>
        <v/>
      </c>
      <c r="F212" s="23" t="str">
        <f t="shared" si="15"/>
        <v/>
      </c>
      <c r="G212" s="22" t="str">
        <f t="shared" si="16"/>
        <v/>
      </c>
      <c r="H212" s="22" t="str">
        <f t="shared" si="17"/>
        <v/>
      </c>
      <c r="I212" s="22" t="str">
        <f>IF($A212="","",SUMIF(Receipts!$B$4:$B$1003,$A212,Receipts!$I$4:$I$1003))</f>
        <v/>
      </c>
      <c r="J212" s="22" t="str">
        <f t="shared" si="18"/>
        <v/>
      </c>
      <c r="K212" s="22" t="str">
        <f t="shared" si="19"/>
        <v/>
      </c>
    </row>
    <row r="213" spans="1:11" x14ac:dyDescent="0.3">
      <c r="A213" s="25" t="str">
        <f>IF(Items!A212="","",Items!A212)</f>
        <v/>
      </c>
      <c r="B213" s="25" t="str">
        <f>IF($A213="","",Items!B212)</f>
        <v/>
      </c>
      <c r="C213" s="23" t="str">
        <f>IF($A213="","",SUMIF(Receipts!$B$4:$B$1003,$A213,Receipts!$D$4:$D$1003))</f>
        <v/>
      </c>
      <c r="D213" s="22" t="str">
        <f>IF($A213="","",SUMIF(Receipts!$B$4:$B$1003,$A213,Receipts!$F$4:$F$1003))</f>
        <v/>
      </c>
      <c r="E213" s="23" t="str">
        <f>IF($A213="","",SUMIF(Issues!$B$4:$B$2003,$A213,Issues!$D$4:$D$2003))</f>
        <v/>
      </c>
      <c r="F213" s="23" t="str">
        <f t="shared" si="15"/>
        <v/>
      </c>
      <c r="G213" s="22" t="str">
        <f t="shared" si="16"/>
        <v/>
      </c>
      <c r="H213" s="22" t="str">
        <f t="shared" si="17"/>
        <v/>
      </c>
      <c r="I213" s="22" t="str">
        <f>IF($A213="","",SUMIF(Receipts!$B$4:$B$1003,$A213,Receipts!$I$4:$I$1003))</f>
        <v/>
      </c>
      <c r="J213" s="22" t="str">
        <f t="shared" si="18"/>
        <v/>
      </c>
      <c r="K213" s="22" t="str">
        <f t="shared" si="19"/>
        <v/>
      </c>
    </row>
    <row r="214" spans="1:11" x14ac:dyDescent="0.3">
      <c r="A214" s="25" t="str">
        <f>IF(Items!A213="","",Items!A213)</f>
        <v/>
      </c>
      <c r="B214" s="25" t="str">
        <f>IF($A214="","",Items!B213)</f>
        <v/>
      </c>
      <c r="C214" s="23" t="str">
        <f>IF($A214="","",SUMIF(Receipts!$B$4:$B$1003,$A214,Receipts!$D$4:$D$1003))</f>
        <v/>
      </c>
      <c r="D214" s="22" t="str">
        <f>IF($A214="","",SUMIF(Receipts!$B$4:$B$1003,$A214,Receipts!$F$4:$F$1003))</f>
        <v/>
      </c>
      <c r="E214" s="23" t="str">
        <f>IF($A214="","",SUMIF(Issues!$B$4:$B$2003,$A214,Issues!$D$4:$D$2003))</f>
        <v/>
      </c>
      <c r="F214" s="23" t="str">
        <f t="shared" si="15"/>
        <v/>
      </c>
      <c r="G214" s="22" t="str">
        <f t="shared" si="16"/>
        <v/>
      </c>
      <c r="H214" s="22" t="str">
        <f t="shared" si="17"/>
        <v/>
      </c>
      <c r="I214" s="22" t="str">
        <f>IF($A214="","",SUMIF(Receipts!$B$4:$B$1003,$A214,Receipts!$I$4:$I$1003))</f>
        <v/>
      </c>
      <c r="J214" s="22" t="str">
        <f t="shared" si="18"/>
        <v/>
      </c>
      <c r="K214" s="22" t="str">
        <f t="shared" si="19"/>
        <v/>
      </c>
    </row>
    <row r="215" spans="1:11" x14ac:dyDescent="0.3">
      <c r="A215" s="25" t="str">
        <f>IF(Items!A214="","",Items!A214)</f>
        <v/>
      </c>
      <c r="B215" s="25" t="str">
        <f>IF($A215="","",Items!B214)</f>
        <v/>
      </c>
      <c r="C215" s="23" t="str">
        <f>IF($A215="","",SUMIF(Receipts!$B$4:$B$1003,$A215,Receipts!$D$4:$D$1003))</f>
        <v/>
      </c>
      <c r="D215" s="22" t="str">
        <f>IF($A215="","",SUMIF(Receipts!$B$4:$B$1003,$A215,Receipts!$F$4:$F$1003))</f>
        <v/>
      </c>
      <c r="E215" s="23" t="str">
        <f>IF($A215="","",SUMIF(Issues!$B$4:$B$2003,$A215,Issues!$D$4:$D$2003))</f>
        <v/>
      </c>
      <c r="F215" s="23" t="str">
        <f t="shared" si="15"/>
        <v/>
      </c>
      <c r="G215" s="22" t="str">
        <f t="shared" si="16"/>
        <v/>
      </c>
      <c r="H215" s="22" t="str">
        <f t="shared" si="17"/>
        <v/>
      </c>
      <c r="I215" s="22" t="str">
        <f>IF($A215="","",SUMIF(Receipts!$B$4:$B$1003,$A215,Receipts!$I$4:$I$1003))</f>
        <v/>
      </c>
      <c r="J215" s="22" t="str">
        <f t="shared" si="18"/>
        <v/>
      </c>
      <c r="K215" s="22" t="str">
        <f t="shared" si="19"/>
        <v/>
      </c>
    </row>
    <row r="216" spans="1:11" x14ac:dyDescent="0.3">
      <c r="A216" s="25" t="str">
        <f>IF(Items!A215="","",Items!A215)</f>
        <v/>
      </c>
      <c r="B216" s="25" t="str">
        <f>IF($A216="","",Items!B215)</f>
        <v/>
      </c>
      <c r="C216" s="23" t="str">
        <f>IF($A216="","",SUMIF(Receipts!$B$4:$B$1003,$A216,Receipts!$D$4:$D$1003))</f>
        <v/>
      </c>
      <c r="D216" s="22" t="str">
        <f>IF($A216="","",SUMIF(Receipts!$B$4:$B$1003,$A216,Receipts!$F$4:$F$1003))</f>
        <v/>
      </c>
      <c r="E216" s="23" t="str">
        <f>IF($A216="","",SUMIF(Issues!$B$4:$B$2003,$A216,Issues!$D$4:$D$2003))</f>
        <v/>
      </c>
      <c r="F216" s="23" t="str">
        <f t="shared" si="15"/>
        <v/>
      </c>
      <c r="G216" s="22" t="str">
        <f t="shared" si="16"/>
        <v/>
      </c>
      <c r="H216" s="22" t="str">
        <f t="shared" si="17"/>
        <v/>
      </c>
      <c r="I216" s="22" t="str">
        <f>IF($A216="","",SUMIF(Receipts!$B$4:$B$1003,$A216,Receipts!$I$4:$I$1003))</f>
        <v/>
      </c>
      <c r="J216" s="22" t="str">
        <f t="shared" si="18"/>
        <v/>
      </c>
      <c r="K216" s="22" t="str">
        <f t="shared" si="19"/>
        <v/>
      </c>
    </row>
    <row r="217" spans="1:11" x14ac:dyDescent="0.3">
      <c r="A217" s="25" t="str">
        <f>IF(Items!A216="","",Items!A216)</f>
        <v/>
      </c>
      <c r="B217" s="25" t="str">
        <f>IF($A217="","",Items!B216)</f>
        <v/>
      </c>
      <c r="C217" s="23" t="str">
        <f>IF($A217="","",SUMIF(Receipts!$B$4:$B$1003,$A217,Receipts!$D$4:$D$1003))</f>
        <v/>
      </c>
      <c r="D217" s="22" t="str">
        <f>IF($A217="","",SUMIF(Receipts!$B$4:$B$1003,$A217,Receipts!$F$4:$F$1003))</f>
        <v/>
      </c>
      <c r="E217" s="23" t="str">
        <f>IF($A217="","",SUMIF(Issues!$B$4:$B$2003,$A217,Issues!$D$4:$D$2003))</f>
        <v/>
      </c>
      <c r="F217" s="23" t="str">
        <f t="shared" si="15"/>
        <v/>
      </c>
      <c r="G217" s="22" t="str">
        <f t="shared" si="16"/>
        <v/>
      </c>
      <c r="H217" s="22" t="str">
        <f t="shared" si="17"/>
        <v/>
      </c>
      <c r="I217" s="22" t="str">
        <f>IF($A217="","",SUMIF(Receipts!$B$4:$B$1003,$A217,Receipts!$I$4:$I$1003))</f>
        <v/>
      </c>
      <c r="J217" s="22" t="str">
        <f t="shared" si="18"/>
        <v/>
      </c>
      <c r="K217" s="22" t="str">
        <f t="shared" si="19"/>
        <v/>
      </c>
    </row>
    <row r="218" spans="1:11" x14ac:dyDescent="0.3">
      <c r="A218" s="25" t="str">
        <f>IF(Items!A217="","",Items!A217)</f>
        <v/>
      </c>
      <c r="B218" s="25" t="str">
        <f>IF($A218="","",Items!B217)</f>
        <v/>
      </c>
      <c r="C218" s="23" t="str">
        <f>IF($A218="","",SUMIF(Receipts!$B$4:$B$1003,$A218,Receipts!$D$4:$D$1003))</f>
        <v/>
      </c>
      <c r="D218" s="22" t="str">
        <f>IF($A218="","",SUMIF(Receipts!$B$4:$B$1003,$A218,Receipts!$F$4:$F$1003))</f>
        <v/>
      </c>
      <c r="E218" s="23" t="str">
        <f>IF($A218="","",SUMIF(Issues!$B$4:$B$2003,$A218,Issues!$D$4:$D$2003))</f>
        <v/>
      </c>
      <c r="F218" s="23" t="str">
        <f t="shared" si="15"/>
        <v/>
      </c>
      <c r="G218" s="22" t="str">
        <f t="shared" si="16"/>
        <v/>
      </c>
      <c r="H218" s="22" t="str">
        <f t="shared" si="17"/>
        <v/>
      </c>
      <c r="I218" s="22" t="str">
        <f>IF($A218="","",SUMIF(Receipts!$B$4:$B$1003,$A218,Receipts!$I$4:$I$1003))</f>
        <v/>
      </c>
      <c r="J218" s="22" t="str">
        <f t="shared" si="18"/>
        <v/>
      </c>
      <c r="K218" s="22" t="str">
        <f t="shared" si="19"/>
        <v/>
      </c>
    </row>
    <row r="219" spans="1:11" x14ac:dyDescent="0.3">
      <c r="A219" s="25" t="str">
        <f>IF(Items!A218="","",Items!A218)</f>
        <v/>
      </c>
      <c r="B219" s="25" t="str">
        <f>IF($A219="","",Items!B218)</f>
        <v/>
      </c>
      <c r="C219" s="23" t="str">
        <f>IF($A219="","",SUMIF(Receipts!$B$4:$B$1003,$A219,Receipts!$D$4:$D$1003))</f>
        <v/>
      </c>
      <c r="D219" s="22" t="str">
        <f>IF($A219="","",SUMIF(Receipts!$B$4:$B$1003,$A219,Receipts!$F$4:$F$1003))</f>
        <v/>
      </c>
      <c r="E219" s="23" t="str">
        <f>IF($A219="","",SUMIF(Issues!$B$4:$B$2003,$A219,Issues!$D$4:$D$2003))</f>
        <v/>
      </c>
      <c r="F219" s="23" t="str">
        <f t="shared" si="15"/>
        <v/>
      </c>
      <c r="G219" s="22" t="str">
        <f t="shared" si="16"/>
        <v/>
      </c>
      <c r="H219" s="22" t="str">
        <f t="shared" si="17"/>
        <v/>
      </c>
      <c r="I219" s="22" t="str">
        <f>IF($A219="","",SUMIF(Receipts!$B$4:$B$1003,$A219,Receipts!$I$4:$I$1003))</f>
        <v/>
      </c>
      <c r="J219" s="22" t="str">
        <f t="shared" si="18"/>
        <v/>
      </c>
      <c r="K219" s="22" t="str">
        <f t="shared" si="19"/>
        <v/>
      </c>
    </row>
    <row r="220" spans="1:11" x14ac:dyDescent="0.3">
      <c r="A220" s="25" t="str">
        <f>IF(Items!A219="","",Items!A219)</f>
        <v/>
      </c>
      <c r="B220" s="25" t="str">
        <f>IF($A220="","",Items!B219)</f>
        <v/>
      </c>
      <c r="C220" s="23" t="str">
        <f>IF($A220="","",SUMIF(Receipts!$B$4:$B$1003,$A220,Receipts!$D$4:$D$1003))</f>
        <v/>
      </c>
      <c r="D220" s="22" t="str">
        <f>IF($A220="","",SUMIF(Receipts!$B$4:$B$1003,$A220,Receipts!$F$4:$F$1003))</f>
        <v/>
      </c>
      <c r="E220" s="23" t="str">
        <f>IF($A220="","",SUMIF(Issues!$B$4:$B$2003,$A220,Issues!$D$4:$D$2003))</f>
        <v/>
      </c>
      <c r="F220" s="23" t="str">
        <f t="shared" si="15"/>
        <v/>
      </c>
      <c r="G220" s="22" t="str">
        <f t="shared" si="16"/>
        <v/>
      </c>
      <c r="H220" s="22" t="str">
        <f t="shared" si="17"/>
        <v/>
      </c>
      <c r="I220" s="22" t="str">
        <f>IF($A220="","",SUMIF(Receipts!$B$4:$B$1003,$A220,Receipts!$I$4:$I$1003))</f>
        <v/>
      </c>
      <c r="J220" s="22" t="str">
        <f t="shared" si="18"/>
        <v/>
      </c>
      <c r="K220" s="22" t="str">
        <f t="shared" si="19"/>
        <v/>
      </c>
    </row>
    <row r="221" spans="1:11" x14ac:dyDescent="0.3">
      <c r="A221" s="25" t="str">
        <f>IF(Items!A220="","",Items!A220)</f>
        <v/>
      </c>
      <c r="B221" s="25" t="str">
        <f>IF($A221="","",Items!B220)</f>
        <v/>
      </c>
      <c r="C221" s="23" t="str">
        <f>IF($A221="","",SUMIF(Receipts!$B$4:$B$1003,$A221,Receipts!$D$4:$D$1003))</f>
        <v/>
      </c>
      <c r="D221" s="22" t="str">
        <f>IF($A221="","",SUMIF(Receipts!$B$4:$B$1003,$A221,Receipts!$F$4:$F$1003))</f>
        <v/>
      </c>
      <c r="E221" s="23" t="str">
        <f>IF($A221="","",SUMIF(Issues!$B$4:$B$2003,$A221,Issues!$D$4:$D$2003))</f>
        <v/>
      </c>
      <c r="F221" s="23" t="str">
        <f t="shared" si="15"/>
        <v/>
      </c>
      <c r="G221" s="22" t="str">
        <f t="shared" si="16"/>
        <v/>
      </c>
      <c r="H221" s="22" t="str">
        <f t="shared" si="17"/>
        <v/>
      </c>
      <c r="I221" s="22" t="str">
        <f>IF($A221="","",SUMIF(Receipts!$B$4:$B$1003,$A221,Receipts!$I$4:$I$1003))</f>
        <v/>
      </c>
      <c r="J221" s="22" t="str">
        <f t="shared" si="18"/>
        <v/>
      </c>
      <c r="K221" s="22" t="str">
        <f t="shared" si="19"/>
        <v/>
      </c>
    </row>
    <row r="222" spans="1:11" x14ac:dyDescent="0.3">
      <c r="A222" s="25" t="str">
        <f>IF(Items!A221="","",Items!A221)</f>
        <v/>
      </c>
      <c r="B222" s="25" t="str">
        <f>IF($A222="","",Items!B221)</f>
        <v/>
      </c>
      <c r="C222" s="23" t="str">
        <f>IF($A222="","",SUMIF(Receipts!$B$4:$B$1003,$A222,Receipts!$D$4:$D$1003))</f>
        <v/>
      </c>
      <c r="D222" s="22" t="str">
        <f>IF($A222="","",SUMIF(Receipts!$B$4:$B$1003,$A222,Receipts!$F$4:$F$1003))</f>
        <v/>
      </c>
      <c r="E222" s="23" t="str">
        <f>IF($A222="","",SUMIF(Issues!$B$4:$B$2003,$A222,Issues!$D$4:$D$2003))</f>
        <v/>
      </c>
      <c r="F222" s="23" t="str">
        <f t="shared" si="15"/>
        <v/>
      </c>
      <c r="G222" s="22" t="str">
        <f t="shared" si="16"/>
        <v/>
      </c>
      <c r="H222" s="22" t="str">
        <f t="shared" si="17"/>
        <v/>
      </c>
      <c r="I222" s="22" t="str">
        <f>IF($A222="","",SUMIF(Receipts!$B$4:$B$1003,$A222,Receipts!$I$4:$I$1003))</f>
        <v/>
      </c>
      <c r="J222" s="22" t="str">
        <f t="shared" si="18"/>
        <v/>
      </c>
      <c r="K222" s="22" t="str">
        <f t="shared" si="19"/>
        <v/>
      </c>
    </row>
    <row r="223" spans="1:11" x14ac:dyDescent="0.3">
      <c r="A223" s="25" t="str">
        <f>IF(Items!A222="","",Items!A222)</f>
        <v/>
      </c>
      <c r="B223" s="25" t="str">
        <f>IF($A223="","",Items!B222)</f>
        <v/>
      </c>
      <c r="C223" s="23" t="str">
        <f>IF($A223="","",SUMIF(Receipts!$B$4:$B$1003,$A223,Receipts!$D$4:$D$1003))</f>
        <v/>
      </c>
      <c r="D223" s="22" t="str">
        <f>IF($A223="","",SUMIF(Receipts!$B$4:$B$1003,$A223,Receipts!$F$4:$F$1003))</f>
        <v/>
      </c>
      <c r="E223" s="23" t="str">
        <f>IF($A223="","",SUMIF(Issues!$B$4:$B$2003,$A223,Issues!$D$4:$D$2003))</f>
        <v/>
      </c>
      <c r="F223" s="23" t="str">
        <f t="shared" si="15"/>
        <v/>
      </c>
      <c r="G223" s="22" t="str">
        <f t="shared" si="16"/>
        <v/>
      </c>
      <c r="H223" s="22" t="str">
        <f t="shared" si="17"/>
        <v/>
      </c>
      <c r="I223" s="22" t="str">
        <f>IF($A223="","",SUMIF(Receipts!$B$4:$B$1003,$A223,Receipts!$I$4:$I$1003))</f>
        <v/>
      </c>
      <c r="J223" s="22" t="str">
        <f t="shared" si="18"/>
        <v/>
      </c>
      <c r="K223" s="22" t="str">
        <f t="shared" si="19"/>
        <v/>
      </c>
    </row>
    <row r="224" spans="1:11" x14ac:dyDescent="0.3">
      <c r="A224" s="25" t="str">
        <f>IF(Items!A223="","",Items!A223)</f>
        <v/>
      </c>
      <c r="B224" s="25" t="str">
        <f>IF($A224="","",Items!B223)</f>
        <v/>
      </c>
      <c r="C224" s="23" t="str">
        <f>IF($A224="","",SUMIF(Receipts!$B$4:$B$1003,$A224,Receipts!$D$4:$D$1003))</f>
        <v/>
      </c>
      <c r="D224" s="22" t="str">
        <f>IF($A224="","",SUMIF(Receipts!$B$4:$B$1003,$A224,Receipts!$F$4:$F$1003))</f>
        <v/>
      </c>
      <c r="E224" s="23" t="str">
        <f>IF($A224="","",SUMIF(Issues!$B$4:$B$2003,$A224,Issues!$D$4:$D$2003))</f>
        <v/>
      </c>
      <c r="F224" s="23" t="str">
        <f t="shared" si="15"/>
        <v/>
      </c>
      <c r="G224" s="22" t="str">
        <f t="shared" si="16"/>
        <v/>
      </c>
      <c r="H224" s="22" t="str">
        <f t="shared" si="17"/>
        <v/>
      </c>
      <c r="I224" s="22" t="str">
        <f>IF($A224="","",SUMIF(Receipts!$B$4:$B$1003,$A224,Receipts!$I$4:$I$1003))</f>
        <v/>
      </c>
      <c r="J224" s="22" t="str">
        <f t="shared" si="18"/>
        <v/>
      </c>
      <c r="K224" s="22" t="str">
        <f t="shared" si="19"/>
        <v/>
      </c>
    </row>
    <row r="225" spans="1:11" x14ac:dyDescent="0.3">
      <c r="A225" s="25" t="str">
        <f>IF(Items!A224="","",Items!A224)</f>
        <v/>
      </c>
      <c r="B225" s="25" t="str">
        <f>IF($A225="","",Items!B224)</f>
        <v/>
      </c>
      <c r="C225" s="23" t="str">
        <f>IF($A225="","",SUMIF(Receipts!$B$4:$B$1003,$A225,Receipts!$D$4:$D$1003))</f>
        <v/>
      </c>
      <c r="D225" s="22" t="str">
        <f>IF($A225="","",SUMIF(Receipts!$B$4:$B$1003,$A225,Receipts!$F$4:$F$1003))</f>
        <v/>
      </c>
      <c r="E225" s="23" t="str">
        <f>IF($A225="","",SUMIF(Issues!$B$4:$B$2003,$A225,Issues!$D$4:$D$2003))</f>
        <v/>
      </c>
      <c r="F225" s="23" t="str">
        <f t="shared" si="15"/>
        <v/>
      </c>
      <c r="G225" s="22" t="str">
        <f t="shared" si="16"/>
        <v/>
      </c>
      <c r="H225" s="22" t="str">
        <f t="shared" si="17"/>
        <v/>
      </c>
      <c r="I225" s="22" t="str">
        <f>IF($A225="","",SUMIF(Receipts!$B$4:$B$1003,$A225,Receipts!$I$4:$I$1003))</f>
        <v/>
      </c>
      <c r="J225" s="22" t="str">
        <f t="shared" si="18"/>
        <v/>
      </c>
      <c r="K225" s="22" t="str">
        <f t="shared" si="19"/>
        <v/>
      </c>
    </row>
    <row r="226" spans="1:11" x14ac:dyDescent="0.3">
      <c r="A226" s="25" t="str">
        <f>IF(Items!A225="","",Items!A225)</f>
        <v/>
      </c>
      <c r="B226" s="25" t="str">
        <f>IF($A226="","",Items!B225)</f>
        <v/>
      </c>
      <c r="C226" s="23" t="str">
        <f>IF($A226="","",SUMIF(Receipts!$B$4:$B$1003,$A226,Receipts!$D$4:$D$1003))</f>
        <v/>
      </c>
      <c r="D226" s="22" t="str">
        <f>IF($A226="","",SUMIF(Receipts!$B$4:$B$1003,$A226,Receipts!$F$4:$F$1003))</f>
        <v/>
      </c>
      <c r="E226" s="23" t="str">
        <f>IF($A226="","",SUMIF(Issues!$B$4:$B$2003,$A226,Issues!$D$4:$D$2003))</f>
        <v/>
      </c>
      <c r="F226" s="23" t="str">
        <f t="shared" si="15"/>
        <v/>
      </c>
      <c r="G226" s="22" t="str">
        <f t="shared" si="16"/>
        <v/>
      </c>
      <c r="H226" s="22" t="str">
        <f t="shared" si="17"/>
        <v/>
      </c>
      <c r="I226" s="22" t="str">
        <f>IF($A226="","",SUMIF(Receipts!$B$4:$B$1003,$A226,Receipts!$I$4:$I$1003))</f>
        <v/>
      </c>
      <c r="J226" s="22" t="str">
        <f t="shared" si="18"/>
        <v/>
      </c>
      <c r="K226" s="22" t="str">
        <f t="shared" si="19"/>
        <v/>
      </c>
    </row>
    <row r="227" spans="1:11" x14ac:dyDescent="0.3">
      <c r="A227" s="25" t="str">
        <f>IF(Items!A226="","",Items!A226)</f>
        <v/>
      </c>
      <c r="B227" s="25" t="str">
        <f>IF($A227="","",Items!B226)</f>
        <v/>
      </c>
      <c r="C227" s="23" t="str">
        <f>IF($A227="","",SUMIF(Receipts!$B$4:$B$1003,$A227,Receipts!$D$4:$D$1003))</f>
        <v/>
      </c>
      <c r="D227" s="22" t="str">
        <f>IF($A227="","",SUMIF(Receipts!$B$4:$B$1003,$A227,Receipts!$F$4:$F$1003))</f>
        <v/>
      </c>
      <c r="E227" s="23" t="str">
        <f>IF($A227="","",SUMIF(Issues!$B$4:$B$2003,$A227,Issues!$D$4:$D$2003))</f>
        <v/>
      </c>
      <c r="F227" s="23" t="str">
        <f t="shared" si="15"/>
        <v/>
      </c>
      <c r="G227" s="22" t="str">
        <f t="shared" si="16"/>
        <v/>
      </c>
      <c r="H227" s="22" t="str">
        <f t="shared" si="17"/>
        <v/>
      </c>
      <c r="I227" s="22" t="str">
        <f>IF($A227="","",SUMIF(Receipts!$B$4:$B$1003,$A227,Receipts!$I$4:$I$1003))</f>
        <v/>
      </c>
      <c r="J227" s="22" t="str">
        <f t="shared" si="18"/>
        <v/>
      </c>
      <c r="K227" s="22" t="str">
        <f t="shared" si="19"/>
        <v/>
      </c>
    </row>
    <row r="228" spans="1:11" x14ac:dyDescent="0.3">
      <c r="A228" s="25" t="str">
        <f>IF(Items!A227="","",Items!A227)</f>
        <v/>
      </c>
      <c r="B228" s="25" t="str">
        <f>IF($A228="","",Items!B227)</f>
        <v/>
      </c>
      <c r="C228" s="23" t="str">
        <f>IF($A228="","",SUMIF(Receipts!$B$4:$B$1003,$A228,Receipts!$D$4:$D$1003))</f>
        <v/>
      </c>
      <c r="D228" s="22" t="str">
        <f>IF($A228="","",SUMIF(Receipts!$B$4:$B$1003,$A228,Receipts!$F$4:$F$1003))</f>
        <v/>
      </c>
      <c r="E228" s="23" t="str">
        <f>IF($A228="","",SUMIF(Issues!$B$4:$B$2003,$A228,Issues!$D$4:$D$2003))</f>
        <v/>
      </c>
      <c r="F228" s="23" t="str">
        <f t="shared" si="15"/>
        <v/>
      </c>
      <c r="G228" s="22" t="str">
        <f t="shared" si="16"/>
        <v/>
      </c>
      <c r="H228" s="22" t="str">
        <f t="shared" si="17"/>
        <v/>
      </c>
      <c r="I228" s="22" t="str">
        <f>IF($A228="","",SUMIF(Receipts!$B$4:$B$1003,$A228,Receipts!$I$4:$I$1003))</f>
        <v/>
      </c>
      <c r="J228" s="22" t="str">
        <f t="shared" si="18"/>
        <v/>
      </c>
      <c r="K228" s="22" t="str">
        <f t="shared" si="19"/>
        <v/>
      </c>
    </row>
    <row r="229" spans="1:11" x14ac:dyDescent="0.3">
      <c r="A229" s="25" t="str">
        <f>IF(Items!A228="","",Items!A228)</f>
        <v/>
      </c>
      <c r="B229" s="25" t="str">
        <f>IF($A229="","",Items!B228)</f>
        <v/>
      </c>
      <c r="C229" s="23" t="str">
        <f>IF($A229="","",SUMIF(Receipts!$B$4:$B$1003,$A229,Receipts!$D$4:$D$1003))</f>
        <v/>
      </c>
      <c r="D229" s="22" t="str">
        <f>IF($A229="","",SUMIF(Receipts!$B$4:$B$1003,$A229,Receipts!$F$4:$F$1003))</f>
        <v/>
      </c>
      <c r="E229" s="23" t="str">
        <f>IF($A229="","",SUMIF(Issues!$B$4:$B$2003,$A229,Issues!$D$4:$D$2003))</f>
        <v/>
      </c>
      <c r="F229" s="23" t="str">
        <f t="shared" si="15"/>
        <v/>
      </c>
      <c r="G229" s="22" t="str">
        <f t="shared" si="16"/>
        <v/>
      </c>
      <c r="H229" s="22" t="str">
        <f t="shared" si="17"/>
        <v/>
      </c>
      <c r="I229" s="22" t="str">
        <f>IF($A229="","",SUMIF(Receipts!$B$4:$B$1003,$A229,Receipts!$I$4:$I$1003))</f>
        <v/>
      </c>
      <c r="J229" s="22" t="str">
        <f t="shared" si="18"/>
        <v/>
      </c>
      <c r="K229" s="22" t="str">
        <f t="shared" si="19"/>
        <v/>
      </c>
    </row>
    <row r="230" spans="1:11" x14ac:dyDescent="0.3">
      <c r="A230" s="25" t="str">
        <f>IF(Items!A229="","",Items!A229)</f>
        <v/>
      </c>
      <c r="B230" s="25" t="str">
        <f>IF($A230="","",Items!B229)</f>
        <v/>
      </c>
      <c r="C230" s="23" t="str">
        <f>IF($A230="","",SUMIF(Receipts!$B$4:$B$1003,$A230,Receipts!$D$4:$D$1003))</f>
        <v/>
      </c>
      <c r="D230" s="22" t="str">
        <f>IF($A230="","",SUMIF(Receipts!$B$4:$B$1003,$A230,Receipts!$F$4:$F$1003))</f>
        <v/>
      </c>
      <c r="E230" s="23" t="str">
        <f>IF($A230="","",SUMIF(Issues!$B$4:$B$2003,$A230,Issues!$D$4:$D$2003))</f>
        <v/>
      </c>
      <c r="F230" s="23" t="str">
        <f t="shared" si="15"/>
        <v/>
      </c>
      <c r="G230" s="22" t="str">
        <f t="shared" si="16"/>
        <v/>
      </c>
      <c r="H230" s="22" t="str">
        <f t="shared" si="17"/>
        <v/>
      </c>
      <c r="I230" s="22" t="str">
        <f>IF($A230="","",SUMIF(Receipts!$B$4:$B$1003,$A230,Receipts!$I$4:$I$1003))</f>
        <v/>
      </c>
      <c r="J230" s="22" t="str">
        <f t="shared" si="18"/>
        <v/>
      </c>
      <c r="K230" s="22" t="str">
        <f t="shared" si="19"/>
        <v/>
      </c>
    </row>
    <row r="231" spans="1:11" x14ac:dyDescent="0.3">
      <c r="A231" s="25" t="str">
        <f>IF(Items!A230="","",Items!A230)</f>
        <v/>
      </c>
      <c r="B231" s="25" t="str">
        <f>IF($A231="","",Items!B230)</f>
        <v/>
      </c>
      <c r="C231" s="23" t="str">
        <f>IF($A231="","",SUMIF(Receipts!$B$4:$B$1003,$A231,Receipts!$D$4:$D$1003))</f>
        <v/>
      </c>
      <c r="D231" s="22" t="str">
        <f>IF($A231="","",SUMIF(Receipts!$B$4:$B$1003,$A231,Receipts!$F$4:$F$1003))</f>
        <v/>
      </c>
      <c r="E231" s="23" t="str">
        <f>IF($A231="","",SUMIF(Issues!$B$4:$B$2003,$A231,Issues!$D$4:$D$2003))</f>
        <v/>
      </c>
      <c r="F231" s="23" t="str">
        <f t="shared" si="15"/>
        <v/>
      </c>
      <c r="G231" s="22" t="str">
        <f t="shared" si="16"/>
        <v/>
      </c>
      <c r="H231" s="22" t="str">
        <f t="shared" si="17"/>
        <v/>
      </c>
      <c r="I231" s="22" t="str">
        <f>IF($A231="","",SUMIF(Receipts!$B$4:$B$1003,$A231,Receipts!$I$4:$I$1003))</f>
        <v/>
      </c>
      <c r="J231" s="22" t="str">
        <f t="shared" si="18"/>
        <v/>
      </c>
      <c r="K231" s="22" t="str">
        <f t="shared" si="19"/>
        <v/>
      </c>
    </row>
    <row r="232" spans="1:11" x14ac:dyDescent="0.3">
      <c r="A232" s="25" t="str">
        <f>IF(Items!A231="","",Items!A231)</f>
        <v/>
      </c>
      <c r="B232" s="25" t="str">
        <f>IF($A232="","",Items!B231)</f>
        <v/>
      </c>
      <c r="C232" s="23" t="str">
        <f>IF($A232="","",SUMIF(Receipts!$B$4:$B$1003,$A232,Receipts!$D$4:$D$1003))</f>
        <v/>
      </c>
      <c r="D232" s="22" t="str">
        <f>IF($A232="","",SUMIF(Receipts!$B$4:$B$1003,$A232,Receipts!$F$4:$F$1003))</f>
        <v/>
      </c>
      <c r="E232" s="23" t="str">
        <f>IF($A232="","",SUMIF(Issues!$B$4:$B$2003,$A232,Issues!$D$4:$D$2003))</f>
        <v/>
      </c>
      <c r="F232" s="23" t="str">
        <f t="shared" si="15"/>
        <v/>
      </c>
      <c r="G232" s="22" t="str">
        <f t="shared" si="16"/>
        <v/>
      </c>
      <c r="H232" s="22" t="str">
        <f t="shared" si="17"/>
        <v/>
      </c>
      <c r="I232" s="22" t="str">
        <f>IF($A232="","",SUMIF(Receipts!$B$4:$B$1003,$A232,Receipts!$I$4:$I$1003))</f>
        <v/>
      </c>
      <c r="J232" s="22" t="str">
        <f t="shared" si="18"/>
        <v/>
      </c>
      <c r="K232" s="22" t="str">
        <f t="shared" si="19"/>
        <v/>
      </c>
    </row>
    <row r="233" spans="1:11" x14ac:dyDescent="0.3">
      <c r="A233" s="25" t="str">
        <f>IF(Items!A232="","",Items!A232)</f>
        <v/>
      </c>
      <c r="B233" s="25" t="str">
        <f>IF($A233="","",Items!B232)</f>
        <v/>
      </c>
      <c r="C233" s="23" t="str">
        <f>IF($A233="","",SUMIF(Receipts!$B$4:$B$1003,$A233,Receipts!$D$4:$D$1003))</f>
        <v/>
      </c>
      <c r="D233" s="22" t="str">
        <f>IF($A233="","",SUMIF(Receipts!$B$4:$B$1003,$A233,Receipts!$F$4:$F$1003))</f>
        <v/>
      </c>
      <c r="E233" s="23" t="str">
        <f>IF($A233="","",SUMIF(Issues!$B$4:$B$2003,$A233,Issues!$D$4:$D$2003))</f>
        <v/>
      </c>
      <c r="F233" s="23" t="str">
        <f t="shared" si="15"/>
        <v/>
      </c>
      <c r="G233" s="22" t="str">
        <f t="shared" si="16"/>
        <v/>
      </c>
      <c r="H233" s="22" t="str">
        <f t="shared" si="17"/>
        <v/>
      </c>
      <c r="I233" s="22" t="str">
        <f>IF($A233="","",SUMIF(Receipts!$B$4:$B$1003,$A233,Receipts!$I$4:$I$1003))</f>
        <v/>
      </c>
      <c r="J233" s="22" t="str">
        <f t="shared" si="18"/>
        <v/>
      </c>
      <c r="K233" s="22" t="str">
        <f t="shared" si="19"/>
        <v/>
      </c>
    </row>
    <row r="234" spans="1:11" x14ac:dyDescent="0.3">
      <c r="A234" s="25" t="str">
        <f>IF(Items!A233="","",Items!A233)</f>
        <v/>
      </c>
      <c r="B234" s="25" t="str">
        <f>IF($A234="","",Items!B233)</f>
        <v/>
      </c>
      <c r="C234" s="23" t="str">
        <f>IF($A234="","",SUMIF(Receipts!$B$4:$B$1003,$A234,Receipts!$D$4:$D$1003))</f>
        <v/>
      </c>
      <c r="D234" s="22" t="str">
        <f>IF($A234="","",SUMIF(Receipts!$B$4:$B$1003,$A234,Receipts!$F$4:$F$1003))</f>
        <v/>
      </c>
      <c r="E234" s="23" t="str">
        <f>IF($A234="","",SUMIF(Issues!$B$4:$B$2003,$A234,Issues!$D$4:$D$2003))</f>
        <v/>
      </c>
      <c r="F234" s="23" t="str">
        <f t="shared" si="15"/>
        <v/>
      </c>
      <c r="G234" s="22" t="str">
        <f t="shared" si="16"/>
        <v/>
      </c>
      <c r="H234" s="22" t="str">
        <f t="shared" si="17"/>
        <v/>
      </c>
      <c r="I234" s="22" t="str">
        <f>IF($A234="","",SUMIF(Receipts!$B$4:$B$1003,$A234,Receipts!$I$4:$I$1003))</f>
        <v/>
      </c>
      <c r="J234" s="22" t="str">
        <f t="shared" si="18"/>
        <v/>
      </c>
      <c r="K234" s="22" t="str">
        <f t="shared" si="19"/>
        <v/>
      </c>
    </row>
    <row r="235" spans="1:11" x14ac:dyDescent="0.3">
      <c r="A235" s="25" t="str">
        <f>IF(Items!A234="","",Items!A234)</f>
        <v/>
      </c>
      <c r="B235" s="25" t="str">
        <f>IF($A235="","",Items!B234)</f>
        <v/>
      </c>
      <c r="C235" s="23" t="str">
        <f>IF($A235="","",SUMIF(Receipts!$B$4:$B$1003,$A235,Receipts!$D$4:$D$1003))</f>
        <v/>
      </c>
      <c r="D235" s="22" t="str">
        <f>IF($A235="","",SUMIF(Receipts!$B$4:$B$1003,$A235,Receipts!$F$4:$F$1003))</f>
        <v/>
      </c>
      <c r="E235" s="23" t="str">
        <f>IF($A235="","",SUMIF(Issues!$B$4:$B$2003,$A235,Issues!$D$4:$D$2003))</f>
        <v/>
      </c>
      <c r="F235" s="23" t="str">
        <f t="shared" si="15"/>
        <v/>
      </c>
      <c r="G235" s="22" t="str">
        <f t="shared" si="16"/>
        <v/>
      </c>
      <c r="H235" s="22" t="str">
        <f t="shared" si="17"/>
        <v/>
      </c>
      <c r="I235" s="22" t="str">
        <f>IF($A235="","",SUMIF(Receipts!$B$4:$B$1003,$A235,Receipts!$I$4:$I$1003))</f>
        <v/>
      </c>
      <c r="J235" s="22" t="str">
        <f t="shared" si="18"/>
        <v/>
      </c>
      <c r="K235" s="22" t="str">
        <f t="shared" si="19"/>
        <v/>
      </c>
    </row>
    <row r="236" spans="1:11" x14ac:dyDescent="0.3">
      <c r="A236" s="25" t="str">
        <f>IF(Items!A235="","",Items!A235)</f>
        <v/>
      </c>
      <c r="B236" s="25" t="str">
        <f>IF($A236="","",Items!B235)</f>
        <v/>
      </c>
      <c r="C236" s="23" t="str">
        <f>IF($A236="","",SUMIF(Receipts!$B$4:$B$1003,$A236,Receipts!$D$4:$D$1003))</f>
        <v/>
      </c>
      <c r="D236" s="22" t="str">
        <f>IF($A236="","",SUMIF(Receipts!$B$4:$B$1003,$A236,Receipts!$F$4:$F$1003))</f>
        <v/>
      </c>
      <c r="E236" s="23" t="str">
        <f>IF($A236="","",SUMIF(Issues!$B$4:$B$2003,$A236,Issues!$D$4:$D$2003))</f>
        <v/>
      </c>
      <c r="F236" s="23" t="str">
        <f t="shared" si="15"/>
        <v/>
      </c>
      <c r="G236" s="22" t="str">
        <f t="shared" si="16"/>
        <v/>
      </c>
      <c r="H236" s="22" t="str">
        <f t="shared" si="17"/>
        <v/>
      </c>
      <c r="I236" s="22" t="str">
        <f>IF($A236="","",SUMIF(Receipts!$B$4:$B$1003,$A236,Receipts!$I$4:$I$1003))</f>
        <v/>
      </c>
      <c r="J236" s="22" t="str">
        <f t="shared" si="18"/>
        <v/>
      </c>
      <c r="K236" s="22" t="str">
        <f t="shared" si="19"/>
        <v/>
      </c>
    </row>
    <row r="237" spans="1:11" x14ac:dyDescent="0.3">
      <c r="A237" s="25" t="str">
        <f>IF(Items!A236="","",Items!A236)</f>
        <v/>
      </c>
      <c r="B237" s="25" t="str">
        <f>IF($A237="","",Items!B236)</f>
        <v/>
      </c>
      <c r="C237" s="23" t="str">
        <f>IF($A237="","",SUMIF(Receipts!$B$4:$B$1003,$A237,Receipts!$D$4:$D$1003))</f>
        <v/>
      </c>
      <c r="D237" s="22" t="str">
        <f>IF($A237="","",SUMIF(Receipts!$B$4:$B$1003,$A237,Receipts!$F$4:$F$1003))</f>
        <v/>
      </c>
      <c r="E237" s="23" t="str">
        <f>IF($A237="","",SUMIF(Issues!$B$4:$B$2003,$A237,Issues!$D$4:$D$2003))</f>
        <v/>
      </c>
      <c r="F237" s="23" t="str">
        <f t="shared" si="15"/>
        <v/>
      </c>
      <c r="G237" s="22" t="str">
        <f t="shared" si="16"/>
        <v/>
      </c>
      <c r="H237" s="22" t="str">
        <f t="shared" si="17"/>
        <v/>
      </c>
      <c r="I237" s="22" t="str">
        <f>IF($A237="","",SUMIF(Receipts!$B$4:$B$1003,$A237,Receipts!$I$4:$I$1003))</f>
        <v/>
      </c>
      <c r="J237" s="22" t="str">
        <f t="shared" si="18"/>
        <v/>
      </c>
      <c r="K237" s="22" t="str">
        <f t="shared" si="19"/>
        <v/>
      </c>
    </row>
    <row r="238" spans="1:11" x14ac:dyDescent="0.3">
      <c r="A238" s="25" t="str">
        <f>IF(Items!A237="","",Items!A237)</f>
        <v/>
      </c>
      <c r="B238" s="25" t="str">
        <f>IF($A238="","",Items!B237)</f>
        <v/>
      </c>
      <c r="C238" s="23" t="str">
        <f>IF($A238="","",SUMIF(Receipts!$B$4:$B$1003,$A238,Receipts!$D$4:$D$1003))</f>
        <v/>
      </c>
      <c r="D238" s="22" t="str">
        <f>IF($A238="","",SUMIF(Receipts!$B$4:$B$1003,$A238,Receipts!$F$4:$F$1003))</f>
        <v/>
      </c>
      <c r="E238" s="23" t="str">
        <f>IF($A238="","",SUMIF(Issues!$B$4:$B$2003,$A238,Issues!$D$4:$D$2003))</f>
        <v/>
      </c>
      <c r="F238" s="23" t="str">
        <f t="shared" si="15"/>
        <v/>
      </c>
      <c r="G238" s="22" t="str">
        <f t="shared" si="16"/>
        <v/>
      </c>
      <c r="H238" s="22" t="str">
        <f t="shared" si="17"/>
        <v/>
      </c>
      <c r="I238" s="22" t="str">
        <f>IF($A238="","",SUMIF(Receipts!$B$4:$B$1003,$A238,Receipts!$I$4:$I$1003))</f>
        <v/>
      </c>
      <c r="J238" s="22" t="str">
        <f t="shared" si="18"/>
        <v/>
      </c>
      <c r="K238" s="22" t="str">
        <f t="shared" si="19"/>
        <v/>
      </c>
    </row>
    <row r="239" spans="1:11" x14ac:dyDescent="0.3">
      <c r="A239" s="25" t="str">
        <f>IF(Items!A238="","",Items!A238)</f>
        <v/>
      </c>
      <c r="B239" s="25" t="str">
        <f>IF($A239="","",Items!B238)</f>
        <v/>
      </c>
      <c r="C239" s="23" t="str">
        <f>IF($A239="","",SUMIF(Receipts!$B$4:$B$1003,$A239,Receipts!$D$4:$D$1003))</f>
        <v/>
      </c>
      <c r="D239" s="22" t="str">
        <f>IF($A239="","",SUMIF(Receipts!$B$4:$B$1003,$A239,Receipts!$F$4:$F$1003))</f>
        <v/>
      </c>
      <c r="E239" s="23" t="str">
        <f>IF($A239="","",SUMIF(Issues!$B$4:$B$2003,$A239,Issues!$D$4:$D$2003))</f>
        <v/>
      </c>
      <c r="F239" s="23" t="str">
        <f t="shared" si="15"/>
        <v/>
      </c>
      <c r="G239" s="22" t="str">
        <f t="shared" si="16"/>
        <v/>
      </c>
      <c r="H239" s="22" t="str">
        <f t="shared" si="17"/>
        <v/>
      </c>
      <c r="I239" s="22" t="str">
        <f>IF($A239="","",SUMIF(Receipts!$B$4:$B$1003,$A239,Receipts!$I$4:$I$1003))</f>
        <v/>
      </c>
      <c r="J239" s="22" t="str">
        <f t="shared" si="18"/>
        <v/>
      </c>
      <c r="K239" s="22" t="str">
        <f t="shared" si="19"/>
        <v/>
      </c>
    </row>
    <row r="240" spans="1:11" x14ac:dyDescent="0.3">
      <c r="A240" s="25" t="str">
        <f>IF(Items!A239="","",Items!A239)</f>
        <v/>
      </c>
      <c r="B240" s="25" t="str">
        <f>IF($A240="","",Items!B239)</f>
        <v/>
      </c>
      <c r="C240" s="23" t="str">
        <f>IF($A240="","",SUMIF(Receipts!$B$4:$B$1003,$A240,Receipts!$D$4:$D$1003))</f>
        <v/>
      </c>
      <c r="D240" s="22" t="str">
        <f>IF($A240="","",SUMIF(Receipts!$B$4:$B$1003,$A240,Receipts!$F$4:$F$1003))</f>
        <v/>
      </c>
      <c r="E240" s="23" t="str">
        <f>IF($A240="","",SUMIF(Issues!$B$4:$B$2003,$A240,Issues!$D$4:$D$2003))</f>
        <v/>
      </c>
      <c r="F240" s="23" t="str">
        <f t="shared" si="15"/>
        <v/>
      </c>
      <c r="G240" s="22" t="str">
        <f t="shared" si="16"/>
        <v/>
      </c>
      <c r="H240" s="22" t="str">
        <f t="shared" si="17"/>
        <v/>
      </c>
      <c r="I240" s="22" t="str">
        <f>IF($A240="","",SUMIF(Receipts!$B$4:$B$1003,$A240,Receipts!$I$4:$I$1003))</f>
        <v/>
      </c>
      <c r="J240" s="22" t="str">
        <f t="shared" si="18"/>
        <v/>
      </c>
      <c r="K240" s="22" t="str">
        <f t="shared" si="19"/>
        <v/>
      </c>
    </row>
    <row r="241" spans="1:11" x14ac:dyDescent="0.3">
      <c r="A241" s="25" t="str">
        <f>IF(Items!A240="","",Items!A240)</f>
        <v/>
      </c>
      <c r="B241" s="25" t="str">
        <f>IF($A241="","",Items!B240)</f>
        <v/>
      </c>
      <c r="C241" s="23" t="str">
        <f>IF($A241="","",SUMIF(Receipts!$B$4:$B$1003,$A241,Receipts!$D$4:$D$1003))</f>
        <v/>
      </c>
      <c r="D241" s="22" t="str">
        <f>IF($A241="","",SUMIF(Receipts!$B$4:$B$1003,$A241,Receipts!$F$4:$F$1003))</f>
        <v/>
      </c>
      <c r="E241" s="23" t="str">
        <f>IF($A241="","",SUMIF(Issues!$B$4:$B$2003,$A241,Issues!$D$4:$D$2003))</f>
        <v/>
      </c>
      <c r="F241" s="23" t="str">
        <f t="shared" si="15"/>
        <v/>
      </c>
      <c r="G241" s="22" t="str">
        <f t="shared" si="16"/>
        <v/>
      </c>
      <c r="H241" s="22" t="str">
        <f t="shared" si="17"/>
        <v/>
      </c>
      <c r="I241" s="22" t="str">
        <f>IF($A241="","",SUMIF(Receipts!$B$4:$B$1003,$A241,Receipts!$I$4:$I$1003))</f>
        <v/>
      </c>
      <c r="J241" s="22" t="str">
        <f t="shared" si="18"/>
        <v/>
      </c>
      <c r="K241" s="22" t="str">
        <f t="shared" si="19"/>
        <v/>
      </c>
    </row>
    <row r="242" spans="1:11" x14ac:dyDescent="0.3">
      <c r="A242" s="25" t="str">
        <f>IF(Items!A241="","",Items!A241)</f>
        <v/>
      </c>
      <c r="B242" s="25" t="str">
        <f>IF($A242="","",Items!B241)</f>
        <v/>
      </c>
      <c r="C242" s="23" t="str">
        <f>IF($A242="","",SUMIF(Receipts!$B$4:$B$1003,$A242,Receipts!$D$4:$D$1003))</f>
        <v/>
      </c>
      <c r="D242" s="22" t="str">
        <f>IF($A242="","",SUMIF(Receipts!$B$4:$B$1003,$A242,Receipts!$F$4:$F$1003))</f>
        <v/>
      </c>
      <c r="E242" s="23" t="str">
        <f>IF($A242="","",SUMIF(Issues!$B$4:$B$2003,$A242,Issues!$D$4:$D$2003))</f>
        <v/>
      </c>
      <c r="F242" s="23" t="str">
        <f t="shared" si="15"/>
        <v/>
      </c>
      <c r="G242" s="22" t="str">
        <f t="shared" si="16"/>
        <v/>
      </c>
      <c r="H242" s="22" t="str">
        <f t="shared" si="17"/>
        <v/>
      </c>
      <c r="I242" s="22" t="str">
        <f>IF($A242="","",SUMIF(Receipts!$B$4:$B$1003,$A242,Receipts!$I$4:$I$1003))</f>
        <v/>
      </c>
      <c r="J242" s="22" t="str">
        <f t="shared" si="18"/>
        <v/>
      </c>
      <c r="K242" s="22" t="str">
        <f t="shared" si="19"/>
        <v/>
      </c>
    </row>
    <row r="243" spans="1:11" x14ac:dyDescent="0.3">
      <c r="A243" s="25" t="str">
        <f>IF(Items!A242="","",Items!A242)</f>
        <v/>
      </c>
      <c r="B243" s="25" t="str">
        <f>IF($A243="","",Items!B242)</f>
        <v/>
      </c>
      <c r="C243" s="23" t="str">
        <f>IF($A243="","",SUMIF(Receipts!$B$4:$B$1003,$A243,Receipts!$D$4:$D$1003))</f>
        <v/>
      </c>
      <c r="D243" s="22" t="str">
        <f>IF($A243="","",SUMIF(Receipts!$B$4:$B$1003,$A243,Receipts!$F$4:$F$1003))</f>
        <v/>
      </c>
      <c r="E243" s="23" t="str">
        <f>IF($A243="","",SUMIF(Issues!$B$4:$B$2003,$A243,Issues!$D$4:$D$2003))</f>
        <v/>
      </c>
      <c r="F243" s="23" t="str">
        <f t="shared" si="15"/>
        <v/>
      </c>
      <c r="G243" s="22" t="str">
        <f t="shared" si="16"/>
        <v/>
      </c>
      <c r="H243" s="22" t="str">
        <f t="shared" si="17"/>
        <v/>
      </c>
      <c r="I243" s="22" t="str">
        <f>IF($A243="","",SUMIF(Receipts!$B$4:$B$1003,$A243,Receipts!$I$4:$I$1003))</f>
        <v/>
      </c>
      <c r="J243" s="22" t="str">
        <f t="shared" si="18"/>
        <v/>
      </c>
      <c r="K243" s="22" t="str">
        <f t="shared" si="19"/>
        <v/>
      </c>
    </row>
    <row r="244" spans="1:11" x14ac:dyDescent="0.3">
      <c r="A244" s="25" t="str">
        <f>IF(Items!A243="","",Items!A243)</f>
        <v/>
      </c>
      <c r="B244" s="25" t="str">
        <f>IF($A244="","",Items!B243)</f>
        <v/>
      </c>
      <c r="C244" s="23" t="str">
        <f>IF($A244="","",SUMIF(Receipts!$B$4:$B$1003,$A244,Receipts!$D$4:$D$1003))</f>
        <v/>
      </c>
      <c r="D244" s="22" t="str">
        <f>IF($A244="","",SUMIF(Receipts!$B$4:$B$1003,$A244,Receipts!$F$4:$F$1003))</f>
        <v/>
      </c>
      <c r="E244" s="23" t="str">
        <f>IF($A244="","",SUMIF(Issues!$B$4:$B$2003,$A244,Issues!$D$4:$D$2003))</f>
        <v/>
      </c>
      <c r="F244" s="23" t="str">
        <f t="shared" si="15"/>
        <v/>
      </c>
      <c r="G244" s="22" t="str">
        <f t="shared" si="16"/>
        <v/>
      </c>
      <c r="H244" s="22" t="str">
        <f t="shared" si="17"/>
        <v/>
      </c>
      <c r="I244" s="22" t="str">
        <f>IF($A244="","",SUMIF(Receipts!$B$4:$B$1003,$A244,Receipts!$I$4:$I$1003))</f>
        <v/>
      </c>
      <c r="J244" s="22" t="str">
        <f t="shared" si="18"/>
        <v/>
      </c>
      <c r="K244" s="22" t="str">
        <f t="shared" si="19"/>
        <v/>
      </c>
    </row>
    <row r="245" spans="1:11" x14ac:dyDescent="0.3">
      <c r="A245" s="25" t="str">
        <f>IF(Items!A244="","",Items!A244)</f>
        <v/>
      </c>
      <c r="B245" s="25" t="str">
        <f>IF($A245="","",Items!B244)</f>
        <v/>
      </c>
      <c r="C245" s="23" t="str">
        <f>IF($A245="","",SUMIF(Receipts!$B$4:$B$1003,$A245,Receipts!$D$4:$D$1003))</f>
        <v/>
      </c>
      <c r="D245" s="22" t="str">
        <f>IF($A245="","",SUMIF(Receipts!$B$4:$B$1003,$A245,Receipts!$F$4:$F$1003))</f>
        <v/>
      </c>
      <c r="E245" s="23" t="str">
        <f>IF($A245="","",SUMIF(Issues!$B$4:$B$2003,$A245,Issues!$D$4:$D$2003))</f>
        <v/>
      </c>
      <c r="F245" s="23" t="str">
        <f t="shared" si="15"/>
        <v/>
      </c>
      <c r="G245" s="22" t="str">
        <f t="shared" si="16"/>
        <v/>
      </c>
      <c r="H245" s="22" t="str">
        <f t="shared" si="17"/>
        <v/>
      </c>
      <c r="I245" s="22" t="str">
        <f>IF($A245="","",SUMIF(Receipts!$B$4:$B$1003,$A245,Receipts!$I$4:$I$1003))</f>
        <v/>
      </c>
      <c r="J245" s="22" t="str">
        <f t="shared" si="18"/>
        <v/>
      </c>
      <c r="K245" s="22" t="str">
        <f t="shared" si="19"/>
        <v/>
      </c>
    </row>
    <row r="246" spans="1:11" x14ac:dyDescent="0.3">
      <c r="A246" s="25" t="str">
        <f>IF(Items!A245="","",Items!A245)</f>
        <v/>
      </c>
      <c r="B246" s="25" t="str">
        <f>IF($A246="","",Items!B245)</f>
        <v/>
      </c>
      <c r="C246" s="23" t="str">
        <f>IF($A246="","",SUMIF(Receipts!$B$4:$B$1003,$A246,Receipts!$D$4:$D$1003))</f>
        <v/>
      </c>
      <c r="D246" s="22" t="str">
        <f>IF($A246="","",SUMIF(Receipts!$B$4:$B$1003,$A246,Receipts!$F$4:$F$1003))</f>
        <v/>
      </c>
      <c r="E246" s="23" t="str">
        <f>IF($A246="","",SUMIF(Issues!$B$4:$B$2003,$A246,Issues!$D$4:$D$2003))</f>
        <v/>
      </c>
      <c r="F246" s="23" t="str">
        <f t="shared" si="15"/>
        <v/>
      </c>
      <c r="G246" s="22" t="str">
        <f t="shared" si="16"/>
        <v/>
      </c>
      <c r="H246" s="22" t="str">
        <f t="shared" si="17"/>
        <v/>
      </c>
      <c r="I246" s="22" t="str">
        <f>IF($A246="","",SUMIF(Receipts!$B$4:$B$1003,$A246,Receipts!$I$4:$I$1003))</f>
        <v/>
      </c>
      <c r="J246" s="22" t="str">
        <f t="shared" si="18"/>
        <v/>
      </c>
      <c r="K246" s="22" t="str">
        <f t="shared" si="19"/>
        <v/>
      </c>
    </row>
    <row r="247" spans="1:11" x14ac:dyDescent="0.3">
      <c r="A247" s="25" t="str">
        <f>IF(Items!A246="","",Items!A246)</f>
        <v/>
      </c>
      <c r="B247" s="25" t="str">
        <f>IF($A247="","",Items!B246)</f>
        <v/>
      </c>
      <c r="C247" s="23" t="str">
        <f>IF($A247="","",SUMIF(Receipts!$B$4:$B$1003,$A247,Receipts!$D$4:$D$1003))</f>
        <v/>
      </c>
      <c r="D247" s="22" t="str">
        <f>IF($A247="","",SUMIF(Receipts!$B$4:$B$1003,$A247,Receipts!$F$4:$F$1003))</f>
        <v/>
      </c>
      <c r="E247" s="23" t="str">
        <f>IF($A247="","",SUMIF(Issues!$B$4:$B$2003,$A247,Issues!$D$4:$D$2003))</f>
        <v/>
      </c>
      <c r="F247" s="23" t="str">
        <f t="shared" si="15"/>
        <v/>
      </c>
      <c r="G247" s="22" t="str">
        <f t="shared" si="16"/>
        <v/>
      </c>
      <c r="H247" s="22" t="str">
        <f t="shared" si="17"/>
        <v/>
      </c>
      <c r="I247" s="22" t="str">
        <f>IF($A247="","",SUMIF(Receipts!$B$4:$B$1003,$A247,Receipts!$I$4:$I$1003))</f>
        <v/>
      </c>
      <c r="J247" s="22" t="str">
        <f t="shared" si="18"/>
        <v/>
      </c>
      <c r="K247" s="22" t="str">
        <f t="shared" si="19"/>
        <v/>
      </c>
    </row>
    <row r="248" spans="1:11" x14ac:dyDescent="0.3">
      <c r="A248" s="25" t="str">
        <f>IF(Items!A247="","",Items!A247)</f>
        <v/>
      </c>
      <c r="B248" s="25" t="str">
        <f>IF($A248="","",Items!B247)</f>
        <v/>
      </c>
      <c r="C248" s="23" t="str">
        <f>IF($A248="","",SUMIF(Receipts!$B$4:$B$1003,$A248,Receipts!$D$4:$D$1003))</f>
        <v/>
      </c>
      <c r="D248" s="22" t="str">
        <f>IF($A248="","",SUMIF(Receipts!$B$4:$B$1003,$A248,Receipts!$F$4:$F$1003))</f>
        <v/>
      </c>
      <c r="E248" s="23" t="str">
        <f>IF($A248="","",SUMIF(Issues!$B$4:$B$2003,$A248,Issues!$D$4:$D$2003))</f>
        <v/>
      </c>
      <c r="F248" s="23" t="str">
        <f t="shared" si="15"/>
        <v/>
      </c>
      <c r="G248" s="22" t="str">
        <f t="shared" si="16"/>
        <v/>
      </c>
      <c r="H248" s="22" t="str">
        <f t="shared" si="17"/>
        <v/>
      </c>
      <c r="I248" s="22" t="str">
        <f>IF($A248="","",SUMIF(Receipts!$B$4:$B$1003,$A248,Receipts!$I$4:$I$1003))</f>
        <v/>
      </c>
      <c r="J248" s="22" t="str">
        <f t="shared" si="18"/>
        <v/>
      </c>
      <c r="K248" s="22" t="str">
        <f t="shared" si="19"/>
        <v/>
      </c>
    </row>
    <row r="249" spans="1:11" x14ac:dyDescent="0.3">
      <c r="A249" s="25" t="str">
        <f>IF(Items!A248="","",Items!A248)</f>
        <v/>
      </c>
      <c r="B249" s="25" t="str">
        <f>IF($A249="","",Items!B248)</f>
        <v/>
      </c>
      <c r="C249" s="23" t="str">
        <f>IF($A249="","",SUMIF(Receipts!$B$4:$B$1003,$A249,Receipts!$D$4:$D$1003))</f>
        <v/>
      </c>
      <c r="D249" s="22" t="str">
        <f>IF($A249="","",SUMIF(Receipts!$B$4:$B$1003,$A249,Receipts!$F$4:$F$1003))</f>
        <v/>
      </c>
      <c r="E249" s="23" t="str">
        <f>IF($A249="","",SUMIF(Issues!$B$4:$B$2003,$A249,Issues!$D$4:$D$2003))</f>
        <v/>
      </c>
      <c r="F249" s="23" t="str">
        <f t="shared" si="15"/>
        <v/>
      </c>
      <c r="G249" s="22" t="str">
        <f t="shared" si="16"/>
        <v/>
      </c>
      <c r="H249" s="22" t="str">
        <f t="shared" si="17"/>
        <v/>
      </c>
      <c r="I249" s="22" t="str">
        <f>IF($A249="","",SUMIF(Receipts!$B$4:$B$1003,$A249,Receipts!$I$4:$I$1003))</f>
        <v/>
      </c>
      <c r="J249" s="22" t="str">
        <f t="shared" si="18"/>
        <v/>
      </c>
      <c r="K249" s="22" t="str">
        <f t="shared" si="19"/>
        <v/>
      </c>
    </row>
    <row r="250" spans="1:11" x14ac:dyDescent="0.3">
      <c r="A250" s="25" t="str">
        <f>IF(Items!A249="","",Items!A249)</f>
        <v/>
      </c>
      <c r="B250" s="25" t="str">
        <f>IF($A250="","",Items!B249)</f>
        <v/>
      </c>
      <c r="C250" s="23" t="str">
        <f>IF($A250="","",SUMIF(Receipts!$B$4:$B$1003,$A250,Receipts!$D$4:$D$1003))</f>
        <v/>
      </c>
      <c r="D250" s="22" t="str">
        <f>IF($A250="","",SUMIF(Receipts!$B$4:$B$1003,$A250,Receipts!$F$4:$F$1003))</f>
        <v/>
      </c>
      <c r="E250" s="23" t="str">
        <f>IF($A250="","",SUMIF(Issues!$B$4:$B$2003,$A250,Issues!$D$4:$D$2003))</f>
        <v/>
      </c>
      <c r="F250" s="23" t="str">
        <f t="shared" si="15"/>
        <v/>
      </c>
      <c r="G250" s="22" t="str">
        <f t="shared" si="16"/>
        <v/>
      </c>
      <c r="H250" s="22" t="str">
        <f t="shared" si="17"/>
        <v/>
      </c>
      <c r="I250" s="22" t="str">
        <f>IF($A250="","",SUMIF(Receipts!$B$4:$B$1003,$A250,Receipts!$I$4:$I$1003))</f>
        <v/>
      </c>
      <c r="J250" s="22" t="str">
        <f t="shared" si="18"/>
        <v/>
      </c>
      <c r="K250" s="22" t="str">
        <f t="shared" si="19"/>
        <v/>
      </c>
    </row>
    <row r="251" spans="1:11" x14ac:dyDescent="0.3">
      <c r="A251" s="25" t="str">
        <f>IF(Items!A250="","",Items!A250)</f>
        <v/>
      </c>
      <c r="B251" s="25" t="str">
        <f>IF($A251="","",Items!B250)</f>
        <v/>
      </c>
      <c r="C251" s="23" t="str">
        <f>IF($A251="","",SUMIF(Receipts!$B$4:$B$1003,$A251,Receipts!$D$4:$D$1003))</f>
        <v/>
      </c>
      <c r="D251" s="22" t="str">
        <f>IF($A251="","",SUMIF(Receipts!$B$4:$B$1003,$A251,Receipts!$F$4:$F$1003))</f>
        <v/>
      </c>
      <c r="E251" s="23" t="str">
        <f>IF($A251="","",SUMIF(Issues!$B$4:$B$2003,$A251,Issues!$D$4:$D$2003))</f>
        <v/>
      </c>
      <c r="F251" s="23" t="str">
        <f t="shared" si="15"/>
        <v/>
      </c>
      <c r="G251" s="22" t="str">
        <f t="shared" si="16"/>
        <v/>
      </c>
      <c r="H251" s="22" t="str">
        <f t="shared" si="17"/>
        <v/>
      </c>
      <c r="I251" s="22" t="str">
        <f>IF($A251="","",SUMIF(Receipts!$B$4:$B$1003,$A251,Receipts!$I$4:$I$1003))</f>
        <v/>
      </c>
      <c r="J251" s="22" t="str">
        <f t="shared" si="18"/>
        <v/>
      </c>
      <c r="K251" s="22" t="str">
        <f t="shared" si="19"/>
        <v/>
      </c>
    </row>
    <row r="252" spans="1:11" x14ac:dyDescent="0.3">
      <c r="A252" s="25" t="str">
        <f>IF(Items!A251="","",Items!A251)</f>
        <v/>
      </c>
      <c r="B252" s="25" t="str">
        <f>IF($A252="","",Items!B251)</f>
        <v/>
      </c>
      <c r="C252" s="23" t="str">
        <f>IF($A252="","",SUMIF(Receipts!$B$4:$B$1003,$A252,Receipts!$D$4:$D$1003))</f>
        <v/>
      </c>
      <c r="D252" s="22" t="str">
        <f>IF($A252="","",SUMIF(Receipts!$B$4:$B$1003,$A252,Receipts!$F$4:$F$1003))</f>
        <v/>
      </c>
      <c r="E252" s="23" t="str">
        <f>IF($A252="","",SUMIF(Issues!$B$4:$B$2003,$A252,Issues!$D$4:$D$2003))</f>
        <v/>
      </c>
      <c r="F252" s="23" t="str">
        <f t="shared" si="15"/>
        <v/>
      </c>
      <c r="G252" s="22" t="str">
        <f t="shared" si="16"/>
        <v/>
      </c>
      <c r="H252" s="22" t="str">
        <f t="shared" si="17"/>
        <v/>
      </c>
      <c r="I252" s="22" t="str">
        <f>IF($A252="","",SUMIF(Receipts!$B$4:$B$1003,$A252,Receipts!$I$4:$I$1003))</f>
        <v/>
      </c>
      <c r="J252" s="22" t="str">
        <f t="shared" si="18"/>
        <v/>
      </c>
      <c r="K252" s="22" t="str">
        <f t="shared" si="19"/>
        <v/>
      </c>
    </row>
    <row r="253" spans="1:11" x14ac:dyDescent="0.3">
      <c r="A253" s="25" t="str">
        <f>IF(Items!A252="","",Items!A252)</f>
        <v/>
      </c>
      <c r="B253" s="25" t="str">
        <f>IF($A253="","",Items!B252)</f>
        <v/>
      </c>
      <c r="C253" s="23" t="str">
        <f>IF($A253="","",SUMIF(Receipts!$B$4:$B$1003,$A253,Receipts!$D$4:$D$1003))</f>
        <v/>
      </c>
      <c r="D253" s="22" t="str">
        <f>IF($A253="","",SUMIF(Receipts!$B$4:$B$1003,$A253,Receipts!$F$4:$F$1003))</f>
        <v/>
      </c>
      <c r="E253" s="23" t="str">
        <f>IF($A253="","",SUMIF(Issues!$B$4:$B$2003,$A253,Issues!$D$4:$D$2003))</f>
        <v/>
      </c>
      <c r="F253" s="23" t="str">
        <f t="shared" si="15"/>
        <v/>
      </c>
      <c r="G253" s="22" t="str">
        <f t="shared" si="16"/>
        <v/>
      </c>
      <c r="H253" s="22" t="str">
        <f t="shared" si="17"/>
        <v/>
      </c>
      <c r="I253" s="22" t="str">
        <f>IF($A253="","",SUMIF(Receipts!$B$4:$B$1003,$A253,Receipts!$I$4:$I$1003))</f>
        <v/>
      </c>
      <c r="J253" s="22" t="str">
        <f t="shared" si="18"/>
        <v/>
      </c>
      <c r="K253" s="22" t="str">
        <f t="shared" si="19"/>
        <v/>
      </c>
    </row>
    <row r="254" spans="1:11" x14ac:dyDescent="0.3">
      <c r="A254" s="25" t="str">
        <f>IF(Items!A253="","",Items!A253)</f>
        <v/>
      </c>
      <c r="B254" s="25" t="str">
        <f>IF($A254="","",Items!B253)</f>
        <v/>
      </c>
      <c r="C254" s="23" t="str">
        <f>IF($A254="","",SUMIF(Receipts!$B$4:$B$1003,$A254,Receipts!$D$4:$D$1003))</f>
        <v/>
      </c>
      <c r="D254" s="22" t="str">
        <f>IF($A254="","",SUMIF(Receipts!$B$4:$B$1003,$A254,Receipts!$F$4:$F$1003))</f>
        <v/>
      </c>
      <c r="E254" s="23" t="str">
        <f>IF($A254="","",SUMIF(Issues!$B$4:$B$2003,$A254,Issues!$D$4:$D$2003))</f>
        <v/>
      </c>
      <c r="F254" s="23" t="str">
        <f t="shared" si="15"/>
        <v/>
      </c>
      <c r="G254" s="22" t="str">
        <f t="shared" si="16"/>
        <v/>
      </c>
      <c r="H254" s="22" t="str">
        <f t="shared" si="17"/>
        <v/>
      </c>
      <c r="I254" s="22" t="str">
        <f>IF($A254="","",SUMIF(Receipts!$B$4:$B$1003,$A254,Receipts!$I$4:$I$1003))</f>
        <v/>
      </c>
      <c r="J254" s="22" t="str">
        <f t="shared" si="18"/>
        <v/>
      </c>
      <c r="K254" s="22" t="str">
        <f t="shared" si="19"/>
        <v/>
      </c>
    </row>
    <row r="255" spans="1:11" x14ac:dyDescent="0.3">
      <c r="A255" s="25" t="str">
        <f>IF(Items!A254="","",Items!A254)</f>
        <v/>
      </c>
      <c r="B255" s="25" t="str">
        <f>IF($A255="","",Items!B254)</f>
        <v/>
      </c>
      <c r="C255" s="23" t="str">
        <f>IF($A255="","",SUMIF(Receipts!$B$4:$B$1003,$A255,Receipts!$D$4:$D$1003))</f>
        <v/>
      </c>
      <c r="D255" s="22" t="str">
        <f>IF($A255="","",SUMIF(Receipts!$B$4:$B$1003,$A255,Receipts!$F$4:$F$1003))</f>
        <v/>
      </c>
      <c r="E255" s="23" t="str">
        <f>IF($A255="","",SUMIF(Issues!$B$4:$B$2003,$A255,Issues!$D$4:$D$2003))</f>
        <v/>
      </c>
      <c r="F255" s="23" t="str">
        <f t="shared" si="15"/>
        <v/>
      </c>
      <c r="G255" s="22" t="str">
        <f t="shared" si="16"/>
        <v/>
      </c>
      <c r="H255" s="22" t="str">
        <f t="shared" si="17"/>
        <v/>
      </c>
      <c r="I255" s="22" t="str">
        <f>IF($A255="","",SUMIF(Receipts!$B$4:$B$1003,$A255,Receipts!$I$4:$I$1003))</f>
        <v/>
      </c>
      <c r="J255" s="22" t="str">
        <f t="shared" si="18"/>
        <v/>
      </c>
      <c r="K255" s="22" t="str">
        <f t="shared" si="19"/>
        <v/>
      </c>
    </row>
    <row r="256" spans="1:11" x14ac:dyDescent="0.3">
      <c r="A256" s="25" t="str">
        <f>IF(Items!A255="","",Items!A255)</f>
        <v/>
      </c>
      <c r="B256" s="25" t="str">
        <f>IF($A256="","",Items!B255)</f>
        <v/>
      </c>
      <c r="C256" s="23" t="str">
        <f>IF($A256="","",SUMIF(Receipts!$B$4:$B$1003,$A256,Receipts!$D$4:$D$1003))</f>
        <v/>
      </c>
      <c r="D256" s="22" t="str">
        <f>IF($A256="","",SUMIF(Receipts!$B$4:$B$1003,$A256,Receipts!$F$4:$F$1003))</f>
        <v/>
      </c>
      <c r="E256" s="23" t="str">
        <f>IF($A256="","",SUMIF(Issues!$B$4:$B$2003,$A256,Issues!$D$4:$D$2003))</f>
        <v/>
      </c>
      <c r="F256" s="23" t="str">
        <f t="shared" si="15"/>
        <v/>
      </c>
      <c r="G256" s="22" t="str">
        <f t="shared" si="16"/>
        <v/>
      </c>
      <c r="H256" s="22" t="str">
        <f t="shared" si="17"/>
        <v/>
      </c>
      <c r="I256" s="22" t="str">
        <f>IF($A256="","",SUMIF(Receipts!$B$4:$B$1003,$A256,Receipts!$I$4:$I$1003))</f>
        <v/>
      </c>
      <c r="J256" s="22" t="str">
        <f t="shared" si="18"/>
        <v/>
      </c>
      <c r="K256" s="22" t="str">
        <f t="shared" si="19"/>
        <v/>
      </c>
    </row>
    <row r="257" spans="1:11" x14ac:dyDescent="0.3">
      <c r="A257" s="25" t="str">
        <f>IF(Items!A256="","",Items!A256)</f>
        <v/>
      </c>
      <c r="B257" s="25" t="str">
        <f>IF($A257="","",Items!B256)</f>
        <v/>
      </c>
      <c r="C257" s="23" t="str">
        <f>IF($A257="","",SUMIF(Receipts!$B$4:$B$1003,$A257,Receipts!$D$4:$D$1003))</f>
        <v/>
      </c>
      <c r="D257" s="22" t="str">
        <f>IF($A257="","",SUMIF(Receipts!$B$4:$B$1003,$A257,Receipts!$F$4:$F$1003))</f>
        <v/>
      </c>
      <c r="E257" s="23" t="str">
        <f>IF($A257="","",SUMIF(Issues!$B$4:$B$2003,$A257,Issues!$D$4:$D$2003))</f>
        <v/>
      </c>
      <c r="F257" s="23" t="str">
        <f t="shared" si="15"/>
        <v/>
      </c>
      <c r="G257" s="22" t="str">
        <f t="shared" si="16"/>
        <v/>
      </c>
      <c r="H257" s="22" t="str">
        <f t="shared" si="17"/>
        <v/>
      </c>
      <c r="I257" s="22" t="str">
        <f>IF($A257="","",SUMIF(Receipts!$B$4:$B$1003,$A257,Receipts!$I$4:$I$1003))</f>
        <v/>
      </c>
      <c r="J257" s="22" t="str">
        <f t="shared" si="18"/>
        <v/>
      </c>
      <c r="K257" s="22" t="str">
        <f t="shared" si="19"/>
        <v/>
      </c>
    </row>
    <row r="258" spans="1:11" x14ac:dyDescent="0.3">
      <c r="A258" s="25" t="str">
        <f>IF(Items!A257="","",Items!A257)</f>
        <v/>
      </c>
      <c r="B258" s="25" t="str">
        <f>IF($A258="","",Items!B257)</f>
        <v/>
      </c>
      <c r="C258" s="23" t="str">
        <f>IF($A258="","",SUMIF(Receipts!$B$4:$B$1003,$A258,Receipts!$D$4:$D$1003))</f>
        <v/>
      </c>
      <c r="D258" s="22" t="str">
        <f>IF($A258="","",SUMIF(Receipts!$B$4:$B$1003,$A258,Receipts!$F$4:$F$1003))</f>
        <v/>
      </c>
      <c r="E258" s="23" t="str">
        <f>IF($A258="","",SUMIF(Issues!$B$4:$B$2003,$A258,Issues!$D$4:$D$2003))</f>
        <v/>
      </c>
      <c r="F258" s="23" t="str">
        <f t="shared" si="15"/>
        <v/>
      </c>
      <c r="G258" s="22" t="str">
        <f t="shared" si="16"/>
        <v/>
      </c>
      <c r="H258" s="22" t="str">
        <f t="shared" si="17"/>
        <v/>
      </c>
      <c r="I258" s="22" t="str">
        <f>IF($A258="","",SUMIF(Receipts!$B$4:$B$1003,$A258,Receipts!$I$4:$I$1003))</f>
        <v/>
      </c>
      <c r="J258" s="22" t="str">
        <f t="shared" si="18"/>
        <v/>
      </c>
      <c r="K258" s="22" t="str">
        <f t="shared" si="19"/>
        <v/>
      </c>
    </row>
    <row r="259" spans="1:11" x14ac:dyDescent="0.3">
      <c r="A259" s="25" t="str">
        <f>IF(Items!A258="","",Items!A258)</f>
        <v/>
      </c>
      <c r="B259" s="25" t="str">
        <f>IF($A259="","",Items!B258)</f>
        <v/>
      </c>
      <c r="C259" s="23" t="str">
        <f>IF($A259="","",SUMIF(Receipts!$B$4:$B$1003,$A259,Receipts!$D$4:$D$1003))</f>
        <v/>
      </c>
      <c r="D259" s="22" t="str">
        <f>IF($A259="","",SUMIF(Receipts!$B$4:$B$1003,$A259,Receipts!$F$4:$F$1003))</f>
        <v/>
      </c>
      <c r="E259" s="23" t="str">
        <f>IF($A259="","",SUMIF(Issues!$B$4:$B$2003,$A259,Issues!$D$4:$D$2003))</f>
        <v/>
      </c>
      <c r="F259" s="23" t="str">
        <f t="shared" si="15"/>
        <v/>
      </c>
      <c r="G259" s="22" t="str">
        <f t="shared" si="16"/>
        <v/>
      </c>
      <c r="H259" s="22" t="str">
        <f t="shared" si="17"/>
        <v/>
      </c>
      <c r="I259" s="22" t="str">
        <f>IF($A259="","",SUMIF(Receipts!$B$4:$B$1003,$A259,Receipts!$I$4:$I$1003))</f>
        <v/>
      </c>
      <c r="J259" s="22" t="str">
        <f t="shared" si="18"/>
        <v/>
      </c>
      <c r="K259" s="22" t="str">
        <f t="shared" si="19"/>
        <v/>
      </c>
    </row>
    <row r="260" spans="1:11" x14ac:dyDescent="0.3">
      <c r="A260" s="25" t="str">
        <f>IF(Items!A259="","",Items!A259)</f>
        <v/>
      </c>
      <c r="B260" s="25" t="str">
        <f>IF($A260="","",Items!B259)</f>
        <v/>
      </c>
      <c r="C260" s="23" t="str">
        <f>IF($A260="","",SUMIF(Receipts!$B$4:$B$1003,$A260,Receipts!$D$4:$D$1003))</f>
        <v/>
      </c>
      <c r="D260" s="22" t="str">
        <f>IF($A260="","",SUMIF(Receipts!$B$4:$B$1003,$A260,Receipts!$F$4:$F$1003))</f>
        <v/>
      </c>
      <c r="E260" s="23" t="str">
        <f>IF($A260="","",SUMIF(Issues!$B$4:$B$2003,$A260,Issues!$D$4:$D$2003))</f>
        <v/>
      </c>
      <c r="F260" s="23" t="str">
        <f t="shared" si="15"/>
        <v/>
      </c>
      <c r="G260" s="22" t="str">
        <f t="shared" si="16"/>
        <v/>
      </c>
      <c r="H260" s="22" t="str">
        <f t="shared" si="17"/>
        <v/>
      </c>
      <c r="I260" s="22" t="str">
        <f>IF($A260="","",SUMIF(Receipts!$B$4:$B$1003,$A260,Receipts!$I$4:$I$1003))</f>
        <v/>
      </c>
      <c r="J260" s="22" t="str">
        <f t="shared" si="18"/>
        <v/>
      </c>
      <c r="K260" s="22" t="str">
        <f t="shared" si="19"/>
        <v/>
      </c>
    </row>
    <row r="261" spans="1:11" x14ac:dyDescent="0.3">
      <c r="A261" s="25" t="str">
        <f>IF(Items!A260="","",Items!A260)</f>
        <v/>
      </c>
      <c r="B261" s="25" t="str">
        <f>IF($A261="","",Items!B260)</f>
        <v/>
      </c>
      <c r="C261" s="23" t="str">
        <f>IF($A261="","",SUMIF(Receipts!$B$4:$B$1003,$A261,Receipts!$D$4:$D$1003))</f>
        <v/>
      </c>
      <c r="D261" s="22" t="str">
        <f>IF($A261="","",SUMIF(Receipts!$B$4:$B$1003,$A261,Receipts!$F$4:$F$1003))</f>
        <v/>
      </c>
      <c r="E261" s="23" t="str">
        <f>IF($A261="","",SUMIF(Issues!$B$4:$B$2003,$A261,Issues!$D$4:$D$2003))</f>
        <v/>
      </c>
      <c r="F261" s="23" t="str">
        <f t="shared" ref="F261:F324" si="20">IF($A261="","",$C261-$E261)</f>
        <v/>
      </c>
      <c r="G261" s="22" t="str">
        <f t="shared" ref="G261:G324" si="21">IF(OR($A261="",N($C261)=0),"",ROUND($D261/$C261,2))</f>
        <v/>
      </c>
      <c r="H261" s="22" t="str">
        <f t="shared" ref="H261:H324" si="22">IF($G261="","",ROUND(MAX(0,$F261)*$G261,2))</f>
        <v/>
      </c>
      <c r="I261" s="22" t="str">
        <f>IF($A261="","",SUMIF(Receipts!$B$4:$B$1003,$A261,Receipts!$I$4:$I$1003))</f>
        <v/>
      </c>
      <c r="J261" s="22" t="str">
        <f t="shared" ref="J261:J324" si="23">IF(OR($H261="",$I261=""),"",$I261-$H261)</f>
        <v/>
      </c>
      <c r="K261" s="22" t="str">
        <f t="shared" ref="K261:K324" si="24">IF($G261="","",ROUND($E261*$G261,2))</f>
        <v/>
      </c>
    </row>
    <row r="262" spans="1:11" x14ac:dyDescent="0.3">
      <c r="A262" s="25" t="str">
        <f>IF(Items!A261="","",Items!A261)</f>
        <v/>
      </c>
      <c r="B262" s="25" t="str">
        <f>IF($A262="","",Items!B261)</f>
        <v/>
      </c>
      <c r="C262" s="23" t="str">
        <f>IF($A262="","",SUMIF(Receipts!$B$4:$B$1003,$A262,Receipts!$D$4:$D$1003))</f>
        <v/>
      </c>
      <c r="D262" s="22" t="str">
        <f>IF($A262="","",SUMIF(Receipts!$B$4:$B$1003,$A262,Receipts!$F$4:$F$1003))</f>
        <v/>
      </c>
      <c r="E262" s="23" t="str">
        <f>IF($A262="","",SUMIF(Issues!$B$4:$B$2003,$A262,Issues!$D$4:$D$2003))</f>
        <v/>
      </c>
      <c r="F262" s="23" t="str">
        <f t="shared" si="20"/>
        <v/>
      </c>
      <c r="G262" s="22" t="str">
        <f t="shared" si="21"/>
        <v/>
      </c>
      <c r="H262" s="22" t="str">
        <f t="shared" si="22"/>
        <v/>
      </c>
      <c r="I262" s="22" t="str">
        <f>IF($A262="","",SUMIF(Receipts!$B$4:$B$1003,$A262,Receipts!$I$4:$I$1003))</f>
        <v/>
      </c>
      <c r="J262" s="22" t="str">
        <f t="shared" si="23"/>
        <v/>
      </c>
      <c r="K262" s="22" t="str">
        <f t="shared" si="24"/>
        <v/>
      </c>
    </row>
    <row r="263" spans="1:11" x14ac:dyDescent="0.3">
      <c r="A263" s="25" t="str">
        <f>IF(Items!A262="","",Items!A262)</f>
        <v/>
      </c>
      <c r="B263" s="25" t="str">
        <f>IF($A263="","",Items!B262)</f>
        <v/>
      </c>
      <c r="C263" s="23" t="str">
        <f>IF($A263="","",SUMIF(Receipts!$B$4:$B$1003,$A263,Receipts!$D$4:$D$1003))</f>
        <v/>
      </c>
      <c r="D263" s="22" t="str">
        <f>IF($A263="","",SUMIF(Receipts!$B$4:$B$1003,$A263,Receipts!$F$4:$F$1003))</f>
        <v/>
      </c>
      <c r="E263" s="23" t="str">
        <f>IF($A263="","",SUMIF(Issues!$B$4:$B$2003,$A263,Issues!$D$4:$D$2003))</f>
        <v/>
      </c>
      <c r="F263" s="23" t="str">
        <f t="shared" si="20"/>
        <v/>
      </c>
      <c r="G263" s="22" t="str">
        <f t="shared" si="21"/>
        <v/>
      </c>
      <c r="H263" s="22" t="str">
        <f t="shared" si="22"/>
        <v/>
      </c>
      <c r="I263" s="22" t="str">
        <f>IF($A263="","",SUMIF(Receipts!$B$4:$B$1003,$A263,Receipts!$I$4:$I$1003))</f>
        <v/>
      </c>
      <c r="J263" s="22" t="str">
        <f t="shared" si="23"/>
        <v/>
      </c>
      <c r="K263" s="22" t="str">
        <f t="shared" si="24"/>
        <v/>
      </c>
    </row>
    <row r="264" spans="1:11" x14ac:dyDescent="0.3">
      <c r="A264" s="25" t="str">
        <f>IF(Items!A263="","",Items!A263)</f>
        <v/>
      </c>
      <c r="B264" s="25" t="str">
        <f>IF($A264="","",Items!B263)</f>
        <v/>
      </c>
      <c r="C264" s="23" t="str">
        <f>IF($A264="","",SUMIF(Receipts!$B$4:$B$1003,$A264,Receipts!$D$4:$D$1003))</f>
        <v/>
      </c>
      <c r="D264" s="22" t="str">
        <f>IF($A264="","",SUMIF(Receipts!$B$4:$B$1003,$A264,Receipts!$F$4:$F$1003))</f>
        <v/>
      </c>
      <c r="E264" s="23" t="str">
        <f>IF($A264="","",SUMIF(Issues!$B$4:$B$2003,$A264,Issues!$D$4:$D$2003))</f>
        <v/>
      </c>
      <c r="F264" s="23" t="str">
        <f t="shared" si="20"/>
        <v/>
      </c>
      <c r="G264" s="22" t="str">
        <f t="shared" si="21"/>
        <v/>
      </c>
      <c r="H264" s="22" t="str">
        <f t="shared" si="22"/>
        <v/>
      </c>
      <c r="I264" s="22" t="str">
        <f>IF($A264="","",SUMIF(Receipts!$B$4:$B$1003,$A264,Receipts!$I$4:$I$1003))</f>
        <v/>
      </c>
      <c r="J264" s="22" t="str">
        <f t="shared" si="23"/>
        <v/>
      </c>
      <c r="K264" s="22" t="str">
        <f t="shared" si="24"/>
        <v/>
      </c>
    </row>
    <row r="265" spans="1:11" x14ac:dyDescent="0.3">
      <c r="A265" s="25" t="str">
        <f>IF(Items!A264="","",Items!A264)</f>
        <v/>
      </c>
      <c r="B265" s="25" t="str">
        <f>IF($A265="","",Items!B264)</f>
        <v/>
      </c>
      <c r="C265" s="23" t="str">
        <f>IF($A265="","",SUMIF(Receipts!$B$4:$B$1003,$A265,Receipts!$D$4:$D$1003))</f>
        <v/>
      </c>
      <c r="D265" s="22" t="str">
        <f>IF($A265="","",SUMIF(Receipts!$B$4:$B$1003,$A265,Receipts!$F$4:$F$1003))</f>
        <v/>
      </c>
      <c r="E265" s="23" t="str">
        <f>IF($A265="","",SUMIF(Issues!$B$4:$B$2003,$A265,Issues!$D$4:$D$2003))</f>
        <v/>
      </c>
      <c r="F265" s="23" t="str">
        <f t="shared" si="20"/>
        <v/>
      </c>
      <c r="G265" s="22" t="str">
        <f t="shared" si="21"/>
        <v/>
      </c>
      <c r="H265" s="22" t="str">
        <f t="shared" si="22"/>
        <v/>
      </c>
      <c r="I265" s="22" t="str">
        <f>IF($A265="","",SUMIF(Receipts!$B$4:$B$1003,$A265,Receipts!$I$4:$I$1003))</f>
        <v/>
      </c>
      <c r="J265" s="22" t="str">
        <f t="shared" si="23"/>
        <v/>
      </c>
      <c r="K265" s="22" t="str">
        <f t="shared" si="24"/>
        <v/>
      </c>
    </row>
    <row r="266" spans="1:11" x14ac:dyDescent="0.3">
      <c r="A266" s="25" t="str">
        <f>IF(Items!A265="","",Items!A265)</f>
        <v/>
      </c>
      <c r="B266" s="25" t="str">
        <f>IF($A266="","",Items!B265)</f>
        <v/>
      </c>
      <c r="C266" s="23" t="str">
        <f>IF($A266="","",SUMIF(Receipts!$B$4:$B$1003,$A266,Receipts!$D$4:$D$1003))</f>
        <v/>
      </c>
      <c r="D266" s="22" t="str">
        <f>IF($A266="","",SUMIF(Receipts!$B$4:$B$1003,$A266,Receipts!$F$4:$F$1003))</f>
        <v/>
      </c>
      <c r="E266" s="23" t="str">
        <f>IF($A266="","",SUMIF(Issues!$B$4:$B$2003,$A266,Issues!$D$4:$D$2003))</f>
        <v/>
      </c>
      <c r="F266" s="23" t="str">
        <f t="shared" si="20"/>
        <v/>
      </c>
      <c r="G266" s="22" t="str">
        <f t="shared" si="21"/>
        <v/>
      </c>
      <c r="H266" s="22" t="str">
        <f t="shared" si="22"/>
        <v/>
      </c>
      <c r="I266" s="22" t="str">
        <f>IF($A266="","",SUMIF(Receipts!$B$4:$B$1003,$A266,Receipts!$I$4:$I$1003))</f>
        <v/>
      </c>
      <c r="J266" s="22" t="str">
        <f t="shared" si="23"/>
        <v/>
      </c>
      <c r="K266" s="22" t="str">
        <f t="shared" si="24"/>
        <v/>
      </c>
    </row>
    <row r="267" spans="1:11" x14ac:dyDescent="0.3">
      <c r="A267" s="25" t="str">
        <f>IF(Items!A266="","",Items!A266)</f>
        <v/>
      </c>
      <c r="B267" s="25" t="str">
        <f>IF($A267="","",Items!B266)</f>
        <v/>
      </c>
      <c r="C267" s="23" t="str">
        <f>IF($A267="","",SUMIF(Receipts!$B$4:$B$1003,$A267,Receipts!$D$4:$D$1003))</f>
        <v/>
      </c>
      <c r="D267" s="22" t="str">
        <f>IF($A267="","",SUMIF(Receipts!$B$4:$B$1003,$A267,Receipts!$F$4:$F$1003))</f>
        <v/>
      </c>
      <c r="E267" s="23" t="str">
        <f>IF($A267="","",SUMIF(Issues!$B$4:$B$2003,$A267,Issues!$D$4:$D$2003))</f>
        <v/>
      </c>
      <c r="F267" s="23" t="str">
        <f t="shared" si="20"/>
        <v/>
      </c>
      <c r="G267" s="22" t="str">
        <f t="shared" si="21"/>
        <v/>
      </c>
      <c r="H267" s="22" t="str">
        <f t="shared" si="22"/>
        <v/>
      </c>
      <c r="I267" s="22" t="str">
        <f>IF($A267="","",SUMIF(Receipts!$B$4:$B$1003,$A267,Receipts!$I$4:$I$1003))</f>
        <v/>
      </c>
      <c r="J267" s="22" t="str">
        <f t="shared" si="23"/>
        <v/>
      </c>
      <c r="K267" s="22" t="str">
        <f t="shared" si="24"/>
        <v/>
      </c>
    </row>
    <row r="268" spans="1:11" x14ac:dyDescent="0.3">
      <c r="A268" s="25" t="str">
        <f>IF(Items!A267="","",Items!A267)</f>
        <v/>
      </c>
      <c r="B268" s="25" t="str">
        <f>IF($A268="","",Items!B267)</f>
        <v/>
      </c>
      <c r="C268" s="23" t="str">
        <f>IF($A268="","",SUMIF(Receipts!$B$4:$B$1003,$A268,Receipts!$D$4:$D$1003))</f>
        <v/>
      </c>
      <c r="D268" s="22" t="str">
        <f>IF($A268="","",SUMIF(Receipts!$B$4:$B$1003,$A268,Receipts!$F$4:$F$1003))</f>
        <v/>
      </c>
      <c r="E268" s="23" t="str">
        <f>IF($A268="","",SUMIF(Issues!$B$4:$B$2003,$A268,Issues!$D$4:$D$2003))</f>
        <v/>
      </c>
      <c r="F268" s="23" t="str">
        <f t="shared" si="20"/>
        <v/>
      </c>
      <c r="G268" s="22" t="str">
        <f t="shared" si="21"/>
        <v/>
      </c>
      <c r="H268" s="22" t="str">
        <f t="shared" si="22"/>
        <v/>
      </c>
      <c r="I268" s="22" t="str">
        <f>IF($A268="","",SUMIF(Receipts!$B$4:$B$1003,$A268,Receipts!$I$4:$I$1003))</f>
        <v/>
      </c>
      <c r="J268" s="22" t="str">
        <f t="shared" si="23"/>
        <v/>
      </c>
      <c r="K268" s="22" t="str">
        <f t="shared" si="24"/>
        <v/>
      </c>
    </row>
    <row r="269" spans="1:11" x14ac:dyDescent="0.3">
      <c r="A269" s="25" t="str">
        <f>IF(Items!A268="","",Items!A268)</f>
        <v/>
      </c>
      <c r="B269" s="25" t="str">
        <f>IF($A269="","",Items!B268)</f>
        <v/>
      </c>
      <c r="C269" s="23" t="str">
        <f>IF($A269="","",SUMIF(Receipts!$B$4:$B$1003,$A269,Receipts!$D$4:$D$1003))</f>
        <v/>
      </c>
      <c r="D269" s="22" t="str">
        <f>IF($A269="","",SUMIF(Receipts!$B$4:$B$1003,$A269,Receipts!$F$4:$F$1003))</f>
        <v/>
      </c>
      <c r="E269" s="23" t="str">
        <f>IF($A269="","",SUMIF(Issues!$B$4:$B$2003,$A269,Issues!$D$4:$D$2003))</f>
        <v/>
      </c>
      <c r="F269" s="23" t="str">
        <f t="shared" si="20"/>
        <v/>
      </c>
      <c r="G269" s="22" t="str">
        <f t="shared" si="21"/>
        <v/>
      </c>
      <c r="H269" s="22" t="str">
        <f t="shared" si="22"/>
        <v/>
      </c>
      <c r="I269" s="22" t="str">
        <f>IF($A269="","",SUMIF(Receipts!$B$4:$B$1003,$A269,Receipts!$I$4:$I$1003))</f>
        <v/>
      </c>
      <c r="J269" s="22" t="str">
        <f t="shared" si="23"/>
        <v/>
      </c>
      <c r="K269" s="22" t="str">
        <f t="shared" si="24"/>
        <v/>
      </c>
    </row>
    <row r="270" spans="1:11" x14ac:dyDescent="0.3">
      <c r="A270" s="25" t="str">
        <f>IF(Items!A269="","",Items!A269)</f>
        <v/>
      </c>
      <c r="B270" s="25" t="str">
        <f>IF($A270="","",Items!B269)</f>
        <v/>
      </c>
      <c r="C270" s="23" t="str">
        <f>IF($A270="","",SUMIF(Receipts!$B$4:$B$1003,$A270,Receipts!$D$4:$D$1003))</f>
        <v/>
      </c>
      <c r="D270" s="22" t="str">
        <f>IF($A270="","",SUMIF(Receipts!$B$4:$B$1003,$A270,Receipts!$F$4:$F$1003))</f>
        <v/>
      </c>
      <c r="E270" s="23" t="str">
        <f>IF($A270="","",SUMIF(Issues!$B$4:$B$2003,$A270,Issues!$D$4:$D$2003))</f>
        <v/>
      </c>
      <c r="F270" s="23" t="str">
        <f t="shared" si="20"/>
        <v/>
      </c>
      <c r="G270" s="22" t="str">
        <f t="shared" si="21"/>
        <v/>
      </c>
      <c r="H270" s="22" t="str">
        <f t="shared" si="22"/>
        <v/>
      </c>
      <c r="I270" s="22" t="str">
        <f>IF($A270="","",SUMIF(Receipts!$B$4:$B$1003,$A270,Receipts!$I$4:$I$1003))</f>
        <v/>
      </c>
      <c r="J270" s="22" t="str">
        <f t="shared" si="23"/>
        <v/>
      </c>
      <c r="K270" s="22" t="str">
        <f t="shared" si="24"/>
        <v/>
      </c>
    </row>
    <row r="271" spans="1:11" x14ac:dyDescent="0.3">
      <c r="A271" s="25" t="str">
        <f>IF(Items!A270="","",Items!A270)</f>
        <v/>
      </c>
      <c r="B271" s="25" t="str">
        <f>IF($A271="","",Items!B270)</f>
        <v/>
      </c>
      <c r="C271" s="23" t="str">
        <f>IF($A271="","",SUMIF(Receipts!$B$4:$B$1003,$A271,Receipts!$D$4:$D$1003))</f>
        <v/>
      </c>
      <c r="D271" s="22" t="str">
        <f>IF($A271="","",SUMIF(Receipts!$B$4:$B$1003,$A271,Receipts!$F$4:$F$1003))</f>
        <v/>
      </c>
      <c r="E271" s="23" t="str">
        <f>IF($A271="","",SUMIF(Issues!$B$4:$B$2003,$A271,Issues!$D$4:$D$2003))</f>
        <v/>
      </c>
      <c r="F271" s="23" t="str">
        <f t="shared" si="20"/>
        <v/>
      </c>
      <c r="G271" s="22" t="str">
        <f t="shared" si="21"/>
        <v/>
      </c>
      <c r="H271" s="22" t="str">
        <f t="shared" si="22"/>
        <v/>
      </c>
      <c r="I271" s="22" t="str">
        <f>IF($A271="","",SUMIF(Receipts!$B$4:$B$1003,$A271,Receipts!$I$4:$I$1003))</f>
        <v/>
      </c>
      <c r="J271" s="22" t="str">
        <f t="shared" si="23"/>
        <v/>
      </c>
      <c r="K271" s="22" t="str">
        <f t="shared" si="24"/>
        <v/>
      </c>
    </row>
    <row r="272" spans="1:11" x14ac:dyDescent="0.3">
      <c r="A272" s="25" t="str">
        <f>IF(Items!A271="","",Items!A271)</f>
        <v/>
      </c>
      <c r="B272" s="25" t="str">
        <f>IF($A272="","",Items!B271)</f>
        <v/>
      </c>
      <c r="C272" s="23" t="str">
        <f>IF($A272="","",SUMIF(Receipts!$B$4:$B$1003,$A272,Receipts!$D$4:$D$1003))</f>
        <v/>
      </c>
      <c r="D272" s="22" t="str">
        <f>IF($A272="","",SUMIF(Receipts!$B$4:$B$1003,$A272,Receipts!$F$4:$F$1003))</f>
        <v/>
      </c>
      <c r="E272" s="23" t="str">
        <f>IF($A272="","",SUMIF(Issues!$B$4:$B$2003,$A272,Issues!$D$4:$D$2003))</f>
        <v/>
      </c>
      <c r="F272" s="23" t="str">
        <f t="shared" si="20"/>
        <v/>
      </c>
      <c r="G272" s="22" t="str">
        <f t="shared" si="21"/>
        <v/>
      </c>
      <c r="H272" s="22" t="str">
        <f t="shared" si="22"/>
        <v/>
      </c>
      <c r="I272" s="22" t="str">
        <f>IF($A272="","",SUMIF(Receipts!$B$4:$B$1003,$A272,Receipts!$I$4:$I$1003))</f>
        <v/>
      </c>
      <c r="J272" s="22" t="str">
        <f t="shared" si="23"/>
        <v/>
      </c>
      <c r="K272" s="22" t="str">
        <f t="shared" si="24"/>
        <v/>
      </c>
    </row>
    <row r="273" spans="1:11" x14ac:dyDescent="0.3">
      <c r="A273" s="25" t="str">
        <f>IF(Items!A272="","",Items!A272)</f>
        <v/>
      </c>
      <c r="B273" s="25" t="str">
        <f>IF($A273="","",Items!B272)</f>
        <v/>
      </c>
      <c r="C273" s="23" t="str">
        <f>IF($A273="","",SUMIF(Receipts!$B$4:$B$1003,$A273,Receipts!$D$4:$D$1003))</f>
        <v/>
      </c>
      <c r="D273" s="22" t="str">
        <f>IF($A273="","",SUMIF(Receipts!$B$4:$B$1003,$A273,Receipts!$F$4:$F$1003))</f>
        <v/>
      </c>
      <c r="E273" s="23" t="str">
        <f>IF($A273="","",SUMIF(Issues!$B$4:$B$2003,$A273,Issues!$D$4:$D$2003))</f>
        <v/>
      </c>
      <c r="F273" s="23" t="str">
        <f t="shared" si="20"/>
        <v/>
      </c>
      <c r="G273" s="22" t="str">
        <f t="shared" si="21"/>
        <v/>
      </c>
      <c r="H273" s="22" t="str">
        <f t="shared" si="22"/>
        <v/>
      </c>
      <c r="I273" s="22" t="str">
        <f>IF($A273="","",SUMIF(Receipts!$B$4:$B$1003,$A273,Receipts!$I$4:$I$1003))</f>
        <v/>
      </c>
      <c r="J273" s="22" t="str">
        <f t="shared" si="23"/>
        <v/>
      </c>
      <c r="K273" s="22" t="str">
        <f t="shared" si="24"/>
        <v/>
      </c>
    </row>
    <row r="274" spans="1:11" x14ac:dyDescent="0.3">
      <c r="A274" s="25" t="str">
        <f>IF(Items!A273="","",Items!A273)</f>
        <v/>
      </c>
      <c r="B274" s="25" t="str">
        <f>IF($A274="","",Items!B273)</f>
        <v/>
      </c>
      <c r="C274" s="23" t="str">
        <f>IF($A274="","",SUMIF(Receipts!$B$4:$B$1003,$A274,Receipts!$D$4:$D$1003))</f>
        <v/>
      </c>
      <c r="D274" s="22" t="str">
        <f>IF($A274="","",SUMIF(Receipts!$B$4:$B$1003,$A274,Receipts!$F$4:$F$1003))</f>
        <v/>
      </c>
      <c r="E274" s="23" t="str">
        <f>IF($A274="","",SUMIF(Issues!$B$4:$B$2003,$A274,Issues!$D$4:$D$2003))</f>
        <v/>
      </c>
      <c r="F274" s="23" t="str">
        <f t="shared" si="20"/>
        <v/>
      </c>
      <c r="G274" s="22" t="str">
        <f t="shared" si="21"/>
        <v/>
      </c>
      <c r="H274" s="22" t="str">
        <f t="shared" si="22"/>
        <v/>
      </c>
      <c r="I274" s="22" t="str">
        <f>IF($A274="","",SUMIF(Receipts!$B$4:$B$1003,$A274,Receipts!$I$4:$I$1003))</f>
        <v/>
      </c>
      <c r="J274" s="22" t="str">
        <f t="shared" si="23"/>
        <v/>
      </c>
      <c r="K274" s="22" t="str">
        <f t="shared" si="24"/>
        <v/>
      </c>
    </row>
    <row r="275" spans="1:11" x14ac:dyDescent="0.3">
      <c r="A275" s="25" t="str">
        <f>IF(Items!A274="","",Items!A274)</f>
        <v/>
      </c>
      <c r="B275" s="25" t="str">
        <f>IF($A275="","",Items!B274)</f>
        <v/>
      </c>
      <c r="C275" s="23" t="str">
        <f>IF($A275="","",SUMIF(Receipts!$B$4:$B$1003,$A275,Receipts!$D$4:$D$1003))</f>
        <v/>
      </c>
      <c r="D275" s="22" t="str">
        <f>IF($A275="","",SUMIF(Receipts!$B$4:$B$1003,$A275,Receipts!$F$4:$F$1003))</f>
        <v/>
      </c>
      <c r="E275" s="23" t="str">
        <f>IF($A275="","",SUMIF(Issues!$B$4:$B$2003,$A275,Issues!$D$4:$D$2003))</f>
        <v/>
      </c>
      <c r="F275" s="23" t="str">
        <f t="shared" si="20"/>
        <v/>
      </c>
      <c r="G275" s="22" t="str">
        <f t="shared" si="21"/>
        <v/>
      </c>
      <c r="H275" s="22" t="str">
        <f t="shared" si="22"/>
        <v/>
      </c>
      <c r="I275" s="22" t="str">
        <f>IF($A275="","",SUMIF(Receipts!$B$4:$B$1003,$A275,Receipts!$I$4:$I$1003))</f>
        <v/>
      </c>
      <c r="J275" s="22" t="str">
        <f t="shared" si="23"/>
        <v/>
      </c>
      <c r="K275" s="22" t="str">
        <f t="shared" si="24"/>
        <v/>
      </c>
    </row>
    <row r="276" spans="1:11" x14ac:dyDescent="0.3">
      <c r="A276" s="25" t="str">
        <f>IF(Items!A275="","",Items!A275)</f>
        <v/>
      </c>
      <c r="B276" s="25" t="str">
        <f>IF($A276="","",Items!B275)</f>
        <v/>
      </c>
      <c r="C276" s="23" t="str">
        <f>IF($A276="","",SUMIF(Receipts!$B$4:$B$1003,$A276,Receipts!$D$4:$D$1003))</f>
        <v/>
      </c>
      <c r="D276" s="22" t="str">
        <f>IF($A276="","",SUMIF(Receipts!$B$4:$B$1003,$A276,Receipts!$F$4:$F$1003))</f>
        <v/>
      </c>
      <c r="E276" s="23" t="str">
        <f>IF($A276="","",SUMIF(Issues!$B$4:$B$2003,$A276,Issues!$D$4:$D$2003))</f>
        <v/>
      </c>
      <c r="F276" s="23" t="str">
        <f t="shared" si="20"/>
        <v/>
      </c>
      <c r="G276" s="22" t="str">
        <f t="shared" si="21"/>
        <v/>
      </c>
      <c r="H276" s="22" t="str">
        <f t="shared" si="22"/>
        <v/>
      </c>
      <c r="I276" s="22" t="str">
        <f>IF($A276="","",SUMIF(Receipts!$B$4:$B$1003,$A276,Receipts!$I$4:$I$1003))</f>
        <v/>
      </c>
      <c r="J276" s="22" t="str">
        <f t="shared" si="23"/>
        <v/>
      </c>
      <c r="K276" s="22" t="str">
        <f t="shared" si="24"/>
        <v/>
      </c>
    </row>
    <row r="277" spans="1:11" x14ac:dyDescent="0.3">
      <c r="A277" s="25" t="str">
        <f>IF(Items!A276="","",Items!A276)</f>
        <v/>
      </c>
      <c r="B277" s="25" t="str">
        <f>IF($A277="","",Items!B276)</f>
        <v/>
      </c>
      <c r="C277" s="23" t="str">
        <f>IF($A277="","",SUMIF(Receipts!$B$4:$B$1003,$A277,Receipts!$D$4:$D$1003))</f>
        <v/>
      </c>
      <c r="D277" s="22" t="str">
        <f>IF($A277="","",SUMIF(Receipts!$B$4:$B$1003,$A277,Receipts!$F$4:$F$1003))</f>
        <v/>
      </c>
      <c r="E277" s="23" t="str">
        <f>IF($A277="","",SUMIF(Issues!$B$4:$B$2003,$A277,Issues!$D$4:$D$2003))</f>
        <v/>
      </c>
      <c r="F277" s="23" t="str">
        <f t="shared" si="20"/>
        <v/>
      </c>
      <c r="G277" s="22" t="str">
        <f t="shared" si="21"/>
        <v/>
      </c>
      <c r="H277" s="22" t="str">
        <f t="shared" si="22"/>
        <v/>
      </c>
      <c r="I277" s="22" t="str">
        <f>IF($A277="","",SUMIF(Receipts!$B$4:$B$1003,$A277,Receipts!$I$4:$I$1003))</f>
        <v/>
      </c>
      <c r="J277" s="22" t="str">
        <f t="shared" si="23"/>
        <v/>
      </c>
      <c r="K277" s="22" t="str">
        <f t="shared" si="24"/>
        <v/>
      </c>
    </row>
    <row r="278" spans="1:11" x14ac:dyDescent="0.3">
      <c r="A278" s="25" t="str">
        <f>IF(Items!A277="","",Items!A277)</f>
        <v/>
      </c>
      <c r="B278" s="25" t="str">
        <f>IF($A278="","",Items!B277)</f>
        <v/>
      </c>
      <c r="C278" s="23" t="str">
        <f>IF($A278="","",SUMIF(Receipts!$B$4:$B$1003,$A278,Receipts!$D$4:$D$1003))</f>
        <v/>
      </c>
      <c r="D278" s="22" t="str">
        <f>IF($A278="","",SUMIF(Receipts!$B$4:$B$1003,$A278,Receipts!$F$4:$F$1003))</f>
        <v/>
      </c>
      <c r="E278" s="23" t="str">
        <f>IF($A278="","",SUMIF(Issues!$B$4:$B$2003,$A278,Issues!$D$4:$D$2003))</f>
        <v/>
      </c>
      <c r="F278" s="23" t="str">
        <f t="shared" si="20"/>
        <v/>
      </c>
      <c r="G278" s="22" t="str">
        <f t="shared" si="21"/>
        <v/>
      </c>
      <c r="H278" s="22" t="str">
        <f t="shared" si="22"/>
        <v/>
      </c>
      <c r="I278" s="22" t="str">
        <f>IF($A278="","",SUMIF(Receipts!$B$4:$B$1003,$A278,Receipts!$I$4:$I$1003))</f>
        <v/>
      </c>
      <c r="J278" s="22" t="str">
        <f t="shared" si="23"/>
        <v/>
      </c>
      <c r="K278" s="22" t="str">
        <f t="shared" si="24"/>
        <v/>
      </c>
    </row>
    <row r="279" spans="1:11" x14ac:dyDescent="0.3">
      <c r="A279" s="25" t="str">
        <f>IF(Items!A278="","",Items!A278)</f>
        <v/>
      </c>
      <c r="B279" s="25" t="str">
        <f>IF($A279="","",Items!B278)</f>
        <v/>
      </c>
      <c r="C279" s="23" t="str">
        <f>IF($A279="","",SUMIF(Receipts!$B$4:$B$1003,$A279,Receipts!$D$4:$D$1003))</f>
        <v/>
      </c>
      <c r="D279" s="22" t="str">
        <f>IF($A279="","",SUMIF(Receipts!$B$4:$B$1003,$A279,Receipts!$F$4:$F$1003))</f>
        <v/>
      </c>
      <c r="E279" s="23" t="str">
        <f>IF($A279="","",SUMIF(Issues!$B$4:$B$2003,$A279,Issues!$D$4:$D$2003))</f>
        <v/>
      </c>
      <c r="F279" s="23" t="str">
        <f t="shared" si="20"/>
        <v/>
      </c>
      <c r="G279" s="22" t="str">
        <f t="shared" si="21"/>
        <v/>
      </c>
      <c r="H279" s="22" t="str">
        <f t="shared" si="22"/>
        <v/>
      </c>
      <c r="I279" s="22" t="str">
        <f>IF($A279="","",SUMIF(Receipts!$B$4:$B$1003,$A279,Receipts!$I$4:$I$1003))</f>
        <v/>
      </c>
      <c r="J279" s="22" t="str">
        <f t="shared" si="23"/>
        <v/>
      </c>
      <c r="K279" s="22" t="str">
        <f t="shared" si="24"/>
        <v/>
      </c>
    </row>
    <row r="280" spans="1:11" x14ac:dyDescent="0.3">
      <c r="A280" s="25" t="str">
        <f>IF(Items!A279="","",Items!A279)</f>
        <v/>
      </c>
      <c r="B280" s="25" t="str">
        <f>IF($A280="","",Items!B279)</f>
        <v/>
      </c>
      <c r="C280" s="23" t="str">
        <f>IF($A280="","",SUMIF(Receipts!$B$4:$B$1003,$A280,Receipts!$D$4:$D$1003))</f>
        <v/>
      </c>
      <c r="D280" s="22" t="str">
        <f>IF($A280="","",SUMIF(Receipts!$B$4:$B$1003,$A280,Receipts!$F$4:$F$1003))</f>
        <v/>
      </c>
      <c r="E280" s="23" t="str">
        <f>IF($A280="","",SUMIF(Issues!$B$4:$B$2003,$A280,Issues!$D$4:$D$2003))</f>
        <v/>
      </c>
      <c r="F280" s="23" t="str">
        <f t="shared" si="20"/>
        <v/>
      </c>
      <c r="G280" s="22" t="str">
        <f t="shared" si="21"/>
        <v/>
      </c>
      <c r="H280" s="22" t="str">
        <f t="shared" si="22"/>
        <v/>
      </c>
      <c r="I280" s="22" t="str">
        <f>IF($A280="","",SUMIF(Receipts!$B$4:$B$1003,$A280,Receipts!$I$4:$I$1003))</f>
        <v/>
      </c>
      <c r="J280" s="22" t="str">
        <f t="shared" si="23"/>
        <v/>
      </c>
      <c r="K280" s="22" t="str">
        <f t="shared" si="24"/>
        <v/>
      </c>
    </row>
    <row r="281" spans="1:11" x14ac:dyDescent="0.3">
      <c r="A281" s="25" t="str">
        <f>IF(Items!A280="","",Items!A280)</f>
        <v/>
      </c>
      <c r="B281" s="25" t="str">
        <f>IF($A281="","",Items!B280)</f>
        <v/>
      </c>
      <c r="C281" s="23" t="str">
        <f>IF($A281="","",SUMIF(Receipts!$B$4:$B$1003,$A281,Receipts!$D$4:$D$1003))</f>
        <v/>
      </c>
      <c r="D281" s="22" t="str">
        <f>IF($A281="","",SUMIF(Receipts!$B$4:$B$1003,$A281,Receipts!$F$4:$F$1003))</f>
        <v/>
      </c>
      <c r="E281" s="23" t="str">
        <f>IF($A281="","",SUMIF(Issues!$B$4:$B$2003,$A281,Issues!$D$4:$D$2003))</f>
        <v/>
      </c>
      <c r="F281" s="23" t="str">
        <f t="shared" si="20"/>
        <v/>
      </c>
      <c r="G281" s="22" t="str">
        <f t="shared" si="21"/>
        <v/>
      </c>
      <c r="H281" s="22" t="str">
        <f t="shared" si="22"/>
        <v/>
      </c>
      <c r="I281" s="22" t="str">
        <f>IF($A281="","",SUMIF(Receipts!$B$4:$B$1003,$A281,Receipts!$I$4:$I$1003))</f>
        <v/>
      </c>
      <c r="J281" s="22" t="str">
        <f t="shared" si="23"/>
        <v/>
      </c>
      <c r="K281" s="22" t="str">
        <f t="shared" si="24"/>
        <v/>
      </c>
    </row>
    <row r="282" spans="1:11" x14ac:dyDescent="0.3">
      <c r="A282" s="25" t="str">
        <f>IF(Items!A281="","",Items!A281)</f>
        <v/>
      </c>
      <c r="B282" s="25" t="str">
        <f>IF($A282="","",Items!B281)</f>
        <v/>
      </c>
      <c r="C282" s="23" t="str">
        <f>IF($A282="","",SUMIF(Receipts!$B$4:$B$1003,$A282,Receipts!$D$4:$D$1003))</f>
        <v/>
      </c>
      <c r="D282" s="22" t="str">
        <f>IF($A282="","",SUMIF(Receipts!$B$4:$B$1003,$A282,Receipts!$F$4:$F$1003))</f>
        <v/>
      </c>
      <c r="E282" s="23" t="str">
        <f>IF($A282="","",SUMIF(Issues!$B$4:$B$2003,$A282,Issues!$D$4:$D$2003))</f>
        <v/>
      </c>
      <c r="F282" s="23" t="str">
        <f t="shared" si="20"/>
        <v/>
      </c>
      <c r="G282" s="22" t="str">
        <f t="shared" si="21"/>
        <v/>
      </c>
      <c r="H282" s="22" t="str">
        <f t="shared" si="22"/>
        <v/>
      </c>
      <c r="I282" s="22" t="str">
        <f>IF($A282="","",SUMIF(Receipts!$B$4:$B$1003,$A282,Receipts!$I$4:$I$1003))</f>
        <v/>
      </c>
      <c r="J282" s="22" t="str">
        <f t="shared" si="23"/>
        <v/>
      </c>
      <c r="K282" s="22" t="str">
        <f t="shared" si="24"/>
        <v/>
      </c>
    </row>
    <row r="283" spans="1:11" x14ac:dyDescent="0.3">
      <c r="A283" s="25" t="str">
        <f>IF(Items!A282="","",Items!A282)</f>
        <v/>
      </c>
      <c r="B283" s="25" t="str">
        <f>IF($A283="","",Items!B282)</f>
        <v/>
      </c>
      <c r="C283" s="23" t="str">
        <f>IF($A283="","",SUMIF(Receipts!$B$4:$B$1003,$A283,Receipts!$D$4:$D$1003))</f>
        <v/>
      </c>
      <c r="D283" s="22" t="str">
        <f>IF($A283="","",SUMIF(Receipts!$B$4:$B$1003,$A283,Receipts!$F$4:$F$1003))</f>
        <v/>
      </c>
      <c r="E283" s="23" t="str">
        <f>IF($A283="","",SUMIF(Issues!$B$4:$B$2003,$A283,Issues!$D$4:$D$2003))</f>
        <v/>
      </c>
      <c r="F283" s="23" t="str">
        <f t="shared" si="20"/>
        <v/>
      </c>
      <c r="G283" s="22" t="str">
        <f t="shared" si="21"/>
        <v/>
      </c>
      <c r="H283" s="22" t="str">
        <f t="shared" si="22"/>
        <v/>
      </c>
      <c r="I283" s="22" t="str">
        <f>IF($A283="","",SUMIF(Receipts!$B$4:$B$1003,$A283,Receipts!$I$4:$I$1003))</f>
        <v/>
      </c>
      <c r="J283" s="22" t="str">
        <f t="shared" si="23"/>
        <v/>
      </c>
      <c r="K283" s="22" t="str">
        <f t="shared" si="24"/>
        <v/>
      </c>
    </row>
    <row r="284" spans="1:11" x14ac:dyDescent="0.3">
      <c r="A284" s="25" t="str">
        <f>IF(Items!A283="","",Items!A283)</f>
        <v/>
      </c>
      <c r="B284" s="25" t="str">
        <f>IF($A284="","",Items!B283)</f>
        <v/>
      </c>
      <c r="C284" s="23" t="str">
        <f>IF($A284="","",SUMIF(Receipts!$B$4:$B$1003,$A284,Receipts!$D$4:$D$1003))</f>
        <v/>
      </c>
      <c r="D284" s="22" t="str">
        <f>IF($A284="","",SUMIF(Receipts!$B$4:$B$1003,$A284,Receipts!$F$4:$F$1003))</f>
        <v/>
      </c>
      <c r="E284" s="23" t="str">
        <f>IF($A284="","",SUMIF(Issues!$B$4:$B$2003,$A284,Issues!$D$4:$D$2003))</f>
        <v/>
      </c>
      <c r="F284" s="23" t="str">
        <f t="shared" si="20"/>
        <v/>
      </c>
      <c r="G284" s="22" t="str">
        <f t="shared" si="21"/>
        <v/>
      </c>
      <c r="H284" s="22" t="str">
        <f t="shared" si="22"/>
        <v/>
      </c>
      <c r="I284" s="22" t="str">
        <f>IF($A284="","",SUMIF(Receipts!$B$4:$B$1003,$A284,Receipts!$I$4:$I$1003))</f>
        <v/>
      </c>
      <c r="J284" s="22" t="str">
        <f t="shared" si="23"/>
        <v/>
      </c>
      <c r="K284" s="22" t="str">
        <f t="shared" si="24"/>
        <v/>
      </c>
    </row>
    <row r="285" spans="1:11" x14ac:dyDescent="0.3">
      <c r="A285" s="25" t="str">
        <f>IF(Items!A284="","",Items!A284)</f>
        <v/>
      </c>
      <c r="B285" s="25" t="str">
        <f>IF($A285="","",Items!B284)</f>
        <v/>
      </c>
      <c r="C285" s="23" t="str">
        <f>IF($A285="","",SUMIF(Receipts!$B$4:$B$1003,$A285,Receipts!$D$4:$D$1003))</f>
        <v/>
      </c>
      <c r="D285" s="22" t="str">
        <f>IF($A285="","",SUMIF(Receipts!$B$4:$B$1003,$A285,Receipts!$F$4:$F$1003))</f>
        <v/>
      </c>
      <c r="E285" s="23" t="str">
        <f>IF($A285="","",SUMIF(Issues!$B$4:$B$2003,$A285,Issues!$D$4:$D$2003))</f>
        <v/>
      </c>
      <c r="F285" s="23" t="str">
        <f t="shared" si="20"/>
        <v/>
      </c>
      <c r="G285" s="22" t="str">
        <f t="shared" si="21"/>
        <v/>
      </c>
      <c r="H285" s="22" t="str">
        <f t="shared" si="22"/>
        <v/>
      </c>
      <c r="I285" s="22" t="str">
        <f>IF($A285="","",SUMIF(Receipts!$B$4:$B$1003,$A285,Receipts!$I$4:$I$1003))</f>
        <v/>
      </c>
      <c r="J285" s="22" t="str">
        <f t="shared" si="23"/>
        <v/>
      </c>
      <c r="K285" s="22" t="str">
        <f t="shared" si="24"/>
        <v/>
      </c>
    </row>
    <row r="286" spans="1:11" x14ac:dyDescent="0.3">
      <c r="A286" s="25" t="str">
        <f>IF(Items!A285="","",Items!A285)</f>
        <v/>
      </c>
      <c r="B286" s="25" t="str">
        <f>IF($A286="","",Items!B285)</f>
        <v/>
      </c>
      <c r="C286" s="23" t="str">
        <f>IF($A286="","",SUMIF(Receipts!$B$4:$B$1003,$A286,Receipts!$D$4:$D$1003))</f>
        <v/>
      </c>
      <c r="D286" s="22" t="str">
        <f>IF($A286="","",SUMIF(Receipts!$B$4:$B$1003,$A286,Receipts!$F$4:$F$1003))</f>
        <v/>
      </c>
      <c r="E286" s="23" t="str">
        <f>IF($A286="","",SUMIF(Issues!$B$4:$B$2003,$A286,Issues!$D$4:$D$2003))</f>
        <v/>
      </c>
      <c r="F286" s="23" t="str">
        <f t="shared" si="20"/>
        <v/>
      </c>
      <c r="G286" s="22" t="str">
        <f t="shared" si="21"/>
        <v/>
      </c>
      <c r="H286" s="22" t="str">
        <f t="shared" si="22"/>
        <v/>
      </c>
      <c r="I286" s="22" t="str">
        <f>IF($A286="","",SUMIF(Receipts!$B$4:$B$1003,$A286,Receipts!$I$4:$I$1003))</f>
        <v/>
      </c>
      <c r="J286" s="22" t="str">
        <f t="shared" si="23"/>
        <v/>
      </c>
      <c r="K286" s="22" t="str">
        <f t="shared" si="24"/>
        <v/>
      </c>
    </row>
    <row r="287" spans="1:11" x14ac:dyDescent="0.3">
      <c r="A287" s="25" t="str">
        <f>IF(Items!A286="","",Items!A286)</f>
        <v/>
      </c>
      <c r="B287" s="25" t="str">
        <f>IF($A287="","",Items!B286)</f>
        <v/>
      </c>
      <c r="C287" s="23" t="str">
        <f>IF($A287="","",SUMIF(Receipts!$B$4:$B$1003,$A287,Receipts!$D$4:$D$1003))</f>
        <v/>
      </c>
      <c r="D287" s="22" t="str">
        <f>IF($A287="","",SUMIF(Receipts!$B$4:$B$1003,$A287,Receipts!$F$4:$F$1003))</f>
        <v/>
      </c>
      <c r="E287" s="23" t="str">
        <f>IF($A287="","",SUMIF(Issues!$B$4:$B$2003,$A287,Issues!$D$4:$D$2003))</f>
        <v/>
      </c>
      <c r="F287" s="23" t="str">
        <f t="shared" si="20"/>
        <v/>
      </c>
      <c r="G287" s="22" t="str">
        <f t="shared" si="21"/>
        <v/>
      </c>
      <c r="H287" s="22" t="str">
        <f t="shared" si="22"/>
        <v/>
      </c>
      <c r="I287" s="22" t="str">
        <f>IF($A287="","",SUMIF(Receipts!$B$4:$B$1003,$A287,Receipts!$I$4:$I$1003))</f>
        <v/>
      </c>
      <c r="J287" s="22" t="str">
        <f t="shared" si="23"/>
        <v/>
      </c>
      <c r="K287" s="22" t="str">
        <f t="shared" si="24"/>
        <v/>
      </c>
    </row>
    <row r="288" spans="1:11" x14ac:dyDescent="0.3">
      <c r="A288" s="25" t="str">
        <f>IF(Items!A287="","",Items!A287)</f>
        <v/>
      </c>
      <c r="B288" s="25" t="str">
        <f>IF($A288="","",Items!B287)</f>
        <v/>
      </c>
      <c r="C288" s="23" t="str">
        <f>IF($A288="","",SUMIF(Receipts!$B$4:$B$1003,$A288,Receipts!$D$4:$D$1003))</f>
        <v/>
      </c>
      <c r="D288" s="22" t="str">
        <f>IF($A288="","",SUMIF(Receipts!$B$4:$B$1003,$A288,Receipts!$F$4:$F$1003))</f>
        <v/>
      </c>
      <c r="E288" s="23" t="str">
        <f>IF($A288="","",SUMIF(Issues!$B$4:$B$2003,$A288,Issues!$D$4:$D$2003))</f>
        <v/>
      </c>
      <c r="F288" s="23" t="str">
        <f t="shared" si="20"/>
        <v/>
      </c>
      <c r="G288" s="22" t="str">
        <f t="shared" si="21"/>
        <v/>
      </c>
      <c r="H288" s="22" t="str">
        <f t="shared" si="22"/>
        <v/>
      </c>
      <c r="I288" s="22" t="str">
        <f>IF($A288="","",SUMIF(Receipts!$B$4:$B$1003,$A288,Receipts!$I$4:$I$1003))</f>
        <v/>
      </c>
      <c r="J288" s="22" t="str">
        <f t="shared" si="23"/>
        <v/>
      </c>
      <c r="K288" s="22" t="str">
        <f t="shared" si="24"/>
        <v/>
      </c>
    </row>
    <row r="289" spans="1:11" x14ac:dyDescent="0.3">
      <c r="A289" s="25" t="str">
        <f>IF(Items!A288="","",Items!A288)</f>
        <v/>
      </c>
      <c r="B289" s="25" t="str">
        <f>IF($A289="","",Items!B288)</f>
        <v/>
      </c>
      <c r="C289" s="23" t="str">
        <f>IF($A289="","",SUMIF(Receipts!$B$4:$B$1003,$A289,Receipts!$D$4:$D$1003))</f>
        <v/>
      </c>
      <c r="D289" s="22" t="str">
        <f>IF($A289="","",SUMIF(Receipts!$B$4:$B$1003,$A289,Receipts!$F$4:$F$1003))</f>
        <v/>
      </c>
      <c r="E289" s="23" t="str">
        <f>IF($A289="","",SUMIF(Issues!$B$4:$B$2003,$A289,Issues!$D$4:$D$2003))</f>
        <v/>
      </c>
      <c r="F289" s="23" t="str">
        <f t="shared" si="20"/>
        <v/>
      </c>
      <c r="G289" s="22" t="str">
        <f t="shared" si="21"/>
        <v/>
      </c>
      <c r="H289" s="22" t="str">
        <f t="shared" si="22"/>
        <v/>
      </c>
      <c r="I289" s="22" t="str">
        <f>IF($A289="","",SUMIF(Receipts!$B$4:$B$1003,$A289,Receipts!$I$4:$I$1003))</f>
        <v/>
      </c>
      <c r="J289" s="22" t="str">
        <f t="shared" si="23"/>
        <v/>
      </c>
      <c r="K289" s="22" t="str">
        <f t="shared" si="24"/>
        <v/>
      </c>
    </row>
    <row r="290" spans="1:11" x14ac:dyDescent="0.3">
      <c r="A290" s="25" t="str">
        <f>IF(Items!A289="","",Items!A289)</f>
        <v/>
      </c>
      <c r="B290" s="25" t="str">
        <f>IF($A290="","",Items!B289)</f>
        <v/>
      </c>
      <c r="C290" s="23" t="str">
        <f>IF($A290="","",SUMIF(Receipts!$B$4:$B$1003,$A290,Receipts!$D$4:$D$1003))</f>
        <v/>
      </c>
      <c r="D290" s="22" t="str">
        <f>IF($A290="","",SUMIF(Receipts!$B$4:$B$1003,$A290,Receipts!$F$4:$F$1003))</f>
        <v/>
      </c>
      <c r="E290" s="23" t="str">
        <f>IF($A290="","",SUMIF(Issues!$B$4:$B$2003,$A290,Issues!$D$4:$D$2003))</f>
        <v/>
      </c>
      <c r="F290" s="23" t="str">
        <f t="shared" si="20"/>
        <v/>
      </c>
      <c r="G290" s="22" t="str">
        <f t="shared" si="21"/>
        <v/>
      </c>
      <c r="H290" s="22" t="str">
        <f t="shared" si="22"/>
        <v/>
      </c>
      <c r="I290" s="22" t="str">
        <f>IF($A290="","",SUMIF(Receipts!$B$4:$B$1003,$A290,Receipts!$I$4:$I$1003))</f>
        <v/>
      </c>
      <c r="J290" s="22" t="str">
        <f t="shared" si="23"/>
        <v/>
      </c>
      <c r="K290" s="22" t="str">
        <f t="shared" si="24"/>
        <v/>
      </c>
    </row>
    <row r="291" spans="1:11" x14ac:dyDescent="0.3">
      <c r="A291" s="25" t="str">
        <f>IF(Items!A290="","",Items!A290)</f>
        <v/>
      </c>
      <c r="B291" s="25" t="str">
        <f>IF($A291="","",Items!B290)</f>
        <v/>
      </c>
      <c r="C291" s="23" t="str">
        <f>IF($A291="","",SUMIF(Receipts!$B$4:$B$1003,$A291,Receipts!$D$4:$D$1003))</f>
        <v/>
      </c>
      <c r="D291" s="22" t="str">
        <f>IF($A291="","",SUMIF(Receipts!$B$4:$B$1003,$A291,Receipts!$F$4:$F$1003))</f>
        <v/>
      </c>
      <c r="E291" s="23" t="str">
        <f>IF($A291="","",SUMIF(Issues!$B$4:$B$2003,$A291,Issues!$D$4:$D$2003))</f>
        <v/>
      </c>
      <c r="F291" s="23" t="str">
        <f t="shared" si="20"/>
        <v/>
      </c>
      <c r="G291" s="22" t="str">
        <f t="shared" si="21"/>
        <v/>
      </c>
      <c r="H291" s="22" t="str">
        <f t="shared" si="22"/>
        <v/>
      </c>
      <c r="I291" s="22" t="str">
        <f>IF($A291="","",SUMIF(Receipts!$B$4:$B$1003,$A291,Receipts!$I$4:$I$1003))</f>
        <v/>
      </c>
      <c r="J291" s="22" t="str">
        <f t="shared" si="23"/>
        <v/>
      </c>
      <c r="K291" s="22" t="str">
        <f t="shared" si="24"/>
        <v/>
      </c>
    </row>
    <row r="292" spans="1:11" x14ac:dyDescent="0.3">
      <c r="A292" s="25" t="str">
        <f>IF(Items!A291="","",Items!A291)</f>
        <v/>
      </c>
      <c r="B292" s="25" t="str">
        <f>IF($A292="","",Items!B291)</f>
        <v/>
      </c>
      <c r="C292" s="23" t="str">
        <f>IF($A292="","",SUMIF(Receipts!$B$4:$B$1003,$A292,Receipts!$D$4:$D$1003))</f>
        <v/>
      </c>
      <c r="D292" s="22" t="str">
        <f>IF($A292="","",SUMIF(Receipts!$B$4:$B$1003,$A292,Receipts!$F$4:$F$1003))</f>
        <v/>
      </c>
      <c r="E292" s="23" t="str">
        <f>IF($A292="","",SUMIF(Issues!$B$4:$B$2003,$A292,Issues!$D$4:$D$2003))</f>
        <v/>
      </c>
      <c r="F292" s="23" t="str">
        <f t="shared" si="20"/>
        <v/>
      </c>
      <c r="G292" s="22" t="str">
        <f t="shared" si="21"/>
        <v/>
      </c>
      <c r="H292" s="22" t="str">
        <f t="shared" si="22"/>
        <v/>
      </c>
      <c r="I292" s="22" t="str">
        <f>IF($A292="","",SUMIF(Receipts!$B$4:$B$1003,$A292,Receipts!$I$4:$I$1003))</f>
        <v/>
      </c>
      <c r="J292" s="22" t="str">
        <f t="shared" si="23"/>
        <v/>
      </c>
      <c r="K292" s="22" t="str">
        <f t="shared" si="24"/>
        <v/>
      </c>
    </row>
    <row r="293" spans="1:11" x14ac:dyDescent="0.3">
      <c r="A293" s="25" t="str">
        <f>IF(Items!A292="","",Items!A292)</f>
        <v/>
      </c>
      <c r="B293" s="25" t="str">
        <f>IF($A293="","",Items!B292)</f>
        <v/>
      </c>
      <c r="C293" s="23" t="str">
        <f>IF($A293="","",SUMIF(Receipts!$B$4:$B$1003,$A293,Receipts!$D$4:$D$1003))</f>
        <v/>
      </c>
      <c r="D293" s="22" t="str">
        <f>IF($A293="","",SUMIF(Receipts!$B$4:$B$1003,$A293,Receipts!$F$4:$F$1003))</f>
        <v/>
      </c>
      <c r="E293" s="23" t="str">
        <f>IF($A293="","",SUMIF(Issues!$B$4:$B$2003,$A293,Issues!$D$4:$D$2003))</f>
        <v/>
      </c>
      <c r="F293" s="23" t="str">
        <f t="shared" si="20"/>
        <v/>
      </c>
      <c r="G293" s="22" t="str">
        <f t="shared" si="21"/>
        <v/>
      </c>
      <c r="H293" s="22" t="str">
        <f t="shared" si="22"/>
        <v/>
      </c>
      <c r="I293" s="22" t="str">
        <f>IF($A293="","",SUMIF(Receipts!$B$4:$B$1003,$A293,Receipts!$I$4:$I$1003))</f>
        <v/>
      </c>
      <c r="J293" s="22" t="str">
        <f t="shared" si="23"/>
        <v/>
      </c>
      <c r="K293" s="22" t="str">
        <f t="shared" si="24"/>
        <v/>
      </c>
    </row>
    <row r="294" spans="1:11" x14ac:dyDescent="0.3">
      <c r="A294" s="25" t="str">
        <f>IF(Items!A293="","",Items!A293)</f>
        <v/>
      </c>
      <c r="B294" s="25" t="str">
        <f>IF($A294="","",Items!B293)</f>
        <v/>
      </c>
      <c r="C294" s="23" t="str">
        <f>IF($A294="","",SUMIF(Receipts!$B$4:$B$1003,$A294,Receipts!$D$4:$D$1003))</f>
        <v/>
      </c>
      <c r="D294" s="22" t="str">
        <f>IF($A294="","",SUMIF(Receipts!$B$4:$B$1003,$A294,Receipts!$F$4:$F$1003))</f>
        <v/>
      </c>
      <c r="E294" s="23" t="str">
        <f>IF($A294="","",SUMIF(Issues!$B$4:$B$2003,$A294,Issues!$D$4:$D$2003))</f>
        <v/>
      </c>
      <c r="F294" s="23" t="str">
        <f t="shared" si="20"/>
        <v/>
      </c>
      <c r="G294" s="22" t="str">
        <f t="shared" si="21"/>
        <v/>
      </c>
      <c r="H294" s="22" t="str">
        <f t="shared" si="22"/>
        <v/>
      </c>
      <c r="I294" s="22" t="str">
        <f>IF($A294="","",SUMIF(Receipts!$B$4:$B$1003,$A294,Receipts!$I$4:$I$1003))</f>
        <v/>
      </c>
      <c r="J294" s="22" t="str">
        <f t="shared" si="23"/>
        <v/>
      </c>
      <c r="K294" s="22" t="str">
        <f t="shared" si="24"/>
        <v/>
      </c>
    </row>
    <row r="295" spans="1:11" x14ac:dyDescent="0.3">
      <c r="A295" s="25" t="str">
        <f>IF(Items!A294="","",Items!A294)</f>
        <v/>
      </c>
      <c r="B295" s="25" t="str">
        <f>IF($A295="","",Items!B294)</f>
        <v/>
      </c>
      <c r="C295" s="23" t="str">
        <f>IF($A295="","",SUMIF(Receipts!$B$4:$B$1003,$A295,Receipts!$D$4:$D$1003))</f>
        <v/>
      </c>
      <c r="D295" s="22" t="str">
        <f>IF($A295="","",SUMIF(Receipts!$B$4:$B$1003,$A295,Receipts!$F$4:$F$1003))</f>
        <v/>
      </c>
      <c r="E295" s="23" t="str">
        <f>IF($A295="","",SUMIF(Issues!$B$4:$B$2003,$A295,Issues!$D$4:$D$2003))</f>
        <v/>
      </c>
      <c r="F295" s="23" t="str">
        <f t="shared" si="20"/>
        <v/>
      </c>
      <c r="G295" s="22" t="str">
        <f t="shared" si="21"/>
        <v/>
      </c>
      <c r="H295" s="22" t="str">
        <f t="shared" si="22"/>
        <v/>
      </c>
      <c r="I295" s="22" t="str">
        <f>IF($A295="","",SUMIF(Receipts!$B$4:$B$1003,$A295,Receipts!$I$4:$I$1003))</f>
        <v/>
      </c>
      <c r="J295" s="22" t="str">
        <f t="shared" si="23"/>
        <v/>
      </c>
      <c r="K295" s="22" t="str">
        <f t="shared" si="24"/>
        <v/>
      </c>
    </row>
    <row r="296" spans="1:11" x14ac:dyDescent="0.3">
      <c r="A296" s="25" t="str">
        <f>IF(Items!A295="","",Items!A295)</f>
        <v/>
      </c>
      <c r="B296" s="25" t="str">
        <f>IF($A296="","",Items!B295)</f>
        <v/>
      </c>
      <c r="C296" s="23" t="str">
        <f>IF($A296="","",SUMIF(Receipts!$B$4:$B$1003,$A296,Receipts!$D$4:$D$1003))</f>
        <v/>
      </c>
      <c r="D296" s="22" t="str">
        <f>IF($A296="","",SUMIF(Receipts!$B$4:$B$1003,$A296,Receipts!$F$4:$F$1003))</f>
        <v/>
      </c>
      <c r="E296" s="23" t="str">
        <f>IF($A296="","",SUMIF(Issues!$B$4:$B$2003,$A296,Issues!$D$4:$D$2003))</f>
        <v/>
      </c>
      <c r="F296" s="23" t="str">
        <f t="shared" si="20"/>
        <v/>
      </c>
      <c r="G296" s="22" t="str">
        <f t="shared" si="21"/>
        <v/>
      </c>
      <c r="H296" s="22" t="str">
        <f t="shared" si="22"/>
        <v/>
      </c>
      <c r="I296" s="22" t="str">
        <f>IF($A296="","",SUMIF(Receipts!$B$4:$B$1003,$A296,Receipts!$I$4:$I$1003))</f>
        <v/>
      </c>
      <c r="J296" s="22" t="str">
        <f t="shared" si="23"/>
        <v/>
      </c>
      <c r="K296" s="22" t="str">
        <f t="shared" si="24"/>
        <v/>
      </c>
    </row>
    <row r="297" spans="1:11" x14ac:dyDescent="0.3">
      <c r="A297" s="25" t="str">
        <f>IF(Items!A296="","",Items!A296)</f>
        <v/>
      </c>
      <c r="B297" s="25" t="str">
        <f>IF($A297="","",Items!B296)</f>
        <v/>
      </c>
      <c r="C297" s="23" t="str">
        <f>IF($A297="","",SUMIF(Receipts!$B$4:$B$1003,$A297,Receipts!$D$4:$D$1003))</f>
        <v/>
      </c>
      <c r="D297" s="22" t="str">
        <f>IF($A297="","",SUMIF(Receipts!$B$4:$B$1003,$A297,Receipts!$F$4:$F$1003))</f>
        <v/>
      </c>
      <c r="E297" s="23" t="str">
        <f>IF($A297="","",SUMIF(Issues!$B$4:$B$2003,$A297,Issues!$D$4:$D$2003))</f>
        <v/>
      </c>
      <c r="F297" s="23" t="str">
        <f t="shared" si="20"/>
        <v/>
      </c>
      <c r="G297" s="22" t="str">
        <f t="shared" si="21"/>
        <v/>
      </c>
      <c r="H297" s="22" t="str">
        <f t="shared" si="22"/>
        <v/>
      </c>
      <c r="I297" s="22" t="str">
        <f>IF($A297="","",SUMIF(Receipts!$B$4:$B$1003,$A297,Receipts!$I$4:$I$1003))</f>
        <v/>
      </c>
      <c r="J297" s="22" t="str">
        <f t="shared" si="23"/>
        <v/>
      </c>
      <c r="K297" s="22" t="str">
        <f t="shared" si="24"/>
        <v/>
      </c>
    </row>
    <row r="298" spans="1:11" x14ac:dyDescent="0.3">
      <c r="A298" s="25" t="str">
        <f>IF(Items!A297="","",Items!A297)</f>
        <v/>
      </c>
      <c r="B298" s="25" t="str">
        <f>IF($A298="","",Items!B297)</f>
        <v/>
      </c>
      <c r="C298" s="23" t="str">
        <f>IF($A298="","",SUMIF(Receipts!$B$4:$B$1003,$A298,Receipts!$D$4:$D$1003))</f>
        <v/>
      </c>
      <c r="D298" s="22" t="str">
        <f>IF($A298="","",SUMIF(Receipts!$B$4:$B$1003,$A298,Receipts!$F$4:$F$1003))</f>
        <v/>
      </c>
      <c r="E298" s="23" t="str">
        <f>IF($A298="","",SUMIF(Issues!$B$4:$B$2003,$A298,Issues!$D$4:$D$2003))</f>
        <v/>
      </c>
      <c r="F298" s="23" t="str">
        <f t="shared" si="20"/>
        <v/>
      </c>
      <c r="G298" s="22" t="str">
        <f t="shared" si="21"/>
        <v/>
      </c>
      <c r="H298" s="22" t="str">
        <f t="shared" si="22"/>
        <v/>
      </c>
      <c r="I298" s="22" t="str">
        <f>IF($A298="","",SUMIF(Receipts!$B$4:$B$1003,$A298,Receipts!$I$4:$I$1003))</f>
        <v/>
      </c>
      <c r="J298" s="22" t="str">
        <f t="shared" si="23"/>
        <v/>
      </c>
      <c r="K298" s="22" t="str">
        <f t="shared" si="24"/>
        <v/>
      </c>
    </row>
    <row r="299" spans="1:11" x14ac:dyDescent="0.3">
      <c r="A299" s="25" t="str">
        <f>IF(Items!A298="","",Items!A298)</f>
        <v/>
      </c>
      <c r="B299" s="25" t="str">
        <f>IF($A299="","",Items!B298)</f>
        <v/>
      </c>
      <c r="C299" s="23" t="str">
        <f>IF($A299="","",SUMIF(Receipts!$B$4:$B$1003,$A299,Receipts!$D$4:$D$1003))</f>
        <v/>
      </c>
      <c r="D299" s="22" t="str">
        <f>IF($A299="","",SUMIF(Receipts!$B$4:$B$1003,$A299,Receipts!$F$4:$F$1003))</f>
        <v/>
      </c>
      <c r="E299" s="23" t="str">
        <f>IF($A299="","",SUMIF(Issues!$B$4:$B$2003,$A299,Issues!$D$4:$D$2003))</f>
        <v/>
      </c>
      <c r="F299" s="23" t="str">
        <f t="shared" si="20"/>
        <v/>
      </c>
      <c r="G299" s="22" t="str">
        <f t="shared" si="21"/>
        <v/>
      </c>
      <c r="H299" s="22" t="str">
        <f t="shared" si="22"/>
        <v/>
      </c>
      <c r="I299" s="22" t="str">
        <f>IF($A299="","",SUMIF(Receipts!$B$4:$B$1003,$A299,Receipts!$I$4:$I$1003))</f>
        <v/>
      </c>
      <c r="J299" s="22" t="str">
        <f t="shared" si="23"/>
        <v/>
      </c>
      <c r="K299" s="22" t="str">
        <f t="shared" si="24"/>
        <v/>
      </c>
    </row>
    <row r="300" spans="1:11" x14ac:dyDescent="0.3">
      <c r="A300" s="25" t="str">
        <f>IF(Items!A299="","",Items!A299)</f>
        <v/>
      </c>
      <c r="B300" s="25" t="str">
        <f>IF($A300="","",Items!B299)</f>
        <v/>
      </c>
      <c r="C300" s="23" t="str">
        <f>IF($A300="","",SUMIF(Receipts!$B$4:$B$1003,$A300,Receipts!$D$4:$D$1003))</f>
        <v/>
      </c>
      <c r="D300" s="22" t="str">
        <f>IF($A300="","",SUMIF(Receipts!$B$4:$B$1003,$A300,Receipts!$F$4:$F$1003))</f>
        <v/>
      </c>
      <c r="E300" s="23" t="str">
        <f>IF($A300="","",SUMIF(Issues!$B$4:$B$2003,$A300,Issues!$D$4:$D$2003))</f>
        <v/>
      </c>
      <c r="F300" s="23" t="str">
        <f t="shared" si="20"/>
        <v/>
      </c>
      <c r="G300" s="22" t="str">
        <f t="shared" si="21"/>
        <v/>
      </c>
      <c r="H300" s="22" t="str">
        <f t="shared" si="22"/>
        <v/>
      </c>
      <c r="I300" s="22" t="str">
        <f>IF($A300="","",SUMIF(Receipts!$B$4:$B$1003,$A300,Receipts!$I$4:$I$1003))</f>
        <v/>
      </c>
      <c r="J300" s="22" t="str">
        <f t="shared" si="23"/>
        <v/>
      </c>
      <c r="K300" s="22" t="str">
        <f t="shared" si="24"/>
        <v/>
      </c>
    </row>
    <row r="301" spans="1:11" x14ac:dyDescent="0.3">
      <c r="A301" s="25" t="str">
        <f>IF(Items!A300="","",Items!A300)</f>
        <v/>
      </c>
      <c r="B301" s="25" t="str">
        <f>IF($A301="","",Items!B300)</f>
        <v/>
      </c>
      <c r="C301" s="23" t="str">
        <f>IF($A301="","",SUMIF(Receipts!$B$4:$B$1003,$A301,Receipts!$D$4:$D$1003))</f>
        <v/>
      </c>
      <c r="D301" s="22" t="str">
        <f>IF($A301="","",SUMIF(Receipts!$B$4:$B$1003,$A301,Receipts!$F$4:$F$1003))</f>
        <v/>
      </c>
      <c r="E301" s="23" t="str">
        <f>IF($A301="","",SUMIF(Issues!$B$4:$B$2003,$A301,Issues!$D$4:$D$2003))</f>
        <v/>
      </c>
      <c r="F301" s="23" t="str">
        <f t="shared" si="20"/>
        <v/>
      </c>
      <c r="G301" s="22" t="str">
        <f t="shared" si="21"/>
        <v/>
      </c>
      <c r="H301" s="22" t="str">
        <f t="shared" si="22"/>
        <v/>
      </c>
      <c r="I301" s="22" t="str">
        <f>IF($A301="","",SUMIF(Receipts!$B$4:$B$1003,$A301,Receipts!$I$4:$I$1003))</f>
        <v/>
      </c>
      <c r="J301" s="22" t="str">
        <f t="shared" si="23"/>
        <v/>
      </c>
      <c r="K301" s="22" t="str">
        <f t="shared" si="24"/>
        <v/>
      </c>
    </row>
    <row r="302" spans="1:11" x14ac:dyDescent="0.3">
      <c r="A302" s="25" t="str">
        <f>IF(Items!A301="","",Items!A301)</f>
        <v/>
      </c>
      <c r="B302" s="25" t="str">
        <f>IF($A302="","",Items!B301)</f>
        <v/>
      </c>
      <c r="C302" s="23" t="str">
        <f>IF($A302="","",SUMIF(Receipts!$B$4:$B$1003,$A302,Receipts!$D$4:$D$1003))</f>
        <v/>
      </c>
      <c r="D302" s="22" t="str">
        <f>IF($A302="","",SUMIF(Receipts!$B$4:$B$1003,$A302,Receipts!$F$4:$F$1003))</f>
        <v/>
      </c>
      <c r="E302" s="23" t="str">
        <f>IF($A302="","",SUMIF(Issues!$B$4:$B$2003,$A302,Issues!$D$4:$D$2003))</f>
        <v/>
      </c>
      <c r="F302" s="23" t="str">
        <f t="shared" si="20"/>
        <v/>
      </c>
      <c r="G302" s="22" t="str">
        <f t="shared" si="21"/>
        <v/>
      </c>
      <c r="H302" s="22" t="str">
        <f t="shared" si="22"/>
        <v/>
      </c>
      <c r="I302" s="22" t="str">
        <f>IF($A302="","",SUMIF(Receipts!$B$4:$B$1003,$A302,Receipts!$I$4:$I$1003))</f>
        <v/>
      </c>
      <c r="J302" s="22" t="str">
        <f t="shared" si="23"/>
        <v/>
      </c>
      <c r="K302" s="22" t="str">
        <f t="shared" si="24"/>
        <v/>
      </c>
    </row>
    <row r="303" spans="1:11" x14ac:dyDescent="0.3">
      <c r="A303" s="25" t="str">
        <f>IF(Items!A302="","",Items!A302)</f>
        <v/>
      </c>
      <c r="B303" s="25" t="str">
        <f>IF($A303="","",Items!B302)</f>
        <v/>
      </c>
      <c r="C303" s="23" t="str">
        <f>IF($A303="","",SUMIF(Receipts!$B$4:$B$1003,$A303,Receipts!$D$4:$D$1003))</f>
        <v/>
      </c>
      <c r="D303" s="22" t="str">
        <f>IF($A303="","",SUMIF(Receipts!$B$4:$B$1003,$A303,Receipts!$F$4:$F$1003))</f>
        <v/>
      </c>
      <c r="E303" s="23" t="str">
        <f>IF($A303="","",SUMIF(Issues!$B$4:$B$2003,$A303,Issues!$D$4:$D$2003))</f>
        <v/>
      </c>
      <c r="F303" s="23" t="str">
        <f t="shared" si="20"/>
        <v/>
      </c>
      <c r="G303" s="22" t="str">
        <f t="shared" si="21"/>
        <v/>
      </c>
      <c r="H303" s="22" t="str">
        <f t="shared" si="22"/>
        <v/>
      </c>
      <c r="I303" s="22" t="str">
        <f>IF($A303="","",SUMIF(Receipts!$B$4:$B$1003,$A303,Receipts!$I$4:$I$1003))</f>
        <v/>
      </c>
      <c r="J303" s="22" t="str">
        <f t="shared" si="23"/>
        <v/>
      </c>
      <c r="K303" s="22" t="str">
        <f t="shared" si="24"/>
        <v/>
      </c>
    </row>
    <row r="304" spans="1:11" x14ac:dyDescent="0.3">
      <c r="A304" s="25" t="str">
        <f>IF(Items!A303="","",Items!A303)</f>
        <v/>
      </c>
      <c r="B304" s="25" t="str">
        <f>IF($A304="","",Items!B303)</f>
        <v/>
      </c>
      <c r="C304" s="23" t="str">
        <f>IF($A304="","",SUMIF(Receipts!$B$4:$B$1003,$A304,Receipts!$D$4:$D$1003))</f>
        <v/>
      </c>
      <c r="D304" s="22" t="str">
        <f>IF($A304="","",SUMIF(Receipts!$B$4:$B$1003,$A304,Receipts!$F$4:$F$1003))</f>
        <v/>
      </c>
      <c r="E304" s="23" t="str">
        <f>IF($A304="","",SUMIF(Issues!$B$4:$B$2003,$A304,Issues!$D$4:$D$2003))</f>
        <v/>
      </c>
      <c r="F304" s="23" t="str">
        <f t="shared" si="20"/>
        <v/>
      </c>
      <c r="G304" s="22" t="str">
        <f t="shared" si="21"/>
        <v/>
      </c>
      <c r="H304" s="22" t="str">
        <f t="shared" si="22"/>
        <v/>
      </c>
      <c r="I304" s="22" t="str">
        <f>IF($A304="","",SUMIF(Receipts!$B$4:$B$1003,$A304,Receipts!$I$4:$I$1003))</f>
        <v/>
      </c>
      <c r="J304" s="22" t="str">
        <f t="shared" si="23"/>
        <v/>
      </c>
      <c r="K304" s="22" t="str">
        <f t="shared" si="24"/>
        <v/>
      </c>
    </row>
    <row r="305" spans="1:11" x14ac:dyDescent="0.3">
      <c r="A305" s="25" t="str">
        <f>IF(Items!A304="","",Items!A304)</f>
        <v/>
      </c>
      <c r="B305" s="25" t="str">
        <f>IF($A305="","",Items!B304)</f>
        <v/>
      </c>
      <c r="C305" s="23" t="str">
        <f>IF($A305="","",SUMIF(Receipts!$B$4:$B$1003,$A305,Receipts!$D$4:$D$1003))</f>
        <v/>
      </c>
      <c r="D305" s="22" t="str">
        <f>IF($A305="","",SUMIF(Receipts!$B$4:$B$1003,$A305,Receipts!$F$4:$F$1003))</f>
        <v/>
      </c>
      <c r="E305" s="23" t="str">
        <f>IF($A305="","",SUMIF(Issues!$B$4:$B$2003,$A305,Issues!$D$4:$D$2003))</f>
        <v/>
      </c>
      <c r="F305" s="23" t="str">
        <f t="shared" si="20"/>
        <v/>
      </c>
      <c r="G305" s="22" t="str">
        <f t="shared" si="21"/>
        <v/>
      </c>
      <c r="H305" s="22" t="str">
        <f t="shared" si="22"/>
        <v/>
      </c>
      <c r="I305" s="22" t="str">
        <f>IF($A305="","",SUMIF(Receipts!$B$4:$B$1003,$A305,Receipts!$I$4:$I$1003))</f>
        <v/>
      </c>
      <c r="J305" s="22" t="str">
        <f t="shared" si="23"/>
        <v/>
      </c>
      <c r="K305" s="22" t="str">
        <f t="shared" si="24"/>
        <v/>
      </c>
    </row>
    <row r="306" spans="1:11" x14ac:dyDescent="0.3">
      <c r="A306" s="25" t="str">
        <f>IF(Items!A305="","",Items!A305)</f>
        <v/>
      </c>
      <c r="B306" s="25" t="str">
        <f>IF($A306="","",Items!B305)</f>
        <v/>
      </c>
      <c r="C306" s="23" t="str">
        <f>IF($A306="","",SUMIF(Receipts!$B$4:$B$1003,$A306,Receipts!$D$4:$D$1003))</f>
        <v/>
      </c>
      <c r="D306" s="22" t="str">
        <f>IF($A306="","",SUMIF(Receipts!$B$4:$B$1003,$A306,Receipts!$F$4:$F$1003))</f>
        <v/>
      </c>
      <c r="E306" s="23" t="str">
        <f>IF($A306="","",SUMIF(Issues!$B$4:$B$2003,$A306,Issues!$D$4:$D$2003))</f>
        <v/>
      </c>
      <c r="F306" s="23" t="str">
        <f t="shared" si="20"/>
        <v/>
      </c>
      <c r="G306" s="22" t="str">
        <f t="shared" si="21"/>
        <v/>
      </c>
      <c r="H306" s="22" t="str">
        <f t="shared" si="22"/>
        <v/>
      </c>
      <c r="I306" s="22" t="str">
        <f>IF($A306="","",SUMIF(Receipts!$B$4:$B$1003,$A306,Receipts!$I$4:$I$1003))</f>
        <v/>
      </c>
      <c r="J306" s="22" t="str">
        <f t="shared" si="23"/>
        <v/>
      </c>
      <c r="K306" s="22" t="str">
        <f t="shared" si="24"/>
        <v/>
      </c>
    </row>
    <row r="307" spans="1:11" x14ac:dyDescent="0.3">
      <c r="A307" s="25" t="str">
        <f>IF(Items!A306="","",Items!A306)</f>
        <v/>
      </c>
      <c r="B307" s="25" t="str">
        <f>IF($A307="","",Items!B306)</f>
        <v/>
      </c>
      <c r="C307" s="23" t="str">
        <f>IF($A307="","",SUMIF(Receipts!$B$4:$B$1003,$A307,Receipts!$D$4:$D$1003))</f>
        <v/>
      </c>
      <c r="D307" s="22" t="str">
        <f>IF($A307="","",SUMIF(Receipts!$B$4:$B$1003,$A307,Receipts!$F$4:$F$1003))</f>
        <v/>
      </c>
      <c r="E307" s="23" t="str">
        <f>IF($A307="","",SUMIF(Issues!$B$4:$B$2003,$A307,Issues!$D$4:$D$2003))</f>
        <v/>
      </c>
      <c r="F307" s="23" t="str">
        <f t="shared" si="20"/>
        <v/>
      </c>
      <c r="G307" s="22" t="str">
        <f t="shared" si="21"/>
        <v/>
      </c>
      <c r="H307" s="22" t="str">
        <f t="shared" si="22"/>
        <v/>
      </c>
      <c r="I307" s="22" t="str">
        <f>IF($A307="","",SUMIF(Receipts!$B$4:$B$1003,$A307,Receipts!$I$4:$I$1003))</f>
        <v/>
      </c>
      <c r="J307" s="22" t="str">
        <f t="shared" si="23"/>
        <v/>
      </c>
      <c r="K307" s="22" t="str">
        <f t="shared" si="24"/>
        <v/>
      </c>
    </row>
    <row r="308" spans="1:11" x14ac:dyDescent="0.3">
      <c r="A308" s="25" t="str">
        <f>IF(Items!A307="","",Items!A307)</f>
        <v/>
      </c>
      <c r="B308" s="25" t="str">
        <f>IF($A308="","",Items!B307)</f>
        <v/>
      </c>
      <c r="C308" s="23" t="str">
        <f>IF($A308="","",SUMIF(Receipts!$B$4:$B$1003,$A308,Receipts!$D$4:$D$1003))</f>
        <v/>
      </c>
      <c r="D308" s="22" t="str">
        <f>IF($A308="","",SUMIF(Receipts!$B$4:$B$1003,$A308,Receipts!$F$4:$F$1003))</f>
        <v/>
      </c>
      <c r="E308" s="23" t="str">
        <f>IF($A308="","",SUMIF(Issues!$B$4:$B$2003,$A308,Issues!$D$4:$D$2003))</f>
        <v/>
      </c>
      <c r="F308" s="23" t="str">
        <f t="shared" si="20"/>
        <v/>
      </c>
      <c r="G308" s="22" t="str">
        <f t="shared" si="21"/>
        <v/>
      </c>
      <c r="H308" s="22" t="str">
        <f t="shared" si="22"/>
        <v/>
      </c>
      <c r="I308" s="22" t="str">
        <f>IF($A308="","",SUMIF(Receipts!$B$4:$B$1003,$A308,Receipts!$I$4:$I$1003))</f>
        <v/>
      </c>
      <c r="J308" s="22" t="str">
        <f t="shared" si="23"/>
        <v/>
      </c>
      <c r="K308" s="22" t="str">
        <f t="shared" si="24"/>
        <v/>
      </c>
    </row>
    <row r="309" spans="1:11" x14ac:dyDescent="0.3">
      <c r="A309" s="25" t="str">
        <f>IF(Items!A308="","",Items!A308)</f>
        <v/>
      </c>
      <c r="B309" s="25" t="str">
        <f>IF($A309="","",Items!B308)</f>
        <v/>
      </c>
      <c r="C309" s="23" t="str">
        <f>IF($A309="","",SUMIF(Receipts!$B$4:$B$1003,$A309,Receipts!$D$4:$D$1003))</f>
        <v/>
      </c>
      <c r="D309" s="22" t="str">
        <f>IF($A309="","",SUMIF(Receipts!$B$4:$B$1003,$A309,Receipts!$F$4:$F$1003))</f>
        <v/>
      </c>
      <c r="E309" s="23" t="str">
        <f>IF($A309="","",SUMIF(Issues!$B$4:$B$2003,$A309,Issues!$D$4:$D$2003))</f>
        <v/>
      </c>
      <c r="F309" s="23" t="str">
        <f t="shared" si="20"/>
        <v/>
      </c>
      <c r="G309" s="22" t="str">
        <f t="shared" si="21"/>
        <v/>
      </c>
      <c r="H309" s="22" t="str">
        <f t="shared" si="22"/>
        <v/>
      </c>
      <c r="I309" s="22" t="str">
        <f>IF($A309="","",SUMIF(Receipts!$B$4:$B$1003,$A309,Receipts!$I$4:$I$1003))</f>
        <v/>
      </c>
      <c r="J309" s="22" t="str">
        <f t="shared" si="23"/>
        <v/>
      </c>
      <c r="K309" s="22" t="str">
        <f t="shared" si="24"/>
        <v/>
      </c>
    </row>
    <row r="310" spans="1:11" x14ac:dyDescent="0.3">
      <c r="A310" s="25" t="str">
        <f>IF(Items!A309="","",Items!A309)</f>
        <v/>
      </c>
      <c r="B310" s="25" t="str">
        <f>IF($A310="","",Items!B309)</f>
        <v/>
      </c>
      <c r="C310" s="23" t="str">
        <f>IF($A310="","",SUMIF(Receipts!$B$4:$B$1003,$A310,Receipts!$D$4:$D$1003))</f>
        <v/>
      </c>
      <c r="D310" s="22" t="str">
        <f>IF($A310="","",SUMIF(Receipts!$B$4:$B$1003,$A310,Receipts!$F$4:$F$1003))</f>
        <v/>
      </c>
      <c r="E310" s="23" t="str">
        <f>IF($A310="","",SUMIF(Issues!$B$4:$B$2003,$A310,Issues!$D$4:$D$2003))</f>
        <v/>
      </c>
      <c r="F310" s="23" t="str">
        <f t="shared" si="20"/>
        <v/>
      </c>
      <c r="G310" s="22" t="str">
        <f t="shared" si="21"/>
        <v/>
      </c>
      <c r="H310" s="22" t="str">
        <f t="shared" si="22"/>
        <v/>
      </c>
      <c r="I310" s="22" t="str">
        <f>IF($A310="","",SUMIF(Receipts!$B$4:$B$1003,$A310,Receipts!$I$4:$I$1003))</f>
        <v/>
      </c>
      <c r="J310" s="22" t="str">
        <f t="shared" si="23"/>
        <v/>
      </c>
      <c r="K310" s="22" t="str">
        <f t="shared" si="24"/>
        <v/>
      </c>
    </row>
    <row r="311" spans="1:11" x14ac:dyDescent="0.3">
      <c r="A311" s="25" t="str">
        <f>IF(Items!A310="","",Items!A310)</f>
        <v/>
      </c>
      <c r="B311" s="25" t="str">
        <f>IF($A311="","",Items!B310)</f>
        <v/>
      </c>
      <c r="C311" s="23" t="str">
        <f>IF($A311="","",SUMIF(Receipts!$B$4:$B$1003,$A311,Receipts!$D$4:$D$1003))</f>
        <v/>
      </c>
      <c r="D311" s="22" t="str">
        <f>IF($A311="","",SUMIF(Receipts!$B$4:$B$1003,$A311,Receipts!$F$4:$F$1003))</f>
        <v/>
      </c>
      <c r="E311" s="23" t="str">
        <f>IF($A311="","",SUMIF(Issues!$B$4:$B$2003,$A311,Issues!$D$4:$D$2003))</f>
        <v/>
      </c>
      <c r="F311" s="23" t="str">
        <f t="shared" si="20"/>
        <v/>
      </c>
      <c r="G311" s="22" t="str">
        <f t="shared" si="21"/>
        <v/>
      </c>
      <c r="H311" s="22" t="str">
        <f t="shared" si="22"/>
        <v/>
      </c>
      <c r="I311" s="22" t="str">
        <f>IF($A311="","",SUMIF(Receipts!$B$4:$B$1003,$A311,Receipts!$I$4:$I$1003))</f>
        <v/>
      </c>
      <c r="J311" s="22" t="str">
        <f t="shared" si="23"/>
        <v/>
      </c>
      <c r="K311" s="22" t="str">
        <f t="shared" si="24"/>
        <v/>
      </c>
    </row>
    <row r="312" spans="1:11" x14ac:dyDescent="0.3">
      <c r="A312" s="25" t="str">
        <f>IF(Items!A311="","",Items!A311)</f>
        <v/>
      </c>
      <c r="B312" s="25" t="str">
        <f>IF($A312="","",Items!B311)</f>
        <v/>
      </c>
      <c r="C312" s="23" t="str">
        <f>IF($A312="","",SUMIF(Receipts!$B$4:$B$1003,$A312,Receipts!$D$4:$D$1003))</f>
        <v/>
      </c>
      <c r="D312" s="22" t="str">
        <f>IF($A312="","",SUMIF(Receipts!$B$4:$B$1003,$A312,Receipts!$F$4:$F$1003))</f>
        <v/>
      </c>
      <c r="E312" s="23" t="str">
        <f>IF($A312="","",SUMIF(Issues!$B$4:$B$2003,$A312,Issues!$D$4:$D$2003))</f>
        <v/>
      </c>
      <c r="F312" s="23" t="str">
        <f t="shared" si="20"/>
        <v/>
      </c>
      <c r="G312" s="22" t="str">
        <f t="shared" si="21"/>
        <v/>
      </c>
      <c r="H312" s="22" t="str">
        <f t="shared" si="22"/>
        <v/>
      </c>
      <c r="I312" s="22" t="str">
        <f>IF($A312="","",SUMIF(Receipts!$B$4:$B$1003,$A312,Receipts!$I$4:$I$1003))</f>
        <v/>
      </c>
      <c r="J312" s="22" t="str">
        <f t="shared" si="23"/>
        <v/>
      </c>
      <c r="K312" s="22" t="str">
        <f t="shared" si="24"/>
        <v/>
      </c>
    </row>
    <row r="313" spans="1:11" x14ac:dyDescent="0.3">
      <c r="A313" s="25" t="str">
        <f>IF(Items!A312="","",Items!A312)</f>
        <v/>
      </c>
      <c r="B313" s="25" t="str">
        <f>IF($A313="","",Items!B312)</f>
        <v/>
      </c>
      <c r="C313" s="23" t="str">
        <f>IF($A313="","",SUMIF(Receipts!$B$4:$B$1003,$A313,Receipts!$D$4:$D$1003))</f>
        <v/>
      </c>
      <c r="D313" s="22" t="str">
        <f>IF($A313="","",SUMIF(Receipts!$B$4:$B$1003,$A313,Receipts!$F$4:$F$1003))</f>
        <v/>
      </c>
      <c r="E313" s="23" t="str">
        <f>IF($A313="","",SUMIF(Issues!$B$4:$B$2003,$A313,Issues!$D$4:$D$2003))</f>
        <v/>
      </c>
      <c r="F313" s="23" t="str">
        <f t="shared" si="20"/>
        <v/>
      </c>
      <c r="G313" s="22" t="str">
        <f t="shared" si="21"/>
        <v/>
      </c>
      <c r="H313" s="22" t="str">
        <f t="shared" si="22"/>
        <v/>
      </c>
      <c r="I313" s="22" t="str">
        <f>IF($A313="","",SUMIF(Receipts!$B$4:$B$1003,$A313,Receipts!$I$4:$I$1003))</f>
        <v/>
      </c>
      <c r="J313" s="22" t="str">
        <f t="shared" si="23"/>
        <v/>
      </c>
      <c r="K313" s="22" t="str">
        <f t="shared" si="24"/>
        <v/>
      </c>
    </row>
    <row r="314" spans="1:11" x14ac:dyDescent="0.3">
      <c r="A314" s="25" t="str">
        <f>IF(Items!A313="","",Items!A313)</f>
        <v/>
      </c>
      <c r="B314" s="25" t="str">
        <f>IF($A314="","",Items!B313)</f>
        <v/>
      </c>
      <c r="C314" s="23" t="str">
        <f>IF($A314="","",SUMIF(Receipts!$B$4:$B$1003,$A314,Receipts!$D$4:$D$1003))</f>
        <v/>
      </c>
      <c r="D314" s="22" t="str">
        <f>IF($A314="","",SUMIF(Receipts!$B$4:$B$1003,$A314,Receipts!$F$4:$F$1003))</f>
        <v/>
      </c>
      <c r="E314" s="23" t="str">
        <f>IF($A314="","",SUMIF(Issues!$B$4:$B$2003,$A314,Issues!$D$4:$D$2003))</f>
        <v/>
      </c>
      <c r="F314" s="23" t="str">
        <f t="shared" si="20"/>
        <v/>
      </c>
      <c r="G314" s="22" t="str">
        <f t="shared" si="21"/>
        <v/>
      </c>
      <c r="H314" s="22" t="str">
        <f t="shared" si="22"/>
        <v/>
      </c>
      <c r="I314" s="22" t="str">
        <f>IF($A314="","",SUMIF(Receipts!$B$4:$B$1003,$A314,Receipts!$I$4:$I$1003))</f>
        <v/>
      </c>
      <c r="J314" s="22" t="str">
        <f t="shared" si="23"/>
        <v/>
      </c>
      <c r="K314" s="22" t="str">
        <f t="shared" si="24"/>
        <v/>
      </c>
    </row>
    <row r="315" spans="1:11" x14ac:dyDescent="0.3">
      <c r="A315" s="25" t="str">
        <f>IF(Items!A314="","",Items!A314)</f>
        <v/>
      </c>
      <c r="B315" s="25" t="str">
        <f>IF($A315="","",Items!B314)</f>
        <v/>
      </c>
      <c r="C315" s="23" t="str">
        <f>IF($A315="","",SUMIF(Receipts!$B$4:$B$1003,$A315,Receipts!$D$4:$D$1003))</f>
        <v/>
      </c>
      <c r="D315" s="22" t="str">
        <f>IF($A315="","",SUMIF(Receipts!$B$4:$B$1003,$A315,Receipts!$F$4:$F$1003))</f>
        <v/>
      </c>
      <c r="E315" s="23" t="str">
        <f>IF($A315="","",SUMIF(Issues!$B$4:$B$2003,$A315,Issues!$D$4:$D$2003))</f>
        <v/>
      </c>
      <c r="F315" s="23" t="str">
        <f t="shared" si="20"/>
        <v/>
      </c>
      <c r="G315" s="22" t="str">
        <f t="shared" si="21"/>
        <v/>
      </c>
      <c r="H315" s="22" t="str">
        <f t="shared" si="22"/>
        <v/>
      </c>
      <c r="I315" s="22" t="str">
        <f>IF($A315="","",SUMIF(Receipts!$B$4:$B$1003,$A315,Receipts!$I$4:$I$1003))</f>
        <v/>
      </c>
      <c r="J315" s="22" t="str">
        <f t="shared" si="23"/>
        <v/>
      </c>
      <c r="K315" s="22" t="str">
        <f t="shared" si="24"/>
        <v/>
      </c>
    </row>
    <row r="316" spans="1:11" x14ac:dyDescent="0.3">
      <c r="A316" s="25" t="str">
        <f>IF(Items!A315="","",Items!A315)</f>
        <v/>
      </c>
      <c r="B316" s="25" t="str">
        <f>IF($A316="","",Items!B315)</f>
        <v/>
      </c>
      <c r="C316" s="23" t="str">
        <f>IF($A316="","",SUMIF(Receipts!$B$4:$B$1003,$A316,Receipts!$D$4:$D$1003))</f>
        <v/>
      </c>
      <c r="D316" s="22" t="str">
        <f>IF($A316="","",SUMIF(Receipts!$B$4:$B$1003,$A316,Receipts!$F$4:$F$1003))</f>
        <v/>
      </c>
      <c r="E316" s="23" t="str">
        <f>IF($A316="","",SUMIF(Issues!$B$4:$B$2003,$A316,Issues!$D$4:$D$2003))</f>
        <v/>
      </c>
      <c r="F316" s="23" t="str">
        <f t="shared" si="20"/>
        <v/>
      </c>
      <c r="G316" s="22" t="str">
        <f t="shared" si="21"/>
        <v/>
      </c>
      <c r="H316" s="22" t="str">
        <f t="shared" si="22"/>
        <v/>
      </c>
      <c r="I316" s="22" t="str">
        <f>IF($A316="","",SUMIF(Receipts!$B$4:$B$1003,$A316,Receipts!$I$4:$I$1003))</f>
        <v/>
      </c>
      <c r="J316" s="22" t="str">
        <f t="shared" si="23"/>
        <v/>
      </c>
      <c r="K316" s="22" t="str">
        <f t="shared" si="24"/>
        <v/>
      </c>
    </row>
    <row r="317" spans="1:11" x14ac:dyDescent="0.3">
      <c r="A317" s="25" t="str">
        <f>IF(Items!A316="","",Items!A316)</f>
        <v/>
      </c>
      <c r="B317" s="25" t="str">
        <f>IF($A317="","",Items!B316)</f>
        <v/>
      </c>
      <c r="C317" s="23" t="str">
        <f>IF($A317="","",SUMIF(Receipts!$B$4:$B$1003,$A317,Receipts!$D$4:$D$1003))</f>
        <v/>
      </c>
      <c r="D317" s="22" t="str">
        <f>IF($A317="","",SUMIF(Receipts!$B$4:$B$1003,$A317,Receipts!$F$4:$F$1003))</f>
        <v/>
      </c>
      <c r="E317" s="23" t="str">
        <f>IF($A317="","",SUMIF(Issues!$B$4:$B$2003,$A317,Issues!$D$4:$D$2003))</f>
        <v/>
      </c>
      <c r="F317" s="23" t="str">
        <f t="shared" si="20"/>
        <v/>
      </c>
      <c r="G317" s="22" t="str">
        <f t="shared" si="21"/>
        <v/>
      </c>
      <c r="H317" s="22" t="str">
        <f t="shared" si="22"/>
        <v/>
      </c>
      <c r="I317" s="22" t="str">
        <f>IF($A317="","",SUMIF(Receipts!$B$4:$B$1003,$A317,Receipts!$I$4:$I$1003))</f>
        <v/>
      </c>
      <c r="J317" s="22" t="str">
        <f t="shared" si="23"/>
        <v/>
      </c>
      <c r="K317" s="22" t="str">
        <f t="shared" si="24"/>
        <v/>
      </c>
    </row>
    <row r="318" spans="1:11" x14ac:dyDescent="0.3">
      <c r="A318" s="25" t="str">
        <f>IF(Items!A317="","",Items!A317)</f>
        <v/>
      </c>
      <c r="B318" s="25" t="str">
        <f>IF($A318="","",Items!B317)</f>
        <v/>
      </c>
      <c r="C318" s="23" t="str">
        <f>IF($A318="","",SUMIF(Receipts!$B$4:$B$1003,$A318,Receipts!$D$4:$D$1003))</f>
        <v/>
      </c>
      <c r="D318" s="22" t="str">
        <f>IF($A318="","",SUMIF(Receipts!$B$4:$B$1003,$A318,Receipts!$F$4:$F$1003))</f>
        <v/>
      </c>
      <c r="E318" s="23" t="str">
        <f>IF($A318="","",SUMIF(Issues!$B$4:$B$2003,$A318,Issues!$D$4:$D$2003))</f>
        <v/>
      </c>
      <c r="F318" s="23" t="str">
        <f t="shared" si="20"/>
        <v/>
      </c>
      <c r="G318" s="22" t="str">
        <f t="shared" si="21"/>
        <v/>
      </c>
      <c r="H318" s="22" t="str">
        <f t="shared" si="22"/>
        <v/>
      </c>
      <c r="I318" s="22" t="str">
        <f>IF($A318="","",SUMIF(Receipts!$B$4:$B$1003,$A318,Receipts!$I$4:$I$1003))</f>
        <v/>
      </c>
      <c r="J318" s="22" t="str">
        <f t="shared" si="23"/>
        <v/>
      </c>
      <c r="K318" s="22" t="str">
        <f t="shared" si="24"/>
        <v/>
      </c>
    </row>
    <row r="319" spans="1:11" x14ac:dyDescent="0.3">
      <c r="A319" s="25" t="str">
        <f>IF(Items!A318="","",Items!A318)</f>
        <v/>
      </c>
      <c r="B319" s="25" t="str">
        <f>IF($A319="","",Items!B318)</f>
        <v/>
      </c>
      <c r="C319" s="23" t="str">
        <f>IF($A319="","",SUMIF(Receipts!$B$4:$B$1003,$A319,Receipts!$D$4:$D$1003))</f>
        <v/>
      </c>
      <c r="D319" s="22" t="str">
        <f>IF($A319="","",SUMIF(Receipts!$B$4:$B$1003,$A319,Receipts!$F$4:$F$1003))</f>
        <v/>
      </c>
      <c r="E319" s="23" t="str">
        <f>IF($A319="","",SUMIF(Issues!$B$4:$B$2003,$A319,Issues!$D$4:$D$2003))</f>
        <v/>
      </c>
      <c r="F319" s="23" t="str">
        <f t="shared" si="20"/>
        <v/>
      </c>
      <c r="G319" s="22" t="str">
        <f t="shared" si="21"/>
        <v/>
      </c>
      <c r="H319" s="22" t="str">
        <f t="shared" si="22"/>
        <v/>
      </c>
      <c r="I319" s="22" t="str">
        <f>IF($A319="","",SUMIF(Receipts!$B$4:$B$1003,$A319,Receipts!$I$4:$I$1003))</f>
        <v/>
      </c>
      <c r="J319" s="22" t="str">
        <f t="shared" si="23"/>
        <v/>
      </c>
      <c r="K319" s="22" t="str">
        <f t="shared" si="24"/>
        <v/>
      </c>
    </row>
    <row r="320" spans="1:11" x14ac:dyDescent="0.3">
      <c r="A320" s="25" t="str">
        <f>IF(Items!A319="","",Items!A319)</f>
        <v/>
      </c>
      <c r="B320" s="25" t="str">
        <f>IF($A320="","",Items!B319)</f>
        <v/>
      </c>
      <c r="C320" s="23" t="str">
        <f>IF($A320="","",SUMIF(Receipts!$B$4:$B$1003,$A320,Receipts!$D$4:$D$1003))</f>
        <v/>
      </c>
      <c r="D320" s="22" t="str">
        <f>IF($A320="","",SUMIF(Receipts!$B$4:$B$1003,$A320,Receipts!$F$4:$F$1003))</f>
        <v/>
      </c>
      <c r="E320" s="23" t="str">
        <f>IF($A320="","",SUMIF(Issues!$B$4:$B$2003,$A320,Issues!$D$4:$D$2003))</f>
        <v/>
      </c>
      <c r="F320" s="23" t="str">
        <f t="shared" si="20"/>
        <v/>
      </c>
      <c r="G320" s="22" t="str">
        <f t="shared" si="21"/>
        <v/>
      </c>
      <c r="H320" s="22" t="str">
        <f t="shared" si="22"/>
        <v/>
      </c>
      <c r="I320" s="22" t="str">
        <f>IF($A320="","",SUMIF(Receipts!$B$4:$B$1003,$A320,Receipts!$I$4:$I$1003))</f>
        <v/>
      </c>
      <c r="J320" s="22" t="str">
        <f t="shared" si="23"/>
        <v/>
      </c>
      <c r="K320" s="22" t="str">
        <f t="shared" si="24"/>
        <v/>
      </c>
    </row>
    <row r="321" spans="1:11" x14ac:dyDescent="0.3">
      <c r="A321" s="25" t="str">
        <f>IF(Items!A320="","",Items!A320)</f>
        <v/>
      </c>
      <c r="B321" s="25" t="str">
        <f>IF($A321="","",Items!B320)</f>
        <v/>
      </c>
      <c r="C321" s="23" t="str">
        <f>IF($A321="","",SUMIF(Receipts!$B$4:$B$1003,$A321,Receipts!$D$4:$D$1003))</f>
        <v/>
      </c>
      <c r="D321" s="22" t="str">
        <f>IF($A321="","",SUMIF(Receipts!$B$4:$B$1003,$A321,Receipts!$F$4:$F$1003))</f>
        <v/>
      </c>
      <c r="E321" s="23" t="str">
        <f>IF($A321="","",SUMIF(Issues!$B$4:$B$2003,$A321,Issues!$D$4:$D$2003))</f>
        <v/>
      </c>
      <c r="F321" s="23" t="str">
        <f t="shared" si="20"/>
        <v/>
      </c>
      <c r="G321" s="22" t="str">
        <f t="shared" si="21"/>
        <v/>
      </c>
      <c r="H321" s="22" t="str">
        <f t="shared" si="22"/>
        <v/>
      </c>
      <c r="I321" s="22" t="str">
        <f>IF($A321="","",SUMIF(Receipts!$B$4:$B$1003,$A321,Receipts!$I$4:$I$1003))</f>
        <v/>
      </c>
      <c r="J321" s="22" t="str">
        <f t="shared" si="23"/>
        <v/>
      </c>
      <c r="K321" s="22" t="str">
        <f t="shared" si="24"/>
        <v/>
      </c>
    </row>
    <row r="322" spans="1:11" x14ac:dyDescent="0.3">
      <c r="A322" s="25" t="str">
        <f>IF(Items!A321="","",Items!A321)</f>
        <v/>
      </c>
      <c r="B322" s="25" t="str">
        <f>IF($A322="","",Items!B321)</f>
        <v/>
      </c>
      <c r="C322" s="23" t="str">
        <f>IF($A322="","",SUMIF(Receipts!$B$4:$B$1003,$A322,Receipts!$D$4:$D$1003))</f>
        <v/>
      </c>
      <c r="D322" s="22" t="str">
        <f>IF($A322="","",SUMIF(Receipts!$B$4:$B$1003,$A322,Receipts!$F$4:$F$1003))</f>
        <v/>
      </c>
      <c r="E322" s="23" t="str">
        <f>IF($A322="","",SUMIF(Issues!$B$4:$B$2003,$A322,Issues!$D$4:$D$2003))</f>
        <v/>
      </c>
      <c r="F322" s="23" t="str">
        <f t="shared" si="20"/>
        <v/>
      </c>
      <c r="G322" s="22" t="str">
        <f t="shared" si="21"/>
        <v/>
      </c>
      <c r="H322" s="22" t="str">
        <f t="shared" si="22"/>
        <v/>
      </c>
      <c r="I322" s="22" t="str">
        <f>IF($A322="","",SUMIF(Receipts!$B$4:$B$1003,$A322,Receipts!$I$4:$I$1003))</f>
        <v/>
      </c>
      <c r="J322" s="22" t="str">
        <f t="shared" si="23"/>
        <v/>
      </c>
      <c r="K322" s="22" t="str">
        <f t="shared" si="24"/>
        <v/>
      </c>
    </row>
    <row r="323" spans="1:11" x14ac:dyDescent="0.3">
      <c r="A323" s="25" t="str">
        <f>IF(Items!A322="","",Items!A322)</f>
        <v/>
      </c>
      <c r="B323" s="25" t="str">
        <f>IF($A323="","",Items!B322)</f>
        <v/>
      </c>
      <c r="C323" s="23" t="str">
        <f>IF($A323="","",SUMIF(Receipts!$B$4:$B$1003,$A323,Receipts!$D$4:$D$1003))</f>
        <v/>
      </c>
      <c r="D323" s="22" t="str">
        <f>IF($A323="","",SUMIF(Receipts!$B$4:$B$1003,$A323,Receipts!$F$4:$F$1003))</f>
        <v/>
      </c>
      <c r="E323" s="23" t="str">
        <f>IF($A323="","",SUMIF(Issues!$B$4:$B$2003,$A323,Issues!$D$4:$D$2003))</f>
        <v/>
      </c>
      <c r="F323" s="23" t="str">
        <f t="shared" si="20"/>
        <v/>
      </c>
      <c r="G323" s="22" t="str">
        <f t="shared" si="21"/>
        <v/>
      </c>
      <c r="H323" s="22" t="str">
        <f t="shared" si="22"/>
        <v/>
      </c>
      <c r="I323" s="22" t="str">
        <f>IF($A323="","",SUMIF(Receipts!$B$4:$B$1003,$A323,Receipts!$I$4:$I$1003))</f>
        <v/>
      </c>
      <c r="J323" s="22" t="str">
        <f t="shared" si="23"/>
        <v/>
      </c>
      <c r="K323" s="22" t="str">
        <f t="shared" si="24"/>
        <v/>
      </c>
    </row>
    <row r="324" spans="1:11" x14ac:dyDescent="0.3">
      <c r="A324" s="25" t="str">
        <f>IF(Items!A323="","",Items!A323)</f>
        <v/>
      </c>
      <c r="B324" s="25" t="str">
        <f>IF($A324="","",Items!B323)</f>
        <v/>
      </c>
      <c r="C324" s="23" t="str">
        <f>IF($A324="","",SUMIF(Receipts!$B$4:$B$1003,$A324,Receipts!$D$4:$D$1003))</f>
        <v/>
      </c>
      <c r="D324" s="22" t="str">
        <f>IF($A324="","",SUMIF(Receipts!$B$4:$B$1003,$A324,Receipts!$F$4:$F$1003))</f>
        <v/>
      </c>
      <c r="E324" s="23" t="str">
        <f>IF($A324="","",SUMIF(Issues!$B$4:$B$2003,$A324,Issues!$D$4:$D$2003))</f>
        <v/>
      </c>
      <c r="F324" s="23" t="str">
        <f t="shared" si="20"/>
        <v/>
      </c>
      <c r="G324" s="22" t="str">
        <f t="shared" si="21"/>
        <v/>
      </c>
      <c r="H324" s="22" t="str">
        <f t="shared" si="22"/>
        <v/>
      </c>
      <c r="I324" s="22" t="str">
        <f>IF($A324="","",SUMIF(Receipts!$B$4:$B$1003,$A324,Receipts!$I$4:$I$1003))</f>
        <v/>
      </c>
      <c r="J324" s="22" t="str">
        <f t="shared" si="23"/>
        <v/>
      </c>
      <c r="K324" s="22" t="str">
        <f t="shared" si="24"/>
        <v/>
      </c>
    </row>
    <row r="325" spans="1:11" x14ac:dyDescent="0.3">
      <c r="A325" s="25" t="str">
        <f>IF(Items!A324="","",Items!A324)</f>
        <v/>
      </c>
      <c r="B325" s="25" t="str">
        <f>IF($A325="","",Items!B324)</f>
        <v/>
      </c>
      <c r="C325" s="23" t="str">
        <f>IF($A325="","",SUMIF(Receipts!$B$4:$B$1003,$A325,Receipts!$D$4:$D$1003))</f>
        <v/>
      </c>
      <c r="D325" s="22" t="str">
        <f>IF($A325="","",SUMIF(Receipts!$B$4:$B$1003,$A325,Receipts!$F$4:$F$1003))</f>
        <v/>
      </c>
      <c r="E325" s="23" t="str">
        <f>IF($A325="","",SUMIF(Issues!$B$4:$B$2003,$A325,Issues!$D$4:$D$2003))</f>
        <v/>
      </c>
      <c r="F325" s="23" t="str">
        <f t="shared" ref="F325:F388" si="25">IF($A325="","",$C325-$E325)</f>
        <v/>
      </c>
      <c r="G325" s="22" t="str">
        <f t="shared" ref="G325:G388" si="26">IF(OR($A325="",N($C325)=0),"",ROUND($D325/$C325,2))</f>
        <v/>
      </c>
      <c r="H325" s="22" t="str">
        <f t="shared" ref="H325:H388" si="27">IF($G325="","",ROUND(MAX(0,$F325)*$G325,2))</f>
        <v/>
      </c>
      <c r="I325" s="22" t="str">
        <f>IF($A325="","",SUMIF(Receipts!$B$4:$B$1003,$A325,Receipts!$I$4:$I$1003))</f>
        <v/>
      </c>
      <c r="J325" s="22" t="str">
        <f t="shared" ref="J325:J388" si="28">IF(OR($H325="",$I325=""),"",$I325-$H325)</f>
        <v/>
      </c>
      <c r="K325" s="22" t="str">
        <f t="shared" ref="K325:K388" si="29">IF($G325="","",ROUND($E325*$G325,2))</f>
        <v/>
      </c>
    </row>
    <row r="326" spans="1:11" x14ac:dyDescent="0.3">
      <c r="A326" s="25" t="str">
        <f>IF(Items!A325="","",Items!A325)</f>
        <v/>
      </c>
      <c r="B326" s="25" t="str">
        <f>IF($A326="","",Items!B325)</f>
        <v/>
      </c>
      <c r="C326" s="23" t="str">
        <f>IF($A326="","",SUMIF(Receipts!$B$4:$B$1003,$A326,Receipts!$D$4:$D$1003))</f>
        <v/>
      </c>
      <c r="D326" s="22" t="str">
        <f>IF($A326="","",SUMIF(Receipts!$B$4:$B$1003,$A326,Receipts!$F$4:$F$1003))</f>
        <v/>
      </c>
      <c r="E326" s="23" t="str">
        <f>IF($A326="","",SUMIF(Issues!$B$4:$B$2003,$A326,Issues!$D$4:$D$2003))</f>
        <v/>
      </c>
      <c r="F326" s="23" t="str">
        <f t="shared" si="25"/>
        <v/>
      </c>
      <c r="G326" s="22" t="str">
        <f t="shared" si="26"/>
        <v/>
      </c>
      <c r="H326" s="22" t="str">
        <f t="shared" si="27"/>
        <v/>
      </c>
      <c r="I326" s="22" t="str">
        <f>IF($A326="","",SUMIF(Receipts!$B$4:$B$1003,$A326,Receipts!$I$4:$I$1003))</f>
        <v/>
      </c>
      <c r="J326" s="22" t="str">
        <f t="shared" si="28"/>
        <v/>
      </c>
      <c r="K326" s="22" t="str">
        <f t="shared" si="29"/>
        <v/>
      </c>
    </row>
    <row r="327" spans="1:11" x14ac:dyDescent="0.3">
      <c r="A327" s="25" t="str">
        <f>IF(Items!A326="","",Items!A326)</f>
        <v/>
      </c>
      <c r="B327" s="25" t="str">
        <f>IF($A327="","",Items!B326)</f>
        <v/>
      </c>
      <c r="C327" s="23" t="str">
        <f>IF($A327="","",SUMIF(Receipts!$B$4:$B$1003,$A327,Receipts!$D$4:$D$1003))</f>
        <v/>
      </c>
      <c r="D327" s="22" t="str">
        <f>IF($A327="","",SUMIF(Receipts!$B$4:$B$1003,$A327,Receipts!$F$4:$F$1003))</f>
        <v/>
      </c>
      <c r="E327" s="23" t="str">
        <f>IF($A327="","",SUMIF(Issues!$B$4:$B$2003,$A327,Issues!$D$4:$D$2003))</f>
        <v/>
      </c>
      <c r="F327" s="23" t="str">
        <f t="shared" si="25"/>
        <v/>
      </c>
      <c r="G327" s="22" t="str">
        <f t="shared" si="26"/>
        <v/>
      </c>
      <c r="H327" s="22" t="str">
        <f t="shared" si="27"/>
        <v/>
      </c>
      <c r="I327" s="22" t="str">
        <f>IF($A327="","",SUMIF(Receipts!$B$4:$B$1003,$A327,Receipts!$I$4:$I$1003))</f>
        <v/>
      </c>
      <c r="J327" s="22" t="str">
        <f t="shared" si="28"/>
        <v/>
      </c>
      <c r="K327" s="22" t="str">
        <f t="shared" si="29"/>
        <v/>
      </c>
    </row>
    <row r="328" spans="1:11" x14ac:dyDescent="0.3">
      <c r="A328" s="25" t="str">
        <f>IF(Items!A327="","",Items!A327)</f>
        <v/>
      </c>
      <c r="B328" s="25" t="str">
        <f>IF($A328="","",Items!B327)</f>
        <v/>
      </c>
      <c r="C328" s="23" t="str">
        <f>IF($A328="","",SUMIF(Receipts!$B$4:$B$1003,$A328,Receipts!$D$4:$D$1003))</f>
        <v/>
      </c>
      <c r="D328" s="22" t="str">
        <f>IF($A328="","",SUMIF(Receipts!$B$4:$B$1003,$A328,Receipts!$F$4:$F$1003))</f>
        <v/>
      </c>
      <c r="E328" s="23" t="str">
        <f>IF($A328="","",SUMIF(Issues!$B$4:$B$2003,$A328,Issues!$D$4:$D$2003))</f>
        <v/>
      </c>
      <c r="F328" s="23" t="str">
        <f t="shared" si="25"/>
        <v/>
      </c>
      <c r="G328" s="22" t="str">
        <f t="shared" si="26"/>
        <v/>
      </c>
      <c r="H328" s="22" t="str">
        <f t="shared" si="27"/>
        <v/>
      </c>
      <c r="I328" s="22" t="str">
        <f>IF($A328="","",SUMIF(Receipts!$B$4:$B$1003,$A328,Receipts!$I$4:$I$1003))</f>
        <v/>
      </c>
      <c r="J328" s="22" t="str">
        <f t="shared" si="28"/>
        <v/>
      </c>
      <c r="K328" s="22" t="str">
        <f t="shared" si="29"/>
        <v/>
      </c>
    </row>
    <row r="329" spans="1:11" x14ac:dyDescent="0.3">
      <c r="A329" s="25" t="str">
        <f>IF(Items!A328="","",Items!A328)</f>
        <v/>
      </c>
      <c r="B329" s="25" t="str">
        <f>IF($A329="","",Items!B328)</f>
        <v/>
      </c>
      <c r="C329" s="23" t="str">
        <f>IF($A329="","",SUMIF(Receipts!$B$4:$B$1003,$A329,Receipts!$D$4:$D$1003))</f>
        <v/>
      </c>
      <c r="D329" s="22" t="str">
        <f>IF($A329="","",SUMIF(Receipts!$B$4:$B$1003,$A329,Receipts!$F$4:$F$1003))</f>
        <v/>
      </c>
      <c r="E329" s="23" t="str">
        <f>IF($A329="","",SUMIF(Issues!$B$4:$B$2003,$A329,Issues!$D$4:$D$2003))</f>
        <v/>
      </c>
      <c r="F329" s="23" t="str">
        <f t="shared" si="25"/>
        <v/>
      </c>
      <c r="G329" s="22" t="str">
        <f t="shared" si="26"/>
        <v/>
      </c>
      <c r="H329" s="22" t="str">
        <f t="shared" si="27"/>
        <v/>
      </c>
      <c r="I329" s="22" t="str">
        <f>IF($A329="","",SUMIF(Receipts!$B$4:$B$1003,$A329,Receipts!$I$4:$I$1003))</f>
        <v/>
      </c>
      <c r="J329" s="22" t="str">
        <f t="shared" si="28"/>
        <v/>
      </c>
      <c r="K329" s="22" t="str">
        <f t="shared" si="29"/>
        <v/>
      </c>
    </row>
    <row r="330" spans="1:11" x14ac:dyDescent="0.3">
      <c r="A330" s="25" t="str">
        <f>IF(Items!A329="","",Items!A329)</f>
        <v/>
      </c>
      <c r="B330" s="25" t="str">
        <f>IF($A330="","",Items!B329)</f>
        <v/>
      </c>
      <c r="C330" s="23" t="str">
        <f>IF($A330="","",SUMIF(Receipts!$B$4:$B$1003,$A330,Receipts!$D$4:$D$1003))</f>
        <v/>
      </c>
      <c r="D330" s="22" t="str">
        <f>IF($A330="","",SUMIF(Receipts!$B$4:$B$1003,$A330,Receipts!$F$4:$F$1003))</f>
        <v/>
      </c>
      <c r="E330" s="23" t="str">
        <f>IF($A330="","",SUMIF(Issues!$B$4:$B$2003,$A330,Issues!$D$4:$D$2003))</f>
        <v/>
      </c>
      <c r="F330" s="23" t="str">
        <f t="shared" si="25"/>
        <v/>
      </c>
      <c r="G330" s="22" t="str">
        <f t="shared" si="26"/>
        <v/>
      </c>
      <c r="H330" s="22" t="str">
        <f t="shared" si="27"/>
        <v/>
      </c>
      <c r="I330" s="22" t="str">
        <f>IF($A330="","",SUMIF(Receipts!$B$4:$B$1003,$A330,Receipts!$I$4:$I$1003))</f>
        <v/>
      </c>
      <c r="J330" s="22" t="str">
        <f t="shared" si="28"/>
        <v/>
      </c>
      <c r="K330" s="22" t="str">
        <f t="shared" si="29"/>
        <v/>
      </c>
    </row>
    <row r="331" spans="1:11" x14ac:dyDescent="0.3">
      <c r="A331" s="25" t="str">
        <f>IF(Items!A330="","",Items!A330)</f>
        <v/>
      </c>
      <c r="B331" s="25" t="str">
        <f>IF($A331="","",Items!B330)</f>
        <v/>
      </c>
      <c r="C331" s="23" t="str">
        <f>IF($A331="","",SUMIF(Receipts!$B$4:$B$1003,$A331,Receipts!$D$4:$D$1003))</f>
        <v/>
      </c>
      <c r="D331" s="22" t="str">
        <f>IF($A331="","",SUMIF(Receipts!$B$4:$B$1003,$A331,Receipts!$F$4:$F$1003))</f>
        <v/>
      </c>
      <c r="E331" s="23" t="str">
        <f>IF($A331="","",SUMIF(Issues!$B$4:$B$2003,$A331,Issues!$D$4:$D$2003))</f>
        <v/>
      </c>
      <c r="F331" s="23" t="str">
        <f t="shared" si="25"/>
        <v/>
      </c>
      <c r="G331" s="22" t="str">
        <f t="shared" si="26"/>
        <v/>
      </c>
      <c r="H331" s="22" t="str">
        <f t="shared" si="27"/>
        <v/>
      </c>
      <c r="I331" s="22" t="str">
        <f>IF($A331="","",SUMIF(Receipts!$B$4:$B$1003,$A331,Receipts!$I$4:$I$1003))</f>
        <v/>
      </c>
      <c r="J331" s="22" t="str">
        <f t="shared" si="28"/>
        <v/>
      </c>
      <c r="K331" s="22" t="str">
        <f t="shared" si="29"/>
        <v/>
      </c>
    </row>
    <row r="332" spans="1:11" x14ac:dyDescent="0.3">
      <c r="A332" s="25" t="str">
        <f>IF(Items!A331="","",Items!A331)</f>
        <v/>
      </c>
      <c r="B332" s="25" t="str">
        <f>IF($A332="","",Items!B331)</f>
        <v/>
      </c>
      <c r="C332" s="23" t="str">
        <f>IF($A332="","",SUMIF(Receipts!$B$4:$B$1003,$A332,Receipts!$D$4:$D$1003))</f>
        <v/>
      </c>
      <c r="D332" s="22" t="str">
        <f>IF($A332="","",SUMIF(Receipts!$B$4:$B$1003,$A332,Receipts!$F$4:$F$1003))</f>
        <v/>
      </c>
      <c r="E332" s="23" t="str">
        <f>IF($A332="","",SUMIF(Issues!$B$4:$B$2003,$A332,Issues!$D$4:$D$2003))</f>
        <v/>
      </c>
      <c r="F332" s="23" t="str">
        <f t="shared" si="25"/>
        <v/>
      </c>
      <c r="G332" s="22" t="str">
        <f t="shared" si="26"/>
        <v/>
      </c>
      <c r="H332" s="22" t="str">
        <f t="shared" si="27"/>
        <v/>
      </c>
      <c r="I332" s="22" t="str">
        <f>IF($A332="","",SUMIF(Receipts!$B$4:$B$1003,$A332,Receipts!$I$4:$I$1003))</f>
        <v/>
      </c>
      <c r="J332" s="22" t="str">
        <f t="shared" si="28"/>
        <v/>
      </c>
      <c r="K332" s="22" t="str">
        <f t="shared" si="29"/>
        <v/>
      </c>
    </row>
    <row r="333" spans="1:11" x14ac:dyDescent="0.3">
      <c r="A333" s="25" t="str">
        <f>IF(Items!A332="","",Items!A332)</f>
        <v/>
      </c>
      <c r="B333" s="25" t="str">
        <f>IF($A333="","",Items!B332)</f>
        <v/>
      </c>
      <c r="C333" s="23" t="str">
        <f>IF($A333="","",SUMIF(Receipts!$B$4:$B$1003,$A333,Receipts!$D$4:$D$1003))</f>
        <v/>
      </c>
      <c r="D333" s="22" t="str">
        <f>IF($A333="","",SUMIF(Receipts!$B$4:$B$1003,$A333,Receipts!$F$4:$F$1003))</f>
        <v/>
      </c>
      <c r="E333" s="23" t="str">
        <f>IF($A333="","",SUMIF(Issues!$B$4:$B$2003,$A333,Issues!$D$4:$D$2003))</f>
        <v/>
      </c>
      <c r="F333" s="23" t="str">
        <f t="shared" si="25"/>
        <v/>
      </c>
      <c r="G333" s="22" t="str">
        <f t="shared" si="26"/>
        <v/>
      </c>
      <c r="H333" s="22" t="str">
        <f t="shared" si="27"/>
        <v/>
      </c>
      <c r="I333" s="22" t="str">
        <f>IF($A333="","",SUMIF(Receipts!$B$4:$B$1003,$A333,Receipts!$I$4:$I$1003))</f>
        <v/>
      </c>
      <c r="J333" s="22" t="str">
        <f t="shared" si="28"/>
        <v/>
      </c>
      <c r="K333" s="22" t="str">
        <f t="shared" si="29"/>
        <v/>
      </c>
    </row>
    <row r="334" spans="1:11" x14ac:dyDescent="0.3">
      <c r="A334" s="25" t="str">
        <f>IF(Items!A333="","",Items!A333)</f>
        <v/>
      </c>
      <c r="B334" s="25" t="str">
        <f>IF($A334="","",Items!B333)</f>
        <v/>
      </c>
      <c r="C334" s="23" t="str">
        <f>IF($A334="","",SUMIF(Receipts!$B$4:$B$1003,$A334,Receipts!$D$4:$D$1003))</f>
        <v/>
      </c>
      <c r="D334" s="22" t="str">
        <f>IF($A334="","",SUMIF(Receipts!$B$4:$B$1003,$A334,Receipts!$F$4:$F$1003))</f>
        <v/>
      </c>
      <c r="E334" s="23" t="str">
        <f>IF($A334="","",SUMIF(Issues!$B$4:$B$2003,$A334,Issues!$D$4:$D$2003))</f>
        <v/>
      </c>
      <c r="F334" s="23" t="str">
        <f t="shared" si="25"/>
        <v/>
      </c>
      <c r="G334" s="22" t="str">
        <f t="shared" si="26"/>
        <v/>
      </c>
      <c r="H334" s="22" t="str">
        <f t="shared" si="27"/>
        <v/>
      </c>
      <c r="I334" s="22" t="str">
        <f>IF($A334="","",SUMIF(Receipts!$B$4:$B$1003,$A334,Receipts!$I$4:$I$1003))</f>
        <v/>
      </c>
      <c r="J334" s="22" t="str">
        <f t="shared" si="28"/>
        <v/>
      </c>
      <c r="K334" s="22" t="str">
        <f t="shared" si="29"/>
        <v/>
      </c>
    </row>
    <row r="335" spans="1:11" x14ac:dyDescent="0.3">
      <c r="A335" s="25" t="str">
        <f>IF(Items!A334="","",Items!A334)</f>
        <v/>
      </c>
      <c r="B335" s="25" t="str">
        <f>IF($A335="","",Items!B334)</f>
        <v/>
      </c>
      <c r="C335" s="23" t="str">
        <f>IF($A335="","",SUMIF(Receipts!$B$4:$B$1003,$A335,Receipts!$D$4:$D$1003))</f>
        <v/>
      </c>
      <c r="D335" s="22" t="str">
        <f>IF($A335="","",SUMIF(Receipts!$B$4:$B$1003,$A335,Receipts!$F$4:$F$1003))</f>
        <v/>
      </c>
      <c r="E335" s="23" t="str">
        <f>IF($A335="","",SUMIF(Issues!$B$4:$B$2003,$A335,Issues!$D$4:$D$2003))</f>
        <v/>
      </c>
      <c r="F335" s="23" t="str">
        <f t="shared" si="25"/>
        <v/>
      </c>
      <c r="G335" s="22" t="str">
        <f t="shared" si="26"/>
        <v/>
      </c>
      <c r="H335" s="22" t="str">
        <f t="shared" si="27"/>
        <v/>
      </c>
      <c r="I335" s="22" t="str">
        <f>IF($A335="","",SUMIF(Receipts!$B$4:$B$1003,$A335,Receipts!$I$4:$I$1003))</f>
        <v/>
      </c>
      <c r="J335" s="22" t="str">
        <f t="shared" si="28"/>
        <v/>
      </c>
      <c r="K335" s="22" t="str">
        <f t="shared" si="29"/>
        <v/>
      </c>
    </row>
    <row r="336" spans="1:11" x14ac:dyDescent="0.3">
      <c r="A336" s="25" t="str">
        <f>IF(Items!A335="","",Items!A335)</f>
        <v/>
      </c>
      <c r="B336" s="25" t="str">
        <f>IF($A336="","",Items!B335)</f>
        <v/>
      </c>
      <c r="C336" s="23" t="str">
        <f>IF($A336="","",SUMIF(Receipts!$B$4:$B$1003,$A336,Receipts!$D$4:$D$1003))</f>
        <v/>
      </c>
      <c r="D336" s="22" t="str">
        <f>IF($A336="","",SUMIF(Receipts!$B$4:$B$1003,$A336,Receipts!$F$4:$F$1003))</f>
        <v/>
      </c>
      <c r="E336" s="23" t="str">
        <f>IF($A336="","",SUMIF(Issues!$B$4:$B$2003,$A336,Issues!$D$4:$D$2003))</f>
        <v/>
      </c>
      <c r="F336" s="23" t="str">
        <f t="shared" si="25"/>
        <v/>
      </c>
      <c r="G336" s="22" t="str">
        <f t="shared" si="26"/>
        <v/>
      </c>
      <c r="H336" s="22" t="str">
        <f t="shared" si="27"/>
        <v/>
      </c>
      <c r="I336" s="22" t="str">
        <f>IF($A336="","",SUMIF(Receipts!$B$4:$B$1003,$A336,Receipts!$I$4:$I$1003))</f>
        <v/>
      </c>
      <c r="J336" s="22" t="str">
        <f t="shared" si="28"/>
        <v/>
      </c>
      <c r="K336" s="22" t="str">
        <f t="shared" si="29"/>
        <v/>
      </c>
    </row>
    <row r="337" spans="1:11" x14ac:dyDescent="0.3">
      <c r="A337" s="25" t="str">
        <f>IF(Items!A336="","",Items!A336)</f>
        <v/>
      </c>
      <c r="B337" s="25" t="str">
        <f>IF($A337="","",Items!B336)</f>
        <v/>
      </c>
      <c r="C337" s="23" t="str">
        <f>IF($A337="","",SUMIF(Receipts!$B$4:$B$1003,$A337,Receipts!$D$4:$D$1003))</f>
        <v/>
      </c>
      <c r="D337" s="22" t="str">
        <f>IF($A337="","",SUMIF(Receipts!$B$4:$B$1003,$A337,Receipts!$F$4:$F$1003))</f>
        <v/>
      </c>
      <c r="E337" s="23" t="str">
        <f>IF($A337="","",SUMIF(Issues!$B$4:$B$2003,$A337,Issues!$D$4:$D$2003))</f>
        <v/>
      </c>
      <c r="F337" s="23" t="str">
        <f t="shared" si="25"/>
        <v/>
      </c>
      <c r="G337" s="22" t="str">
        <f t="shared" si="26"/>
        <v/>
      </c>
      <c r="H337" s="22" t="str">
        <f t="shared" si="27"/>
        <v/>
      </c>
      <c r="I337" s="22" t="str">
        <f>IF($A337="","",SUMIF(Receipts!$B$4:$B$1003,$A337,Receipts!$I$4:$I$1003))</f>
        <v/>
      </c>
      <c r="J337" s="22" t="str">
        <f t="shared" si="28"/>
        <v/>
      </c>
      <c r="K337" s="22" t="str">
        <f t="shared" si="29"/>
        <v/>
      </c>
    </row>
    <row r="338" spans="1:11" x14ac:dyDescent="0.3">
      <c r="A338" s="25" t="str">
        <f>IF(Items!A337="","",Items!A337)</f>
        <v/>
      </c>
      <c r="B338" s="25" t="str">
        <f>IF($A338="","",Items!B337)</f>
        <v/>
      </c>
      <c r="C338" s="23" t="str">
        <f>IF($A338="","",SUMIF(Receipts!$B$4:$B$1003,$A338,Receipts!$D$4:$D$1003))</f>
        <v/>
      </c>
      <c r="D338" s="22" t="str">
        <f>IF($A338="","",SUMIF(Receipts!$B$4:$B$1003,$A338,Receipts!$F$4:$F$1003))</f>
        <v/>
      </c>
      <c r="E338" s="23" t="str">
        <f>IF($A338="","",SUMIF(Issues!$B$4:$B$2003,$A338,Issues!$D$4:$D$2003))</f>
        <v/>
      </c>
      <c r="F338" s="23" t="str">
        <f t="shared" si="25"/>
        <v/>
      </c>
      <c r="G338" s="22" t="str">
        <f t="shared" si="26"/>
        <v/>
      </c>
      <c r="H338" s="22" t="str">
        <f t="shared" si="27"/>
        <v/>
      </c>
      <c r="I338" s="22" t="str">
        <f>IF($A338="","",SUMIF(Receipts!$B$4:$B$1003,$A338,Receipts!$I$4:$I$1003))</f>
        <v/>
      </c>
      <c r="J338" s="22" t="str">
        <f t="shared" si="28"/>
        <v/>
      </c>
      <c r="K338" s="22" t="str">
        <f t="shared" si="29"/>
        <v/>
      </c>
    </row>
    <row r="339" spans="1:11" x14ac:dyDescent="0.3">
      <c r="A339" s="25" t="str">
        <f>IF(Items!A338="","",Items!A338)</f>
        <v/>
      </c>
      <c r="B339" s="25" t="str">
        <f>IF($A339="","",Items!B338)</f>
        <v/>
      </c>
      <c r="C339" s="23" t="str">
        <f>IF($A339="","",SUMIF(Receipts!$B$4:$B$1003,$A339,Receipts!$D$4:$D$1003))</f>
        <v/>
      </c>
      <c r="D339" s="22" t="str">
        <f>IF($A339="","",SUMIF(Receipts!$B$4:$B$1003,$A339,Receipts!$F$4:$F$1003))</f>
        <v/>
      </c>
      <c r="E339" s="23" t="str">
        <f>IF($A339="","",SUMIF(Issues!$B$4:$B$2003,$A339,Issues!$D$4:$D$2003))</f>
        <v/>
      </c>
      <c r="F339" s="23" t="str">
        <f t="shared" si="25"/>
        <v/>
      </c>
      <c r="G339" s="22" t="str">
        <f t="shared" si="26"/>
        <v/>
      </c>
      <c r="H339" s="22" t="str">
        <f t="shared" si="27"/>
        <v/>
      </c>
      <c r="I339" s="22" t="str">
        <f>IF($A339="","",SUMIF(Receipts!$B$4:$B$1003,$A339,Receipts!$I$4:$I$1003))</f>
        <v/>
      </c>
      <c r="J339" s="22" t="str">
        <f t="shared" si="28"/>
        <v/>
      </c>
      <c r="K339" s="22" t="str">
        <f t="shared" si="29"/>
        <v/>
      </c>
    </row>
    <row r="340" spans="1:11" x14ac:dyDescent="0.3">
      <c r="A340" s="25" t="str">
        <f>IF(Items!A339="","",Items!A339)</f>
        <v/>
      </c>
      <c r="B340" s="25" t="str">
        <f>IF($A340="","",Items!B339)</f>
        <v/>
      </c>
      <c r="C340" s="23" t="str">
        <f>IF($A340="","",SUMIF(Receipts!$B$4:$B$1003,$A340,Receipts!$D$4:$D$1003))</f>
        <v/>
      </c>
      <c r="D340" s="22" t="str">
        <f>IF($A340="","",SUMIF(Receipts!$B$4:$B$1003,$A340,Receipts!$F$4:$F$1003))</f>
        <v/>
      </c>
      <c r="E340" s="23" t="str">
        <f>IF($A340="","",SUMIF(Issues!$B$4:$B$2003,$A340,Issues!$D$4:$D$2003))</f>
        <v/>
      </c>
      <c r="F340" s="23" t="str">
        <f t="shared" si="25"/>
        <v/>
      </c>
      <c r="G340" s="22" t="str">
        <f t="shared" si="26"/>
        <v/>
      </c>
      <c r="H340" s="22" t="str">
        <f t="shared" si="27"/>
        <v/>
      </c>
      <c r="I340" s="22" t="str">
        <f>IF($A340="","",SUMIF(Receipts!$B$4:$B$1003,$A340,Receipts!$I$4:$I$1003))</f>
        <v/>
      </c>
      <c r="J340" s="22" t="str">
        <f t="shared" si="28"/>
        <v/>
      </c>
      <c r="K340" s="22" t="str">
        <f t="shared" si="29"/>
        <v/>
      </c>
    </row>
    <row r="341" spans="1:11" x14ac:dyDescent="0.3">
      <c r="A341" s="25" t="str">
        <f>IF(Items!A340="","",Items!A340)</f>
        <v/>
      </c>
      <c r="B341" s="25" t="str">
        <f>IF($A341="","",Items!B340)</f>
        <v/>
      </c>
      <c r="C341" s="23" t="str">
        <f>IF($A341="","",SUMIF(Receipts!$B$4:$B$1003,$A341,Receipts!$D$4:$D$1003))</f>
        <v/>
      </c>
      <c r="D341" s="22" t="str">
        <f>IF($A341="","",SUMIF(Receipts!$B$4:$B$1003,$A341,Receipts!$F$4:$F$1003))</f>
        <v/>
      </c>
      <c r="E341" s="23" t="str">
        <f>IF($A341="","",SUMIF(Issues!$B$4:$B$2003,$A341,Issues!$D$4:$D$2003))</f>
        <v/>
      </c>
      <c r="F341" s="23" t="str">
        <f t="shared" si="25"/>
        <v/>
      </c>
      <c r="G341" s="22" t="str">
        <f t="shared" si="26"/>
        <v/>
      </c>
      <c r="H341" s="22" t="str">
        <f t="shared" si="27"/>
        <v/>
      </c>
      <c r="I341" s="22" t="str">
        <f>IF($A341="","",SUMIF(Receipts!$B$4:$B$1003,$A341,Receipts!$I$4:$I$1003))</f>
        <v/>
      </c>
      <c r="J341" s="22" t="str">
        <f t="shared" si="28"/>
        <v/>
      </c>
      <c r="K341" s="22" t="str">
        <f t="shared" si="29"/>
        <v/>
      </c>
    </row>
    <row r="342" spans="1:11" x14ac:dyDescent="0.3">
      <c r="A342" s="25" t="str">
        <f>IF(Items!A341="","",Items!A341)</f>
        <v/>
      </c>
      <c r="B342" s="25" t="str">
        <f>IF($A342="","",Items!B341)</f>
        <v/>
      </c>
      <c r="C342" s="23" t="str">
        <f>IF($A342="","",SUMIF(Receipts!$B$4:$B$1003,$A342,Receipts!$D$4:$D$1003))</f>
        <v/>
      </c>
      <c r="D342" s="22" t="str">
        <f>IF($A342="","",SUMIF(Receipts!$B$4:$B$1003,$A342,Receipts!$F$4:$F$1003))</f>
        <v/>
      </c>
      <c r="E342" s="23" t="str">
        <f>IF($A342="","",SUMIF(Issues!$B$4:$B$2003,$A342,Issues!$D$4:$D$2003))</f>
        <v/>
      </c>
      <c r="F342" s="23" t="str">
        <f t="shared" si="25"/>
        <v/>
      </c>
      <c r="G342" s="22" t="str">
        <f t="shared" si="26"/>
        <v/>
      </c>
      <c r="H342" s="22" t="str">
        <f t="shared" si="27"/>
        <v/>
      </c>
      <c r="I342" s="22" t="str">
        <f>IF($A342="","",SUMIF(Receipts!$B$4:$B$1003,$A342,Receipts!$I$4:$I$1003))</f>
        <v/>
      </c>
      <c r="J342" s="22" t="str">
        <f t="shared" si="28"/>
        <v/>
      </c>
      <c r="K342" s="22" t="str">
        <f t="shared" si="29"/>
        <v/>
      </c>
    </row>
    <row r="343" spans="1:11" x14ac:dyDescent="0.3">
      <c r="A343" s="25" t="str">
        <f>IF(Items!A342="","",Items!A342)</f>
        <v/>
      </c>
      <c r="B343" s="25" t="str">
        <f>IF($A343="","",Items!B342)</f>
        <v/>
      </c>
      <c r="C343" s="23" t="str">
        <f>IF($A343="","",SUMIF(Receipts!$B$4:$B$1003,$A343,Receipts!$D$4:$D$1003))</f>
        <v/>
      </c>
      <c r="D343" s="22" t="str">
        <f>IF($A343="","",SUMIF(Receipts!$B$4:$B$1003,$A343,Receipts!$F$4:$F$1003))</f>
        <v/>
      </c>
      <c r="E343" s="23" t="str">
        <f>IF($A343="","",SUMIF(Issues!$B$4:$B$2003,$A343,Issues!$D$4:$D$2003))</f>
        <v/>
      </c>
      <c r="F343" s="23" t="str">
        <f t="shared" si="25"/>
        <v/>
      </c>
      <c r="G343" s="22" t="str">
        <f t="shared" si="26"/>
        <v/>
      </c>
      <c r="H343" s="22" t="str">
        <f t="shared" si="27"/>
        <v/>
      </c>
      <c r="I343" s="22" t="str">
        <f>IF($A343="","",SUMIF(Receipts!$B$4:$B$1003,$A343,Receipts!$I$4:$I$1003))</f>
        <v/>
      </c>
      <c r="J343" s="22" t="str">
        <f t="shared" si="28"/>
        <v/>
      </c>
      <c r="K343" s="22" t="str">
        <f t="shared" si="29"/>
        <v/>
      </c>
    </row>
    <row r="344" spans="1:11" x14ac:dyDescent="0.3">
      <c r="A344" s="25" t="str">
        <f>IF(Items!A343="","",Items!A343)</f>
        <v/>
      </c>
      <c r="B344" s="25" t="str">
        <f>IF($A344="","",Items!B343)</f>
        <v/>
      </c>
      <c r="C344" s="23" t="str">
        <f>IF($A344="","",SUMIF(Receipts!$B$4:$B$1003,$A344,Receipts!$D$4:$D$1003))</f>
        <v/>
      </c>
      <c r="D344" s="22" t="str">
        <f>IF($A344="","",SUMIF(Receipts!$B$4:$B$1003,$A344,Receipts!$F$4:$F$1003))</f>
        <v/>
      </c>
      <c r="E344" s="23" t="str">
        <f>IF($A344="","",SUMIF(Issues!$B$4:$B$2003,$A344,Issues!$D$4:$D$2003))</f>
        <v/>
      </c>
      <c r="F344" s="23" t="str">
        <f t="shared" si="25"/>
        <v/>
      </c>
      <c r="G344" s="22" t="str">
        <f t="shared" si="26"/>
        <v/>
      </c>
      <c r="H344" s="22" t="str">
        <f t="shared" si="27"/>
        <v/>
      </c>
      <c r="I344" s="22" t="str">
        <f>IF($A344="","",SUMIF(Receipts!$B$4:$B$1003,$A344,Receipts!$I$4:$I$1003))</f>
        <v/>
      </c>
      <c r="J344" s="22" t="str">
        <f t="shared" si="28"/>
        <v/>
      </c>
      <c r="K344" s="22" t="str">
        <f t="shared" si="29"/>
        <v/>
      </c>
    </row>
    <row r="345" spans="1:11" x14ac:dyDescent="0.3">
      <c r="A345" s="25" t="str">
        <f>IF(Items!A344="","",Items!A344)</f>
        <v/>
      </c>
      <c r="B345" s="25" t="str">
        <f>IF($A345="","",Items!B344)</f>
        <v/>
      </c>
      <c r="C345" s="23" t="str">
        <f>IF($A345="","",SUMIF(Receipts!$B$4:$B$1003,$A345,Receipts!$D$4:$D$1003))</f>
        <v/>
      </c>
      <c r="D345" s="22" t="str">
        <f>IF($A345="","",SUMIF(Receipts!$B$4:$B$1003,$A345,Receipts!$F$4:$F$1003))</f>
        <v/>
      </c>
      <c r="E345" s="23" t="str">
        <f>IF($A345="","",SUMIF(Issues!$B$4:$B$2003,$A345,Issues!$D$4:$D$2003))</f>
        <v/>
      </c>
      <c r="F345" s="23" t="str">
        <f t="shared" si="25"/>
        <v/>
      </c>
      <c r="G345" s="22" t="str">
        <f t="shared" si="26"/>
        <v/>
      </c>
      <c r="H345" s="22" t="str">
        <f t="shared" si="27"/>
        <v/>
      </c>
      <c r="I345" s="22" t="str">
        <f>IF($A345="","",SUMIF(Receipts!$B$4:$B$1003,$A345,Receipts!$I$4:$I$1003))</f>
        <v/>
      </c>
      <c r="J345" s="22" t="str">
        <f t="shared" si="28"/>
        <v/>
      </c>
      <c r="K345" s="22" t="str">
        <f t="shared" si="29"/>
        <v/>
      </c>
    </row>
    <row r="346" spans="1:11" x14ac:dyDescent="0.3">
      <c r="A346" s="25" t="str">
        <f>IF(Items!A345="","",Items!A345)</f>
        <v/>
      </c>
      <c r="B346" s="25" t="str">
        <f>IF($A346="","",Items!B345)</f>
        <v/>
      </c>
      <c r="C346" s="23" t="str">
        <f>IF($A346="","",SUMIF(Receipts!$B$4:$B$1003,$A346,Receipts!$D$4:$D$1003))</f>
        <v/>
      </c>
      <c r="D346" s="22" t="str">
        <f>IF($A346="","",SUMIF(Receipts!$B$4:$B$1003,$A346,Receipts!$F$4:$F$1003))</f>
        <v/>
      </c>
      <c r="E346" s="23" t="str">
        <f>IF($A346="","",SUMIF(Issues!$B$4:$B$2003,$A346,Issues!$D$4:$D$2003))</f>
        <v/>
      </c>
      <c r="F346" s="23" t="str">
        <f t="shared" si="25"/>
        <v/>
      </c>
      <c r="G346" s="22" t="str">
        <f t="shared" si="26"/>
        <v/>
      </c>
      <c r="H346" s="22" t="str">
        <f t="shared" si="27"/>
        <v/>
      </c>
      <c r="I346" s="22" t="str">
        <f>IF($A346="","",SUMIF(Receipts!$B$4:$B$1003,$A346,Receipts!$I$4:$I$1003))</f>
        <v/>
      </c>
      <c r="J346" s="22" t="str">
        <f t="shared" si="28"/>
        <v/>
      </c>
      <c r="K346" s="22" t="str">
        <f t="shared" si="29"/>
        <v/>
      </c>
    </row>
    <row r="347" spans="1:11" x14ac:dyDescent="0.3">
      <c r="A347" s="25" t="str">
        <f>IF(Items!A346="","",Items!A346)</f>
        <v/>
      </c>
      <c r="B347" s="25" t="str">
        <f>IF($A347="","",Items!B346)</f>
        <v/>
      </c>
      <c r="C347" s="23" t="str">
        <f>IF($A347="","",SUMIF(Receipts!$B$4:$B$1003,$A347,Receipts!$D$4:$D$1003))</f>
        <v/>
      </c>
      <c r="D347" s="22" t="str">
        <f>IF($A347="","",SUMIF(Receipts!$B$4:$B$1003,$A347,Receipts!$F$4:$F$1003))</f>
        <v/>
      </c>
      <c r="E347" s="23" t="str">
        <f>IF($A347="","",SUMIF(Issues!$B$4:$B$2003,$A347,Issues!$D$4:$D$2003))</f>
        <v/>
      </c>
      <c r="F347" s="23" t="str">
        <f t="shared" si="25"/>
        <v/>
      </c>
      <c r="G347" s="22" t="str">
        <f t="shared" si="26"/>
        <v/>
      </c>
      <c r="H347" s="22" t="str">
        <f t="shared" si="27"/>
        <v/>
      </c>
      <c r="I347" s="22" t="str">
        <f>IF($A347="","",SUMIF(Receipts!$B$4:$B$1003,$A347,Receipts!$I$4:$I$1003))</f>
        <v/>
      </c>
      <c r="J347" s="22" t="str">
        <f t="shared" si="28"/>
        <v/>
      </c>
      <c r="K347" s="22" t="str">
        <f t="shared" si="29"/>
        <v/>
      </c>
    </row>
    <row r="348" spans="1:11" x14ac:dyDescent="0.3">
      <c r="A348" s="25" t="str">
        <f>IF(Items!A347="","",Items!A347)</f>
        <v/>
      </c>
      <c r="B348" s="25" t="str">
        <f>IF($A348="","",Items!B347)</f>
        <v/>
      </c>
      <c r="C348" s="23" t="str">
        <f>IF($A348="","",SUMIF(Receipts!$B$4:$B$1003,$A348,Receipts!$D$4:$D$1003))</f>
        <v/>
      </c>
      <c r="D348" s="22" t="str">
        <f>IF($A348="","",SUMIF(Receipts!$B$4:$B$1003,$A348,Receipts!$F$4:$F$1003))</f>
        <v/>
      </c>
      <c r="E348" s="23" t="str">
        <f>IF($A348="","",SUMIF(Issues!$B$4:$B$2003,$A348,Issues!$D$4:$D$2003))</f>
        <v/>
      </c>
      <c r="F348" s="23" t="str">
        <f t="shared" si="25"/>
        <v/>
      </c>
      <c r="G348" s="22" t="str">
        <f t="shared" si="26"/>
        <v/>
      </c>
      <c r="H348" s="22" t="str">
        <f t="shared" si="27"/>
        <v/>
      </c>
      <c r="I348" s="22" t="str">
        <f>IF($A348="","",SUMIF(Receipts!$B$4:$B$1003,$A348,Receipts!$I$4:$I$1003))</f>
        <v/>
      </c>
      <c r="J348" s="22" t="str">
        <f t="shared" si="28"/>
        <v/>
      </c>
      <c r="K348" s="22" t="str">
        <f t="shared" si="29"/>
        <v/>
      </c>
    </row>
    <row r="349" spans="1:11" x14ac:dyDescent="0.3">
      <c r="A349" s="25" t="str">
        <f>IF(Items!A348="","",Items!A348)</f>
        <v/>
      </c>
      <c r="B349" s="25" t="str">
        <f>IF($A349="","",Items!B348)</f>
        <v/>
      </c>
      <c r="C349" s="23" t="str">
        <f>IF($A349="","",SUMIF(Receipts!$B$4:$B$1003,$A349,Receipts!$D$4:$D$1003))</f>
        <v/>
      </c>
      <c r="D349" s="22" t="str">
        <f>IF($A349="","",SUMIF(Receipts!$B$4:$B$1003,$A349,Receipts!$F$4:$F$1003))</f>
        <v/>
      </c>
      <c r="E349" s="23" t="str">
        <f>IF($A349="","",SUMIF(Issues!$B$4:$B$2003,$A349,Issues!$D$4:$D$2003))</f>
        <v/>
      </c>
      <c r="F349" s="23" t="str">
        <f t="shared" si="25"/>
        <v/>
      </c>
      <c r="G349" s="22" t="str">
        <f t="shared" si="26"/>
        <v/>
      </c>
      <c r="H349" s="22" t="str">
        <f t="shared" si="27"/>
        <v/>
      </c>
      <c r="I349" s="22" t="str">
        <f>IF($A349="","",SUMIF(Receipts!$B$4:$B$1003,$A349,Receipts!$I$4:$I$1003))</f>
        <v/>
      </c>
      <c r="J349" s="22" t="str">
        <f t="shared" si="28"/>
        <v/>
      </c>
      <c r="K349" s="22" t="str">
        <f t="shared" si="29"/>
        <v/>
      </c>
    </row>
    <row r="350" spans="1:11" x14ac:dyDescent="0.3">
      <c r="A350" s="25" t="str">
        <f>IF(Items!A349="","",Items!A349)</f>
        <v/>
      </c>
      <c r="B350" s="25" t="str">
        <f>IF($A350="","",Items!B349)</f>
        <v/>
      </c>
      <c r="C350" s="23" t="str">
        <f>IF($A350="","",SUMIF(Receipts!$B$4:$B$1003,$A350,Receipts!$D$4:$D$1003))</f>
        <v/>
      </c>
      <c r="D350" s="22" t="str">
        <f>IF($A350="","",SUMIF(Receipts!$B$4:$B$1003,$A350,Receipts!$F$4:$F$1003))</f>
        <v/>
      </c>
      <c r="E350" s="23" t="str">
        <f>IF($A350="","",SUMIF(Issues!$B$4:$B$2003,$A350,Issues!$D$4:$D$2003))</f>
        <v/>
      </c>
      <c r="F350" s="23" t="str">
        <f t="shared" si="25"/>
        <v/>
      </c>
      <c r="G350" s="22" t="str">
        <f t="shared" si="26"/>
        <v/>
      </c>
      <c r="H350" s="22" t="str">
        <f t="shared" si="27"/>
        <v/>
      </c>
      <c r="I350" s="22" t="str">
        <f>IF($A350="","",SUMIF(Receipts!$B$4:$B$1003,$A350,Receipts!$I$4:$I$1003))</f>
        <v/>
      </c>
      <c r="J350" s="22" t="str">
        <f t="shared" si="28"/>
        <v/>
      </c>
      <c r="K350" s="22" t="str">
        <f t="shared" si="29"/>
        <v/>
      </c>
    </row>
    <row r="351" spans="1:11" x14ac:dyDescent="0.3">
      <c r="A351" s="25" t="str">
        <f>IF(Items!A350="","",Items!A350)</f>
        <v/>
      </c>
      <c r="B351" s="25" t="str">
        <f>IF($A351="","",Items!B350)</f>
        <v/>
      </c>
      <c r="C351" s="23" t="str">
        <f>IF($A351="","",SUMIF(Receipts!$B$4:$B$1003,$A351,Receipts!$D$4:$D$1003))</f>
        <v/>
      </c>
      <c r="D351" s="22" t="str">
        <f>IF($A351="","",SUMIF(Receipts!$B$4:$B$1003,$A351,Receipts!$F$4:$F$1003))</f>
        <v/>
      </c>
      <c r="E351" s="23" t="str">
        <f>IF($A351="","",SUMIF(Issues!$B$4:$B$2003,$A351,Issues!$D$4:$D$2003))</f>
        <v/>
      </c>
      <c r="F351" s="23" t="str">
        <f t="shared" si="25"/>
        <v/>
      </c>
      <c r="G351" s="22" t="str">
        <f t="shared" si="26"/>
        <v/>
      </c>
      <c r="H351" s="22" t="str">
        <f t="shared" si="27"/>
        <v/>
      </c>
      <c r="I351" s="22" t="str">
        <f>IF($A351="","",SUMIF(Receipts!$B$4:$B$1003,$A351,Receipts!$I$4:$I$1003))</f>
        <v/>
      </c>
      <c r="J351" s="22" t="str">
        <f t="shared" si="28"/>
        <v/>
      </c>
      <c r="K351" s="22" t="str">
        <f t="shared" si="29"/>
        <v/>
      </c>
    </row>
    <row r="352" spans="1:11" x14ac:dyDescent="0.3">
      <c r="A352" s="25" t="str">
        <f>IF(Items!A351="","",Items!A351)</f>
        <v/>
      </c>
      <c r="B352" s="25" t="str">
        <f>IF($A352="","",Items!B351)</f>
        <v/>
      </c>
      <c r="C352" s="23" t="str">
        <f>IF($A352="","",SUMIF(Receipts!$B$4:$B$1003,$A352,Receipts!$D$4:$D$1003))</f>
        <v/>
      </c>
      <c r="D352" s="22" t="str">
        <f>IF($A352="","",SUMIF(Receipts!$B$4:$B$1003,$A352,Receipts!$F$4:$F$1003))</f>
        <v/>
      </c>
      <c r="E352" s="23" t="str">
        <f>IF($A352="","",SUMIF(Issues!$B$4:$B$2003,$A352,Issues!$D$4:$D$2003))</f>
        <v/>
      </c>
      <c r="F352" s="23" t="str">
        <f t="shared" si="25"/>
        <v/>
      </c>
      <c r="G352" s="22" t="str">
        <f t="shared" si="26"/>
        <v/>
      </c>
      <c r="H352" s="22" t="str">
        <f t="shared" si="27"/>
        <v/>
      </c>
      <c r="I352" s="22" t="str">
        <f>IF($A352="","",SUMIF(Receipts!$B$4:$B$1003,$A352,Receipts!$I$4:$I$1003))</f>
        <v/>
      </c>
      <c r="J352" s="22" t="str">
        <f t="shared" si="28"/>
        <v/>
      </c>
      <c r="K352" s="22" t="str">
        <f t="shared" si="29"/>
        <v/>
      </c>
    </row>
    <row r="353" spans="1:11" x14ac:dyDescent="0.3">
      <c r="A353" s="25" t="str">
        <f>IF(Items!A352="","",Items!A352)</f>
        <v/>
      </c>
      <c r="B353" s="25" t="str">
        <f>IF($A353="","",Items!B352)</f>
        <v/>
      </c>
      <c r="C353" s="23" t="str">
        <f>IF($A353="","",SUMIF(Receipts!$B$4:$B$1003,$A353,Receipts!$D$4:$D$1003))</f>
        <v/>
      </c>
      <c r="D353" s="22" t="str">
        <f>IF($A353="","",SUMIF(Receipts!$B$4:$B$1003,$A353,Receipts!$F$4:$F$1003))</f>
        <v/>
      </c>
      <c r="E353" s="23" t="str">
        <f>IF($A353="","",SUMIF(Issues!$B$4:$B$2003,$A353,Issues!$D$4:$D$2003))</f>
        <v/>
      </c>
      <c r="F353" s="23" t="str">
        <f t="shared" si="25"/>
        <v/>
      </c>
      <c r="G353" s="22" t="str">
        <f t="shared" si="26"/>
        <v/>
      </c>
      <c r="H353" s="22" t="str">
        <f t="shared" si="27"/>
        <v/>
      </c>
      <c r="I353" s="22" t="str">
        <f>IF($A353="","",SUMIF(Receipts!$B$4:$B$1003,$A353,Receipts!$I$4:$I$1003))</f>
        <v/>
      </c>
      <c r="J353" s="22" t="str">
        <f t="shared" si="28"/>
        <v/>
      </c>
      <c r="K353" s="22" t="str">
        <f t="shared" si="29"/>
        <v/>
      </c>
    </row>
    <row r="354" spans="1:11" x14ac:dyDescent="0.3">
      <c r="A354" s="25" t="str">
        <f>IF(Items!A353="","",Items!A353)</f>
        <v/>
      </c>
      <c r="B354" s="25" t="str">
        <f>IF($A354="","",Items!B353)</f>
        <v/>
      </c>
      <c r="C354" s="23" t="str">
        <f>IF($A354="","",SUMIF(Receipts!$B$4:$B$1003,$A354,Receipts!$D$4:$D$1003))</f>
        <v/>
      </c>
      <c r="D354" s="22" t="str">
        <f>IF($A354="","",SUMIF(Receipts!$B$4:$B$1003,$A354,Receipts!$F$4:$F$1003))</f>
        <v/>
      </c>
      <c r="E354" s="23" t="str">
        <f>IF($A354="","",SUMIF(Issues!$B$4:$B$2003,$A354,Issues!$D$4:$D$2003))</f>
        <v/>
      </c>
      <c r="F354" s="23" t="str">
        <f t="shared" si="25"/>
        <v/>
      </c>
      <c r="G354" s="22" t="str">
        <f t="shared" si="26"/>
        <v/>
      </c>
      <c r="H354" s="22" t="str">
        <f t="shared" si="27"/>
        <v/>
      </c>
      <c r="I354" s="22" t="str">
        <f>IF($A354="","",SUMIF(Receipts!$B$4:$B$1003,$A354,Receipts!$I$4:$I$1003))</f>
        <v/>
      </c>
      <c r="J354" s="22" t="str">
        <f t="shared" si="28"/>
        <v/>
      </c>
      <c r="K354" s="22" t="str">
        <f t="shared" si="29"/>
        <v/>
      </c>
    </row>
    <row r="355" spans="1:11" x14ac:dyDescent="0.3">
      <c r="A355" s="25" t="str">
        <f>IF(Items!A354="","",Items!A354)</f>
        <v/>
      </c>
      <c r="B355" s="25" t="str">
        <f>IF($A355="","",Items!B354)</f>
        <v/>
      </c>
      <c r="C355" s="23" t="str">
        <f>IF($A355="","",SUMIF(Receipts!$B$4:$B$1003,$A355,Receipts!$D$4:$D$1003))</f>
        <v/>
      </c>
      <c r="D355" s="22" t="str">
        <f>IF($A355="","",SUMIF(Receipts!$B$4:$B$1003,$A355,Receipts!$F$4:$F$1003))</f>
        <v/>
      </c>
      <c r="E355" s="23" t="str">
        <f>IF($A355="","",SUMIF(Issues!$B$4:$B$2003,$A355,Issues!$D$4:$D$2003))</f>
        <v/>
      </c>
      <c r="F355" s="23" t="str">
        <f t="shared" si="25"/>
        <v/>
      </c>
      <c r="G355" s="22" t="str">
        <f t="shared" si="26"/>
        <v/>
      </c>
      <c r="H355" s="22" t="str">
        <f t="shared" si="27"/>
        <v/>
      </c>
      <c r="I355" s="22" t="str">
        <f>IF($A355="","",SUMIF(Receipts!$B$4:$B$1003,$A355,Receipts!$I$4:$I$1003))</f>
        <v/>
      </c>
      <c r="J355" s="22" t="str">
        <f t="shared" si="28"/>
        <v/>
      </c>
      <c r="K355" s="22" t="str">
        <f t="shared" si="29"/>
        <v/>
      </c>
    </row>
    <row r="356" spans="1:11" x14ac:dyDescent="0.3">
      <c r="A356" s="25" t="str">
        <f>IF(Items!A355="","",Items!A355)</f>
        <v/>
      </c>
      <c r="B356" s="25" t="str">
        <f>IF($A356="","",Items!B355)</f>
        <v/>
      </c>
      <c r="C356" s="23" t="str">
        <f>IF($A356="","",SUMIF(Receipts!$B$4:$B$1003,$A356,Receipts!$D$4:$D$1003))</f>
        <v/>
      </c>
      <c r="D356" s="22" t="str">
        <f>IF($A356="","",SUMIF(Receipts!$B$4:$B$1003,$A356,Receipts!$F$4:$F$1003))</f>
        <v/>
      </c>
      <c r="E356" s="23" t="str">
        <f>IF($A356="","",SUMIF(Issues!$B$4:$B$2003,$A356,Issues!$D$4:$D$2003))</f>
        <v/>
      </c>
      <c r="F356" s="23" t="str">
        <f t="shared" si="25"/>
        <v/>
      </c>
      <c r="G356" s="22" t="str">
        <f t="shared" si="26"/>
        <v/>
      </c>
      <c r="H356" s="22" t="str">
        <f t="shared" si="27"/>
        <v/>
      </c>
      <c r="I356" s="22" t="str">
        <f>IF($A356="","",SUMIF(Receipts!$B$4:$B$1003,$A356,Receipts!$I$4:$I$1003))</f>
        <v/>
      </c>
      <c r="J356" s="22" t="str">
        <f t="shared" si="28"/>
        <v/>
      </c>
      <c r="K356" s="22" t="str">
        <f t="shared" si="29"/>
        <v/>
      </c>
    </row>
    <row r="357" spans="1:11" x14ac:dyDescent="0.3">
      <c r="A357" s="25" t="str">
        <f>IF(Items!A356="","",Items!A356)</f>
        <v/>
      </c>
      <c r="B357" s="25" t="str">
        <f>IF($A357="","",Items!B356)</f>
        <v/>
      </c>
      <c r="C357" s="23" t="str">
        <f>IF($A357="","",SUMIF(Receipts!$B$4:$B$1003,$A357,Receipts!$D$4:$D$1003))</f>
        <v/>
      </c>
      <c r="D357" s="22" t="str">
        <f>IF($A357="","",SUMIF(Receipts!$B$4:$B$1003,$A357,Receipts!$F$4:$F$1003))</f>
        <v/>
      </c>
      <c r="E357" s="23" t="str">
        <f>IF($A357="","",SUMIF(Issues!$B$4:$B$2003,$A357,Issues!$D$4:$D$2003))</f>
        <v/>
      </c>
      <c r="F357" s="23" t="str">
        <f t="shared" si="25"/>
        <v/>
      </c>
      <c r="G357" s="22" t="str">
        <f t="shared" si="26"/>
        <v/>
      </c>
      <c r="H357" s="22" t="str">
        <f t="shared" si="27"/>
        <v/>
      </c>
      <c r="I357" s="22" t="str">
        <f>IF($A357="","",SUMIF(Receipts!$B$4:$B$1003,$A357,Receipts!$I$4:$I$1003))</f>
        <v/>
      </c>
      <c r="J357" s="22" t="str">
        <f t="shared" si="28"/>
        <v/>
      </c>
      <c r="K357" s="22" t="str">
        <f t="shared" si="29"/>
        <v/>
      </c>
    </row>
    <row r="358" spans="1:11" x14ac:dyDescent="0.3">
      <c r="A358" s="25" t="str">
        <f>IF(Items!A357="","",Items!A357)</f>
        <v/>
      </c>
      <c r="B358" s="25" t="str">
        <f>IF($A358="","",Items!B357)</f>
        <v/>
      </c>
      <c r="C358" s="23" t="str">
        <f>IF($A358="","",SUMIF(Receipts!$B$4:$B$1003,$A358,Receipts!$D$4:$D$1003))</f>
        <v/>
      </c>
      <c r="D358" s="22" t="str">
        <f>IF($A358="","",SUMIF(Receipts!$B$4:$B$1003,$A358,Receipts!$F$4:$F$1003))</f>
        <v/>
      </c>
      <c r="E358" s="23" t="str">
        <f>IF($A358="","",SUMIF(Issues!$B$4:$B$2003,$A358,Issues!$D$4:$D$2003))</f>
        <v/>
      </c>
      <c r="F358" s="23" t="str">
        <f t="shared" si="25"/>
        <v/>
      </c>
      <c r="G358" s="22" t="str">
        <f t="shared" si="26"/>
        <v/>
      </c>
      <c r="H358" s="22" t="str">
        <f t="shared" si="27"/>
        <v/>
      </c>
      <c r="I358" s="22" t="str">
        <f>IF($A358="","",SUMIF(Receipts!$B$4:$B$1003,$A358,Receipts!$I$4:$I$1003))</f>
        <v/>
      </c>
      <c r="J358" s="22" t="str">
        <f t="shared" si="28"/>
        <v/>
      </c>
      <c r="K358" s="22" t="str">
        <f t="shared" si="29"/>
        <v/>
      </c>
    </row>
    <row r="359" spans="1:11" x14ac:dyDescent="0.3">
      <c r="A359" s="25" t="str">
        <f>IF(Items!A358="","",Items!A358)</f>
        <v/>
      </c>
      <c r="B359" s="25" t="str">
        <f>IF($A359="","",Items!B358)</f>
        <v/>
      </c>
      <c r="C359" s="23" t="str">
        <f>IF($A359="","",SUMIF(Receipts!$B$4:$B$1003,$A359,Receipts!$D$4:$D$1003))</f>
        <v/>
      </c>
      <c r="D359" s="22" t="str">
        <f>IF($A359="","",SUMIF(Receipts!$B$4:$B$1003,$A359,Receipts!$F$4:$F$1003))</f>
        <v/>
      </c>
      <c r="E359" s="23" t="str">
        <f>IF($A359="","",SUMIF(Issues!$B$4:$B$2003,$A359,Issues!$D$4:$D$2003))</f>
        <v/>
      </c>
      <c r="F359" s="23" t="str">
        <f t="shared" si="25"/>
        <v/>
      </c>
      <c r="G359" s="22" t="str">
        <f t="shared" si="26"/>
        <v/>
      </c>
      <c r="H359" s="22" t="str">
        <f t="shared" si="27"/>
        <v/>
      </c>
      <c r="I359" s="22" t="str">
        <f>IF($A359="","",SUMIF(Receipts!$B$4:$B$1003,$A359,Receipts!$I$4:$I$1003))</f>
        <v/>
      </c>
      <c r="J359" s="22" t="str">
        <f t="shared" si="28"/>
        <v/>
      </c>
      <c r="K359" s="22" t="str">
        <f t="shared" si="29"/>
        <v/>
      </c>
    </row>
    <row r="360" spans="1:11" x14ac:dyDescent="0.3">
      <c r="A360" s="25" t="str">
        <f>IF(Items!A359="","",Items!A359)</f>
        <v/>
      </c>
      <c r="B360" s="25" t="str">
        <f>IF($A360="","",Items!B359)</f>
        <v/>
      </c>
      <c r="C360" s="23" t="str">
        <f>IF($A360="","",SUMIF(Receipts!$B$4:$B$1003,$A360,Receipts!$D$4:$D$1003))</f>
        <v/>
      </c>
      <c r="D360" s="22" t="str">
        <f>IF($A360="","",SUMIF(Receipts!$B$4:$B$1003,$A360,Receipts!$F$4:$F$1003))</f>
        <v/>
      </c>
      <c r="E360" s="23" t="str">
        <f>IF($A360="","",SUMIF(Issues!$B$4:$B$2003,$A360,Issues!$D$4:$D$2003))</f>
        <v/>
      </c>
      <c r="F360" s="23" t="str">
        <f t="shared" si="25"/>
        <v/>
      </c>
      <c r="G360" s="22" t="str">
        <f t="shared" si="26"/>
        <v/>
      </c>
      <c r="H360" s="22" t="str">
        <f t="shared" si="27"/>
        <v/>
      </c>
      <c r="I360" s="22" t="str">
        <f>IF($A360="","",SUMIF(Receipts!$B$4:$B$1003,$A360,Receipts!$I$4:$I$1003))</f>
        <v/>
      </c>
      <c r="J360" s="22" t="str">
        <f t="shared" si="28"/>
        <v/>
      </c>
      <c r="K360" s="22" t="str">
        <f t="shared" si="29"/>
        <v/>
      </c>
    </row>
    <row r="361" spans="1:11" x14ac:dyDescent="0.3">
      <c r="A361" s="25" t="str">
        <f>IF(Items!A360="","",Items!A360)</f>
        <v/>
      </c>
      <c r="B361" s="25" t="str">
        <f>IF($A361="","",Items!B360)</f>
        <v/>
      </c>
      <c r="C361" s="23" t="str">
        <f>IF($A361="","",SUMIF(Receipts!$B$4:$B$1003,$A361,Receipts!$D$4:$D$1003))</f>
        <v/>
      </c>
      <c r="D361" s="22" t="str">
        <f>IF($A361="","",SUMIF(Receipts!$B$4:$B$1003,$A361,Receipts!$F$4:$F$1003))</f>
        <v/>
      </c>
      <c r="E361" s="23" t="str">
        <f>IF($A361="","",SUMIF(Issues!$B$4:$B$2003,$A361,Issues!$D$4:$D$2003))</f>
        <v/>
      </c>
      <c r="F361" s="23" t="str">
        <f t="shared" si="25"/>
        <v/>
      </c>
      <c r="G361" s="22" t="str">
        <f t="shared" si="26"/>
        <v/>
      </c>
      <c r="H361" s="22" t="str">
        <f t="shared" si="27"/>
        <v/>
      </c>
      <c r="I361" s="22" t="str">
        <f>IF($A361="","",SUMIF(Receipts!$B$4:$B$1003,$A361,Receipts!$I$4:$I$1003))</f>
        <v/>
      </c>
      <c r="J361" s="22" t="str">
        <f t="shared" si="28"/>
        <v/>
      </c>
      <c r="K361" s="22" t="str">
        <f t="shared" si="29"/>
        <v/>
      </c>
    </row>
    <row r="362" spans="1:11" x14ac:dyDescent="0.3">
      <c r="A362" s="25" t="str">
        <f>IF(Items!A361="","",Items!A361)</f>
        <v/>
      </c>
      <c r="B362" s="25" t="str">
        <f>IF($A362="","",Items!B361)</f>
        <v/>
      </c>
      <c r="C362" s="23" t="str">
        <f>IF($A362="","",SUMIF(Receipts!$B$4:$B$1003,$A362,Receipts!$D$4:$D$1003))</f>
        <v/>
      </c>
      <c r="D362" s="22" t="str">
        <f>IF($A362="","",SUMIF(Receipts!$B$4:$B$1003,$A362,Receipts!$F$4:$F$1003))</f>
        <v/>
      </c>
      <c r="E362" s="23" t="str">
        <f>IF($A362="","",SUMIF(Issues!$B$4:$B$2003,$A362,Issues!$D$4:$D$2003))</f>
        <v/>
      </c>
      <c r="F362" s="23" t="str">
        <f t="shared" si="25"/>
        <v/>
      </c>
      <c r="G362" s="22" t="str">
        <f t="shared" si="26"/>
        <v/>
      </c>
      <c r="H362" s="22" t="str">
        <f t="shared" si="27"/>
        <v/>
      </c>
      <c r="I362" s="22" t="str">
        <f>IF($A362="","",SUMIF(Receipts!$B$4:$B$1003,$A362,Receipts!$I$4:$I$1003))</f>
        <v/>
      </c>
      <c r="J362" s="22" t="str">
        <f t="shared" si="28"/>
        <v/>
      </c>
      <c r="K362" s="22" t="str">
        <f t="shared" si="29"/>
        <v/>
      </c>
    </row>
    <row r="363" spans="1:11" x14ac:dyDescent="0.3">
      <c r="A363" s="25" t="str">
        <f>IF(Items!A362="","",Items!A362)</f>
        <v/>
      </c>
      <c r="B363" s="25" t="str">
        <f>IF($A363="","",Items!B362)</f>
        <v/>
      </c>
      <c r="C363" s="23" t="str">
        <f>IF($A363="","",SUMIF(Receipts!$B$4:$B$1003,$A363,Receipts!$D$4:$D$1003))</f>
        <v/>
      </c>
      <c r="D363" s="22" t="str">
        <f>IF($A363="","",SUMIF(Receipts!$B$4:$B$1003,$A363,Receipts!$F$4:$F$1003))</f>
        <v/>
      </c>
      <c r="E363" s="23" t="str">
        <f>IF($A363="","",SUMIF(Issues!$B$4:$B$2003,$A363,Issues!$D$4:$D$2003))</f>
        <v/>
      </c>
      <c r="F363" s="23" t="str">
        <f t="shared" si="25"/>
        <v/>
      </c>
      <c r="G363" s="22" t="str">
        <f t="shared" si="26"/>
        <v/>
      </c>
      <c r="H363" s="22" t="str">
        <f t="shared" si="27"/>
        <v/>
      </c>
      <c r="I363" s="22" t="str">
        <f>IF($A363="","",SUMIF(Receipts!$B$4:$B$1003,$A363,Receipts!$I$4:$I$1003))</f>
        <v/>
      </c>
      <c r="J363" s="22" t="str">
        <f t="shared" si="28"/>
        <v/>
      </c>
      <c r="K363" s="22" t="str">
        <f t="shared" si="29"/>
        <v/>
      </c>
    </row>
    <row r="364" spans="1:11" x14ac:dyDescent="0.3">
      <c r="A364" s="25" t="str">
        <f>IF(Items!A363="","",Items!A363)</f>
        <v/>
      </c>
      <c r="B364" s="25" t="str">
        <f>IF($A364="","",Items!B363)</f>
        <v/>
      </c>
      <c r="C364" s="23" t="str">
        <f>IF($A364="","",SUMIF(Receipts!$B$4:$B$1003,$A364,Receipts!$D$4:$D$1003))</f>
        <v/>
      </c>
      <c r="D364" s="22" t="str">
        <f>IF($A364="","",SUMIF(Receipts!$B$4:$B$1003,$A364,Receipts!$F$4:$F$1003))</f>
        <v/>
      </c>
      <c r="E364" s="23" t="str">
        <f>IF($A364="","",SUMIF(Issues!$B$4:$B$2003,$A364,Issues!$D$4:$D$2003))</f>
        <v/>
      </c>
      <c r="F364" s="23" t="str">
        <f t="shared" si="25"/>
        <v/>
      </c>
      <c r="G364" s="22" t="str">
        <f t="shared" si="26"/>
        <v/>
      </c>
      <c r="H364" s="22" t="str">
        <f t="shared" si="27"/>
        <v/>
      </c>
      <c r="I364" s="22" t="str">
        <f>IF($A364="","",SUMIF(Receipts!$B$4:$B$1003,$A364,Receipts!$I$4:$I$1003))</f>
        <v/>
      </c>
      <c r="J364" s="22" t="str">
        <f t="shared" si="28"/>
        <v/>
      </c>
      <c r="K364" s="22" t="str">
        <f t="shared" si="29"/>
        <v/>
      </c>
    </row>
    <row r="365" spans="1:11" x14ac:dyDescent="0.3">
      <c r="A365" s="25" t="str">
        <f>IF(Items!A364="","",Items!A364)</f>
        <v/>
      </c>
      <c r="B365" s="25" t="str">
        <f>IF($A365="","",Items!B364)</f>
        <v/>
      </c>
      <c r="C365" s="23" t="str">
        <f>IF($A365="","",SUMIF(Receipts!$B$4:$B$1003,$A365,Receipts!$D$4:$D$1003))</f>
        <v/>
      </c>
      <c r="D365" s="22" t="str">
        <f>IF($A365="","",SUMIF(Receipts!$B$4:$B$1003,$A365,Receipts!$F$4:$F$1003))</f>
        <v/>
      </c>
      <c r="E365" s="23" t="str">
        <f>IF($A365="","",SUMIF(Issues!$B$4:$B$2003,$A365,Issues!$D$4:$D$2003))</f>
        <v/>
      </c>
      <c r="F365" s="23" t="str">
        <f t="shared" si="25"/>
        <v/>
      </c>
      <c r="G365" s="22" t="str">
        <f t="shared" si="26"/>
        <v/>
      </c>
      <c r="H365" s="22" t="str">
        <f t="shared" si="27"/>
        <v/>
      </c>
      <c r="I365" s="22" t="str">
        <f>IF($A365="","",SUMIF(Receipts!$B$4:$B$1003,$A365,Receipts!$I$4:$I$1003))</f>
        <v/>
      </c>
      <c r="J365" s="22" t="str">
        <f t="shared" si="28"/>
        <v/>
      </c>
      <c r="K365" s="22" t="str">
        <f t="shared" si="29"/>
        <v/>
      </c>
    </row>
    <row r="366" spans="1:11" x14ac:dyDescent="0.3">
      <c r="A366" s="25" t="str">
        <f>IF(Items!A365="","",Items!A365)</f>
        <v/>
      </c>
      <c r="B366" s="25" t="str">
        <f>IF($A366="","",Items!B365)</f>
        <v/>
      </c>
      <c r="C366" s="23" t="str">
        <f>IF($A366="","",SUMIF(Receipts!$B$4:$B$1003,$A366,Receipts!$D$4:$D$1003))</f>
        <v/>
      </c>
      <c r="D366" s="22" t="str">
        <f>IF($A366="","",SUMIF(Receipts!$B$4:$B$1003,$A366,Receipts!$F$4:$F$1003))</f>
        <v/>
      </c>
      <c r="E366" s="23" t="str">
        <f>IF($A366="","",SUMIF(Issues!$B$4:$B$2003,$A366,Issues!$D$4:$D$2003))</f>
        <v/>
      </c>
      <c r="F366" s="23" t="str">
        <f t="shared" si="25"/>
        <v/>
      </c>
      <c r="G366" s="22" t="str">
        <f t="shared" si="26"/>
        <v/>
      </c>
      <c r="H366" s="22" t="str">
        <f t="shared" si="27"/>
        <v/>
      </c>
      <c r="I366" s="22" t="str">
        <f>IF($A366="","",SUMIF(Receipts!$B$4:$B$1003,$A366,Receipts!$I$4:$I$1003))</f>
        <v/>
      </c>
      <c r="J366" s="22" t="str">
        <f t="shared" si="28"/>
        <v/>
      </c>
      <c r="K366" s="22" t="str">
        <f t="shared" si="29"/>
        <v/>
      </c>
    </row>
    <row r="367" spans="1:11" x14ac:dyDescent="0.3">
      <c r="A367" s="25" t="str">
        <f>IF(Items!A366="","",Items!A366)</f>
        <v/>
      </c>
      <c r="B367" s="25" t="str">
        <f>IF($A367="","",Items!B366)</f>
        <v/>
      </c>
      <c r="C367" s="23" t="str">
        <f>IF($A367="","",SUMIF(Receipts!$B$4:$B$1003,$A367,Receipts!$D$4:$D$1003))</f>
        <v/>
      </c>
      <c r="D367" s="22" t="str">
        <f>IF($A367="","",SUMIF(Receipts!$B$4:$B$1003,$A367,Receipts!$F$4:$F$1003))</f>
        <v/>
      </c>
      <c r="E367" s="23" t="str">
        <f>IF($A367="","",SUMIF(Issues!$B$4:$B$2003,$A367,Issues!$D$4:$D$2003))</f>
        <v/>
      </c>
      <c r="F367" s="23" t="str">
        <f t="shared" si="25"/>
        <v/>
      </c>
      <c r="G367" s="22" t="str">
        <f t="shared" si="26"/>
        <v/>
      </c>
      <c r="H367" s="22" t="str">
        <f t="shared" si="27"/>
        <v/>
      </c>
      <c r="I367" s="22" t="str">
        <f>IF($A367="","",SUMIF(Receipts!$B$4:$B$1003,$A367,Receipts!$I$4:$I$1003))</f>
        <v/>
      </c>
      <c r="J367" s="22" t="str">
        <f t="shared" si="28"/>
        <v/>
      </c>
      <c r="K367" s="22" t="str">
        <f t="shared" si="29"/>
        <v/>
      </c>
    </row>
    <row r="368" spans="1:11" x14ac:dyDescent="0.3">
      <c r="A368" s="25" t="str">
        <f>IF(Items!A367="","",Items!A367)</f>
        <v/>
      </c>
      <c r="B368" s="25" t="str">
        <f>IF($A368="","",Items!B367)</f>
        <v/>
      </c>
      <c r="C368" s="23" t="str">
        <f>IF($A368="","",SUMIF(Receipts!$B$4:$B$1003,$A368,Receipts!$D$4:$D$1003))</f>
        <v/>
      </c>
      <c r="D368" s="22" t="str">
        <f>IF($A368="","",SUMIF(Receipts!$B$4:$B$1003,$A368,Receipts!$F$4:$F$1003))</f>
        <v/>
      </c>
      <c r="E368" s="23" t="str">
        <f>IF($A368="","",SUMIF(Issues!$B$4:$B$2003,$A368,Issues!$D$4:$D$2003))</f>
        <v/>
      </c>
      <c r="F368" s="23" t="str">
        <f t="shared" si="25"/>
        <v/>
      </c>
      <c r="G368" s="22" t="str">
        <f t="shared" si="26"/>
        <v/>
      </c>
      <c r="H368" s="22" t="str">
        <f t="shared" si="27"/>
        <v/>
      </c>
      <c r="I368" s="22" t="str">
        <f>IF($A368="","",SUMIF(Receipts!$B$4:$B$1003,$A368,Receipts!$I$4:$I$1003))</f>
        <v/>
      </c>
      <c r="J368" s="22" t="str">
        <f t="shared" si="28"/>
        <v/>
      </c>
      <c r="K368" s="22" t="str">
        <f t="shared" si="29"/>
        <v/>
      </c>
    </row>
    <row r="369" spans="1:11" x14ac:dyDescent="0.3">
      <c r="A369" s="25" t="str">
        <f>IF(Items!A368="","",Items!A368)</f>
        <v/>
      </c>
      <c r="B369" s="25" t="str">
        <f>IF($A369="","",Items!B368)</f>
        <v/>
      </c>
      <c r="C369" s="23" t="str">
        <f>IF($A369="","",SUMIF(Receipts!$B$4:$B$1003,$A369,Receipts!$D$4:$D$1003))</f>
        <v/>
      </c>
      <c r="D369" s="22" t="str">
        <f>IF($A369="","",SUMIF(Receipts!$B$4:$B$1003,$A369,Receipts!$F$4:$F$1003))</f>
        <v/>
      </c>
      <c r="E369" s="23" t="str">
        <f>IF($A369="","",SUMIF(Issues!$B$4:$B$2003,$A369,Issues!$D$4:$D$2003))</f>
        <v/>
      </c>
      <c r="F369" s="23" t="str">
        <f t="shared" si="25"/>
        <v/>
      </c>
      <c r="G369" s="22" t="str">
        <f t="shared" si="26"/>
        <v/>
      </c>
      <c r="H369" s="22" t="str">
        <f t="shared" si="27"/>
        <v/>
      </c>
      <c r="I369" s="22" t="str">
        <f>IF($A369="","",SUMIF(Receipts!$B$4:$B$1003,$A369,Receipts!$I$4:$I$1003))</f>
        <v/>
      </c>
      <c r="J369" s="22" t="str">
        <f t="shared" si="28"/>
        <v/>
      </c>
      <c r="K369" s="22" t="str">
        <f t="shared" si="29"/>
        <v/>
      </c>
    </row>
    <row r="370" spans="1:11" x14ac:dyDescent="0.3">
      <c r="A370" s="25" t="str">
        <f>IF(Items!A369="","",Items!A369)</f>
        <v/>
      </c>
      <c r="B370" s="25" t="str">
        <f>IF($A370="","",Items!B369)</f>
        <v/>
      </c>
      <c r="C370" s="23" t="str">
        <f>IF($A370="","",SUMIF(Receipts!$B$4:$B$1003,$A370,Receipts!$D$4:$D$1003))</f>
        <v/>
      </c>
      <c r="D370" s="22" t="str">
        <f>IF($A370="","",SUMIF(Receipts!$B$4:$B$1003,$A370,Receipts!$F$4:$F$1003))</f>
        <v/>
      </c>
      <c r="E370" s="23" t="str">
        <f>IF($A370="","",SUMIF(Issues!$B$4:$B$2003,$A370,Issues!$D$4:$D$2003))</f>
        <v/>
      </c>
      <c r="F370" s="23" t="str">
        <f t="shared" si="25"/>
        <v/>
      </c>
      <c r="G370" s="22" t="str">
        <f t="shared" si="26"/>
        <v/>
      </c>
      <c r="H370" s="22" t="str">
        <f t="shared" si="27"/>
        <v/>
      </c>
      <c r="I370" s="22" t="str">
        <f>IF($A370="","",SUMIF(Receipts!$B$4:$B$1003,$A370,Receipts!$I$4:$I$1003))</f>
        <v/>
      </c>
      <c r="J370" s="22" t="str">
        <f t="shared" si="28"/>
        <v/>
      </c>
      <c r="K370" s="22" t="str">
        <f t="shared" si="29"/>
        <v/>
      </c>
    </row>
    <row r="371" spans="1:11" x14ac:dyDescent="0.3">
      <c r="A371" s="25" t="str">
        <f>IF(Items!A370="","",Items!A370)</f>
        <v/>
      </c>
      <c r="B371" s="25" t="str">
        <f>IF($A371="","",Items!B370)</f>
        <v/>
      </c>
      <c r="C371" s="23" t="str">
        <f>IF($A371="","",SUMIF(Receipts!$B$4:$B$1003,$A371,Receipts!$D$4:$D$1003))</f>
        <v/>
      </c>
      <c r="D371" s="22" t="str">
        <f>IF($A371="","",SUMIF(Receipts!$B$4:$B$1003,$A371,Receipts!$F$4:$F$1003))</f>
        <v/>
      </c>
      <c r="E371" s="23" t="str">
        <f>IF($A371="","",SUMIF(Issues!$B$4:$B$2003,$A371,Issues!$D$4:$D$2003))</f>
        <v/>
      </c>
      <c r="F371" s="23" t="str">
        <f t="shared" si="25"/>
        <v/>
      </c>
      <c r="G371" s="22" t="str">
        <f t="shared" si="26"/>
        <v/>
      </c>
      <c r="H371" s="22" t="str">
        <f t="shared" si="27"/>
        <v/>
      </c>
      <c r="I371" s="22" t="str">
        <f>IF($A371="","",SUMIF(Receipts!$B$4:$B$1003,$A371,Receipts!$I$4:$I$1003))</f>
        <v/>
      </c>
      <c r="J371" s="22" t="str">
        <f t="shared" si="28"/>
        <v/>
      </c>
      <c r="K371" s="22" t="str">
        <f t="shared" si="29"/>
        <v/>
      </c>
    </row>
    <row r="372" spans="1:11" x14ac:dyDescent="0.3">
      <c r="A372" s="25" t="str">
        <f>IF(Items!A371="","",Items!A371)</f>
        <v/>
      </c>
      <c r="B372" s="25" t="str">
        <f>IF($A372="","",Items!B371)</f>
        <v/>
      </c>
      <c r="C372" s="23" t="str">
        <f>IF($A372="","",SUMIF(Receipts!$B$4:$B$1003,$A372,Receipts!$D$4:$D$1003))</f>
        <v/>
      </c>
      <c r="D372" s="22" t="str">
        <f>IF($A372="","",SUMIF(Receipts!$B$4:$B$1003,$A372,Receipts!$F$4:$F$1003))</f>
        <v/>
      </c>
      <c r="E372" s="23" t="str">
        <f>IF($A372="","",SUMIF(Issues!$B$4:$B$2003,$A372,Issues!$D$4:$D$2003))</f>
        <v/>
      </c>
      <c r="F372" s="23" t="str">
        <f t="shared" si="25"/>
        <v/>
      </c>
      <c r="G372" s="22" t="str">
        <f t="shared" si="26"/>
        <v/>
      </c>
      <c r="H372" s="22" t="str">
        <f t="shared" si="27"/>
        <v/>
      </c>
      <c r="I372" s="22" t="str">
        <f>IF($A372="","",SUMIF(Receipts!$B$4:$B$1003,$A372,Receipts!$I$4:$I$1003))</f>
        <v/>
      </c>
      <c r="J372" s="22" t="str">
        <f t="shared" si="28"/>
        <v/>
      </c>
      <c r="K372" s="22" t="str">
        <f t="shared" si="29"/>
        <v/>
      </c>
    </row>
    <row r="373" spans="1:11" x14ac:dyDescent="0.3">
      <c r="A373" s="25" t="str">
        <f>IF(Items!A372="","",Items!A372)</f>
        <v/>
      </c>
      <c r="B373" s="25" t="str">
        <f>IF($A373="","",Items!B372)</f>
        <v/>
      </c>
      <c r="C373" s="23" t="str">
        <f>IF($A373="","",SUMIF(Receipts!$B$4:$B$1003,$A373,Receipts!$D$4:$D$1003))</f>
        <v/>
      </c>
      <c r="D373" s="22" t="str">
        <f>IF($A373="","",SUMIF(Receipts!$B$4:$B$1003,$A373,Receipts!$F$4:$F$1003))</f>
        <v/>
      </c>
      <c r="E373" s="23" t="str">
        <f>IF($A373="","",SUMIF(Issues!$B$4:$B$2003,$A373,Issues!$D$4:$D$2003))</f>
        <v/>
      </c>
      <c r="F373" s="23" t="str">
        <f t="shared" si="25"/>
        <v/>
      </c>
      <c r="G373" s="22" t="str">
        <f t="shared" si="26"/>
        <v/>
      </c>
      <c r="H373" s="22" t="str">
        <f t="shared" si="27"/>
        <v/>
      </c>
      <c r="I373" s="22" t="str">
        <f>IF($A373="","",SUMIF(Receipts!$B$4:$B$1003,$A373,Receipts!$I$4:$I$1003))</f>
        <v/>
      </c>
      <c r="J373" s="22" t="str">
        <f t="shared" si="28"/>
        <v/>
      </c>
      <c r="K373" s="22" t="str">
        <f t="shared" si="29"/>
        <v/>
      </c>
    </row>
    <row r="374" spans="1:11" x14ac:dyDescent="0.3">
      <c r="A374" s="25" t="str">
        <f>IF(Items!A373="","",Items!A373)</f>
        <v/>
      </c>
      <c r="B374" s="25" t="str">
        <f>IF($A374="","",Items!B373)</f>
        <v/>
      </c>
      <c r="C374" s="23" t="str">
        <f>IF($A374="","",SUMIF(Receipts!$B$4:$B$1003,$A374,Receipts!$D$4:$D$1003))</f>
        <v/>
      </c>
      <c r="D374" s="22" t="str">
        <f>IF($A374="","",SUMIF(Receipts!$B$4:$B$1003,$A374,Receipts!$F$4:$F$1003))</f>
        <v/>
      </c>
      <c r="E374" s="23" t="str">
        <f>IF($A374="","",SUMIF(Issues!$B$4:$B$2003,$A374,Issues!$D$4:$D$2003))</f>
        <v/>
      </c>
      <c r="F374" s="23" t="str">
        <f t="shared" si="25"/>
        <v/>
      </c>
      <c r="G374" s="22" t="str">
        <f t="shared" si="26"/>
        <v/>
      </c>
      <c r="H374" s="22" t="str">
        <f t="shared" si="27"/>
        <v/>
      </c>
      <c r="I374" s="22" t="str">
        <f>IF($A374="","",SUMIF(Receipts!$B$4:$B$1003,$A374,Receipts!$I$4:$I$1003))</f>
        <v/>
      </c>
      <c r="J374" s="22" t="str">
        <f t="shared" si="28"/>
        <v/>
      </c>
      <c r="K374" s="22" t="str">
        <f t="shared" si="29"/>
        <v/>
      </c>
    </row>
    <row r="375" spans="1:11" x14ac:dyDescent="0.3">
      <c r="A375" s="25" t="str">
        <f>IF(Items!A374="","",Items!A374)</f>
        <v/>
      </c>
      <c r="B375" s="25" t="str">
        <f>IF($A375="","",Items!B374)</f>
        <v/>
      </c>
      <c r="C375" s="23" t="str">
        <f>IF($A375="","",SUMIF(Receipts!$B$4:$B$1003,$A375,Receipts!$D$4:$D$1003))</f>
        <v/>
      </c>
      <c r="D375" s="22" t="str">
        <f>IF($A375="","",SUMIF(Receipts!$B$4:$B$1003,$A375,Receipts!$F$4:$F$1003))</f>
        <v/>
      </c>
      <c r="E375" s="23" t="str">
        <f>IF($A375="","",SUMIF(Issues!$B$4:$B$2003,$A375,Issues!$D$4:$D$2003))</f>
        <v/>
      </c>
      <c r="F375" s="23" t="str">
        <f t="shared" si="25"/>
        <v/>
      </c>
      <c r="G375" s="22" t="str">
        <f t="shared" si="26"/>
        <v/>
      </c>
      <c r="H375" s="22" t="str">
        <f t="shared" si="27"/>
        <v/>
      </c>
      <c r="I375" s="22" t="str">
        <f>IF($A375="","",SUMIF(Receipts!$B$4:$B$1003,$A375,Receipts!$I$4:$I$1003))</f>
        <v/>
      </c>
      <c r="J375" s="22" t="str">
        <f t="shared" si="28"/>
        <v/>
      </c>
      <c r="K375" s="22" t="str">
        <f t="shared" si="29"/>
        <v/>
      </c>
    </row>
    <row r="376" spans="1:11" x14ac:dyDescent="0.3">
      <c r="A376" s="25" t="str">
        <f>IF(Items!A375="","",Items!A375)</f>
        <v/>
      </c>
      <c r="B376" s="25" t="str">
        <f>IF($A376="","",Items!B375)</f>
        <v/>
      </c>
      <c r="C376" s="23" t="str">
        <f>IF($A376="","",SUMIF(Receipts!$B$4:$B$1003,$A376,Receipts!$D$4:$D$1003))</f>
        <v/>
      </c>
      <c r="D376" s="22" t="str">
        <f>IF($A376="","",SUMIF(Receipts!$B$4:$B$1003,$A376,Receipts!$F$4:$F$1003))</f>
        <v/>
      </c>
      <c r="E376" s="23" t="str">
        <f>IF($A376="","",SUMIF(Issues!$B$4:$B$2003,$A376,Issues!$D$4:$D$2003))</f>
        <v/>
      </c>
      <c r="F376" s="23" t="str">
        <f t="shared" si="25"/>
        <v/>
      </c>
      <c r="G376" s="22" t="str">
        <f t="shared" si="26"/>
        <v/>
      </c>
      <c r="H376" s="22" t="str">
        <f t="shared" si="27"/>
        <v/>
      </c>
      <c r="I376" s="22" t="str">
        <f>IF($A376="","",SUMIF(Receipts!$B$4:$B$1003,$A376,Receipts!$I$4:$I$1003))</f>
        <v/>
      </c>
      <c r="J376" s="22" t="str">
        <f t="shared" si="28"/>
        <v/>
      </c>
      <c r="K376" s="22" t="str">
        <f t="shared" si="29"/>
        <v/>
      </c>
    </row>
    <row r="377" spans="1:11" x14ac:dyDescent="0.3">
      <c r="A377" s="25" t="str">
        <f>IF(Items!A376="","",Items!A376)</f>
        <v/>
      </c>
      <c r="B377" s="25" t="str">
        <f>IF($A377="","",Items!B376)</f>
        <v/>
      </c>
      <c r="C377" s="23" t="str">
        <f>IF($A377="","",SUMIF(Receipts!$B$4:$B$1003,$A377,Receipts!$D$4:$D$1003))</f>
        <v/>
      </c>
      <c r="D377" s="22" t="str">
        <f>IF($A377="","",SUMIF(Receipts!$B$4:$B$1003,$A377,Receipts!$F$4:$F$1003))</f>
        <v/>
      </c>
      <c r="E377" s="23" t="str">
        <f>IF($A377="","",SUMIF(Issues!$B$4:$B$2003,$A377,Issues!$D$4:$D$2003))</f>
        <v/>
      </c>
      <c r="F377" s="23" t="str">
        <f t="shared" si="25"/>
        <v/>
      </c>
      <c r="G377" s="22" t="str">
        <f t="shared" si="26"/>
        <v/>
      </c>
      <c r="H377" s="22" t="str">
        <f t="shared" si="27"/>
        <v/>
      </c>
      <c r="I377" s="22" t="str">
        <f>IF($A377="","",SUMIF(Receipts!$B$4:$B$1003,$A377,Receipts!$I$4:$I$1003))</f>
        <v/>
      </c>
      <c r="J377" s="22" t="str">
        <f t="shared" si="28"/>
        <v/>
      </c>
      <c r="K377" s="22" t="str">
        <f t="shared" si="29"/>
        <v/>
      </c>
    </row>
    <row r="378" spans="1:11" x14ac:dyDescent="0.3">
      <c r="A378" s="25" t="str">
        <f>IF(Items!A377="","",Items!A377)</f>
        <v/>
      </c>
      <c r="B378" s="25" t="str">
        <f>IF($A378="","",Items!B377)</f>
        <v/>
      </c>
      <c r="C378" s="23" t="str">
        <f>IF($A378="","",SUMIF(Receipts!$B$4:$B$1003,$A378,Receipts!$D$4:$D$1003))</f>
        <v/>
      </c>
      <c r="D378" s="22" t="str">
        <f>IF($A378="","",SUMIF(Receipts!$B$4:$B$1003,$A378,Receipts!$F$4:$F$1003))</f>
        <v/>
      </c>
      <c r="E378" s="23" t="str">
        <f>IF($A378="","",SUMIF(Issues!$B$4:$B$2003,$A378,Issues!$D$4:$D$2003))</f>
        <v/>
      </c>
      <c r="F378" s="23" t="str">
        <f t="shared" si="25"/>
        <v/>
      </c>
      <c r="G378" s="22" t="str">
        <f t="shared" si="26"/>
        <v/>
      </c>
      <c r="H378" s="22" t="str">
        <f t="shared" si="27"/>
        <v/>
      </c>
      <c r="I378" s="22" t="str">
        <f>IF($A378="","",SUMIF(Receipts!$B$4:$B$1003,$A378,Receipts!$I$4:$I$1003))</f>
        <v/>
      </c>
      <c r="J378" s="22" t="str">
        <f t="shared" si="28"/>
        <v/>
      </c>
      <c r="K378" s="22" t="str">
        <f t="shared" si="29"/>
        <v/>
      </c>
    </row>
    <row r="379" spans="1:11" x14ac:dyDescent="0.3">
      <c r="A379" s="25" t="str">
        <f>IF(Items!A378="","",Items!A378)</f>
        <v/>
      </c>
      <c r="B379" s="25" t="str">
        <f>IF($A379="","",Items!B378)</f>
        <v/>
      </c>
      <c r="C379" s="23" t="str">
        <f>IF($A379="","",SUMIF(Receipts!$B$4:$B$1003,$A379,Receipts!$D$4:$D$1003))</f>
        <v/>
      </c>
      <c r="D379" s="22" t="str">
        <f>IF($A379="","",SUMIF(Receipts!$B$4:$B$1003,$A379,Receipts!$F$4:$F$1003))</f>
        <v/>
      </c>
      <c r="E379" s="23" t="str">
        <f>IF($A379="","",SUMIF(Issues!$B$4:$B$2003,$A379,Issues!$D$4:$D$2003))</f>
        <v/>
      </c>
      <c r="F379" s="23" t="str">
        <f t="shared" si="25"/>
        <v/>
      </c>
      <c r="G379" s="22" t="str">
        <f t="shared" si="26"/>
        <v/>
      </c>
      <c r="H379" s="22" t="str">
        <f t="shared" si="27"/>
        <v/>
      </c>
      <c r="I379" s="22" t="str">
        <f>IF($A379="","",SUMIF(Receipts!$B$4:$B$1003,$A379,Receipts!$I$4:$I$1003))</f>
        <v/>
      </c>
      <c r="J379" s="22" t="str">
        <f t="shared" si="28"/>
        <v/>
      </c>
      <c r="K379" s="22" t="str">
        <f t="shared" si="29"/>
        <v/>
      </c>
    </row>
    <row r="380" spans="1:11" x14ac:dyDescent="0.3">
      <c r="A380" s="25" t="str">
        <f>IF(Items!A379="","",Items!A379)</f>
        <v/>
      </c>
      <c r="B380" s="25" t="str">
        <f>IF($A380="","",Items!B379)</f>
        <v/>
      </c>
      <c r="C380" s="23" t="str">
        <f>IF($A380="","",SUMIF(Receipts!$B$4:$B$1003,$A380,Receipts!$D$4:$D$1003))</f>
        <v/>
      </c>
      <c r="D380" s="22" t="str">
        <f>IF($A380="","",SUMIF(Receipts!$B$4:$B$1003,$A380,Receipts!$F$4:$F$1003))</f>
        <v/>
      </c>
      <c r="E380" s="23" t="str">
        <f>IF($A380="","",SUMIF(Issues!$B$4:$B$2003,$A380,Issues!$D$4:$D$2003))</f>
        <v/>
      </c>
      <c r="F380" s="23" t="str">
        <f t="shared" si="25"/>
        <v/>
      </c>
      <c r="G380" s="22" t="str">
        <f t="shared" si="26"/>
        <v/>
      </c>
      <c r="H380" s="22" t="str">
        <f t="shared" si="27"/>
        <v/>
      </c>
      <c r="I380" s="22" t="str">
        <f>IF($A380="","",SUMIF(Receipts!$B$4:$B$1003,$A380,Receipts!$I$4:$I$1003))</f>
        <v/>
      </c>
      <c r="J380" s="22" t="str">
        <f t="shared" si="28"/>
        <v/>
      </c>
      <c r="K380" s="22" t="str">
        <f t="shared" si="29"/>
        <v/>
      </c>
    </row>
    <row r="381" spans="1:11" x14ac:dyDescent="0.3">
      <c r="A381" s="25" t="str">
        <f>IF(Items!A380="","",Items!A380)</f>
        <v/>
      </c>
      <c r="B381" s="25" t="str">
        <f>IF($A381="","",Items!B380)</f>
        <v/>
      </c>
      <c r="C381" s="23" t="str">
        <f>IF($A381="","",SUMIF(Receipts!$B$4:$B$1003,$A381,Receipts!$D$4:$D$1003))</f>
        <v/>
      </c>
      <c r="D381" s="22" t="str">
        <f>IF($A381="","",SUMIF(Receipts!$B$4:$B$1003,$A381,Receipts!$F$4:$F$1003))</f>
        <v/>
      </c>
      <c r="E381" s="23" t="str">
        <f>IF($A381="","",SUMIF(Issues!$B$4:$B$2003,$A381,Issues!$D$4:$D$2003))</f>
        <v/>
      </c>
      <c r="F381" s="23" t="str">
        <f t="shared" si="25"/>
        <v/>
      </c>
      <c r="G381" s="22" t="str">
        <f t="shared" si="26"/>
        <v/>
      </c>
      <c r="H381" s="22" t="str">
        <f t="shared" si="27"/>
        <v/>
      </c>
      <c r="I381" s="22" t="str">
        <f>IF($A381="","",SUMIF(Receipts!$B$4:$B$1003,$A381,Receipts!$I$4:$I$1003))</f>
        <v/>
      </c>
      <c r="J381" s="22" t="str">
        <f t="shared" si="28"/>
        <v/>
      </c>
      <c r="K381" s="22" t="str">
        <f t="shared" si="29"/>
        <v/>
      </c>
    </row>
    <row r="382" spans="1:11" x14ac:dyDescent="0.3">
      <c r="A382" s="25" t="str">
        <f>IF(Items!A381="","",Items!A381)</f>
        <v/>
      </c>
      <c r="B382" s="25" t="str">
        <f>IF($A382="","",Items!B381)</f>
        <v/>
      </c>
      <c r="C382" s="23" t="str">
        <f>IF($A382="","",SUMIF(Receipts!$B$4:$B$1003,$A382,Receipts!$D$4:$D$1003))</f>
        <v/>
      </c>
      <c r="D382" s="22" t="str">
        <f>IF($A382="","",SUMIF(Receipts!$B$4:$B$1003,$A382,Receipts!$F$4:$F$1003))</f>
        <v/>
      </c>
      <c r="E382" s="23" t="str">
        <f>IF($A382="","",SUMIF(Issues!$B$4:$B$2003,$A382,Issues!$D$4:$D$2003))</f>
        <v/>
      </c>
      <c r="F382" s="23" t="str">
        <f t="shared" si="25"/>
        <v/>
      </c>
      <c r="G382" s="22" t="str">
        <f t="shared" si="26"/>
        <v/>
      </c>
      <c r="H382" s="22" t="str">
        <f t="shared" si="27"/>
        <v/>
      </c>
      <c r="I382" s="22" t="str">
        <f>IF($A382="","",SUMIF(Receipts!$B$4:$B$1003,$A382,Receipts!$I$4:$I$1003))</f>
        <v/>
      </c>
      <c r="J382" s="22" t="str">
        <f t="shared" si="28"/>
        <v/>
      </c>
      <c r="K382" s="22" t="str">
        <f t="shared" si="29"/>
        <v/>
      </c>
    </row>
    <row r="383" spans="1:11" x14ac:dyDescent="0.3">
      <c r="A383" s="25" t="str">
        <f>IF(Items!A382="","",Items!A382)</f>
        <v/>
      </c>
      <c r="B383" s="25" t="str">
        <f>IF($A383="","",Items!B382)</f>
        <v/>
      </c>
      <c r="C383" s="23" t="str">
        <f>IF($A383="","",SUMIF(Receipts!$B$4:$B$1003,$A383,Receipts!$D$4:$D$1003))</f>
        <v/>
      </c>
      <c r="D383" s="22" t="str">
        <f>IF($A383="","",SUMIF(Receipts!$B$4:$B$1003,$A383,Receipts!$F$4:$F$1003))</f>
        <v/>
      </c>
      <c r="E383" s="23" t="str">
        <f>IF($A383="","",SUMIF(Issues!$B$4:$B$2003,$A383,Issues!$D$4:$D$2003))</f>
        <v/>
      </c>
      <c r="F383" s="23" t="str">
        <f t="shared" si="25"/>
        <v/>
      </c>
      <c r="G383" s="22" t="str">
        <f t="shared" si="26"/>
        <v/>
      </c>
      <c r="H383" s="22" t="str">
        <f t="shared" si="27"/>
        <v/>
      </c>
      <c r="I383" s="22" t="str">
        <f>IF($A383="","",SUMIF(Receipts!$B$4:$B$1003,$A383,Receipts!$I$4:$I$1003))</f>
        <v/>
      </c>
      <c r="J383" s="22" t="str">
        <f t="shared" si="28"/>
        <v/>
      </c>
      <c r="K383" s="22" t="str">
        <f t="shared" si="29"/>
        <v/>
      </c>
    </row>
    <row r="384" spans="1:11" x14ac:dyDescent="0.3">
      <c r="A384" s="25" t="str">
        <f>IF(Items!A383="","",Items!A383)</f>
        <v/>
      </c>
      <c r="B384" s="25" t="str">
        <f>IF($A384="","",Items!B383)</f>
        <v/>
      </c>
      <c r="C384" s="23" t="str">
        <f>IF($A384="","",SUMIF(Receipts!$B$4:$B$1003,$A384,Receipts!$D$4:$D$1003))</f>
        <v/>
      </c>
      <c r="D384" s="22" t="str">
        <f>IF($A384="","",SUMIF(Receipts!$B$4:$B$1003,$A384,Receipts!$F$4:$F$1003))</f>
        <v/>
      </c>
      <c r="E384" s="23" t="str">
        <f>IF($A384="","",SUMIF(Issues!$B$4:$B$2003,$A384,Issues!$D$4:$D$2003))</f>
        <v/>
      </c>
      <c r="F384" s="23" t="str">
        <f t="shared" si="25"/>
        <v/>
      </c>
      <c r="G384" s="22" t="str">
        <f t="shared" si="26"/>
        <v/>
      </c>
      <c r="H384" s="22" t="str">
        <f t="shared" si="27"/>
        <v/>
      </c>
      <c r="I384" s="22" t="str">
        <f>IF($A384="","",SUMIF(Receipts!$B$4:$B$1003,$A384,Receipts!$I$4:$I$1003))</f>
        <v/>
      </c>
      <c r="J384" s="22" t="str">
        <f t="shared" si="28"/>
        <v/>
      </c>
      <c r="K384" s="22" t="str">
        <f t="shared" si="29"/>
        <v/>
      </c>
    </row>
    <row r="385" spans="1:11" x14ac:dyDescent="0.3">
      <c r="A385" s="25" t="str">
        <f>IF(Items!A384="","",Items!A384)</f>
        <v/>
      </c>
      <c r="B385" s="25" t="str">
        <f>IF($A385="","",Items!B384)</f>
        <v/>
      </c>
      <c r="C385" s="23" t="str">
        <f>IF($A385="","",SUMIF(Receipts!$B$4:$B$1003,$A385,Receipts!$D$4:$D$1003))</f>
        <v/>
      </c>
      <c r="D385" s="22" t="str">
        <f>IF($A385="","",SUMIF(Receipts!$B$4:$B$1003,$A385,Receipts!$F$4:$F$1003))</f>
        <v/>
      </c>
      <c r="E385" s="23" t="str">
        <f>IF($A385="","",SUMIF(Issues!$B$4:$B$2003,$A385,Issues!$D$4:$D$2003))</f>
        <v/>
      </c>
      <c r="F385" s="23" t="str">
        <f t="shared" si="25"/>
        <v/>
      </c>
      <c r="G385" s="22" t="str">
        <f t="shared" si="26"/>
        <v/>
      </c>
      <c r="H385" s="22" t="str">
        <f t="shared" si="27"/>
        <v/>
      </c>
      <c r="I385" s="22" t="str">
        <f>IF($A385="","",SUMIF(Receipts!$B$4:$B$1003,$A385,Receipts!$I$4:$I$1003))</f>
        <v/>
      </c>
      <c r="J385" s="22" t="str">
        <f t="shared" si="28"/>
        <v/>
      </c>
      <c r="K385" s="22" t="str">
        <f t="shared" si="29"/>
        <v/>
      </c>
    </row>
    <row r="386" spans="1:11" x14ac:dyDescent="0.3">
      <c r="A386" s="25" t="str">
        <f>IF(Items!A385="","",Items!A385)</f>
        <v/>
      </c>
      <c r="B386" s="25" t="str">
        <f>IF($A386="","",Items!B385)</f>
        <v/>
      </c>
      <c r="C386" s="23" t="str">
        <f>IF($A386="","",SUMIF(Receipts!$B$4:$B$1003,$A386,Receipts!$D$4:$D$1003))</f>
        <v/>
      </c>
      <c r="D386" s="22" t="str">
        <f>IF($A386="","",SUMIF(Receipts!$B$4:$B$1003,$A386,Receipts!$F$4:$F$1003))</f>
        <v/>
      </c>
      <c r="E386" s="23" t="str">
        <f>IF($A386="","",SUMIF(Issues!$B$4:$B$2003,$A386,Issues!$D$4:$D$2003))</f>
        <v/>
      </c>
      <c r="F386" s="23" t="str">
        <f t="shared" si="25"/>
        <v/>
      </c>
      <c r="G386" s="22" t="str">
        <f t="shared" si="26"/>
        <v/>
      </c>
      <c r="H386" s="22" t="str">
        <f t="shared" si="27"/>
        <v/>
      </c>
      <c r="I386" s="22" t="str">
        <f>IF($A386="","",SUMIF(Receipts!$B$4:$B$1003,$A386,Receipts!$I$4:$I$1003))</f>
        <v/>
      </c>
      <c r="J386" s="22" t="str">
        <f t="shared" si="28"/>
        <v/>
      </c>
      <c r="K386" s="22" t="str">
        <f t="shared" si="29"/>
        <v/>
      </c>
    </row>
    <row r="387" spans="1:11" x14ac:dyDescent="0.3">
      <c r="A387" s="25" t="str">
        <f>IF(Items!A386="","",Items!A386)</f>
        <v/>
      </c>
      <c r="B387" s="25" t="str">
        <f>IF($A387="","",Items!B386)</f>
        <v/>
      </c>
      <c r="C387" s="23" t="str">
        <f>IF($A387="","",SUMIF(Receipts!$B$4:$B$1003,$A387,Receipts!$D$4:$D$1003))</f>
        <v/>
      </c>
      <c r="D387" s="22" t="str">
        <f>IF($A387="","",SUMIF(Receipts!$B$4:$B$1003,$A387,Receipts!$F$4:$F$1003))</f>
        <v/>
      </c>
      <c r="E387" s="23" t="str">
        <f>IF($A387="","",SUMIF(Issues!$B$4:$B$2003,$A387,Issues!$D$4:$D$2003))</f>
        <v/>
      </c>
      <c r="F387" s="23" t="str">
        <f t="shared" si="25"/>
        <v/>
      </c>
      <c r="G387" s="22" t="str">
        <f t="shared" si="26"/>
        <v/>
      </c>
      <c r="H387" s="22" t="str">
        <f t="shared" si="27"/>
        <v/>
      </c>
      <c r="I387" s="22" t="str">
        <f>IF($A387="","",SUMIF(Receipts!$B$4:$B$1003,$A387,Receipts!$I$4:$I$1003))</f>
        <v/>
      </c>
      <c r="J387" s="22" t="str">
        <f t="shared" si="28"/>
        <v/>
      </c>
      <c r="K387" s="22" t="str">
        <f t="shared" si="29"/>
        <v/>
      </c>
    </row>
    <row r="388" spans="1:11" x14ac:dyDescent="0.3">
      <c r="A388" s="25" t="str">
        <f>IF(Items!A387="","",Items!A387)</f>
        <v/>
      </c>
      <c r="B388" s="25" t="str">
        <f>IF($A388="","",Items!B387)</f>
        <v/>
      </c>
      <c r="C388" s="23" t="str">
        <f>IF($A388="","",SUMIF(Receipts!$B$4:$B$1003,$A388,Receipts!$D$4:$D$1003))</f>
        <v/>
      </c>
      <c r="D388" s="22" t="str">
        <f>IF($A388="","",SUMIF(Receipts!$B$4:$B$1003,$A388,Receipts!$F$4:$F$1003))</f>
        <v/>
      </c>
      <c r="E388" s="23" t="str">
        <f>IF($A388="","",SUMIF(Issues!$B$4:$B$2003,$A388,Issues!$D$4:$D$2003))</f>
        <v/>
      </c>
      <c r="F388" s="23" t="str">
        <f t="shared" si="25"/>
        <v/>
      </c>
      <c r="G388" s="22" t="str">
        <f t="shared" si="26"/>
        <v/>
      </c>
      <c r="H388" s="22" t="str">
        <f t="shared" si="27"/>
        <v/>
      </c>
      <c r="I388" s="22" t="str">
        <f>IF($A388="","",SUMIF(Receipts!$B$4:$B$1003,$A388,Receipts!$I$4:$I$1003))</f>
        <v/>
      </c>
      <c r="J388" s="22" t="str">
        <f t="shared" si="28"/>
        <v/>
      </c>
      <c r="K388" s="22" t="str">
        <f t="shared" si="29"/>
        <v/>
      </c>
    </row>
    <row r="389" spans="1:11" x14ac:dyDescent="0.3">
      <c r="A389" s="25" t="str">
        <f>IF(Items!A388="","",Items!A388)</f>
        <v/>
      </c>
      <c r="B389" s="25" t="str">
        <f>IF($A389="","",Items!B388)</f>
        <v/>
      </c>
      <c r="C389" s="23" t="str">
        <f>IF($A389="","",SUMIF(Receipts!$B$4:$B$1003,$A389,Receipts!$D$4:$D$1003))</f>
        <v/>
      </c>
      <c r="D389" s="22" t="str">
        <f>IF($A389="","",SUMIF(Receipts!$B$4:$B$1003,$A389,Receipts!$F$4:$F$1003))</f>
        <v/>
      </c>
      <c r="E389" s="23" t="str">
        <f>IF($A389="","",SUMIF(Issues!$B$4:$B$2003,$A389,Issues!$D$4:$D$2003))</f>
        <v/>
      </c>
      <c r="F389" s="23" t="str">
        <f t="shared" ref="F389:F452" si="30">IF($A389="","",$C389-$E389)</f>
        <v/>
      </c>
      <c r="G389" s="22" t="str">
        <f t="shared" ref="G389:G452" si="31">IF(OR($A389="",N($C389)=0),"",ROUND($D389/$C389,2))</f>
        <v/>
      </c>
      <c r="H389" s="22" t="str">
        <f t="shared" ref="H389:H452" si="32">IF($G389="","",ROUND(MAX(0,$F389)*$G389,2))</f>
        <v/>
      </c>
      <c r="I389" s="22" t="str">
        <f>IF($A389="","",SUMIF(Receipts!$B$4:$B$1003,$A389,Receipts!$I$4:$I$1003))</f>
        <v/>
      </c>
      <c r="J389" s="22" t="str">
        <f t="shared" ref="J389:J452" si="33">IF(OR($H389="",$I389=""),"",$I389-$H389)</f>
        <v/>
      </c>
      <c r="K389" s="22" t="str">
        <f t="shared" ref="K389:K452" si="34">IF($G389="","",ROUND($E389*$G389,2))</f>
        <v/>
      </c>
    </row>
    <row r="390" spans="1:11" x14ac:dyDescent="0.3">
      <c r="A390" s="25" t="str">
        <f>IF(Items!A389="","",Items!A389)</f>
        <v/>
      </c>
      <c r="B390" s="25" t="str">
        <f>IF($A390="","",Items!B389)</f>
        <v/>
      </c>
      <c r="C390" s="23" t="str">
        <f>IF($A390="","",SUMIF(Receipts!$B$4:$B$1003,$A390,Receipts!$D$4:$D$1003))</f>
        <v/>
      </c>
      <c r="D390" s="22" t="str">
        <f>IF($A390="","",SUMIF(Receipts!$B$4:$B$1003,$A390,Receipts!$F$4:$F$1003))</f>
        <v/>
      </c>
      <c r="E390" s="23" t="str">
        <f>IF($A390="","",SUMIF(Issues!$B$4:$B$2003,$A390,Issues!$D$4:$D$2003))</f>
        <v/>
      </c>
      <c r="F390" s="23" t="str">
        <f t="shared" si="30"/>
        <v/>
      </c>
      <c r="G390" s="22" t="str">
        <f t="shared" si="31"/>
        <v/>
      </c>
      <c r="H390" s="22" t="str">
        <f t="shared" si="32"/>
        <v/>
      </c>
      <c r="I390" s="22" t="str">
        <f>IF($A390="","",SUMIF(Receipts!$B$4:$B$1003,$A390,Receipts!$I$4:$I$1003))</f>
        <v/>
      </c>
      <c r="J390" s="22" t="str">
        <f t="shared" si="33"/>
        <v/>
      </c>
      <c r="K390" s="22" t="str">
        <f t="shared" si="34"/>
        <v/>
      </c>
    </row>
    <row r="391" spans="1:11" x14ac:dyDescent="0.3">
      <c r="A391" s="25" t="str">
        <f>IF(Items!A390="","",Items!A390)</f>
        <v/>
      </c>
      <c r="B391" s="25" t="str">
        <f>IF($A391="","",Items!B390)</f>
        <v/>
      </c>
      <c r="C391" s="23" t="str">
        <f>IF($A391="","",SUMIF(Receipts!$B$4:$B$1003,$A391,Receipts!$D$4:$D$1003))</f>
        <v/>
      </c>
      <c r="D391" s="22" t="str">
        <f>IF($A391="","",SUMIF(Receipts!$B$4:$B$1003,$A391,Receipts!$F$4:$F$1003))</f>
        <v/>
      </c>
      <c r="E391" s="23" t="str">
        <f>IF($A391="","",SUMIF(Issues!$B$4:$B$2003,$A391,Issues!$D$4:$D$2003))</f>
        <v/>
      </c>
      <c r="F391" s="23" t="str">
        <f t="shared" si="30"/>
        <v/>
      </c>
      <c r="G391" s="22" t="str">
        <f t="shared" si="31"/>
        <v/>
      </c>
      <c r="H391" s="22" t="str">
        <f t="shared" si="32"/>
        <v/>
      </c>
      <c r="I391" s="22" t="str">
        <f>IF($A391="","",SUMIF(Receipts!$B$4:$B$1003,$A391,Receipts!$I$4:$I$1003))</f>
        <v/>
      </c>
      <c r="J391" s="22" t="str">
        <f t="shared" si="33"/>
        <v/>
      </c>
      <c r="K391" s="22" t="str">
        <f t="shared" si="34"/>
        <v/>
      </c>
    </row>
    <row r="392" spans="1:11" x14ac:dyDescent="0.3">
      <c r="A392" s="25" t="str">
        <f>IF(Items!A391="","",Items!A391)</f>
        <v/>
      </c>
      <c r="B392" s="25" t="str">
        <f>IF($A392="","",Items!B391)</f>
        <v/>
      </c>
      <c r="C392" s="23" t="str">
        <f>IF($A392="","",SUMIF(Receipts!$B$4:$B$1003,$A392,Receipts!$D$4:$D$1003))</f>
        <v/>
      </c>
      <c r="D392" s="22" t="str">
        <f>IF($A392="","",SUMIF(Receipts!$B$4:$B$1003,$A392,Receipts!$F$4:$F$1003))</f>
        <v/>
      </c>
      <c r="E392" s="23" t="str">
        <f>IF($A392="","",SUMIF(Issues!$B$4:$B$2003,$A392,Issues!$D$4:$D$2003))</f>
        <v/>
      </c>
      <c r="F392" s="23" t="str">
        <f t="shared" si="30"/>
        <v/>
      </c>
      <c r="G392" s="22" t="str">
        <f t="shared" si="31"/>
        <v/>
      </c>
      <c r="H392" s="22" t="str">
        <f t="shared" si="32"/>
        <v/>
      </c>
      <c r="I392" s="22" t="str">
        <f>IF($A392="","",SUMIF(Receipts!$B$4:$B$1003,$A392,Receipts!$I$4:$I$1003))</f>
        <v/>
      </c>
      <c r="J392" s="22" t="str">
        <f t="shared" si="33"/>
        <v/>
      </c>
      <c r="K392" s="22" t="str">
        <f t="shared" si="34"/>
        <v/>
      </c>
    </row>
    <row r="393" spans="1:11" x14ac:dyDescent="0.3">
      <c r="A393" s="25" t="str">
        <f>IF(Items!A392="","",Items!A392)</f>
        <v/>
      </c>
      <c r="B393" s="25" t="str">
        <f>IF($A393="","",Items!B392)</f>
        <v/>
      </c>
      <c r="C393" s="23" t="str">
        <f>IF($A393="","",SUMIF(Receipts!$B$4:$B$1003,$A393,Receipts!$D$4:$D$1003))</f>
        <v/>
      </c>
      <c r="D393" s="22" t="str">
        <f>IF($A393="","",SUMIF(Receipts!$B$4:$B$1003,$A393,Receipts!$F$4:$F$1003))</f>
        <v/>
      </c>
      <c r="E393" s="23" t="str">
        <f>IF($A393="","",SUMIF(Issues!$B$4:$B$2003,$A393,Issues!$D$4:$D$2003))</f>
        <v/>
      </c>
      <c r="F393" s="23" t="str">
        <f t="shared" si="30"/>
        <v/>
      </c>
      <c r="G393" s="22" t="str">
        <f t="shared" si="31"/>
        <v/>
      </c>
      <c r="H393" s="22" t="str">
        <f t="shared" si="32"/>
        <v/>
      </c>
      <c r="I393" s="22" t="str">
        <f>IF($A393="","",SUMIF(Receipts!$B$4:$B$1003,$A393,Receipts!$I$4:$I$1003))</f>
        <v/>
      </c>
      <c r="J393" s="22" t="str">
        <f t="shared" si="33"/>
        <v/>
      </c>
      <c r="K393" s="22" t="str">
        <f t="shared" si="34"/>
        <v/>
      </c>
    </row>
    <row r="394" spans="1:11" x14ac:dyDescent="0.3">
      <c r="A394" s="25" t="str">
        <f>IF(Items!A393="","",Items!A393)</f>
        <v/>
      </c>
      <c r="B394" s="25" t="str">
        <f>IF($A394="","",Items!B393)</f>
        <v/>
      </c>
      <c r="C394" s="23" t="str">
        <f>IF($A394="","",SUMIF(Receipts!$B$4:$B$1003,$A394,Receipts!$D$4:$D$1003))</f>
        <v/>
      </c>
      <c r="D394" s="22" t="str">
        <f>IF($A394="","",SUMIF(Receipts!$B$4:$B$1003,$A394,Receipts!$F$4:$F$1003))</f>
        <v/>
      </c>
      <c r="E394" s="23" t="str">
        <f>IF($A394="","",SUMIF(Issues!$B$4:$B$2003,$A394,Issues!$D$4:$D$2003))</f>
        <v/>
      </c>
      <c r="F394" s="23" t="str">
        <f t="shared" si="30"/>
        <v/>
      </c>
      <c r="G394" s="22" t="str">
        <f t="shared" si="31"/>
        <v/>
      </c>
      <c r="H394" s="22" t="str">
        <f t="shared" si="32"/>
        <v/>
      </c>
      <c r="I394" s="22" t="str">
        <f>IF($A394="","",SUMIF(Receipts!$B$4:$B$1003,$A394,Receipts!$I$4:$I$1003))</f>
        <v/>
      </c>
      <c r="J394" s="22" t="str">
        <f t="shared" si="33"/>
        <v/>
      </c>
      <c r="K394" s="22" t="str">
        <f t="shared" si="34"/>
        <v/>
      </c>
    </row>
    <row r="395" spans="1:11" x14ac:dyDescent="0.3">
      <c r="A395" s="25" t="str">
        <f>IF(Items!A394="","",Items!A394)</f>
        <v/>
      </c>
      <c r="B395" s="25" t="str">
        <f>IF($A395="","",Items!B394)</f>
        <v/>
      </c>
      <c r="C395" s="23" t="str">
        <f>IF($A395="","",SUMIF(Receipts!$B$4:$B$1003,$A395,Receipts!$D$4:$D$1003))</f>
        <v/>
      </c>
      <c r="D395" s="22" t="str">
        <f>IF($A395="","",SUMIF(Receipts!$B$4:$B$1003,$A395,Receipts!$F$4:$F$1003))</f>
        <v/>
      </c>
      <c r="E395" s="23" t="str">
        <f>IF($A395="","",SUMIF(Issues!$B$4:$B$2003,$A395,Issues!$D$4:$D$2003))</f>
        <v/>
      </c>
      <c r="F395" s="23" t="str">
        <f t="shared" si="30"/>
        <v/>
      </c>
      <c r="G395" s="22" t="str">
        <f t="shared" si="31"/>
        <v/>
      </c>
      <c r="H395" s="22" t="str">
        <f t="shared" si="32"/>
        <v/>
      </c>
      <c r="I395" s="22" t="str">
        <f>IF($A395="","",SUMIF(Receipts!$B$4:$B$1003,$A395,Receipts!$I$4:$I$1003))</f>
        <v/>
      </c>
      <c r="J395" s="22" t="str">
        <f t="shared" si="33"/>
        <v/>
      </c>
      <c r="K395" s="22" t="str">
        <f t="shared" si="34"/>
        <v/>
      </c>
    </row>
    <row r="396" spans="1:11" x14ac:dyDescent="0.3">
      <c r="A396" s="25" t="str">
        <f>IF(Items!A395="","",Items!A395)</f>
        <v/>
      </c>
      <c r="B396" s="25" t="str">
        <f>IF($A396="","",Items!B395)</f>
        <v/>
      </c>
      <c r="C396" s="23" t="str">
        <f>IF($A396="","",SUMIF(Receipts!$B$4:$B$1003,$A396,Receipts!$D$4:$D$1003))</f>
        <v/>
      </c>
      <c r="D396" s="22" t="str">
        <f>IF($A396="","",SUMIF(Receipts!$B$4:$B$1003,$A396,Receipts!$F$4:$F$1003))</f>
        <v/>
      </c>
      <c r="E396" s="23" t="str">
        <f>IF($A396="","",SUMIF(Issues!$B$4:$B$2003,$A396,Issues!$D$4:$D$2003))</f>
        <v/>
      </c>
      <c r="F396" s="23" t="str">
        <f t="shared" si="30"/>
        <v/>
      </c>
      <c r="G396" s="22" t="str">
        <f t="shared" si="31"/>
        <v/>
      </c>
      <c r="H396" s="22" t="str">
        <f t="shared" si="32"/>
        <v/>
      </c>
      <c r="I396" s="22" t="str">
        <f>IF($A396="","",SUMIF(Receipts!$B$4:$B$1003,$A396,Receipts!$I$4:$I$1003))</f>
        <v/>
      </c>
      <c r="J396" s="22" t="str">
        <f t="shared" si="33"/>
        <v/>
      </c>
      <c r="K396" s="22" t="str">
        <f t="shared" si="34"/>
        <v/>
      </c>
    </row>
    <row r="397" spans="1:11" x14ac:dyDescent="0.3">
      <c r="A397" s="25" t="str">
        <f>IF(Items!A396="","",Items!A396)</f>
        <v/>
      </c>
      <c r="B397" s="25" t="str">
        <f>IF($A397="","",Items!B396)</f>
        <v/>
      </c>
      <c r="C397" s="23" t="str">
        <f>IF($A397="","",SUMIF(Receipts!$B$4:$B$1003,$A397,Receipts!$D$4:$D$1003))</f>
        <v/>
      </c>
      <c r="D397" s="22" t="str">
        <f>IF($A397="","",SUMIF(Receipts!$B$4:$B$1003,$A397,Receipts!$F$4:$F$1003))</f>
        <v/>
      </c>
      <c r="E397" s="23" t="str">
        <f>IF($A397="","",SUMIF(Issues!$B$4:$B$2003,$A397,Issues!$D$4:$D$2003))</f>
        <v/>
      </c>
      <c r="F397" s="23" t="str">
        <f t="shared" si="30"/>
        <v/>
      </c>
      <c r="G397" s="22" t="str">
        <f t="shared" si="31"/>
        <v/>
      </c>
      <c r="H397" s="22" t="str">
        <f t="shared" si="32"/>
        <v/>
      </c>
      <c r="I397" s="22" t="str">
        <f>IF($A397="","",SUMIF(Receipts!$B$4:$B$1003,$A397,Receipts!$I$4:$I$1003))</f>
        <v/>
      </c>
      <c r="J397" s="22" t="str">
        <f t="shared" si="33"/>
        <v/>
      </c>
      <c r="K397" s="22" t="str">
        <f t="shared" si="34"/>
        <v/>
      </c>
    </row>
    <row r="398" spans="1:11" x14ac:dyDescent="0.3">
      <c r="A398" s="25" t="str">
        <f>IF(Items!A397="","",Items!A397)</f>
        <v/>
      </c>
      <c r="B398" s="25" t="str">
        <f>IF($A398="","",Items!B397)</f>
        <v/>
      </c>
      <c r="C398" s="23" t="str">
        <f>IF($A398="","",SUMIF(Receipts!$B$4:$B$1003,$A398,Receipts!$D$4:$D$1003))</f>
        <v/>
      </c>
      <c r="D398" s="22" t="str">
        <f>IF($A398="","",SUMIF(Receipts!$B$4:$B$1003,$A398,Receipts!$F$4:$F$1003))</f>
        <v/>
      </c>
      <c r="E398" s="23" t="str">
        <f>IF($A398="","",SUMIF(Issues!$B$4:$B$2003,$A398,Issues!$D$4:$D$2003))</f>
        <v/>
      </c>
      <c r="F398" s="23" t="str">
        <f t="shared" si="30"/>
        <v/>
      </c>
      <c r="G398" s="22" t="str">
        <f t="shared" si="31"/>
        <v/>
      </c>
      <c r="H398" s="22" t="str">
        <f t="shared" si="32"/>
        <v/>
      </c>
      <c r="I398" s="22" t="str">
        <f>IF($A398="","",SUMIF(Receipts!$B$4:$B$1003,$A398,Receipts!$I$4:$I$1003))</f>
        <v/>
      </c>
      <c r="J398" s="22" t="str">
        <f t="shared" si="33"/>
        <v/>
      </c>
      <c r="K398" s="22" t="str">
        <f t="shared" si="34"/>
        <v/>
      </c>
    </row>
    <row r="399" spans="1:11" x14ac:dyDescent="0.3">
      <c r="A399" s="25" t="str">
        <f>IF(Items!A398="","",Items!A398)</f>
        <v/>
      </c>
      <c r="B399" s="25" t="str">
        <f>IF($A399="","",Items!B398)</f>
        <v/>
      </c>
      <c r="C399" s="23" t="str">
        <f>IF($A399="","",SUMIF(Receipts!$B$4:$B$1003,$A399,Receipts!$D$4:$D$1003))</f>
        <v/>
      </c>
      <c r="D399" s="22" t="str">
        <f>IF($A399="","",SUMIF(Receipts!$B$4:$B$1003,$A399,Receipts!$F$4:$F$1003))</f>
        <v/>
      </c>
      <c r="E399" s="23" t="str">
        <f>IF($A399="","",SUMIF(Issues!$B$4:$B$2003,$A399,Issues!$D$4:$D$2003))</f>
        <v/>
      </c>
      <c r="F399" s="23" t="str">
        <f t="shared" si="30"/>
        <v/>
      </c>
      <c r="G399" s="22" t="str">
        <f t="shared" si="31"/>
        <v/>
      </c>
      <c r="H399" s="22" t="str">
        <f t="shared" si="32"/>
        <v/>
      </c>
      <c r="I399" s="22" t="str">
        <f>IF($A399="","",SUMIF(Receipts!$B$4:$B$1003,$A399,Receipts!$I$4:$I$1003))</f>
        <v/>
      </c>
      <c r="J399" s="22" t="str">
        <f t="shared" si="33"/>
        <v/>
      </c>
      <c r="K399" s="22" t="str">
        <f t="shared" si="34"/>
        <v/>
      </c>
    </row>
    <row r="400" spans="1:11" x14ac:dyDescent="0.3">
      <c r="A400" s="25" t="str">
        <f>IF(Items!A399="","",Items!A399)</f>
        <v/>
      </c>
      <c r="B400" s="25" t="str">
        <f>IF($A400="","",Items!B399)</f>
        <v/>
      </c>
      <c r="C400" s="23" t="str">
        <f>IF($A400="","",SUMIF(Receipts!$B$4:$B$1003,$A400,Receipts!$D$4:$D$1003))</f>
        <v/>
      </c>
      <c r="D400" s="22" t="str">
        <f>IF($A400="","",SUMIF(Receipts!$B$4:$B$1003,$A400,Receipts!$F$4:$F$1003))</f>
        <v/>
      </c>
      <c r="E400" s="23" t="str">
        <f>IF($A400="","",SUMIF(Issues!$B$4:$B$2003,$A400,Issues!$D$4:$D$2003))</f>
        <v/>
      </c>
      <c r="F400" s="23" t="str">
        <f t="shared" si="30"/>
        <v/>
      </c>
      <c r="G400" s="22" t="str">
        <f t="shared" si="31"/>
        <v/>
      </c>
      <c r="H400" s="22" t="str">
        <f t="shared" si="32"/>
        <v/>
      </c>
      <c r="I400" s="22" t="str">
        <f>IF($A400="","",SUMIF(Receipts!$B$4:$B$1003,$A400,Receipts!$I$4:$I$1003))</f>
        <v/>
      </c>
      <c r="J400" s="22" t="str">
        <f t="shared" si="33"/>
        <v/>
      </c>
      <c r="K400" s="22" t="str">
        <f t="shared" si="34"/>
        <v/>
      </c>
    </row>
    <row r="401" spans="1:11" x14ac:dyDescent="0.3">
      <c r="A401" s="25" t="str">
        <f>IF(Items!A400="","",Items!A400)</f>
        <v/>
      </c>
      <c r="B401" s="25" t="str">
        <f>IF($A401="","",Items!B400)</f>
        <v/>
      </c>
      <c r="C401" s="23" t="str">
        <f>IF($A401="","",SUMIF(Receipts!$B$4:$B$1003,$A401,Receipts!$D$4:$D$1003))</f>
        <v/>
      </c>
      <c r="D401" s="22" t="str">
        <f>IF($A401="","",SUMIF(Receipts!$B$4:$B$1003,$A401,Receipts!$F$4:$F$1003))</f>
        <v/>
      </c>
      <c r="E401" s="23" t="str">
        <f>IF($A401="","",SUMIF(Issues!$B$4:$B$2003,$A401,Issues!$D$4:$D$2003))</f>
        <v/>
      </c>
      <c r="F401" s="23" t="str">
        <f t="shared" si="30"/>
        <v/>
      </c>
      <c r="G401" s="22" t="str">
        <f t="shared" si="31"/>
        <v/>
      </c>
      <c r="H401" s="22" t="str">
        <f t="shared" si="32"/>
        <v/>
      </c>
      <c r="I401" s="22" t="str">
        <f>IF($A401="","",SUMIF(Receipts!$B$4:$B$1003,$A401,Receipts!$I$4:$I$1003))</f>
        <v/>
      </c>
      <c r="J401" s="22" t="str">
        <f t="shared" si="33"/>
        <v/>
      </c>
      <c r="K401" s="22" t="str">
        <f t="shared" si="34"/>
        <v/>
      </c>
    </row>
    <row r="402" spans="1:11" x14ac:dyDescent="0.3">
      <c r="A402" s="25" t="str">
        <f>IF(Items!A401="","",Items!A401)</f>
        <v/>
      </c>
      <c r="B402" s="25" t="str">
        <f>IF($A402="","",Items!B401)</f>
        <v/>
      </c>
      <c r="C402" s="23" t="str">
        <f>IF($A402="","",SUMIF(Receipts!$B$4:$B$1003,$A402,Receipts!$D$4:$D$1003))</f>
        <v/>
      </c>
      <c r="D402" s="22" t="str">
        <f>IF($A402="","",SUMIF(Receipts!$B$4:$B$1003,$A402,Receipts!$F$4:$F$1003))</f>
        <v/>
      </c>
      <c r="E402" s="23" t="str">
        <f>IF($A402="","",SUMIF(Issues!$B$4:$B$2003,$A402,Issues!$D$4:$D$2003))</f>
        <v/>
      </c>
      <c r="F402" s="23" t="str">
        <f t="shared" si="30"/>
        <v/>
      </c>
      <c r="G402" s="22" t="str">
        <f t="shared" si="31"/>
        <v/>
      </c>
      <c r="H402" s="22" t="str">
        <f t="shared" si="32"/>
        <v/>
      </c>
      <c r="I402" s="22" t="str">
        <f>IF($A402="","",SUMIF(Receipts!$B$4:$B$1003,$A402,Receipts!$I$4:$I$1003))</f>
        <v/>
      </c>
      <c r="J402" s="22" t="str">
        <f t="shared" si="33"/>
        <v/>
      </c>
      <c r="K402" s="22" t="str">
        <f t="shared" si="34"/>
        <v/>
      </c>
    </row>
    <row r="403" spans="1:11" x14ac:dyDescent="0.3">
      <c r="A403" s="25" t="str">
        <f>IF(Items!A402="","",Items!A402)</f>
        <v/>
      </c>
      <c r="B403" s="25" t="str">
        <f>IF($A403="","",Items!B402)</f>
        <v/>
      </c>
      <c r="C403" s="23" t="str">
        <f>IF($A403="","",SUMIF(Receipts!$B$4:$B$1003,$A403,Receipts!$D$4:$D$1003))</f>
        <v/>
      </c>
      <c r="D403" s="22" t="str">
        <f>IF($A403="","",SUMIF(Receipts!$B$4:$B$1003,$A403,Receipts!$F$4:$F$1003))</f>
        <v/>
      </c>
      <c r="E403" s="23" t="str">
        <f>IF($A403="","",SUMIF(Issues!$B$4:$B$2003,$A403,Issues!$D$4:$D$2003))</f>
        <v/>
      </c>
      <c r="F403" s="23" t="str">
        <f t="shared" si="30"/>
        <v/>
      </c>
      <c r="G403" s="22" t="str">
        <f t="shared" si="31"/>
        <v/>
      </c>
      <c r="H403" s="22" t="str">
        <f t="shared" si="32"/>
        <v/>
      </c>
      <c r="I403" s="22" t="str">
        <f>IF($A403="","",SUMIF(Receipts!$B$4:$B$1003,$A403,Receipts!$I$4:$I$1003))</f>
        <v/>
      </c>
      <c r="J403" s="22" t="str">
        <f t="shared" si="33"/>
        <v/>
      </c>
      <c r="K403" s="22" t="str">
        <f t="shared" si="34"/>
        <v/>
      </c>
    </row>
    <row r="404" spans="1:11" x14ac:dyDescent="0.3">
      <c r="A404" s="25" t="str">
        <f>IF(Items!A403="","",Items!A403)</f>
        <v/>
      </c>
      <c r="B404" s="25" t="str">
        <f>IF($A404="","",Items!B403)</f>
        <v/>
      </c>
      <c r="C404" s="23" t="str">
        <f>IF($A404="","",SUMIF(Receipts!$B$4:$B$1003,$A404,Receipts!$D$4:$D$1003))</f>
        <v/>
      </c>
      <c r="D404" s="22" t="str">
        <f>IF($A404="","",SUMIF(Receipts!$B$4:$B$1003,$A404,Receipts!$F$4:$F$1003))</f>
        <v/>
      </c>
      <c r="E404" s="23" t="str">
        <f>IF($A404="","",SUMIF(Issues!$B$4:$B$2003,$A404,Issues!$D$4:$D$2003))</f>
        <v/>
      </c>
      <c r="F404" s="23" t="str">
        <f t="shared" si="30"/>
        <v/>
      </c>
      <c r="G404" s="22" t="str">
        <f t="shared" si="31"/>
        <v/>
      </c>
      <c r="H404" s="22" t="str">
        <f t="shared" si="32"/>
        <v/>
      </c>
      <c r="I404" s="22" t="str">
        <f>IF($A404="","",SUMIF(Receipts!$B$4:$B$1003,$A404,Receipts!$I$4:$I$1003))</f>
        <v/>
      </c>
      <c r="J404" s="22" t="str">
        <f t="shared" si="33"/>
        <v/>
      </c>
      <c r="K404" s="22" t="str">
        <f t="shared" si="34"/>
        <v/>
      </c>
    </row>
    <row r="405" spans="1:11" x14ac:dyDescent="0.3">
      <c r="A405" s="25" t="str">
        <f>IF(Items!A404="","",Items!A404)</f>
        <v/>
      </c>
      <c r="B405" s="25" t="str">
        <f>IF($A405="","",Items!B404)</f>
        <v/>
      </c>
      <c r="C405" s="23" t="str">
        <f>IF($A405="","",SUMIF(Receipts!$B$4:$B$1003,$A405,Receipts!$D$4:$D$1003))</f>
        <v/>
      </c>
      <c r="D405" s="22" t="str">
        <f>IF($A405="","",SUMIF(Receipts!$B$4:$B$1003,$A405,Receipts!$F$4:$F$1003))</f>
        <v/>
      </c>
      <c r="E405" s="23" t="str">
        <f>IF($A405="","",SUMIF(Issues!$B$4:$B$2003,$A405,Issues!$D$4:$D$2003))</f>
        <v/>
      </c>
      <c r="F405" s="23" t="str">
        <f t="shared" si="30"/>
        <v/>
      </c>
      <c r="G405" s="22" t="str">
        <f t="shared" si="31"/>
        <v/>
      </c>
      <c r="H405" s="22" t="str">
        <f t="shared" si="32"/>
        <v/>
      </c>
      <c r="I405" s="22" t="str">
        <f>IF($A405="","",SUMIF(Receipts!$B$4:$B$1003,$A405,Receipts!$I$4:$I$1003))</f>
        <v/>
      </c>
      <c r="J405" s="22" t="str">
        <f t="shared" si="33"/>
        <v/>
      </c>
      <c r="K405" s="22" t="str">
        <f t="shared" si="34"/>
        <v/>
      </c>
    </row>
    <row r="406" spans="1:11" x14ac:dyDescent="0.3">
      <c r="A406" s="25" t="str">
        <f>IF(Items!A405="","",Items!A405)</f>
        <v/>
      </c>
      <c r="B406" s="25" t="str">
        <f>IF($A406="","",Items!B405)</f>
        <v/>
      </c>
      <c r="C406" s="23" t="str">
        <f>IF($A406="","",SUMIF(Receipts!$B$4:$B$1003,$A406,Receipts!$D$4:$D$1003))</f>
        <v/>
      </c>
      <c r="D406" s="22" t="str">
        <f>IF($A406="","",SUMIF(Receipts!$B$4:$B$1003,$A406,Receipts!$F$4:$F$1003))</f>
        <v/>
      </c>
      <c r="E406" s="23" t="str">
        <f>IF($A406="","",SUMIF(Issues!$B$4:$B$2003,$A406,Issues!$D$4:$D$2003))</f>
        <v/>
      </c>
      <c r="F406" s="23" t="str">
        <f t="shared" si="30"/>
        <v/>
      </c>
      <c r="G406" s="22" t="str">
        <f t="shared" si="31"/>
        <v/>
      </c>
      <c r="H406" s="22" t="str">
        <f t="shared" si="32"/>
        <v/>
      </c>
      <c r="I406" s="22" t="str">
        <f>IF($A406="","",SUMIF(Receipts!$B$4:$B$1003,$A406,Receipts!$I$4:$I$1003))</f>
        <v/>
      </c>
      <c r="J406" s="22" t="str">
        <f t="shared" si="33"/>
        <v/>
      </c>
      <c r="K406" s="22" t="str">
        <f t="shared" si="34"/>
        <v/>
      </c>
    </row>
    <row r="407" spans="1:11" x14ac:dyDescent="0.3">
      <c r="A407" s="25" t="str">
        <f>IF(Items!A406="","",Items!A406)</f>
        <v/>
      </c>
      <c r="B407" s="25" t="str">
        <f>IF($A407="","",Items!B406)</f>
        <v/>
      </c>
      <c r="C407" s="23" t="str">
        <f>IF($A407="","",SUMIF(Receipts!$B$4:$B$1003,$A407,Receipts!$D$4:$D$1003))</f>
        <v/>
      </c>
      <c r="D407" s="22" t="str">
        <f>IF($A407="","",SUMIF(Receipts!$B$4:$B$1003,$A407,Receipts!$F$4:$F$1003))</f>
        <v/>
      </c>
      <c r="E407" s="23" t="str">
        <f>IF($A407="","",SUMIF(Issues!$B$4:$B$2003,$A407,Issues!$D$4:$D$2003))</f>
        <v/>
      </c>
      <c r="F407" s="23" t="str">
        <f t="shared" si="30"/>
        <v/>
      </c>
      <c r="G407" s="22" t="str">
        <f t="shared" si="31"/>
        <v/>
      </c>
      <c r="H407" s="22" t="str">
        <f t="shared" si="32"/>
        <v/>
      </c>
      <c r="I407" s="22" t="str">
        <f>IF($A407="","",SUMIF(Receipts!$B$4:$B$1003,$A407,Receipts!$I$4:$I$1003))</f>
        <v/>
      </c>
      <c r="J407" s="22" t="str">
        <f t="shared" si="33"/>
        <v/>
      </c>
      <c r="K407" s="22" t="str">
        <f t="shared" si="34"/>
        <v/>
      </c>
    </row>
    <row r="408" spans="1:11" x14ac:dyDescent="0.3">
      <c r="A408" s="25" t="str">
        <f>IF(Items!A407="","",Items!A407)</f>
        <v/>
      </c>
      <c r="B408" s="25" t="str">
        <f>IF($A408="","",Items!B407)</f>
        <v/>
      </c>
      <c r="C408" s="23" t="str">
        <f>IF($A408="","",SUMIF(Receipts!$B$4:$B$1003,$A408,Receipts!$D$4:$D$1003))</f>
        <v/>
      </c>
      <c r="D408" s="22" t="str">
        <f>IF($A408="","",SUMIF(Receipts!$B$4:$B$1003,$A408,Receipts!$F$4:$F$1003))</f>
        <v/>
      </c>
      <c r="E408" s="23" t="str">
        <f>IF($A408="","",SUMIF(Issues!$B$4:$B$2003,$A408,Issues!$D$4:$D$2003))</f>
        <v/>
      </c>
      <c r="F408" s="23" t="str">
        <f t="shared" si="30"/>
        <v/>
      </c>
      <c r="G408" s="22" t="str">
        <f t="shared" si="31"/>
        <v/>
      </c>
      <c r="H408" s="22" t="str">
        <f t="shared" si="32"/>
        <v/>
      </c>
      <c r="I408" s="22" t="str">
        <f>IF($A408="","",SUMIF(Receipts!$B$4:$B$1003,$A408,Receipts!$I$4:$I$1003))</f>
        <v/>
      </c>
      <c r="J408" s="22" t="str">
        <f t="shared" si="33"/>
        <v/>
      </c>
      <c r="K408" s="22" t="str">
        <f t="shared" si="34"/>
        <v/>
      </c>
    </row>
    <row r="409" spans="1:11" x14ac:dyDescent="0.3">
      <c r="A409" s="25" t="str">
        <f>IF(Items!A408="","",Items!A408)</f>
        <v/>
      </c>
      <c r="B409" s="25" t="str">
        <f>IF($A409="","",Items!B408)</f>
        <v/>
      </c>
      <c r="C409" s="23" t="str">
        <f>IF($A409="","",SUMIF(Receipts!$B$4:$B$1003,$A409,Receipts!$D$4:$D$1003))</f>
        <v/>
      </c>
      <c r="D409" s="22" t="str">
        <f>IF($A409="","",SUMIF(Receipts!$B$4:$B$1003,$A409,Receipts!$F$4:$F$1003))</f>
        <v/>
      </c>
      <c r="E409" s="23" t="str">
        <f>IF($A409="","",SUMIF(Issues!$B$4:$B$2003,$A409,Issues!$D$4:$D$2003))</f>
        <v/>
      </c>
      <c r="F409" s="23" t="str">
        <f t="shared" si="30"/>
        <v/>
      </c>
      <c r="G409" s="22" t="str">
        <f t="shared" si="31"/>
        <v/>
      </c>
      <c r="H409" s="22" t="str">
        <f t="shared" si="32"/>
        <v/>
      </c>
      <c r="I409" s="22" t="str">
        <f>IF($A409="","",SUMIF(Receipts!$B$4:$B$1003,$A409,Receipts!$I$4:$I$1003))</f>
        <v/>
      </c>
      <c r="J409" s="22" t="str">
        <f t="shared" si="33"/>
        <v/>
      </c>
      <c r="K409" s="22" t="str">
        <f t="shared" si="34"/>
        <v/>
      </c>
    </row>
    <row r="410" spans="1:11" x14ac:dyDescent="0.3">
      <c r="A410" s="25" t="str">
        <f>IF(Items!A409="","",Items!A409)</f>
        <v/>
      </c>
      <c r="B410" s="25" t="str">
        <f>IF($A410="","",Items!B409)</f>
        <v/>
      </c>
      <c r="C410" s="23" t="str">
        <f>IF($A410="","",SUMIF(Receipts!$B$4:$B$1003,$A410,Receipts!$D$4:$D$1003))</f>
        <v/>
      </c>
      <c r="D410" s="22" t="str">
        <f>IF($A410="","",SUMIF(Receipts!$B$4:$B$1003,$A410,Receipts!$F$4:$F$1003))</f>
        <v/>
      </c>
      <c r="E410" s="23" t="str">
        <f>IF($A410="","",SUMIF(Issues!$B$4:$B$2003,$A410,Issues!$D$4:$D$2003))</f>
        <v/>
      </c>
      <c r="F410" s="23" t="str">
        <f t="shared" si="30"/>
        <v/>
      </c>
      <c r="G410" s="22" t="str">
        <f t="shared" si="31"/>
        <v/>
      </c>
      <c r="H410" s="22" t="str">
        <f t="shared" si="32"/>
        <v/>
      </c>
      <c r="I410" s="22" t="str">
        <f>IF($A410="","",SUMIF(Receipts!$B$4:$B$1003,$A410,Receipts!$I$4:$I$1003))</f>
        <v/>
      </c>
      <c r="J410" s="22" t="str">
        <f t="shared" si="33"/>
        <v/>
      </c>
      <c r="K410" s="22" t="str">
        <f t="shared" si="34"/>
        <v/>
      </c>
    </row>
    <row r="411" spans="1:11" x14ac:dyDescent="0.3">
      <c r="A411" s="25" t="str">
        <f>IF(Items!A410="","",Items!A410)</f>
        <v/>
      </c>
      <c r="B411" s="25" t="str">
        <f>IF($A411="","",Items!B410)</f>
        <v/>
      </c>
      <c r="C411" s="23" t="str">
        <f>IF($A411="","",SUMIF(Receipts!$B$4:$B$1003,$A411,Receipts!$D$4:$D$1003))</f>
        <v/>
      </c>
      <c r="D411" s="22" t="str">
        <f>IF($A411="","",SUMIF(Receipts!$B$4:$B$1003,$A411,Receipts!$F$4:$F$1003))</f>
        <v/>
      </c>
      <c r="E411" s="23" t="str">
        <f>IF($A411="","",SUMIF(Issues!$B$4:$B$2003,$A411,Issues!$D$4:$D$2003))</f>
        <v/>
      </c>
      <c r="F411" s="23" t="str">
        <f t="shared" si="30"/>
        <v/>
      </c>
      <c r="G411" s="22" t="str">
        <f t="shared" si="31"/>
        <v/>
      </c>
      <c r="H411" s="22" t="str">
        <f t="shared" si="32"/>
        <v/>
      </c>
      <c r="I411" s="22" t="str">
        <f>IF($A411="","",SUMIF(Receipts!$B$4:$B$1003,$A411,Receipts!$I$4:$I$1003))</f>
        <v/>
      </c>
      <c r="J411" s="22" t="str">
        <f t="shared" si="33"/>
        <v/>
      </c>
      <c r="K411" s="22" t="str">
        <f t="shared" si="34"/>
        <v/>
      </c>
    </row>
    <row r="412" spans="1:11" x14ac:dyDescent="0.3">
      <c r="A412" s="25" t="str">
        <f>IF(Items!A411="","",Items!A411)</f>
        <v/>
      </c>
      <c r="B412" s="25" t="str">
        <f>IF($A412="","",Items!B411)</f>
        <v/>
      </c>
      <c r="C412" s="23" t="str">
        <f>IF($A412="","",SUMIF(Receipts!$B$4:$B$1003,$A412,Receipts!$D$4:$D$1003))</f>
        <v/>
      </c>
      <c r="D412" s="22" t="str">
        <f>IF($A412="","",SUMIF(Receipts!$B$4:$B$1003,$A412,Receipts!$F$4:$F$1003))</f>
        <v/>
      </c>
      <c r="E412" s="23" t="str">
        <f>IF($A412="","",SUMIF(Issues!$B$4:$B$2003,$A412,Issues!$D$4:$D$2003))</f>
        <v/>
      </c>
      <c r="F412" s="23" t="str">
        <f t="shared" si="30"/>
        <v/>
      </c>
      <c r="G412" s="22" t="str">
        <f t="shared" si="31"/>
        <v/>
      </c>
      <c r="H412" s="22" t="str">
        <f t="shared" si="32"/>
        <v/>
      </c>
      <c r="I412" s="22" t="str">
        <f>IF($A412="","",SUMIF(Receipts!$B$4:$B$1003,$A412,Receipts!$I$4:$I$1003))</f>
        <v/>
      </c>
      <c r="J412" s="22" t="str">
        <f t="shared" si="33"/>
        <v/>
      </c>
      <c r="K412" s="22" t="str">
        <f t="shared" si="34"/>
        <v/>
      </c>
    </row>
    <row r="413" spans="1:11" x14ac:dyDescent="0.3">
      <c r="A413" s="25" t="str">
        <f>IF(Items!A412="","",Items!A412)</f>
        <v/>
      </c>
      <c r="B413" s="25" t="str">
        <f>IF($A413="","",Items!B412)</f>
        <v/>
      </c>
      <c r="C413" s="23" t="str">
        <f>IF($A413="","",SUMIF(Receipts!$B$4:$B$1003,$A413,Receipts!$D$4:$D$1003))</f>
        <v/>
      </c>
      <c r="D413" s="22" t="str">
        <f>IF($A413="","",SUMIF(Receipts!$B$4:$B$1003,$A413,Receipts!$F$4:$F$1003))</f>
        <v/>
      </c>
      <c r="E413" s="23" t="str">
        <f>IF($A413="","",SUMIF(Issues!$B$4:$B$2003,$A413,Issues!$D$4:$D$2003))</f>
        <v/>
      </c>
      <c r="F413" s="23" t="str">
        <f t="shared" si="30"/>
        <v/>
      </c>
      <c r="G413" s="22" t="str">
        <f t="shared" si="31"/>
        <v/>
      </c>
      <c r="H413" s="22" t="str">
        <f t="shared" si="32"/>
        <v/>
      </c>
      <c r="I413" s="22" t="str">
        <f>IF($A413="","",SUMIF(Receipts!$B$4:$B$1003,$A413,Receipts!$I$4:$I$1003))</f>
        <v/>
      </c>
      <c r="J413" s="22" t="str">
        <f t="shared" si="33"/>
        <v/>
      </c>
      <c r="K413" s="22" t="str">
        <f t="shared" si="34"/>
        <v/>
      </c>
    </row>
    <row r="414" spans="1:11" x14ac:dyDescent="0.3">
      <c r="A414" s="25" t="str">
        <f>IF(Items!A413="","",Items!A413)</f>
        <v/>
      </c>
      <c r="B414" s="25" t="str">
        <f>IF($A414="","",Items!B413)</f>
        <v/>
      </c>
      <c r="C414" s="23" t="str">
        <f>IF($A414="","",SUMIF(Receipts!$B$4:$B$1003,$A414,Receipts!$D$4:$D$1003))</f>
        <v/>
      </c>
      <c r="D414" s="22" t="str">
        <f>IF($A414="","",SUMIF(Receipts!$B$4:$B$1003,$A414,Receipts!$F$4:$F$1003))</f>
        <v/>
      </c>
      <c r="E414" s="23" t="str">
        <f>IF($A414="","",SUMIF(Issues!$B$4:$B$2003,$A414,Issues!$D$4:$D$2003))</f>
        <v/>
      </c>
      <c r="F414" s="23" t="str">
        <f t="shared" si="30"/>
        <v/>
      </c>
      <c r="G414" s="22" t="str">
        <f t="shared" si="31"/>
        <v/>
      </c>
      <c r="H414" s="22" t="str">
        <f t="shared" si="32"/>
        <v/>
      </c>
      <c r="I414" s="22" t="str">
        <f>IF($A414="","",SUMIF(Receipts!$B$4:$B$1003,$A414,Receipts!$I$4:$I$1003))</f>
        <v/>
      </c>
      <c r="J414" s="22" t="str">
        <f t="shared" si="33"/>
        <v/>
      </c>
      <c r="K414" s="22" t="str">
        <f t="shared" si="34"/>
        <v/>
      </c>
    </row>
    <row r="415" spans="1:11" x14ac:dyDescent="0.3">
      <c r="A415" s="25" t="str">
        <f>IF(Items!A414="","",Items!A414)</f>
        <v/>
      </c>
      <c r="B415" s="25" t="str">
        <f>IF($A415="","",Items!B414)</f>
        <v/>
      </c>
      <c r="C415" s="23" t="str">
        <f>IF($A415="","",SUMIF(Receipts!$B$4:$B$1003,$A415,Receipts!$D$4:$D$1003))</f>
        <v/>
      </c>
      <c r="D415" s="22" t="str">
        <f>IF($A415="","",SUMIF(Receipts!$B$4:$B$1003,$A415,Receipts!$F$4:$F$1003))</f>
        <v/>
      </c>
      <c r="E415" s="23" t="str">
        <f>IF($A415="","",SUMIF(Issues!$B$4:$B$2003,$A415,Issues!$D$4:$D$2003))</f>
        <v/>
      </c>
      <c r="F415" s="23" t="str">
        <f t="shared" si="30"/>
        <v/>
      </c>
      <c r="G415" s="22" t="str">
        <f t="shared" si="31"/>
        <v/>
      </c>
      <c r="H415" s="22" t="str">
        <f t="shared" si="32"/>
        <v/>
      </c>
      <c r="I415" s="22" t="str">
        <f>IF($A415="","",SUMIF(Receipts!$B$4:$B$1003,$A415,Receipts!$I$4:$I$1003))</f>
        <v/>
      </c>
      <c r="J415" s="22" t="str">
        <f t="shared" si="33"/>
        <v/>
      </c>
      <c r="K415" s="22" t="str">
        <f t="shared" si="34"/>
        <v/>
      </c>
    </row>
    <row r="416" spans="1:11" x14ac:dyDescent="0.3">
      <c r="A416" s="25" t="str">
        <f>IF(Items!A415="","",Items!A415)</f>
        <v/>
      </c>
      <c r="B416" s="25" t="str">
        <f>IF($A416="","",Items!B415)</f>
        <v/>
      </c>
      <c r="C416" s="23" t="str">
        <f>IF($A416="","",SUMIF(Receipts!$B$4:$B$1003,$A416,Receipts!$D$4:$D$1003))</f>
        <v/>
      </c>
      <c r="D416" s="22" t="str">
        <f>IF($A416="","",SUMIF(Receipts!$B$4:$B$1003,$A416,Receipts!$F$4:$F$1003))</f>
        <v/>
      </c>
      <c r="E416" s="23" t="str">
        <f>IF($A416="","",SUMIF(Issues!$B$4:$B$2003,$A416,Issues!$D$4:$D$2003))</f>
        <v/>
      </c>
      <c r="F416" s="23" t="str">
        <f t="shared" si="30"/>
        <v/>
      </c>
      <c r="G416" s="22" t="str">
        <f t="shared" si="31"/>
        <v/>
      </c>
      <c r="H416" s="22" t="str">
        <f t="shared" si="32"/>
        <v/>
      </c>
      <c r="I416" s="22" t="str">
        <f>IF($A416="","",SUMIF(Receipts!$B$4:$B$1003,$A416,Receipts!$I$4:$I$1003))</f>
        <v/>
      </c>
      <c r="J416" s="22" t="str">
        <f t="shared" si="33"/>
        <v/>
      </c>
      <c r="K416" s="22" t="str">
        <f t="shared" si="34"/>
        <v/>
      </c>
    </row>
    <row r="417" spans="1:11" x14ac:dyDescent="0.3">
      <c r="A417" s="25" t="str">
        <f>IF(Items!A416="","",Items!A416)</f>
        <v/>
      </c>
      <c r="B417" s="25" t="str">
        <f>IF($A417="","",Items!B416)</f>
        <v/>
      </c>
      <c r="C417" s="23" t="str">
        <f>IF($A417="","",SUMIF(Receipts!$B$4:$B$1003,$A417,Receipts!$D$4:$D$1003))</f>
        <v/>
      </c>
      <c r="D417" s="22" t="str">
        <f>IF($A417="","",SUMIF(Receipts!$B$4:$B$1003,$A417,Receipts!$F$4:$F$1003))</f>
        <v/>
      </c>
      <c r="E417" s="23" t="str">
        <f>IF($A417="","",SUMIF(Issues!$B$4:$B$2003,$A417,Issues!$D$4:$D$2003))</f>
        <v/>
      </c>
      <c r="F417" s="23" t="str">
        <f t="shared" si="30"/>
        <v/>
      </c>
      <c r="G417" s="22" t="str">
        <f t="shared" si="31"/>
        <v/>
      </c>
      <c r="H417" s="22" t="str">
        <f t="shared" si="32"/>
        <v/>
      </c>
      <c r="I417" s="22" t="str">
        <f>IF($A417="","",SUMIF(Receipts!$B$4:$B$1003,$A417,Receipts!$I$4:$I$1003))</f>
        <v/>
      </c>
      <c r="J417" s="22" t="str">
        <f t="shared" si="33"/>
        <v/>
      </c>
      <c r="K417" s="22" t="str">
        <f t="shared" si="34"/>
        <v/>
      </c>
    </row>
    <row r="418" spans="1:11" x14ac:dyDescent="0.3">
      <c r="A418" s="25" t="str">
        <f>IF(Items!A417="","",Items!A417)</f>
        <v/>
      </c>
      <c r="B418" s="25" t="str">
        <f>IF($A418="","",Items!B417)</f>
        <v/>
      </c>
      <c r="C418" s="23" t="str">
        <f>IF($A418="","",SUMIF(Receipts!$B$4:$B$1003,$A418,Receipts!$D$4:$D$1003))</f>
        <v/>
      </c>
      <c r="D418" s="22" t="str">
        <f>IF($A418="","",SUMIF(Receipts!$B$4:$B$1003,$A418,Receipts!$F$4:$F$1003))</f>
        <v/>
      </c>
      <c r="E418" s="23" t="str">
        <f>IF($A418="","",SUMIF(Issues!$B$4:$B$2003,$A418,Issues!$D$4:$D$2003))</f>
        <v/>
      </c>
      <c r="F418" s="23" t="str">
        <f t="shared" si="30"/>
        <v/>
      </c>
      <c r="G418" s="22" t="str">
        <f t="shared" si="31"/>
        <v/>
      </c>
      <c r="H418" s="22" t="str">
        <f t="shared" si="32"/>
        <v/>
      </c>
      <c r="I418" s="22" t="str">
        <f>IF($A418="","",SUMIF(Receipts!$B$4:$B$1003,$A418,Receipts!$I$4:$I$1003))</f>
        <v/>
      </c>
      <c r="J418" s="22" t="str">
        <f t="shared" si="33"/>
        <v/>
      </c>
      <c r="K418" s="22" t="str">
        <f t="shared" si="34"/>
        <v/>
      </c>
    </row>
    <row r="419" spans="1:11" x14ac:dyDescent="0.3">
      <c r="A419" s="25" t="str">
        <f>IF(Items!A418="","",Items!A418)</f>
        <v/>
      </c>
      <c r="B419" s="25" t="str">
        <f>IF($A419="","",Items!B418)</f>
        <v/>
      </c>
      <c r="C419" s="23" t="str">
        <f>IF($A419="","",SUMIF(Receipts!$B$4:$B$1003,$A419,Receipts!$D$4:$D$1003))</f>
        <v/>
      </c>
      <c r="D419" s="22" t="str">
        <f>IF($A419="","",SUMIF(Receipts!$B$4:$B$1003,$A419,Receipts!$F$4:$F$1003))</f>
        <v/>
      </c>
      <c r="E419" s="23" t="str">
        <f>IF($A419="","",SUMIF(Issues!$B$4:$B$2003,$A419,Issues!$D$4:$D$2003))</f>
        <v/>
      </c>
      <c r="F419" s="23" t="str">
        <f t="shared" si="30"/>
        <v/>
      </c>
      <c r="G419" s="22" t="str">
        <f t="shared" si="31"/>
        <v/>
      </c>
      <c r="H419" s="22" t="str">
        <f t="shared" si="32"/>
        <v/>
      </c>
      <c r="I419" s="22" t="str">
        <f>IF($A419="","",SUMIF(Receipts!$B$4:$B$1003,$A419,Receipts!$I$4:$I$1003))</f>
        <v/>
      </c>
      <c r="J419" s="22" t="str">
        <f t="shared" si="33"/>
        <v/>
      </c>
      <c r="K419" s="22" t="str">
        <f t="shared" si="34"/>
        <v/>
      </c>
    </row>
    <row r="420" spans="1:11" x14ac:dyDescent="0.3">
      <c r="A420" s="25" t="str">
        <f>IF(Items!A419="","",Items!A419)</f>
        <v/>
      </c>
      <c r="B420" s="25" t="str">
        <f>IF($A420="","",Items!B419)</f>
        <v/>
      </c>
      <c r="C420" s="23" t="str">
        <f>IF($A420="","",SUMIF(Receipts!$B$4:$B$1003,$A420,Receipts!$D$4:$D$1003))</f>
        <v/>
      </c>
      <c r="D420" s="22" t="str">
        <f>IF($A420="","",SUMIF(Receipts!$B$4:$B$1003,$A420,Receipts!$F$4:$F$1003))</f>
        <v/>
      </c>
      <c r="E420" s="23" t="str">
        <f>IF($A420="","",SUMIF(Issues!$B$4:$B$2003,$A420,Issues!$D$4:$D$2003))</f>
        <v/>
      </c>
      <c r="F420" s="23" t="str">
        <f t="shared" si="30"/>
        <v/>
      </c>
      <c r="G420" s="22" t="str">
        <f t="shared" si="31"/>
        <v/>
      </c>
      <c r="H420" s="22" t="str">
        <f t="shared" si="32"/>
        <v/>
      </c>
      <c r="I420" s="22" t="str">
        <f>IF($A420="","",SUMIF(Receipts!$B$4:$B$1003,$A420,Receipts!$I$4:$I$1003))</f>
        <v/>
      </c>
      <c r="J420" s="22" t="str">
        <f t="shared" si="33"/>
        <v/>
      </c>
      <c r="K420" s="22" t="str">
        <f t="shared" si="34"/>
        <v/>
      </c>
    </row>
    <row r="421" spans="1:11" x14ac:dyDescent="0.3">
      <c r="A421" s="25" t="str">
        <f>IF(Items!A420="","",Items!A420)</f>
        <v/>
      </c>
      <c r="B421" s="25" t="str">
        <f>IF($A421="","",Items!B420)</f>
        <v/>
      </c>
      <c r="C421" s="23" t="str">
        <f>IF($A421="","",SUMIF(Receipts!$B$4:$B$1003,$A421,Receipts!$D$4:$D$1003))</f>
        <v/>
      </c>
      <c r="D421" s="22" t="str">
        <f>IF($A421="","",SUMIF(Receipts!$B$4:$B$1003,$A421,Receipts!$F$4:$F$1003))</f>
        <v/>
      </c>
      <c r="E421" s="23" t="str">
        <f>IF($A421="","",SUMIF(Issues!$B$4:$B$2003,$A421,Issues!$D$4:$D$2003))</f>
        <v/>
      </c>
      <c r="F421" s="23" t="str">
        <f t="shared" si="30"/>
        <v/>
      </c>
      <c r="G421" s="22" t="str">
        <f t="shared" si="31"/>
        <v/>
      </c>
      <c r="H421" s="22" t="str">
        <f t="shared" si="32"/>
        <v/>
      </c>
      <c r="I421" s="22" t="str">
        <f>IF($A421="","",SUMIF(Receipts!$B$4:$B$1003,$A421,Receipts!$I$4:$I$1003))</f>
        <v/>
      </c>
      <c r="J421" s="22" t="str">
        <f t="shared" si="33"/>
        <v/>
      </c>
      <c r="K421" s="22" t="str">
        <f t="shared" si="34"/>
        <v/>
      </c>
    </row>
    <row r="422" spans="1:11" x14ac:dyDescent="0.3">
      <c r="A422" s="25" t="str">
        <f>IF(Items!A421="","",Items!A421)</f>
        <v/>
      </c>
      <c r="B422" s="25" t="str">
        <f>IF($A422="","",Items!B421)</f>
        <v/>
      </c>
      <c r="C422" s="23" t="str">
        <f>IF($A422="","",SUMIF(Receipts!$B$4:$B$1003,$A422,Receipts!$D$4:$D$1003))</f>
        <v/>
      </c>
      <c r="D422" s="22" t="str">
        <f>IF($A422="","",SUMIF(Receipts!$B$4:$B$1003,$A422,Receipts!$F$4:$F$1003))</f>
        <v/>
      </c>
      <c r="E422" s="23" t="str">
        <f>IF($A422="","",SUMIF(Issues!$B$4:$B$2003,$A422,Issues!$D$4:$D$2003))</f>
        <v/>
      </c>
      <c r="F422" s="23" t="str">
        <f t="shared" si="30"/>
        <v/>
      </c>
      <c r="G422" s="22" t="str">
        <f t="shared" si="31"/>
        <v/>
      </c>
      <c r="H422" s="22" t="str">
        <f t="shared" si="32"/>
        <v/>
      </c>
      <c r="I422" s="22" t="str">
        <f>IF($A422="","",SUMIF(Receipts!$B$4:$B$1003,$A422,Receipts!$I$4:$I$1003))</f>
        <v/>
      </c>
      <c r="J422" s="22" t="str">
        <f t="shared" si="33"/>
        <v/>
      </c>
      <c r="K422" s="22" t="str">
        <f t="shared" si="34"/>
        <v/>
      </c>
    </row>
    <row r="423" spans="1:11" x14ac:dyDescent="0.3">
      <c r="A423" s="25" t="str">
        <f>IF(Items!A422="","",Items!A422)</f>
        <v/>
      </c>
      <c r="B423" s="25" t="str">
        <f>IF($A423="","",Items!B422)</f>
        <v/>
      </c>
      <c r="C423" s="23" t="str">
        <f>IF($A423="","",SUMIF(Receipts!$B$4:$B$1003,$A423,Receipts!$D$4:$D$1003))</f>
        <v/>
      </c>
      <c r="D423" s="22" t="str">
        <f>IF($A423="","",SUMIF(Receipts!$B$4:$B$1003,$A423,Receipts!$F$4:$F$1003))</f>
        <v/>
      </c>
      <c r="E423" s="23" t="str">
        <f>IF($A423="","",SUMIF(Issues!$B$4:$B$2003,$A423,Issues!$D$4:$D$2003))</f>
        <v/>
      </c>
      <c r="F423" s="23" t="str">
        <f t="shared" si="30"/>
        <v/>
      </c>
      <c r="G423" s="22" t="str">
        <f t="shared" si="31"/>
        <v/>
      </c>
      <c r="H423" s="22" t="str">
        <f t="shared" si="32"/>
        <v/>
      </c>
      <c r="I423" s="22" t="str">
        <f>IF($A423="","",SUMIF(Receipts!$B$4:$B$1003,$A423,Receipts!$I$4:$I$1003))</f>
        <v/>
      </c>
      <c r="J423" s="22" t="str">
        <f t="shared" si="33"/>
        <v/>
      </c>
      <c r="K423" s="22" t="str">
        <f t="shared" si="34"/>
        <v/>
      </c>
    </row>
    <row r="424" spans="1:11" x14ac:dyDescent="0.3">
      <c r="A424" s="25" t="str">
        <f>IF(Items!A423="","",Items!A423)</f>
        <v/>
      </c>
      <c r="B424" s="25" t="str">
        <f>IF($A424="","",Items!B423)</f>
        <v/>
      </c>
      <c r="C424" s="23" t="str">
        <f>IF($A424="","",SUMIF(Receipts!$B$4:$B$1003,$A424,Receipts!$D$4:$D$1003))</f>
        <v/>
      </c>
      <c r="D424" s="22" t="str">
        <f>IF($A424="","",SUMIF(Receipts!$B$4:$B$1003,$A424,Receipts!$F$4:$F$1003))</f>
        <v/>
      </c>
      <c r="E424" s="23" t="str">
        <f>IF($A424="","",SUMIF(Issues!$B$4:$B$2003,$A424,Issues!$D$4:$D$2003))</f>
        <v/>
      </c>
      <c r="F424" s="23" t="str">
        <f t="shared" si="30"/>
        <v/>
      </c>
      <c r="G424" s="22" t="str">
        <f t="shared" si="31"/>
        <v/>
      </c>
      <c r="H424" s="22" t="str">
        <f t="shared" si="32"/>
        <v/>
      </c>
      <c r="I424" s="22" t="str">
        <f>IF($A424="","",SUMIF(Receipts!$B$4:$B$1003,$A424,Receipts!$I$4:$I$1003))</f>
        <v/>
      </c>
      <c r="J424" s="22" t="str">
        <f t="shared" si="33"/>
        <v/>
      </c>
      <c r="K424" s="22" t="str">
        <f t="shared" si="34"/>
        <v/>
      </c>
    </row>
    <row r="425" spans="1:11" x14ac:dyDescent="0.3">
      <c r="A425" s="25" t="str">
        <f>IF(Items!A424="","",Items!A424)</f>
        <v/>
      </c>
      <c r="B425" s="25" t="str">
        <f>IF($A425="","",Items!B424)</f>
        <v/>
      </c>
      <c r="C425" s="23" t="str">
        <f>IF($A425="","",SUMIF(Receipts!$B$4:$B$1003,$A425,Receipts!$D$4:$D$1003))</f>
        <v/>
      </c>
      <c r="D425" s="22" t="str">
        <f>IF($A425="","",SUMIF(Receipts!$B$4:$B$1003,$A425,Receipts!$F$4:$F$1003))</f>
        <v/>
      </c>
      <c r="E425" s="23" t="str">
        <f>IF($A425="","",SUMIF(Issues!$B$4:$B$2003,$A425,Issues!$D$4:$D$2003))</f>
        <v/>
      </c>
      <c r="F425" s="23" t="str">
        <f t="shared" si="30"/>
        <v/>
      </c>
      <c r="G425" s="22" t="str">
        <f t="shared" si="31"/>
        <v/>
      </c>
      <c r="H425" s="22" t="str">
        <f t="shared" si="32"/>
        <v/>
      </c>
      <c r="I425" s="22" t="str">
        <f>IF($A425="","",SUMIF(Receipts!$B$4:$B$1003,$A425,Receipts!$I$4:$I$1003))</f>
        <v/>
      </c>
      <c r="J425" s="22" t="str">
        <f t="shared" si="33"/>
        <v/>
      </c>
      <c r="K425" s="22" t="str">
        <f t="shared" si="34"/>
        <v/>
      </c>
    </row>
    <row r="426" spans="1:11" x14ac:dyDescent="0.3">
      <c r="A426" s="25" t="str">
        <f>IF(Items!A425="","",Items!A425)</f>
        <v/>
      </c>
      <c r="B426" s="25" t="str">
        <f>IF($A426="","",Items!B425)</f>
        <v/>
      </c>
      <c r="C426" s="23" t="str">
        <f>IF($A426="","",SUMIF(Receipts!$B$4:$B$1003,$A426,Receipts!$D$4:$D$1003))</f>
        <v/>
      </c>
      <c r="D426" s="22" t="str">
        <f>IF($A426="","",SUMIF(Receipts!$B$4:$B$1003,$A426,Receipts!$F$4:$F$1003))</f>
        <v/>
      </c>
      <c r="E426" s="23" t="str">
        <f>IF($A426="","",SUMIF(Issues!$B$4:$B$2003,$A426,Issues!$D$4:$D$2003))</f>
        <v/>
      </c>
      <c r="F426" s="23" t="str">
        <f t="shared" si="30"/>
        <v/>
      </c>
      <c r="G426" s="22" t="str">
        <f t="shared" si="31"/>
        <v/>
      </c>
      <c r="H426" s="22" t="str">
        <f t="shared" si="32"/>
        <v/>
      </c>
      <c r="I426" s="22" t="str">
        <f>IF($A426="","",SUMIF(Receipts!$B$4:$B$1003,$A426,Receipts!$I$4:$I$1003))</f>
        <v/>
      </c>
      <c r="J426" s="22" t="str">
        <f t="shared" si="33"/>
        <v/>
      </c>
      <c r="K426" s="22" t="str">
        <f t="shared" si="34"/>
        <v/>
      </c>
    </row>
    <row r="427" spans="1:11" x14ac:dyDescent="0.3">
      <c r="A427" s="25" t="str">
        <f>IF(Items!A426="","",Items!A426)</f>
        <v/>
      </c>
      <c r="B427" s="25" t="str">
        <f>IF($A427="","",Items!B426)</f>
        <v/>
      </c>
      <c r="C427" s="23" t="str">
        <f>IF($A427="","",SUMIF(Receipts!$B$4:$B$1003,$A427,Receipts!$D$4:$D$1003))</f>
        <v/>
      </c>
      <c r="D427" s="22" t="str">
        <f>IF($A427="","",SUMIF(Receipts!$B$4:$B$1003,$A427,Receipts!$F$4:$F$1003))</f>
        <v/>
      </c>
      <c r="E427" s="23" t="str">
        <f>IF($A427="","",SUMIF(Issues!$B$4:$B$2003,$A427,Issues!$D$4:$D$2003))</f>
        <v/>
      </c>
      <c r="F427" s="23" t="str">
        <f t="shared" si="30"/>
        <v/>
      </c>
      <c r="G427" s="22" t="str">
        <f t="shared" si="31"/>
        <v/>
      </c>
      <c r="H427" s="22" t="str">
        <f t="shared" si="32"/>
        <v/>
      </c>
      <c r="I427" s="22" t="str">
        <f>IF($A427="","",SUMIF(Receipts!$B$4:$B$1003,$A427,Receipts!$I$4:$I$1003))</f>
        <v/>
      </c>
      <c r="J427" s="22" t="str">
        <f t="shared" si="33"/>
        <v/>
      </c>
      <c r="K427" s="22" t="str">
        <f t="shared" si="34"/>
        <v/>
      </c>
    </row>
    <row r="428" spans="1:11" x14ac:dyDescent="0.3">
      <c r="A428" s="25" t="str">
        <f>IF(Items!A427="","",Items!A427)</f>
        <v/>
      </c>
      <c r="B428" s="25" t="str">
        <f>IF($A428="","",Items!B427)</f>
        <v/>
      </c>
      <c r="C428" s="23" t="str">
        <f>IF($A428="","",SUMIF(Receipts!$B$4:$B$1003,$A428,Receipts!$D$4:$D$1003))</f>
        <v/>
      </c>
      <c r="D428" s="22" t="str">
        <f>IF($A428="","",SUMIF(Receipts!$B$4:$B$1003,$A428,Receipts!$F$4:$F$1003))</f>
        <v/>
      </c>
      <c r="E428" s="23" t="str">
        <f>IF($A428="","",SUMIF(Issues!$B$4:$B$2003,$A428,Issues!$D$4:$D$2003))</f>
        <v/>
      </c>
      <c r="F428" s="23" t="str">
        <f t="shared" si="30"/>
        <v/>
      </c>
      <c r="G428" s="22" t="str">
        <f t="shared" si="31"/>
        <v/>
      </c>
      <c r="H428" s="22" t="str">
        <f t="shared" si="32"/>
        <v/>
      </c>
      <c r="I428" s="22" t="str">
        <f>IF($A428="","",SUMIF(Receipts!$B$4:$B$1003,$A428,Receipts!$I$4:$I$1003))</f>
        <v/>
      </c>
      <c r="J428" s="22" t="str">
        <f t="shared" si="33"/>
        <v/>
      </c>
      <c r="K428" s="22" t="str">
        <f t="shared" si="34"/>
        <v/>
      </c>
    </row>
    <row r="429" spans="1:11" x14ac:dyDescent="0.3">
      <c r="A429" s="25" t="str">
        <f>IF(Items!A428="","",Items!A428)</f>
        <v/>
      </c>
      <c r="B429" s="25" t="str">
        <f>IF($A429="","",Items!B428)</f>
        <v/>
      </c>
      <c r="C429" s="23" t="str">
        <f>IF($A429="","",SUMIF(Receipts!$B$4:$B$1003,$A429,Receipts!$D$4:$D$1003))</f>
        <v/>
      </c>
      <c r="D429" s="22" t="str">
        <f>IF($A429="","",SUMIF(Receipts!$B$4:$B$1003,$A429,Receipts!$F$4:$F$1003))</f>
        <v/>
      </c>
      <c r="E429" s="23" t="str">
        <f>IF($A429="","",SUMIF(Issues!$B$4:$B$2003,$A429,Issues!$D$4:$D$2003))</f>
        <v/>
      </c>
      <c r="F429" s="23" t="str">
        <f t="shared" si="30"/>
        <v/>
      </c>
      <c r="G429" s="22" t="str">
        <f t="shared" si="31"/>
        <v/>
      </c>
      <c r="H429" s="22" t="str">
        <f t="shared" si="32"/>
        <v/>
      </c>
      <c r="I429" s="22" t="str">
        <f>IF($A429="","",SUMIF(Receipts!$B$4:$B$1003,$A429,Receipts!$I$4:$I$1003))</f>
        <v/>
      </c>
      <c r="J429" s="22" t="str">
        <f t="shared" si="33"/>
        <v/>
      </c>
      <c r="K429" s="22" t="str">
        <f t="shared" si="34"/>
        <v/>
      </c>
    </row>
    <row r="430" spans="1:11" x14ac:dyDescent="0.3">
      <c r="A430" s="25" t="str">
        <f>IF(Items!A429="","",Items!A429)</f>
        <v/>
      </c>
      <c r="B430" s="25" t="str">
        <f>IF($A430="","",Items!B429)</f>
        <v/>
      </c>
      <c r="C430" s="23" t="str">
        <f>IF($A430="","",SUMIF(Receipts!$B$4:$B$1003,$A430,Receipts!$D$4:$D$1003))</f>
        <v/>
      </c>
      <c r="D430" s="22" t="str">
        <f>IF($A430="","",SUMIF(Receipts!$B$4:$B$1003,$A430,Receipts!$F$4:$F$1003))</f>
        <v/>
      </c>
      <c r="E430" s="23" t="str">
        <f>IF($A430="","",SUMIF(Issues!$B$4:$B$2003,$A430,Issues!$D$4:$D$2003))</f>
        <v/>
      </c>
      <c r="F430" s="23" t="str">
        <f t="shared" si="30"/>
        <v/>
      </c>
      <c r="G430" s="22" t="str">
        <f t="shared" si="31"/>
        <v/>
      </c>
      <c r="H430" s="22" t="str">
        <f t="shared" si="32"/>
        <v/>
      </c>
      <c r="I430" s="22" t="str">
        <f>IF($A430="","",SUMIF(Receipts!$B$4:$B$1003,$A430,Receipts!$I$4:$I$1003))</f>
        <v/>
      </c>
      <c r="J430" s="22" t="str">
        <f t="shared" si="33"/>
        <v/>
      </c>
      <c r="K430" s="22" t="str">
        <f t="shared" si="34"/>
        <v/>
      </c>
    </row>
    <row r="431" spans="1:11" x14ac:dyDescent="0.3">
      <c r="A431" s="25" t="str">
        <f>IF(Items!A430="","",Items!A430)</f>
        <v/>
      </c>
      <c r="B431" s="25" t="str">
        <f>IF($A431="","",Items!B430)</f>
        <v/>
      </c>
      <c r="C431" s="23" t="str">
        <f>IF($A431="","",SUMIF(Receipts!$B$4:$B$1003,$A431,Receipts!$D$4:$D$1003))</f>
        <v/>
      </c>
      <c r="D431" s="22" t="str">
        <f>IF($A431="","",SUMIF(Receipts!$B$4:$B$1003,$A431,Receipts!$F$4:$F$1003))</f>
        <v/>
      </c>
      <c r="E431" s="23" t="str">
        <f>IF($A431="","",SUMIF(Issues!$B$4:$B$2003,$A431,Issues!$D$4:$D$2003))</f>
        <v/>
      </c>
      <c r="F431" s="23" t="str">
        <f t="shared" si="30"/>
        <v/>
      </c>
      <c r="G431" s="22" t="str">
        <f t="shared" si="31"/>
        <v/>
      </c>
      <c r="H431" s="22" t="str">
        <f t="shared" si="32"/>
        <v/>
      </c>
      <c r="I431" s="22" t="str">
        <f>IF($A431="","",SUMIF(Receipts!$B$4:$B$1003,$A431,Receipts!$I$4:$I$1003))</f>
        <v/>
      </c>
      <c r="J431" s="22" t="str">
        <f t="shared" si="33"/>
        <v/>
      </c>
      <c r="K431" s="22" t="str">
        <f t="shared" si="34"/>
        <v/>
      </c>
    </row>
    <row r="432" spans="1:11" x14ac:dyDescent="0.3">
      <c r="A432" s="25" t="str">
        <f>IF(Items!A431="","",Items!A431)</f>
        <v/>
      </c>
      <c r="B432" s="25" t="str">
        <f>IF($A432="","",Items!B431)</f>
        <v/>
      </c>
      <c r="C432" s="23" t="str">
        <f>IF($A432="","",SUMIF(Receipts!$B$4:$B$1003,$A432,Receipts!$D$4:$D$1003))</f>
        <v/>
      </c>
      <c r="D432" s="22" t="str">
        <f>IF($A432="","",SUMIF(Receipts!$B$4:$B$1003,$A432,Receipts!$F$4:$F$1003))</f>
        <v/>
      </c>
      <c r="E432" s="23" t="str">
        <f>IF($A432="","",SUMIF(Issues!$B$4:$B$2003,$A432,Issues!$D$4:$D$2003))</f>
        <v/>
      </c>
      <c r="F432" s="23" t="str">
        <f t="shared" si="30"/>
        <v/>
      </c>
      <c r="G432" s="22" t="str">
        <f t="shared" si="31"/>
        <v/>
      </c>
      <c r="H432" s="22" t="str">
        <f t="shared" si="32"/>
        <v/>
      </c>
      <c r="I432" s="22" t="str">
        <f>IF($A432="","",SUMIF(Receipts!$B$4:$B$1003,$A432,Receipts!$I$4:$I$1003))</f>
        <v/>
      </c>
      <c r="J432" s="22" t="str">
        <f t="shared" si="33"/>
        <v/>
      </c>
      <c r="K432" s="22" t="str">
        <f t="shared" si="34"/>
        <v/>
      </c>
    </row>
    <row r="433" spans="1:11" x14ac:dyDescent="0.3">
      <c r="A433" s="25" t="str">
        <f>IF(Items!A432="","",Items!A432)</f>
        <v/>
      </c>
      <c r="B433" s="25" t="str">
        <f>IF($A433="","",Items!B432)</f>
        <v/>
      </c>
      <c r="C433" s="23" t="str">
        <f>IF($A433="","",SUMIF(Receipts!$B$4:$B$1003,$A433,Receipts!$D$4:$D$1003))</f>
        <v/>
      </c>
      <c r="D433" s="22" t="str">
        <f>IF($A433="","",SUMIF(Receipts!$B$4:$B$1003,$A433,Receipts!$F$4:$F$1003))</f>
        <v/>
      </c>
      <c r="E433" s="23" t="str">
        <f>IF($A433="","",SUMIF(Issues!$B$4:$B$2003,$A433,Issues!$D$4:$D$2003))</f>
        <v/>
      </c>
      <c r="F433" s="23" t="str">
        <f t="shared" si="30"/>
        <v/>
      </c>
      <c r="G433" s="22" t="str">
        <f t="shared" si="31"/>
        <v/>
      </c>
      <c r="H433" s="22" t="str">
        <f t="shared" si="32"/>
        <v/>
      </c>
      <c r="I433" s="22" t="str">
        <f>IF($A433="","",SUMIF(Receipts!$B$4:$B$1003,$A433,Receipts!$I$4:$I$1003))</f>
        <v/>
      </c>
      <c r="J433" s="22" t="str">
        <f t="shared" si="33"/>
        <v/>
      </c>
      <c r="K433" s="22" t="str">
        <f t="shared" si="34"/>
        <v/>
      </c>
    </row>
    <row r="434" spans="1:11" x14ac:dyDescent="0.3">
      <c r="A434" s="25" t="str">
        <f>IF(Items!A433="","",Items!A433)</f>
        <v/>
      </c>
      <c r="B434" s="25" t="str">
        <f>IF($A434="","",Items!B433)</f>
        <v/>
      </c>
      <c r="C434" s="23" t="str">
        <f>IF($A434="","",SUMIF(Receipts!$B$4:$B$1003,$A434,Receipts!$D$4:$D$1003))</f>
        <v/>
      </c>
      <c r="D434" s="22" t="str">
        <f>IF($A434="","",SUMIF(Receipts!$B$4:$B$1003,$A434,Receipts!$F$4:$F$1003))</f>
        <v/>
      </c>
      <c r="E434" s="23" t="str">
        <f>IF($A434="","",SUMIF(Issues!$B$4:$B$2003,$A434,Issues!$D$4:$D$2003))</f>
        <v/>
      </c>
      <c r="F434" s="23" t="str">
        <f t="shared" si="30"/>
        <v/>
      </c>
      <c r="G434" s="22" t="str">
        <f t="shared" si="31"/>
        <v/>
      </c>
      <c r="H434" s="22" t="str">
        <f t="shared" si="32"/>
        <v/>
      </c>
      <c r="I434" s="22" t="str">
        <f>IF($A434="","",SUMIF(Receipts!$B$4:$B$1003,$A434,Receipts!$I$4:$I$1003))</f>
        <v/>
      </c>
      <c r="J434" s="22" t="str">
        <f t="shared" si="33"/>
        <v/>
      </c>
      <c r="K434" s="22" t="str">
        <f t="shared" si="34"/>
        <v/>
      </c>
    </row>
    <row r="435" spans="1:11" x14ac:dyDescent="0.3">
      <c r="A435" s="25" t="str">
        <f>IF(Items!A434="","",Items!A434)</f>
        <v/>
      </c>
      <c r="B435" s="25" t="str">
        <f>IF($A435="","",Items!B434)</f>
        <v/>
      </c>
      <c r="C435" s="23" t="str">
        <f>IF($A435="","",SUMIF(Receipts!$B$4:$B$1003,$A435,Receipts!$D$4:$D$1003))</f>
        <v/>
      </c>
      <c r="D435" s="22" t="str">
        <f>IF($A435="","",SUMIF(Receipts!$B$4:$B$1003,$A435,Receipts!$F$4:$F$1003))</f>
        <v/>
      </c>
      <c r="E435" s="23" t="str">
        <f>IF($A435="","",SUMIF(Issues!$B$4:$B$2003,$A435,Issues!$D$4:$D$2003))</f>
        <v/>
      </c>
      <c r="F435" s="23" t="str">
        <f t="shared" si="30"/>
        <v/>
      </c>
      <c r="G435" s="22" t="str">
        <f t="shared" si="31"/>
        <v/>
      </c>
      <c r="H435" s="22" t="str">
        <f t="shared" si="32"/>
        <v/>
      </c>
      <c r="I435" s="22" t="str">
        <f>IF($A435="","",SUMIF(Receipts!$B$4:$B$1003,$A435,Receipts!$I$4:$I$1003))</f>
        <v/>
      </c>
      <c r="J435" s="22" t="str">
        <f t="shared" si="33"/>
        <v/>
      </c>
      <c r="K435" s="22" t="str">
        <f t="shared" si="34"/>
        <v/>
      </c>
    </row>
    <row r="436" spans="1:11" x14ac:dyDescent="0.3">
      <c r="A436" s="25" t="str">
        <f>IF(Items!A435="","",Items!A435)</f>
        <v/>
      </c>
      <c r="B436" s="25" t="str">
        <f>IF($A436="","",Items!B435)</f>
        <v/>
      </c>
      <c r="C436" s="23" t="str">
        <f>IF($A436="","",SUMIF(Receipts!$B$4:$B$1003,$A436,Receipts!$D$4:$D$1003))</f>
        <v/>
      </c>
      <c r="D436" s="22" t="str">
        <f>IF($A436="","",SUMIF(Receipts!$B$4:$B$1003,$A436,Receipts!$F$4:$F$1003))</f>
        <v/>
      </c>
      <c r="E436" s="23" t="str">
        <f>IF($A436="","",SUMIF(Issues!$B$4:$B$2003,$A436,Issues!$D$4:$D$2003))</f>
        <v/>
      </c>
      <c r="F436" s="23" t="str">
        <f t="shared" si="30"/>
        <v/>
      </c>
      <c r="G436" s="22" t="str">
        <f t="shared" si="31"/>
        <v/>
      </c>
      <c r="H436" s="22" t="str">
        <f t="shared" si="32"/>
        <v/>
      </c>
      <c r="I436" s="22" t="str">
        <f>IF($A436="","",SUMIF(Receipts!$B$4:$B$1003,$A436,Receipts!$I$4:$I$1003))</f>
        <v/>
      </c>
      <c r="J436" s="22" t="str">
        <f t="shared" si="33"/>
        <v/>
      </c>
      <c r="K436" s="22" t="str">
        <f t="shared" si="34"/>
        <v/>
      </c>
    </row>
    <row r="437" spans="1:11" x14ac:dyDescent="0.3">
      <c r="A437" s="25" t="str">
        <f>IF(Items!A436="","",Items!A436)</f>
        <v/>
      </c>
      <c r="B437" s="25" t="str">
        <f>IF($A437="","",Items!B436)</f>
        <v/>
      </c>
      <c r="C437" s="23" t="str">
        <f>IF($A437="","",SUMIF(Receipts!$B$4:$B$1003,$A437,Receipts!$D$4:$D$1003))</f>
        <v/>
      </c>
      <c r="D437" s="22" t="str">
        <f>IF($A437="","",SUMIF(Receipts!$B$4:$B$1003,$A437,Receipts!$F$4:$F$1003))</f>
        <v/>
      </c>
      <c r="E437" s="23" t="str">
        <f>IF($A437="","",SUMIF(Issues!$B$4:$B$2003,$A437,Issues!$D$4:$D$2003))</f>
        <v/>
      </c>
      <c r="F437" s="23" t="str">
        <f t="shared" si="30"/>
        <v/>
      </c>
      <c r="G437" s="22" t="str">
        <f t="shared" si="31"/>
        <v/>
      </c>
      <c r="H437" s="22" t="str">
        <f t="shared" si="32"/>
        <v/>
      </c>
      <c r="I437" s="22" t="str">
        <f>IF($A437="","",SUMIF(Receipts!$B$4:$B$1003,$A437,Receipts!$I$4:$I$1003))</f>
        <v/>
      </c>
      <c r="J437" s="22" t="str">
        <f t="shared" si="33"/>
        <v/>
      </c>
      <c r="K437" s="22" t="str">
        <f t="shared" si="34"/>
        <v/>
      </c>
    </row>
    <row r="438" spans="1:11" x14ac:dyDescent="0.3">
      <c r="A438" s="25" t="str">
        <f>IF(Items!A437="","",Items!A437)</f>
        <v/>
      </c>
      <c r="B438" s="25" t="str">
        <f>IF($A438="","",Items!B437)</f>
        <v/>
      </c>
      <c r="C438" s="23" t="str">
        <f>IF($A438="","",SUMIF(Receipts!$B$4:$B$1003,$A438,Receipts!$D$4:$D$1003))</f>
        <v/>
      </c>
      <c r="D438" s="22" t="str">
        <f>IF($A438="","",SUMIF(Receipts!$B$4:$B$1003,$A438,Receipts!$F$4:$F$1003))</f>
        <v/>
      </c>
      <c r="E438" s="23" t="str">
        <f>IF($A438="","",SUMIF(Issues!$B$4:$B$2003,$A438,Issues!$D$4:$D$2003))</f>
        <v/>
      </c>
      <c r="F438" s="23" t="str">
        <f t="shared" si="30"/>
        <v/>
      </c>
      <c r="G438" s="22" t="str">
        <f t="shared" si="31"/>
        <v/>
      </c>
      <c r="H438" s="22" t="str">
        <f t="shared" si="32"/>
        <v/>
      </c>
      <c r="I438" s="22" t="str">
        <f>IF($A438="","",SUMIF(Receipts!$B$4:$B$1003,$A438,Receipts!$I$4:$I$1003))</f>
        <v/>
      </c>
      <c r="J438" s="22" t="str">
        <f t="shared" si="33"/>
        <v/>
      </c>
      <c r="K438" s="22" t="str">
        <f t="shared" si="34"/>
        <v/>
      </c>
    </row>
    <row r="439" spans="1:11" x14ac:dyDescent="0.3">
      <c r="A439" s="25" t="str">
        <f>IF(Items!A438="","",Items!A438)</f>
        <v/>
      </c>
      <c r="B439" s="25" t="str">
        <f>IF($A439="","",Items!B438)</f>
        <v/>
      </c>
      <c r="C439" s="23" t="str">
        <f>IF($A439="","",SUMIF(Receipts!$B$4:$B$1003,$A439,Receipts!$D$4:$D$1003))</f>
        <v/>
      </c>
      <c r="D439" s="22" t="str">
        <f>IF($A439="","",SUMIF(Receipts!$B$4:$B$1003,$A439,Receipts!$F$4:$F$1003))</f>
        <v/>
      </c>
      <c r="E439" s="23" t="str">
        <f>IF($A439="","",SUMIF(Issues!$B$4:$B$2003,$A439,Issues!$D$4:$D$2003))</f>
        <v/>
      </c>
      <c r="F439" s="23" t="str">
        <f t="shared" si="30"/>
        <v/>
      </c>
      <c r="G439" s="22" t="str">
        <f t="shared" si="31"/>
        <v/>
      </c>
      <c r="H439" s="22" t="str">
        <f t="shared" si="32"/>
        <v/>
      </c>
      <c r="I439" s="22" t="str">
        <f>IF($A439="","",SUMIF(Receipts!$B$4:$B$1003,$A439,Receipts!$I$4:$I$1003))</f>
        <v/>
      </c>
      <c r="J439" s="22" t="str">
        <f t="shared" si="33"/>
        <v/>
      </c>
      <c r="K439" s="22" t="str">
        <f t="shared" si="34"/>
        <v/>
      </c>
    </row>
    <row r="440" spans="1:11" x14ac:dyDescent="0.3">
      <c r="A440" s="25" t="str">
        <f>IF(Items!A439="","",Items!A439)</f>
        <v/>
      </c>
      <c r="B440" s="25" t="str">
        <f>IF($A440="","",Items!B439)</f>
        <v/>
      </c>
      <c r="C440" s="23" t="str">
        <f>IF($A440="","",SUMIF(Receipts!$B$4:$B$1003,$A440,Receipts!$D$4:$D$1003))</f>
        <v/>
      </c>
      <c r="D440" s="22" t="str">
        <f>IF($A440="","",SUMIF(Receipts!$B$4:$B$1003,$A440,Receipts!$F$4:$F$1003))</f>
        <v/>
      </c>
      <c r="E440" s="23" t="str">
        <f>IF($A440="","",SUMIF(Issues!$B$4:$B$2003,$A440,Issues!$D$4:$D$2003))</f>
        <v/>
      </c>
      <c r="F440" s="23" t="str">
        <f t="shared" si="30"/>
        <v/>
      </c>
      <c r="G440" s="22" t="str">
        <f t="shared" si="31"/>
        <v/>
      </c>
      <c r="H440" s="22" t="str">
        <f t="shared" si="32"/>
        <v/>
      </c>
      <c r="I440" s="22" t="str">
        <f>IF($A440="","",SUMIF(Receipts!$B$4:$B$1003,$A440,Receipts!$I$4:$I$1003))</f>
        <v/>
      </c>
      <c r="J440" s="22" t="str">
        <f t="shared" si="33"/>
        <v/>
      </c>
      <c r="K440" s="22" t="str">
        <f t="shared" si="34"/>
        <v/>
      </c>
    </row>
    <row r="441" spans="1:11" x14ac:dyDescent="0.3">
      <c r="A441" s="25" t="str">
        <f>IF(Items!A440="","",Items!A440)</f>
        <v/>
      </c>
      <c r="B441" s="25" t="str">
        <f>IF($A441="","",Items!B440)</f>
        <v/>
      </c>
      <c r="C441" s="23" t="str">
        <f>IF($A441="","",SUMIF(Receipts!$B$4:$B$1003,$A441,Receipts!$D$4:$D$1003))</f>
        <v/>
      </c>
      <c r="D441" s="22" t="str">
        <f>IF($A441="","",SUMIF(Receipts!$B$4:$B$1003,$A441,Receipts!$F$4:$F$1003))</f>
        <v/>
      </c>
      <c r="E441" s="23" t="str">
        <f>IF($A441="","",SUMIF(Issues!$B$4:$B$2003,$A441,Issues!$D$4:$D$2003))</f>
        <v/>
      </c>
      <c r="F441" s="23" t="str">
        <f t="shared" si="30"/>
        <v/>
      </c>
      <c r="G441" s="22" t="str">
        <f t="shared" si="31"/>
        <v/>
      </c>
      <c r="H441" s="22" t="str">
        <f t="shared" si="32"/>
        <v/>
      </c>
      <c r="I441" s="22" t="str">
        <f>IF($A441="","",SUMIF(Receipts!$B$4:$B$1003,$A441,Receipts!$I$4:$I$1003))</f>
        <v/>
      </c>
      <c r="J441" s="22" t="str">
        <f t="shared" si="33"/>
        <v/>
      </c>
      <c r="K441" s="22" t="str">
        <f t="shared" si="34"/>
        <v/>
      </c>
    </row>
    <row r="442" spans="1:11" x14ac:dyDescent="0.3">
      <c r="A442" s="25" t="str">
        <f>IF(Items!A441="","",Items!A441)</f>
        <v/>
      </c>
      <c r="B442" s="25" t="str">
        <f>IF($A442="","",Items!B441)</f>
        <v/>
      </c>
      <c r="C442" s="23" t="str">
        <f>IF($A442="","",SUMIF(Receipts!$B$4:$B$1003,$A442,Receipts!$D$4:$D$1003))</f>
        <v/>
      </c>
      <c r="D442" s="22" t="str">
        <f>IF($A442="","",SUMIF(Receipts!$B$4:$B$1003,$A442,Receipts!$F$4:$F$1003))</f>
        <v/>
      </c>
      <c r="E442" s="23" t="str">
        <f>IF($A442="","",SUMIF(Issues!$B$4:$B$2003,$A442,Issues!$D$4:$D$2003))</f>
        <v/>
      </c>
      <c r="F442" s="23" t="str">
        <f t="shared" si="30"/>
        <v/>
      </c>
      <c r="G442" s="22" t="str">
        <f t="shared" si="31"/>
        <v/>
      </c>
      <c r="H442" s="22" t="str">
        <f t="shared" si="32"/>
        <v/>
      </c>
      <c r="I442" s="22" t="str">
        <f>IF($A442="","",SUMIF(Receipts!$B$4:$B$1003,$A442,Receipts!$I$4:$I$1003))</f>
        <v/>
      </c>
      <c r="J442" s="22" t="str">
        <f t="shared" si="33"/>
        <v/>
      </c>
      <c r="K442" s="22" t="str">
        <f t="shared" si="34"/>
        <v/>
      </c>
    </row>
    <row r="443" spans="1:11" x14ac:dyDescent="0.3">
      <c r="A443" s="25" t="str">
        <f>IF(Items!A442="","",Items!A442)</f>
        <v/>
      </c>
      <c r="B443" s="25" t="str">
        <f>IF($A443="","",Items!B442)</f>
        <v/>
      </c>
      <c r="C443" s="23" t="str">
        <f>IF($A443="","",SUMIF(Receipts!$B$4:$B$1003,$A443,Receipts!$D$4:$D$1003))</f>
        <v/>
      </c>
      <c r="D443" s="22" t="str">
        <f>IF($A443="","",SUMIF(Receipts!$B$4:$B$1003,$A443,Receipts!$F$4:$F$1003))</f>
        <v/>
      </c>
      <c r="E443" s="23" t="str">
        <f>IF($A443="","",SUMIF(Issues!$B$4:$B$2003,$A443,Issues!$D$4:$D$2003))</f>
        <v/>
      </c>
      <c r="F443" s="23" t="str">
        <f t="shared" si="30"/>
        <v/>
      </c>
      <c r="G443" s="22" t="str">
        <f t="shared" si="31"/>
        <v/>
      </c>
      <c r="H443" s="22" t="str">
        <f t="shared" si="32"/>
        <v/>
      </c>
      <c r="I443" s="22" t="str">
        <f>IF($A443="","",SUMIF(Receipts!$B$4:$B$1003,$A443,Receipts!$I$4:$I$1003))</f>
        <v/>
      </c>
      <c r="J443" s="22" t="str">
        <f t="shared" si="33"/>
        <v/>
      </c>
      <c r="K443" s="22" t="str">
        <f t="shared" si="34"/>
        <v/>
      </c>
    </row>
    <row r="444" spans="1:11" x14ac:dyDescent="0.3">
      <c r="A444" s="25" t="str">
        <f>IF(Items!A443="","",Items!A443)</f>
        <v/>
      </c>
      <c r="B444" s="25" t="str">
        <f>IF($A444="","",Items!B443)</f>
        <v/>
      </c>
      <c r="C444" s="23" t="str">
        <f>IF($A444="","",SUMIF(Receipts!$B$4:$B$1003,$A444,Receipts!$D$4:$D$1003))</f>
        <v/>
      </c>
      <c r="D444" s="22" t="str">
        <f>IF($A444="","",SUMIF(Receipts!$B$4:$B$1003,$A444,Receipts!$F$4:$F$1003))</f>
        <v/>
      </c>
      <c r="E444" s="23" t="str">
        <f>IF($A444="","",SUMIF(Issues!$B$4:$B$2003,$A444,Issues!$D$4:$D$2003))</f>
        <v/>
      </c>
      <c r="F444" s="23" t="str">
        <f t="shared" si="30"/>
        <v/>
      </c>
      <c r="G444" s="22" t="str">
        <f t="shared" si="31"/>
        <v/>
      </c>
      <c r="H444" s="22" t="str">
        <f t="shared" si="32"/>
        <v/>
      </c>
      <c r="I444" s="22" t="str">
        <f>IF($A444="","",SUMIF(Receipts!$B$4:$B$1003,$A444,Receipts!$I$4:$I$1003))</f>
        <v/>
      </c>
      <c r="J444" s="22" t="str">
        <f t="shared" si="33"/>
        <v/>
      </c>
      <c r="K444" s="22" t="str">
        <f t="shared" si="34"/>
        <v/>
      </c>
    </row>
    <row r="445" spans="1:11" x14ac:dyDescent="0.3">
      <c r="A445" s="25" t="str">
        <f>IF(Items!A444="","",Items!A444)</f>
        <v/>
      </c>
      <c r="B445" s="25" t="str">
        <f>IF($A445="","",Items!B444)</f>
        <v/>
      </c>
      <c r="C445" s="23" t="str">
        <f>IF($A445="","",SUMIF(Receipts!$B$4:$B$1003,$A445,Receipts!$D$4:$D$1003))</f>
        <v/>
      </c>
      <c r="D445" s="22" t="str">
        <f>IF($A445="","",SUMIF(Receipts!$B$4:$B$1003,$A445,Receipts!$F$4:$F$1003))</f>
        <v/>
      </c>
      <c r="E445" s="23" t="str">
        <f>IF($A445="","",SUMIF(Issues!$B$4:$B$2003,$A445,Issues!$D$4:$D$2003))</f>
        <v/>
      </c>
      <c r="F445" s="23" t="str">
        <f t="shared" si="30"/>
        <v/>
      </c>
      <c r="G445" s="22" t="str">
        <f t="shared" si="31"/>
        <v/>
      </c>
      <c r="H445" s="22" t="str">
        <f t="shared" si="32"/>
        <v/>
      </c>
      <c r="I445" s="22" t="str">
        <f>IF($A445="","",SUMIF(Receipts!$B$4:$B$1003,$A445,Receipts!$I$4:$I$1003))</f>
        <v/>
      </c>
      <c r="J445" s="22" t="str">
        <f t="shared" si="33"/>
        <v/>
      </c>
      <c r="K445" s="22" t="str">
        <f t="shared" si="34"/>
        <v/>
      </c>
    </row>
    <row r="446" spans="1:11" x14ac:dyDescent="0.3">
      <c r="A446" s="25" t="str">
        <f>IF(Items!A445="","",Items!A445)</f>
        <v/>
      </c>
      <c r="B446" s="25" t="str">
        <f>IF($A446="","",Items!B445)</f>
        <v/>
      </c>
      <c r="C446" s="23" t="str">
        <f>IF($A446="","",SUMIF(Receipts!$B$4:$B$1003,$A446,Receipts!$D$4:$D$1003))</f>
        <v/>
      </c>
      <c r="D446" s="22" t="str">
        <f>IF($A446="","",SUMIF(Receipts!$B$4:$B$1003,$A446,Receipts!$F$4:$F$1003))</f>
        <v/>
      </c>
      <c r="E446" s="23" t="str">
        <f>IF($A446="","",SUMIF(Issues!$B$4:$B$2003,$A446,Issues!$D$4:$D$2003))</f>
        <v/>
      </c>
      <c r="F446" s="23" t="str">
        <f t="shared" si="30"/>
        <v/>
      </c>
      <c r="G446" s="22" t="str">
        <f t="shared" si="31"/>
        <v/>
      </c>
      <c r="H446" s="22" t="str">
        <f t="shared" si="32"/>
        <v/>
      </c>
      <c r="I446" s="22" t="str">
        <f>IF($A446="","",SUMIF(Receipts!$B$4:$B$1003,$A446,Receipts!$I$4:$I$1003))</f>
        <v/>
      </c>
      <c r="J446" s="22" t="str">
        <f t="shared" si="33"/>
        <v/>
      </c>
      <c r="K446" s="22" t="str">
        <f t="shared" si="34"/>
        <v/>
      </c>
    </row>
    <row r="447" spans="1:11" x14ac:dyDescent="0.3">
      <c r="A447" s="25" t="str">
        <f>IF(Items!A446="","",Items!A446)</f>
        <v/>
      </c>
      <c r="B447" s="25" t="str">
        <f>IF($A447="","",Items!B446)</f>
        <v/>
      </c>
      <c r="C447" s="23" t="str">
        <f>IF($A447="","",SUMIF(Receipts!$B$4:$B$1003,$A447,Receipts!$D$4:$D$1003))</f>
        <v/>
      </c>
      <c r="D447" s="22" t="str">
        <f>IF($A447="","",SUMIF(Receipts!$B$4:$B$1003,$A447,Receipts!$F$4:$F$1003))</f>
        <v/>
      </c>
      <c r="E447" s="23" t="str">
        <f>IF($A447="","",SUMIF(Issues!$B$4:$B$2003,$A447,Issues!$D$4:$D$2003))</f>
        <v/>
      </c>
      <c r="F447" s="23" t="str">
        <f t="shared" si="30"/>
        <v/>
      </c>
      <c r="G447" s="22" t="str">
        <f t="shared" si="31"/>
        <v/>
      </c>
      <c r="H447" s="22" t="str">
        <f t="shared" si="32"/>
        <v/>
      </c>
      <c r="I447" s="22" t="str">
        <f>IF($A447="","",SUMIF(Receipts!$B$4:$B$1003,$A447,Receipts!$I$4:$I$1003))</f>
        <v/>
      </c>
      <c r="J447" s="22" t="str">
        <f t="shared" si="33"/>
        <v/>
      </c>
      <c r="K447" s="22" t="str">
        <f t="shared" si="34"/>
        <v/>
      </c>
    </row>
    <row r="448" spans="1:11" x14ac:dyDescent="0.3">
      <c r="A448" s="25" t="str">
        <f>IF(Items!A447="","",Items!A447)</f>
        <v/>
      </c>
      <c r="B448" s="25" t="str">
        <f>IF($A448="","",Items!B447)</f>
        <v/>
      </c>
      <c r="C448" s="23" t="str">
        <f>IF($A448="","",SUMIF(Receipts!$B$4:$B$1003,$A448,Receipts!$D$4:$D$1003))</f>
        <v/>
      </c>
      <c r="D448" s="22" t="str">
        <f>IF($A448="","",SUMIF(Receipts!$B$4:$B$1003,$A448,Receipts!$F$4:$F$1003))</f>
        <v/>
      </c>
      <c r="E448" s="23" t="str">
        <f>IF($A448="","",SUMIF(Issues!$B$4:$B$2003,$A448,Issues!$D$4:$D$2003))</f>
        <v/>
      </c>
      <c r="F448" s="23" t="str">
        <f t="shared" si="30"/>
        <v/>
      </c>
      <c r="G448" s="22" t="str">
        <f t="shared" si="31"/>
        <v/>
      </c>
      <c r="H448" s="22" t="str">
        <f t="shared" si="32"/>
        <v/>
      </c>
      <c r="I448" s="22" t="str">
        <f>IF($A448="","",SUMIF(Receipts!$B$4:$B$1003,$A448,Receipts!$I$4:$I$1003))</f>
        <v/>
      </c>
      <c r="J448" s="22" t="str">
        <f t="shared" si="33"/>
        <v/>
      </c>
      <c r="K448" s="22" t="str">
        <f t="shared" si="34"/>
        <v/>
      </c>
    </row>
    <row r="449" spans="1:11" x14ac:dyDescent="0.3">
      <c r="A449" s="25" t="str">
        <f>IF(Items!A448="","",Items!A448)</f>
        <v/>
      </c>
      <c r="B449" s="25" t="str">
        <f>IF($A449="","",Items!B448)</f>
        <v/>
      </c>
      <c r="C449" s="23" t="str">
        <f>IF($A449="","",SUMIF(Receipts!$B$4:$B$1003,$A449,Receipts!$D$4:$D$1003))</f>
        <v/>
      </c>
      <c r="D449" s="22" t="str">
        <f>IF($A449="","",SUMIF(Receipts!$B$4:$B$1003,$A449,Receipts!$F$4:$F$1003))</f>
        <v/>
      </c>
      <c r="E449" s="23" t="str">
        <f>IF($A449="","",SUMIF(Issues!$B$4:$B$2003,$A449,Issues!$D$4:$D$2003))</f>
        <v/>
      </c>
      <c r="F449" s="23" t="str">
        <f t="shared" si="30"/>
        <v/>
      </c>
      <c r="G449" s="22" t="str">
        <f t="shared" si="31"/>
        <v/>
      </c>
      <c r="H449" s="22" t="str">
        <f t="shared" si="32"/>
        <v/>
      </c>
      <c r="I449" s="22" t="str">
        <f>IF($A449="","",SUMIF(Receipts!$B$4:$B$1003,$A449,Receipts!$I$4:$I$1003))</f>
        <v/>
      </c>
      <c r="J449" s="22" t="str">
        <f t="shared" si="33"/>
        <v/>
      </c>
      <c r="K449" s="22" t="str">
        <f t="shared" si="34"/>
        <v/>
      </c>
    </row>
    <row r="450" spans="1:11" x14ac:dyDescent="0.3">
      <c r="A450" s="25" t="str">
        <f>IF(Items!A449="","",Items!A449)</f>
        <v/>
      </c>
      <c r="B450" s="25" t="str">
        <f>IF($A450="","",Items!B449)</f>
        <v/>
      </c>
      <c r="C450" s="23" t="str">
        <f>IF($A450="","",SUMIF(Receipts!$B$4:$B$1003,$A450,Receipts!$D$4:$D$1003))</f>
        <v/>
      </c>
      <c r="D450" s="22" t="str">
        <f>IF($A450="","",SUMIF(Receipts!$B$4:$B$1003,$A450,Receipts!$F$4:$F$1003))</f>
        <v/>
      </c>
      <c r="E450" s="23" t="str">
        <f>IF($A450="","",SUMIF(Issues!$B$4:$B$2003,$A450,Issues!$D$4:$D$2003))</f>
        <v/>
      </c>
      <c r="F450" s="23" t="str">
        <f t="shared" si="30"/>
        <v/>
      </c>
      <c r="G450" s="22" t="str">
        <f t="shared" si="31"/>
        <v/>
      </c>
      <c r="H450" s="22" t="str">
        <f t="shared" si="32"/>
        <v/>
      </c>
      <c r="I450" s="22" t="str">
        <f>IF($A450="","",SUMIF(Receipts!$B$4:$B$1003,$A450,Receipts!$I$4:$I$1003))</f>
        <v/>
      </c>
      <c r="J450" s="22" t="str">
        <f t="shared" si="33"/>
        <v/>
      </c>
      <c r="K450" s="22" t="str">
        <f t="shared" si="34"/>
        <v/>
      </c>
    </row>
    <row r="451" spans="1:11" x14ac:dyDescent="0.3">
      <c r="A451" s="25" t="str">
        <f>IF(Items!A450="","",Items!A450)</f>
        <v/>
      </c>
      <c r="B451" s="25" t="str">
        <f>IF($A451="","",Items!B450)</f>
        <v/>
      </c>
      <c r="C451" s="23" t="str">
        <f>IF($A451="","",SUMIF(Receipts!$B$4:$B$1003,$A451,Receipts!$D$4:$D$1003))</f>
        <v/>
      </c>
      <c r="D451" s="22" t="str">
        <f>IF($A451="","",SUMIF(Receipts!$B$4:$B$1003,$A451,Receipts!$F$4:$F$1003))</f>
        <v/>
      </c>
      <c r="E451" s="23" t="str">
        <f>IF($A451="","",SUMIF(Issues!$B$4:$B$2003,$A451,Issues!$D$4:$D$2003))</f>
        <v/>
      </c>
      <c r="F451" s="23" t="str">
        <f t="shared" si="30"/>
        <v/>
      </c>
      <c r="G451" s="22" t="str">
        <f t="shared" si="31"/>
        <v/>
      </c>
      <c r="H451" s="22" t="str">
        <f t="shared" si="32"/>
        <v/>
      </c>
      <c r="I451" s="22" t="str">
        <f>IF($A451="","",SUMIF(Receipts!$B$4:$B$1003,$A451,Receipts!$I$4:$I$1003))</f>
        <v/>
      </c>
      <c r="J451" s="22" t="str">
        <f t="shared" si="33"/>
        <v/>
      </c>
      <c r="K451" s="22" t="str">
        <f t="shared" si="34"/>
        <v/>
      </c>
    </row>
    <row r="452" spans="1:11" x14ac:dyDescent="0.3">
      <c r="A452" s="25" t="str">
        <f>IF(Items!A451="","",Items!A451)</f>
        <v/>
      </c>
      <c r="B452" s="25" t="str">
        <f>IF($A452="","",Items!B451)</f>
        <v/>
      </c>
      <c r="C452" s="23" t="str">
        <f>IF($A452="","",SUMIF(Receipts!$B$4:$B$1003,$A452,Receipts!$D$4:$D$1003))</f>
        <v/>
      </c>
      <c r="D452" s="22" t="str">
        <f>IF($A452="","",SUMIF(Receipts!$B$4:$B$1003,$A452,Receipts!$F$4:$F$1003))</f>
        <v/>
      </c>
      <c r="E452" s="23" t="str">
        <f>IF($A452="","",SUMIF(Issues!$B$4:$B$2003,$A452,Issues!$D$4:$D$2003))</f>
        <v/>
      </c>
      <c r="F452" s="23" t="str">
        <f t="shared" si="30"/>
        <v/>
      </c>
      <c r="G452" s="22" t="str">
        <f t="shared" si="31"/>
        <v/>
      </c>
      <c r="H452" s="22" t="str">
        <f t="shared" si="32"/>
        <v/>
      </c>
      <c r="I452" s="22" t="str">
        <f>IF($A452="","",SUMIF(Receipts!$B$4:$B$1003,$A452,Receipts!$I$4:$I$1003))</f>
        <v/>
      </c>
      <c r="J452" s="22" t="str">
        <f t="shared" si="33"/>
        <v/>
      </c>
      <c r="K452" s="22" t="str">
        <f t="shared" si="34"/>
        <v/>
      </c>
    </row>
    <row r="453" spans="1:11" x14ac:dyDescent="0.3">
      <c r="A453" s="25" t="str">
        <f>IF(Items!A452="","",Items!A452)</f>
        <v/>
      </c>
      <c r="B453" s="25" t="str">
        <f>IF($A453="","",Items!B452)</f>
        <v/>
      </c>
      <c r="C453" s="23" t="str">
        <f>IF($A453="","",SUMIF(Receipts!$B$4:$B$1003,$A453,Receipts!$D$4:$D$1003))</f>
        <v/>
      </c>
      <c r="D453" s="22" t="str">
        <f>IF($A453="","",SUMIF(Receipts!$B$4:$B$1003,$A453,Receipts!$F$4:$F$1003))</f>
        <v/>
      </c>
      <c r="E453" s="23" t="str">
        <f>IF($A453="","",SUMIF(Issues!$B$4:$B$2003,$A453,Issues!$D$4:$D$2003))</f>
        <v/>
      </c>
      <c r="F453" s="23" t="str">
        <f t="shared" ref="F453:F504" si="35">IF($A453="","",$C453-$E453)</f>
        <v/>
      </c>
      <c r="G453" s="22" t="str">
        <f t="shared" ref="G453:G504" si="36">IF(OR($A453="",N($C453)=0),"",ROUND($D453/$C453,2))</f>
        <v/>
      </c>
      <c r="H453" s="22" t="str">
        <f t="shared" ref="H453:H504" si="37">IF($G453="","",ROUND(MAX(0,$F453)*$G453,2))</f>
        <v/>
      </c>
      <c r="I453" s="22" t="str">
        <f>IF($A453="","",SUMIF(Receipts!$B$4:$B$1003,$A453,Receipts!$I$4:$I$1003))</f>
        <v/>
      </c>
      <c r="J453" s="22" t="str">
        <f t="shared" ref="J453:J504" si="38">IF(OR($H453="",$I453=""),"",$I453-$H453)</f>
        <v/>
      </c>
      <c r="K453" s="22" t="str">
        <f t="shared" ref="K453:K504" si="39">IF($G453="","",ROUND($E453*$G453,2))</f>
        <v/>
      </c>
    </row>
    <row r="454" spans="1:11" x14ac:dyDescent="0.3">
      <c r="A454" s="25" t="str">
        <f>IF(Items!A453="","",Items!A453)</f>
        <v/>
      </c>
      <c r="B454" s="25" t="str">
        <f>IF($A454="","",Items!B453)</f>
        <v/>
      </c>
      <c r="C454" s="23" t="str">
        <f>IF($A454="","",SUMIF(Receipts!$B$4:$B$1003,$A454,Receipts!$D$4:$D$1003))</f>
        <v/>
      </c>
      <c r="D454" s="22" t="str">
        <f>IF($A454="","",SUMIF(Receipts!$B$4:$B$1003,$A454,Receipts!$F$4:$F$1003))</f>
        <v/>
      </c>
      <c r="E454" s="23" t="str">
        <f>IF($A454="","",SUMIF(Issues!$B$4:$B$2003,$A454,Issues!$D$4:$D$2003))</f>
        <v/>
      </c>
      <c r="F454" s="23" t="str">
        <f t="shared" si="35"/>
        <v/>
      </c>
      <c r="G454" s="22" t="str">
        <f t="shared" si="36"/>
        <v/>
      </c>
      <c r="H454" s="22" t="str">
        <f t="shared" si="37"/>
        <v/>
      </c>
      <c r="I454" s="22" t="str">
        <f>IF($A454="","",SUMIF(Receipts!$B$4:$B$1003,$A454,Receipts!$I$4:$I$1003))</f>
        <v/>
      </c>
      <c r="J454" s="22" t="str">
        <f t="shared" si="38"/>
        <v/>
      </c>
      <c r="K454" s="22" t="str">
        <f t="shared" si="39"/>
        <v/>
      </c>
    </row>
    <row r="455" spans="1:11" x14ac:dyDescent="0.3">
      <c r="A455" s="25" t="str">
        <f>IF(Items!A454="","",Items!A454)</f>
        <v/>
      </c>
      <c r="B455" s="25" t="str">
        <f>IF($A455="","",Items!B454)</f>
        <v/>
      </c>
      <c r="C455" s="23" t="str">
        <f>IF($A455="","",SUMIF(Receipts!$B$4:$B$1003,$A455,Receipts!$D$4:$D$1003))</f>
        <v/>
      </c>
      <c r="D455" s="22" t="str">
        <f>IF($A455="","",SUMIF(Receipts!$B$4:$B$1003,$A455,Receipts!$F$4:$F$1003))</f>
        <v/>
      </c>
      <c r="E455" s="23" t="str">
        <f>IF($A455="","",SUMIF(Issues!$B$4:$B$2003,$A455,Issues!$D$4:$D$2003))</f>
        <v/>
      </c>
      <c r="F455" s="23" t="str">
        <f t="shared" si="35"/>
        <v/>
      </c>
      <c r="G455" s="22" t="str">
        <f t="shared" si="36"/>
        <v/>
      </c>
      <c r="H455" s="22" t="str">
        <f t="shared" si="37"/>
        <v/>
      </c>
      <c r="I455" s="22" t="str">
        <f>IF($A455="","",SUMIF(Receipts!$B$4:$B$1003,$A455,Receipts!$I$4:$I$1003))</f>
        <v/>
      </c>
      <c r="J455" s="22" t="str">
        <f t="shared" si="38"/>
        <v/>
      </c>
      <c r="K455" s="22" t="str">
        <f t="shared" si="39"/>
        <v/>
      </c>
    </row>
    <row r="456" spans="1:11" x14ac:dyDescent="0.3">
      <c r="A456" s="25" t="str">
        <f>IF(Items!A455="","",Items!A455)</f>
        <v/>
      </c>
      <c r="B456" s="25" t="str">
        <f>IF($A456="","",Items!B455)</f>
        <v/>
      </c>
      <c r="C456" s="23" t="str">
        <f>IF($A456="","",SUMIF(Receipts!$B$4:$B$1003,$A456,Receipts!$D$4:$D$1003))</f>
        <v/>
      </c>
      <c r="D456" s="22" t="str">
        <f>IF($A456="","",SUMIF(Receipts!$B$4:$B$1003,$A456,Receipts!$F$4:$F$1003))</f>
        <v/>
      </c>
      <c r="E456" s="23" t="str">
        <f>IF($A456="","",SUMIF(Issues!$B$4:$B$2003,$A456,Issues!$D$4:$D$2003))</f>
        <v/>
      </c>
      <c r="F456" s="23" t="str">
        <f t="shared" si="35"/>
        <v/>
      </c>
      <c r="G456" s="22" t="str">
        <f t="shared" si="36"/>
        <v/>
      </c>
      <c r="H456" s="22" t="str">
        <f t="shared" si="37"/>
        <v/>
      </c>
      <c r="I456" s="22" t="str">
        <f>IF($A456="","",SUMIF(Receipts!$B$4:$B$1003,$A456,Receipts!$I$4:$I$1003))</f>
        <v/>
      </c>
      <c r="J456" s="22" t="str">
        <f t="shared" si="38"/>
        <v/>
      </c>
      <c r="K456" s="22" t="str">
        <f t="shared" si="39"/>
        <v/>
      </c>
    </row>
    <row r="457" spans="1:11" x14ac:dyDescent="0.3">
      <c r="A457" s="25" t="str">
        <f>IF(Items!A456="","",Items!A456)</f>
        <v/>
      </c>
      <c r="B457" s="25" t="str">
        <f>IF($A457="","",Items!B456)</f>
        <v/>
      </c>
      <c r="C457" s="23" t="str">
        <f>IF($A457="","",SUMIF(Receipts!$B$4:$B$1003,$A457,Receipts!$D$4:$D$1003))</f>
        <v/>
      </c>
      <c r="D457" s="22" t="str">
        <f>IF($A457="","",SUMIF(Receipts!$B$4:$B$1003,$A457,Receipts!$F$4:$F$1003))</f>
        <v/>
      </c>
      <c r="E457" s="23" t="str">
        <f>IF($A457="","",SUMIF(Issues!$B$4:$B$2003,$A457,Issues!$D$4:$D$2003))</f>
        <v/>
      </c>
      <c r="F457" s="23" t="str">
        <f t="shared" si="35"/>
        <v/>
      </c>
      <c r="G457" s="22" t="str">
        <f t="shared" si="36"/>
        <v/>
      </c>
      <c r="H457" s="22" t="str">
        <f t="shared" si="37"/>
        <v/>
      </c>
      <c r="I457" s="22" t="str">
        <f>IF($A457="","",SUMIF(Receipts!$B$4:$B$1003,$A457,Receipts!$I$4:$I$1003))</f>
        <v/>
      </c>
      <c r="J457" s="22" t="str">
        <f t="shared" si="38"/>
        <v/>
      </c>
      <c r="K457" s="22" t="str">
        <f t="shared" si="39"/>
        <v/>
      </c>
    </row>
    <row r="458" spans="1:11" x14ac:dyDescent="0.3">
      <c r="A458" s="25" t="str">
        <f>IF(Items!A457="","",Items!A457)</f>
        <v/>
      </c>
      <c r="B458" s="25" t="str">
        <f>IF($A458="","",Items!B457)</f>
        <v/>
      </c>
      <c r="C458" s="23" t="str">
        <f>IF($A458="","",SUMIF(Receipts!$B$4:$B$1003,$A458,Receipts!$D$4:$D$1003))</f>
        <v/>
      </c>
      <c r="D458" s="22" t="str">
        <f>IF($A458="","",SUMIF(Receipts!$B$4:$B$1003,$A458,Receipts!$F$4:$F$1003))</f>
        <v/>
      </c>
      <c r="E458" s="23" t="str">
        <f>IF($A458="","",SUMIF(Issues!$B$4:$B$2003,$A458,Issues!$D$4:$D$2003))</f>
        <v/>
      </c>
      <c r="F458" s="23" t="str">
        <f t="shared" si="35"/>
        <v/>
      </c>
      <c r="G458" s="22" t="str">
        <f t="shared" si="36"/>
        <v/>
      </c>
      <c r="H458" s="22" t="str">
        <f t="shared" si="37"/>
        <v/>
      </c>
      <c r="I458" s="22" t="str">
        <f>IF($A458="","",SUMIF(Receipts!$B$4:$B$1003,$A458,Receipts!$I$4:$I$1003))</f>
        <v/>
      </c>
      <c r="J458" s="22" t="str">
        <f t="shared" si="38"/>
        <v/>
      </c>
      <c r="K458" s="22" t="str">
        <f t="shared" si="39"/>
        <v/>
      </c>
    </row>
    <row r="459" spans="1:11" x14ac:dyDescent="0.3">
      <c r="A459" s="25" t="str">
        <f>IF(Items!A458="","",Items!A458)</f>
        <v/>
      </c>
      <c r="B459" s="25" t="str">
        <f>IF($A459="","",Items!B458)</f>
        <v/>
      </c>
      <c r="C459" s="23" t="str">
        <f>IF($A459="","",SUMIF(Receipts!$B$4:$B$1003,$A459,Receipts!$D$4:$D$1003))</f>
        <v/>
      </c>
      <c r="D459" s="22" t="str">
        <f>IF($A459="","",SUMIF(Receipts!$B$4:$B$1003,$A459,Receipts!$F$4:$F$1003))</f>
        <v/>
      </c>
      <c r="E459" s="23" t="str">
        <f>IF($A459="","",SUMIF(Issues!$B$4:$B$2003,$A459,Issues!$D$4:$D$2003))</f>
        <v/>
      </c>
      <c r="F459" s="23" t="str">
        <f t="shared" si="35"/>
        <v/>
      </c>
      <c r="G459" s="22" t="str">
        <f t="shared" si="36"/>
        <v/>
      </c>
      <c r="H459" s="22" t="str">
        <f t="shared" si="37"/>
        <v/>
      </c>
      <c r="I459" s="22" t="str">
        <f>IF($A459="","",SUMIF(Receipts!$B$4:$B$1003,$A459,Receipts!$I$4:$I$1003))</f>
        <v/>
      </c>
      <c r="J459" s="22" t="str">
        <f t="shared" si="38"/>
        <v/>
      </c>
      <c r="K459" s="22" t="str">
        <f t="shared" si="39"/>
        <v/>
      </c>
    </row>
    <row r="460" spans="1:11" x14ac:dyDescent="0.3">
      <c r="A460" s="25" t="str">
        <f>IF(Items!A459="","",Items!A459)</f>
        <v/>
      </c>
      <c r="B460" s="25" t="str">
        <f>IF($A460="","",Items!B459)</f>
        <v/>
      </c>
      <c r="C460" s="23" t="str">
        <f>IF($A460="","",SUMIF(Receipts!$B$4:$B$1003,$A460,Receipts!$D$4:$D$1003))</f>
        <v/>
      </c>
      <c r="D460" s="22" t="str">
        <f>IF($A460="","",SUMIF(Receipts!$B$4:$B$1003,$A460,Receipts!$F$4:$F$1003))</f>
        <v/>
      </c>
      <c r="E460" s="23" t="str">
        <f>IF($A460="","",SUMIF(Issues!$B$4:$B$2003,$A460,Issues!$D$4:$D$2003))</f>
        <v/>
      </c>
      <c r="F460" s="23" t="str">
        <f t="shared" si="35"/>
        <v/>
      </c>
      <c r="G460" s="22" t="str">
        <f t="shared" si="36"/>
        <v/>
      </c>
      <c r="H460" s="22" t="str">
        <f t="shared" si="37"/>
        <v/>
      </c>
      <c r="I460" s="22" t="str">
        <f>IF($A460="","",SUMIF(Receipts!$B$4:$B$1003,$A460,Receipts!$I$4:$I$1003))</f>
        <v/>
      </c>
      <c r="J460" s="22" t="str">
        <f t="shared" si="38"/>
        <v/>
      </c>
      <c r="K460" s="22" t="str">
        <f t="shared" si="39"/>
        <v/>
      </c>
    </row>
    <row r="461" spans="1:11" x14ac:dyDescent="0.3">
      <c r="A461" s="25" t="str">
        <f>IF(Items!A460="","",Items!A460)</f>
        <v/>
      </c>
      <c r="B461" s="25" t="str">
        <f>IF($A461="","",Items!B460)</f>
        <v/>
      </c>
      <c r="C461" s="23" t="str">
        <f>IF($A461="","",SUMIF(Receipts!$B$4:$B$1003,$A461,Receipts!$D$4:$D$1003))</f>
        <v/>
      </c>
      <c r="D461" s="22" t="str">
        <f>IF($A461="","",SUMIF(Receipts!$B$4:$B$1003,$A461,Receipts!$F$4:$F$1003))</f>
        <v/>
      </c>
      <c r="E461" s="23" t="str">
        <f>IF($A461="","",SUMIF(Issues!$B$4:$B$2003,$A461,Issues!$D$4:$D$2003))</f>
        <v/>
      </c>
      <c r="F461" s="23" t="str">
        <f t="shared" si="35"/>
        <v/>
      </c>
      <c r="G461" s="22" t="str">
        <f t="shared" si="36"/>
        <v/>
      </c>
      <c r="H461" s="22" t="str">
        <f t="shared" si="37"/>
        <v/>
      </c>
      <c r="I461" s="22" t="str">
        <f>IF($A461="","",SUMIF(Receipts!$B$4:$B$1003,$A461,Receipts!$I$4:$I$1003))</f>
        <v/>
      </c>
      <c r="J461" s="22" t="str">
        <f t="shared" si="38"/>
        <v/>
      </c>
      <c r="K461" s="22" t="str">
        <f t="shared" si="39"/>
        <v/>
      </c>
    </row>
    <row r="462" spans="1:11" x14ac:dyDescent="0.3">
      <c r="A462" s="25" t="str">
        <f>IF(Items!A461="","",Items!A461)</f>
        <v/>
      </c>
      <c r="B462" s="25" t="str">
        <f>IF($A462="","",Items!B461)</f>
        <v/>
      </c>
      <c r="C462" s="23" t="str">
        <f>IF($A462="","",SUMIF(Receipts!$B$4:$B$1003,$A462,Receipts!$D$4:$D$1003))</f>
        <v/>
      </c>
      <c r="D462" s="22" t="str">
        <f>IF($A462="","",SUMIF(Receipts!$B$4:$B$1003,$A462,Receipts!$F$4:$F$1003))</f>
        <v/>
      </c>
      <c r="E462" s="23" t="str">
        <f>IF($A462="","",SUMIF(Issues!$B$4:$B$2003,$A462,Issues!$D$4:$D$2003))</f>
        <v/>
      </c>
      <c r="F462" s="23" t="str">
        <f t="shared" si="35"/>
        <v/>
      </c>
      <c r="G462" s="22" t="str">
        <f t="shared" si="36"/>
        <v/>
      </c>
      <c r="H462" s="22" t="str">
        <f t="shared" si="37"/>
        <v/>
      </c>
      <c r="I462" s="22" t="str">
        <f>IF($A462="","",SUMIF(Receipts!$B$4:$B$1003,$A462,Receipts!$I$4:$I$1003))</f>
        <v/>
      </c>
      <c r="J462" s="22" t="str">
        <f t="shared" si="38"/>
        <v/>
      </c>
      <c r="K462" s="22" t="str">
        <f t="shared" si="39"/>
        <v/>
      </c>
    </row>
    <row r="463" spans="1:11" x14ac:dyDescent="0.3">
      <c r="A463" s="25" t="str">
        <f>IF(Items!A462="","",Items!A462)</f>
        <v/>
      </c>
      <c r="B463" s="25" t="str">
        <f>IF($A463="","",Items!B462)</f>
        <v/>
      </c>
      <c r="C463" s="23" t="str">
        <f>IF($A463="","",SUMIF(Receipts!$B$4:$B$1003,$A463,Receipts!$D$4:$D$1003))</f>
        <v/>
      </c>
      <c r="D463" s="22" t="str">
        <f>IF($A463="","",SUMIF(Receipts!$B$4:$B$1003,$A463,Receipts!$F$4:$F$1003))</f>
        <v/>
      </c>
      <c r="E463" s="23" t="str">
        <f>IF($A463="","",SUMIF(Issues!$B$4:$B$2003,$A463,Issues!$D$4:$D$2003))</f>
        <v/>
      </c>
      <c r="F463" s="23" t="str">
        <f t="shared" si="35"/>
        <v/>
      </c>
      <c r="G463" s="22" t="str">
        <f t="shared" si="36"/>
        <v/>
      </c>
      <c r="H463" s="22" t="str">
        <f t="shared" si="37"/>
        <v/>
      </c>
      <c r="I463" s="22" t="str">
        <f>IF($A463="","",SUMIF(Receipts!$B$4:$B$1003,$A463,Receipts!$I$4:$I$1003))</f>
        <v/>
      </c>
      <c r="J463" s="22" t="str">
        <f t="shared" si="38"/>
        <v/>
      </c>
      <c r="K463" s="22" t="str">
        <f t="shared" si="39"/>
        <v/>
      </c>
    </row>
    <row r="464" spans="1:11" x14ac:dyDescent="0.3">
      <c r="A464" s="25" t="str">
        <f>IF(Items!A463="","",Items!A463)</f>
        <v/>
      </c>
      <c r="B464" s="25" t="str">
        <f>IF($A464="","",Items!B463)</f>
        <v/>
      </c>
      <c r="C464" s="23" t="str">
        <f>IF($A464="","",SUMIF(Receipts!$B$4:$B$1003,$A464,Receipts!$D$4:$D$1003))</f>
        <v/>
      </c>
      <c r="D464" s="22" t="str">
        <f>IF($A464="","",SUMIF(Receipts!$B$4:$B$1003,$A464,Receipts!$F$4:$F$1003))</f>
        <v/>
      </c>
      <c r="E464" s="23" t="str">
        <f>IF($A464="","",SUMIF(Issues!$B$4:$B$2003,$A464,Issues!$D$4:$D$2003))</f>
        <v/>
      </c>
      <c r="F464" s="23" t="str">
        <f t="shared" si="35"/>
        <v/>
      </c>
      <c r="G464" s="22" t="str">
        <f t="shared" si="36"/>
        <v/>
      </c>
      <c r="H464" s="22" t="str">
        <f t="shared" si="37"/>
        <v/>
      </c>
      <c r="I464" s="22" t="str">
        <f>IF($A464="","",SUMIF(Receipts!$B$4:$B$1003,$A464,Receipts!$I$4:$I$1003))</f>
        <v/>
      </c>
      <c r="J464" s="22" t="str">
        <f t="shared" si="38"/>
        <v/>
      </c>
      <c r="K464" s="22" t="str">
        <f t="shared" si="39"/>
        <v/>
      </c>
    </row>
    <row r="465" spans="1:11" x14ac:dyDescent="0.3">
      <c r="A465" s="25" t="str">
        <f>IF(Items!A464="","",Items!A464)</f>
        <v/>
      </c>
      <c r="B465" s="25" t="str">
        <f>IF($A465="","",Items!B464)</f>
        <v/>
      </c>
      <c r="C465" s="23" t="str">
        <f>IF($A465="","",SUMIF(Receipts!$B$4:$B$1003,$A465,Receipts!$D$4:$D$1003))</f>
        <v/>
      </c>
      <c r="D465" s="22" t="str">
        <f>IF($A465="","",SUMIF(Receipts!$B$4:$B$1003,$A465,Receipts!$F$4:$F$1003))</f>
        <v/>
      </c>
      <c r="E465" s="23" t="str">
        <f>IF($A465="","",SUMIF(Issues!$B$4:$B$2003,$A465,Issues!$D$4:$D$2003))</f>
        <v/>
      </c>
      <c r="F465" s="23" t="str">
        <f t="shared" si="35"/>
        <v/>
      </c>
      <c r="G465" s="22" t="str">
        <f t="shared" si="36"/>
        <v/>
      </c>
      <c r="H465" s="22" t="str">
        <f t="shared" si="37"/>
        <v/>
      </c>
      <c r="I465" s="22" t="str">
        <f>IF($A465="","",SUMIF(Receipts!$B$4:$B$1003,$A465,Receipts!$I$4:$I$1003))</f>
        <v/>
      </c>
      <c r="J465" s="22" t="str">
        <f t="shared" si="38"/>
        <v/>
      </c>
      <c r="K465" s="22" t="str">
        <f t="shared" si="39"/>
        <v/>
      </c>
    </row>
    <row r="466" spans="1:11" x14ac:dyDescent="0.3">
      <c r="A466" s="25" t="str">
        <f>IF(Items!A465="","",Items!A465)</f>
        <v/>
      </c>
      <c r="B466" s="25" t="str">
        <f>IF($A466="","",Items!B465)</f>
        <v/>
      </c>
      <c r="C466" s="23" t="str">
        <f>IF($A466="","",SUMIF(Receipts!$B$4:$B$1003,$A466,Receipts!$D$4:$D$1003))</f>
        <v/>
      </c>
      <c r="D466" s="22" t="str">
        <f>IF($A466="","",SUMIF(Receipts!$B$4:$B$1003,$A466,Receipts!$F$4:$F$1003))</f>
        <v/>
      </c>
      <c r="E466" s="23" t="str">
        <f>IF($A466="","",SUMIF(Issues!$B$4:$B$2003,$A466,Issues!$D$4:$D$2003))</f>
        <v/>
      </c>
      <c r="F466" s="23" t="str">
        <f t="shared" si="35"/>
        <v/>
      </c>
      <c r="G466" s="22" t="str">
        <f t="shared" si="36"/>
        <v/>
      </c>
      <c r="H466" s="22" t="str">
        <f t="shared" si="37"/>
        <v/>
      </c>
      <c r="I466" s="22" t="str">
        <f>IF($A466="","",SUMIF(Receipts!$B$4:$B$1003,$A466,Receipts!$I$4:$I$1003))</f>
        <v/>
      </c>
      <c r="J466" s="22" t="str">
        <f t="shared" si="38"/>
        <v/>
      </c>
      <c r="K466" s="22" t="str">
        <f t="shared" si="39"/>
        <v/>
      </c>
    </row>
    <row r="467" spans="1:11" x14ac:dyDescent="0.3">
      <c r="A467" s="25" t="str">
        <f>IF(Items!A466="","",Items!A466)</f>
        <v/>
      </c>
      <c r="B467" s="25" t="str">
        <f>IF($A467="","",Items!B466)</f>
        <v/>
      </c>
      <c r="C467" s="23" t="str">
        <f>IF($A467="","",SUMIF(Receipts!$B$4:$B$1003,$A467,Receipts!$D$4:$D$1003))</f>
        <v/>
      </c>
      <c r="D467" s="22" t="str">
        <f>IF($A467="","",SUMIF(Receipts!$B$4:$B$1003,$A467,Receipts!$F$4:$F$1003))</f>
        <v/>
      </c>
      <c r="E467" s="23" t="str">
        <f>IF($A467="","",SUMIF(Issues!$B$4:$B$2003,$A467,Issues!$D$4:$D$2003))</f>
        <v/>
      </c>
      <c r="F467" s="23" t="str">
        <f t="shared" si="35"/>
        <v/>
      </c>
      <c r="G467" s="22" t="str">
        <f t="shared" si="36"/>
        <v/>
      </c>
      <c r="H467" s="22" t="str">
        <f t="shared" si="37"/>
        <v/>
      </c>
      <c r="I467" s="22" t="str">
        <f>IF($A467="","",SUMIF(Receipts!$B$4:$B$1003,$A467,Receipts!$I$4:$I$1003))</f>
        <v/>
      </c>
      <c r="J467" s="22" t="str">
        <f t="shared" si="38"/>
        <v/>
      </c>
      <c r="K467" s="22" t="str">
        <f t="shared" si="39"/>
        <v/>
      </c>
    </row>
    <row r="468" spans="1:11" x14ac:dyDescent="0.3">
      <c r="A468" s="25" t="str">
        <f>IF(Items!A467="","",Items!A467)</f>
        <v/>
      </c>
      <c r="B468" s="25" t="str">
        <f>IF($A468="","",Items!B467)</f>
        <v/>
      </c>
      <c r="C468" s="23" t="str">
        <f>IF($A468="","",SUMIF(Receipts!$B$4:$B$1003,$A468,Receipts!$D$4:$D$1003))</f>
        <v/>
      </c>
      <c r="D468" s="22" t="str">
        <f>IF($A468="","",SUMIF(Receipts!$B$4:$B$1003,$A468,Receipts!$F$4:$F$1003))</f>
        <v/>
      </c>
      <c r="E468" s="23" t="str">
        <f>IF($A468="","",SUMIF(Issues!$B$4:$B$2003,$A468,Issues!$D$4:$D$2003))</f>
        <v/>
      </c>
      <c r="F468" s="23" t="str">
        <f t="shared" si="35"/>
        <v/>
      </c>
      <c r="G468" s="22" t="str">
        <f t="shared" si="36"/>
        <v/>
      </c>
      <c r="H468" s="22" t="str">
        <f t="shared" si="37"/>
        <v/>
      </c>
      <c r="I468" s="22" t="str">
        <f>IF($A468="","",SUMIF(Receipts!$B$4:$B$1003,$A468,Receipts!$I$4:$I$1003))</f>
        <v/>
      </c>
      <c r="J468" s="22" t="str">
        <f t="shared" si="38"/>
        <v/>
      </c>
      <c r="K468" s="22" t="str">
        <f t="shared" si="39"/>
        <v/>
      </c>
    </row>
    <row r="469" spans="1:11" x14ac:dyDescent="0.3">
      <c r="A469" s="25" t="str">
        <f>IF(Items!A468="","",Items!A468)</f>
        <v/>
      </c>
      <c r="B469" s="25" t="str">
        <f>IF($A469="","",Items!B468)</f>
        <v/>
      </c>
      <c r="C469" s="23" t="str">
        <f>IF($A469="","",SUMIF(Receipts!$B$4:$B$1003,$A469,Receipts!$D$4:$D$1003))</f>
        <v/>
      </c>
      <c r="D469" s="22" t="str">
        <f>IF($A469="","",SUMIF(Receipts!$B$4:$B$1003,$A469,Receipts!$F$4:$F$1003))</f>
        <v/>
      </c>
      <c r="E469" s="23" t="str">
        <f>IF($A469="","",SUMIF(Issues!$B$4:$B$2003,$A469,Issues!$D$4:$D$2003))</f>
        <v/>
      </c>
      <c r="F469" s="23" t="str">
        <f t="shared" si="35"/>
        <v/>
      </c>
      <c r="G469" s="22" t="str">
        <f t="shared" si="36"/>
        <v/>
      </c>
      <c r="H469" s="22" t="str">
        <f t="shared" si="37"/>
        <v/>
      </c>
      <c r="I469" s="22" t="str">
        <f>IF($A469="","",SUMIF(Receipts!$B$4:$B$1003,$A469,Receipts!$I$4:$I$1003))</f>
        <v/>
      </c>
      <c r="J469" s="22" t="str">
        <f t="shared" si="38"/>
        <v/>
      </c>
      <c r="K469" s="22" t="str">
        <f t="shared" si="39"/>
        <v/>
      </c>
    </row>
    <row r="470" spans="1:11" x14ac:dyDescent="0.3">
      <c r="A470" s="25" t="str">
        <f>IF(Items!A469="","",Items!A469)</f>
        <v/>
      </c>
      <c r="B470" s="25" t="str">
        <f>IF($A470="","",Items!B469)</f>
        <v/>
      </c>
      <c r="C470" s="23" t="str">
        <f>IF($A470="","",SUMIF(Receipts!$B$4:$B$1003,$A470,Receipts!$D$4:$D$1003))</f>
        <v/>
      </c>
      <c r="D470" s="22" t="str">
        <f>IF($A470="","",SUMIF(Receipts!$B$4:$B$1003,$A470,Receipts!$F$4:$F$1003))</f>
        <v/>
      </c>
      <c r="E470" s="23" t="str">
        <f>IF($A470="","",SUMIF(Issues!$B$4:$B$2003,$A470,Issues!$D$4:$D$2003))</f>
        <v/>
      </c>
      <c r="F470" s="23" t="str">
        <f t="shared" si="35"/>
        <v/>
      </c>
      <c r="G470" s="22" t="str">
        <f t="shared" si="36"/>
        <v/>
      </c>
      <c r="H470" s="22" t="str">
        <f t="shared" si="37"/>
        <v/>
      </c>
      <c r="I470" s="22" t="str">
        <f>IF($A470="","",SUMIF(Receipts!$B$4:$B$1003,$A470,Receipts!$I$4:$I$1003))</f>
        <v/>
      </c>
      <c r="J470" s="22" t="str">
        <f t="shared" si="38"/>
        <v/>
      </c>
      <c r="K470" s="22" t="str">
        <f t="shared" si="39"/>
        <v/>
      </c>
    </row>
    <row r="471" spans="1:11" x14ac:dyDescent="0.3">
      <c r="A471" s="25" t="str">
        <f>IF(Items!A470="","",Items!A470)</f>
        <v/>
      </c>
      <c r="B471" s="25" t="str">
        <f>IF($A471="","",Items!B470)</f>
        <v/>
      </c>
      <c r="C471" s="23" t="str">
        <f>IF($A471="","",SUMIF(Receipts!$B$4:$B$1003,$A471,Receipts!$D$4:$D$1003))</f>
        <v/>
      </c>
      <c r="D471" s="22" t="str">
        <f>IF($A471="","",SUMIF(Receipts!$B$4:$B$1003,$A471,Receipts!$F$4:$F$1003))</f>
        <v/>
      </c>
      <c r="E471" s="23" t="str">
        <f>IF($A471="","",SUMIF(Issues!$B$4:$B$2003,$A471,Issues!$D$4:$D$2003))</f>
        <v/>
      </c>
      <c r="F471" s="23" t="str">
        <f t="shared" si="35"/>
        <v/>
      </c>
      <c r="G471" s="22" t="str">
        <f t="shared" si="36"/>
        <v/>
      </c>
      <c r="H471" s="22" t="str">
        <f t="shared" si="37"/>
        <v/>
      </c>
      <c r="I471" s="22" t="str">
        <f>IF($A471="","",SUMIF(Receipts!$B$4:$B$1003,$A471,Receipts!$I$4:$I$1003))</f>
        <v/>
      </c>
      <c r="J471" s="22" t="str">
        <f t="shared" si="38"/>
        <v/>
      </c>
      <c r="K471" s="22" t="str">
        <f t="shared" si="39"/>
        <v/>
      </c>
    </row>
    <row r="472" spans="1:11" x14ac:dyDescent="0.3">
      <c r="A472" s="25" t="str">
        <f>IF(Items!A471="","",Items!A471)</f>
        <v/>
      </c>
      <c r="B472" s="25" t="str">
        <f>IF($A472="","",Items!B471)</f>
        <v/>
      </c>
      <c r="C472" s="23" t="str">
        <f>IF($A472="","",SUMIF(Receipts!$B$4:$B$1003,$A472,Receipts!$D$4:$D$1003))</f>
        <v/>
      </c>
      <c r="D472" s="22" t="str">
        <f>IF($A472="","",SUMIF(Receipts!$B$4:$B$1003,$A472,Receipts!$F$4:$F$1003))</f>
        <v/>
      </c>
      <c r="E472" s="23" t="str">
        <f>IF($A472="","",SUMIF(Issues!$B$4:$B$2003,$A472,Issues!$D$4:$D$2003))</f>
        <v/>
      </c>
      <c r="F472" s="23" t="str">
        <f t="shared" si="35"/>
        <v/>
      </c>
      <c r="G472" s="22" t="str">
        <f t="shared" si="36"/>
        <v/>
      </c>
      <c r="H472" s="22" t="str">
        <f t="shared" si="37"/>
        <v/>
      </c>
      <c r="I472" s="22" t="str">
        <f>IF($A472="","",SUMIF(Receipts!$B$4:$B$1003,$A472,Receipts!$I$4:$I$1003))</f>
        <v/>
      </c>
      <c r="J472" s="22" t="str">
        <f t="shared" si="38"/>
        <v/>
      </c>
      <c r="K472" s="22" t="str">
        <f t="shared" si="39"/>
        <v/>
      </c>
    </row>
    <row r="473" spans="1:11" x14ac:dyDescent="0.3">
      <c r="A473" s="25" t="str">
        <f>IF(Items!A472="","",Items!A472)</f>
        <v/>
      </c>
      <c r="B473" s="25" t="str">
        <f>IF($A473="","",Items!B472)</f>
        <v/>
      </c>
      <c r="C473" s="23" t="str">
        <f>IF($A473="","",SUMIF(Receipts!$B$4:$B$1003,$A473,Receipts!$D$4:$D$1003))</f>
        <v/>
      </c>
      <c r="D473" s="22" t="str">
        <f>IF($A473="","",SUMIF(Receipts!$B$4:$B$1003,$A473,Receipts!$F$4:$F$1003))</f>
        <v/>
      </c>
      <c r="E473" s="23" t="str">
        <f>IF($A473="","",SUMIF(Issues!$B$4:$B$2003,$A473,Issues!$D$4:$D$2003))</f>
        <v/>
      </c>
      <c r="F473" s="23" t="str">
        <f t="shared" si="35"/>
        <v/>
      </c>
      <c r="G473" s="22" t="str">
        <f t="shared" si="36"/>
        <v/>
      </c>
      <c r="H473" s="22" t="str">
        <f t="shared" si="37"/>
        <v/>
      </c>
      <c r="I473" s="22" t="str">
        <f>IF($A473="","",SUMIF(Receipts!$B$4:$B$1003,$A473,Receipts!$I$4:$I$1003))</f>
        <v/>
      </c>
      <c r="J473" s="22" t="str">
        <f t="shared" si="38"/>
        <v/>
      </c>
      <c r="K473" s="22" t="str">
        <f t="shared" si="39"/>
        <v/>
      </c>
    </row>
    <row r="474" spans="1:11" x14ac:dyDescent="0.3">
      <c r="A474" s="25" t="str">
        <f>IF(Items!A473="","",Items!A473)</f>
        <v/>
      </c>
      <c r="B474" s="25" t="str">
        <f>IF($A474="","",Items!B473)</f>
        <v/>
      </c>
      <c r="C474" s="23" t="str">
        <f>IF($A474="","",SUMIF(Receipts!$B$4:$B$1003,$A474,Receipts!$D$4:$D$1003))</f>
        <v/>
      </c>
      <c r="D474" s="22" t="str">
        <f>IF($A474="","",SUMIF(Receipts!$B$4:$B$1003,$A474,Receipts!$F$4:$F$1003))</f>
        <v/>
      </c>
      <c r="E474" s="23" t="str">
        <f>IF($A474="","",SUMIF(Issues!$B$4:$B$2003,$A474,Issues!$D$4:$D$2003))</f>
        <v/>
      </c>
      <c r="F474" s="23" t="str">
        <f t="shared" si="35"/>
        <v/>
      </c>
      <c r="G474" s="22" t="str">
        <f t="shared" si="36"/>
        <v/>
      </c>
      <c r="H474" s="22" t="str">
        <f t="shared" si="37"/>
        <v/>
      </c>
      <c r="I474" s="22" t="str">
        <f>IF($A474="","",SUMIF(Receipts!$B$4:$B$1003,$A474,Receipts!$I$4:$I$1003))</f>
        <v/>
      </c>
      <c r="J474" s="22" t="str">
        <f t="shared" si="38"/>
        <v/>
      </c>
      <c r="K474" s="22" t="str">
        <f t="shared" si="39"/>
        <v/>
      </c>
    </row>
    <row r="475" spans="1:11" x14ac:dyDescent="0.3">
      <c r="A475" s="25" t="str">
        <f>IF(Items!A474="","",Items!A474)</f>
        <v/>
      </c>
      <c r="B475" s="25" t="str">
        <f>IF($A475="","",Items!B474)</f>
        <v/>
      </c>
      <c r="C475" s="23" t="str">
        <f>IF($A475="","",SUMIF(Receipts!$B$4:$B$1003,$A475,Receipts!$D$4:$D$1003))</f>
        <v/>
      </c>
      <c r="D475" s="22" t="str">
        <f>IF($A475="","",SUMIF(Receipts!$B$4:$B$1003,$A475,Receipts!$F$4:$F$1003))</f>
        <v/>
      </c>
      <c r="E475" s="23" t="str">
        <f>IF($A475="","",SUMIF(Issues!$B$4:$B$2003,$A475,Issues!$D$4:$D$2003))</f>
        <v/>
      </c>
      <c r="F475" s="23" t="str">
        <f t="shared" si="35"/>
        <v/>
      </c>
      <c r="G475" s="22" t="str">
        <f t="shared" si="36"/>
        <v/>
      </c>
      <c r="H475" s="22" t="str">
        <f t="shared" si="37"/>
        <v/>
      </c>
      <c r="I475" s="22" t="str">
        <f>IF($A475="","",SUMIF(Receipts!$B$4:$B$1003,$A475,Receipts!$I$4:$I$1003))</f>
        <v/>
      </c>
      <c r="J475" s="22" t="str">
        <f t="shared" si="38"/>
        <v/>
      </c>
      <c r="K475" s="22" t="str">
        <f t="shared" si="39"/>
        <v/>
      </c>
    </row>
    <row r="476" spans="1:11" x14ac:dyDescent="0.3">
      <c r="A476" s="25" t="str">
        <f>IF(Items!A475="","",Items!A475)</f>
        <v/>
      </c>
      <c r="B476" s="25" t="str">
        <f>IF($A476="","",Items!B475)</f>
        <v/>
      </c>
      <c r="C476" s="23" t="str">
        <f>IF($A476="","",SUMIF(Receipts!$B$4:$B$1003,$A476,Receipts!$D$4:$D$1003))</f>
        <v/>
      </c>
      <c r="D476" s="22" t="str">
        <f>IF($A476="","",SUMIF(Receipts!$B$4:$B$1003,$A476,Receipts!$F$4:$F$1003))</f>
        <v/>
      </c>
      <c r="E476" s="23" t="str">
        <f>IF($A476="","",SUMIF(Issues!$B$4:$B$2003,$A476,Issues!$D$4:$D$2003))</f>
        <v/>
      </c>
      <c r="F476" s="23" t="str">
        <f t="shared" si="35"/>
        <v/>
      </c>
      <c r="G476" s="22" t="str">
        <f t="shared" si="36"/>
        <v/>
      </c>
      <c r="H476" s="22" t="str">
        <f t="shared" si="37"/>
        <v/>
      </c>
      <c r="I476" s="22" t="str">
        <f>IF($A476="","",SUMIF(Receipts!$B$4:$B$1003,$A476,Receipts!$I$4:$I$1003))</f>
        <v/>
      </c>
      <c r="J476" s="22" t="str">
        <f t="shared" si="38"/>
        <v/>
      </c>
      <c r="K476" s="22" t="str">
        <f t="shared" si="39"/>
        <v/>
      </c>
    </row>
    <row r="477" spans="1:11" x14ac:dyDescent="0.3">
      <c r="A477" s="25" t="str">
        <f>IF(Items!A476="","",Items!A476)</f>
        <v/>
      </c>
      <c r="B477" s="25" t="str">
        <f>IF($A477="","",Items!B476)</f>
        <v/>
      </c>
      <c r="C477" s="23" t="str">
        <f>IF($A477="","",SUMIF(Receipts!$B$4:$B$1003,$A477,Receipts!$D$4:$D$1003))</f>
        <v/>
      </c>
      <c r="D477" s="22" t="str">
        <f>IF($A477="","",SUMIF(Receipts!$B$4:$B$1003,$A477,Receipts!$F$4:$F$1003))</f>
        <v/>
      </c>
      <c r="E477" s="23" t="str">
        <f>IF($A477="","",SUMIF(Issues!$B$4:$B$2003,$A477,Issues!$D$4:$D$2003))</f>
        <v/>
      </c>
      <c r="F477" s="23" t="str">
        <f t="shared" si="35"/>
        <v/>
      </c>
      <c r="G477" s="22" t="str">
        <f t="shared" si="36"/>
        <v/>
      </c>
      <c r="H477" s="22" t="str">
        <f t="shared" si="37"/>
        <v/>
      </c>
      <c r="I477" s="22" t="str">
        <f>IF($A477="","",SUMIF(Receipts!$B$4:$B$1003,$A477,Receipts!$I$4:$I$1003))</f>
        <v/>
      </c>
      <c r="J477" s="22" t="str">
        <f t="shared" si="38"/>
        <v/>
      </c>
      <c r="K477" s="22" t="str">
        <f t="shared" si="39"/>
        <v/>
      </c>
    </row>
    <row r="478" spans="1:11" x14ac:dyDescent="0.3">
      <c r="A478" s="25" t="str">
        <f>IF(Items!A477="","",Items!A477)</f>
        <v/>
      </c>
      <c r="B478" s="25" t="str">
        <f>IF($A478="","",Items!B477)</f>
        <v/>
      </c>
      <c r="C478" s="23" t="str">
        <f>IF($A478="","",SUMIF(Receipts!$B$4:$B$1003,$A478,Receipts!$D$4:$D$1003))</f>
        <v/>
      </c>
      <c r="D478" s="22" t="str">
        <f>IF($A478="","",SUMIF(Receipts!$B$4:$B$1003,$A478,Receipts!$F$4:$F$1003))</f>
        <v/>
      </c>
      <c r="E478" s="23" t="str">
        <f>IF($A478="","",SUMIF(Issues!$B$4:$B$2003,$A478,Issues!$D$4:$D$2003))</f>
        <v/>
      </c>
      <c r="F478" s="23" t="str">
        <f t="shared" si="35"/>
        <v/>
      </c>
      <c r="G478" s="22" t="str">
        <f t="shared" si="36"/>
        <v/>
      </c>
      <c r="H478" s="22" t="str">
        <f t="shared" si="37"/>
        <v/>
      </c>
      <c r="I478" s="22" t="str">
        <f>IF($A478="","",SUMIF(Receipts!$B$4:$B$1003,$A478,Receipts!$I$4:$I$1003))</f>
        <v/>
      </c>
      <c r="J478" s="22" t="str">
        <f t="shared" si="38"/>
        <v/>
      </c>
      <c r="K478" s="22" t="str">
        <f t="shared" si="39"/>
        <v/>
      </c>
    </row>
    <row r="479" spans="1:11" x14ac:dyDescent="0.3">
      <c r="A479" s="25" t="str">
        <f>IF(Items!A478="","",Items!A478)</f>
        <v/>
      </c>
      <c r="B479" s="25" t="str">
        <f>IF($A479="","",Items!B478)</f>
        <v/>
      </c>
      <c r="C479" s="23" t="str">
        <f>IF($A479="","",SUMIF(Receipts!$B$4:$B$1003,$A479,Receipts!$D$4:$D$1003))</f>
        <v/>
      </c>
      <c r="D479" s="22" t="str">
        <f>IF($A479="","",SUMIF(Receipts!$B$4:$B$1003,$A479,Receipts!$F$4:$F$1003))</f>
        <v/>
      </c>
      <c r="E479" s="23" t="str">
        <f>IF($A479="","",SUMIF(Issues!$B$4:$B$2003,$A479,Issues!$D$4:$D$2003))</f>
        <v/>
      </c>
      <c r="F479" s="23" t="str">
        <f t="shared" si="35"/>
        <v/>
      </c>
      <c r="G479" s="22" t="str">
        <f t="shared" si="36"/>
        <v/>
      </c>
      <c r="H479" s="22" t="str">
        <f t="shared" si="37"/>
        <v/>
      </c>
      <c r="I479" s="22" t="str">
        <f>IF($A479="","",SUMIF(Receipts!$B$4:$B$1003,$A479,Receipts!$I$4:$I$1003))</f>
        <v/>
      </c>
      <c r="J479" s="22" t="str">
        <f t="shared" si="38"/>
        <v/>
      </c>
      <c r="K479" s="22" t="str">
        <f t="shared" si="39"/>
        <v/>
      </c>
    </row>
    <row r="480" spans="1:11" x14ac:dyDescent="0.3">
      <c r="A480" s="25" t="str">
        <f>IF(Items!A479="","",Items!A479)</f>
        <v/>
      </c>
      <c r="B480" s="25" t="str">
        <f>IF($A480="","",Items!B479)</f>
        <v/>
      </c>
      <c r="C480" s="23" t="str">
        <f>IF($A480="","",SUMIF(Receipts!$B$4:$B$1003,$A480,Receipts!$D$4:$D$1003))</f>
        <v/>
      </c>
      <c r="D480" s="22" t="str">
        <f>IF($A480="","",SUMIF(Receipts!$B$4:$B$1003,$A480,Receipts!$F$4:$F$1003))</f>
        <v/>
      </c>
      <c r="E480" s="23" t="str">
        <f>IF($A480="","",SUMIF(Issues!$B$4:$B$2003,$A480,Issues!$D$4:$D$2003))</f>
        <v/>
      </c>
      <c r="F480" s="23" t="str">
        <f t="shared" si="35"/>
        <v/>
      </c>
      <c r="G480" s="22" t="str">
        <f t="shared" si="36"/>
        <v/>
      </c>
      <c r="H480" s="22" t="str">
        <f t="shared" si="37"/>
        <v/>
      </c>
      <c r="I480" s="22" t="str">
        <f>IF($A480="","",SUMIF(Receipts!$B$4:$B$1003,$A480,Receipts!$I$4:$I$1003))</f>
        <v/>
      </c>
      <c r="J480" s="22" t="str">
        <f t="shared" si="38"/>
        <v/>
      </c>
      <c r="K480" s="22" t="str">
        <f t="shared" si="39"/>
        <v/>
      </c>
    </row>
    <row r="481" spans="1:11" x14ac:dyDescent="0.3">
      <c r="A481" s="25" t="str">
        <f>IF(Items!A480="","",Items!A480)</f>
        <v/>
      </c>
      <c r="B481" s="25" t="str">
        <f>IF($A481="","",Items!B480)</f>
        <v/>
      </c>
      <c r="C481" s="23" t="str">
        <f>IF($A481="","",SUMIF(Receipts!$B$4:$B$1003,$A481,Receipts!$D$4:$D$1003))</f>
        <v/>
      </c>
      <c r="D481" s="22" t="str">
        <f>IF($A481="","",SUMIF(Receipts!$B$4:$B$1003,$A481,Receipts!$F$4:$F$1003))</f>
        <v/>
      </c>
      <c r="E481" s="23" t="str">
        <f>IF($A481="","",SUMIF(Issues!$B$4:$B$2003,$A481,Issues!$D$4:$D$2003))</f>
        <v/>
      </c>
      <c r="F481" s="23" t="str">
        <f t="shared" si="35"/>
        <v/>
      </c>
      <c r="G481" s="22" t="str">
        <f t="shared" si="36"/>
        <v/>
      </c>
      <c r="H481" s="22" t="str">
        <f t="shared" si="37"/>
        <v/>
      </c>
      <c r="I481" s="22" t="str">
        <f>IF($A481="","",SUMIF(Receipts!$B$4:$B$1003,$A481,Receipts!$I$4:$I$1003))</f>
        <v/>
      </c>
      <c r="J481" s="22" t="str">
        <f t="shared" si="38"/>
        <v/>
      </c>
      <c r="K481" s="22" t="str">
        <f t="shared" si="39"/>
        <v/>
      </c>
    </row>
    <row r="482" spans="1:11" x14ac:dyDescent="0.3">
      <c r="A482" s="25" t="str">
        <f>IF(Items!A481="","",Items!A481)</f>
        <v/>
      </c>
      <c r="B482" s="25" t="str">
        <f>IF($A482="","",Items!B481)</f>
        <v/>
      </c>
      <c r="C482" s="23" t="str">
        <f>IF($A482="","",SUMIF(Receipts!$B$4:$B$1003,$A482,Receipts!$D$4:$D$1003))</f>
        <v/>
      </c>
      <c r="D482" s="22" t="str">
        <f>IF($A482="","",SUMIF(Receipts!$B$4:$B$1003,$A482,Receipts!$F$4:$F$1003))</f>
        <v/>
      </c>
      <c r="E482" s="23" t="str">
        <f>IF($A482="","",SUMIF(Issues!$B$4:$B$2003,$A482,Issues!$D$4:$D$2003))</f>
        <v/>
      </c>
      <c r="F482" s="23" t="str">
        <f t="shared" si="35"/>
        <v/>
      </c>
      <c r="G482" s="22" t="str">
        <f t="shared" si="36"/>
        <v/>
      </c>
      <c r="H482" s="22" t="str">
        <f t="shared" si="37"/>
        <v/>
      </c>
      <c r="I482" s="22" t="str">
        <f>IF($A482="","",SUMIF(Receipts!$B$4:$B$1003,$A482,Receipts!$I$4:$I$1003))</f>
        <v/>
      </c>
      <c r="J482" s="22" t="str">
        <f t="shared" si="38"/>
        <v/>
      </c>
      <c r="K482" s="22" t="str">
        <f t="shared" si="39"/>
        <v/>
      </c>
    </row>
    <row r="483" spans="1:11" x14ac:dyDescent="0.3">
      <c r="A483" s="25" t="str">
        <f>IF(Items!A482="","",Items!A482)</f>
        <v/>
      </c>
      <c r="B483" s="25" t="str">
        <f>IF($A483="","",Items!B482)</f>
        <v/>
      </c>
      <c r="C483" s="23" t="str">
        <f>IF($A483="","",SUMIF(Receipts!$B$4:$B$1003,$A483,Receipts!$D$4:$D$1003))</f>
        <v/>
      </c>
      <c r="D483" s="22" t="str">
        <f>IF($A483="","",SUMIF(Receipts!$B$4:$B$1003,$A483,Receipts!$F$4:$F$1003))</f>
        <v/>
      </c>
      <c r="E483" s="23" t="str">
        <f>IF($A483="","",SUMIF(Issues!$B$4:$B$2003,$A483,Issues!$D$4:$D$2003))</f>
        <v/>
      </c>
      <c r="F483" s="23" t="str">
        <f t="shared" si="35"/>
        <v/>
      </c>
      <c r="G483" s="22" t="str">
        <f t="shared" si="36"/>
        <v/>
      </c>
      <c r="H483" s="22" t="str">
        <f t="shared" si="37"/>
        <v/>
      </c>
      <c r="I483" s="22" t="str">
        <f>IF($A483="","",SUMIF(Receipts!$B$4:$B$1003,$A483,Receipts!$I$4:$I$1003))</f>
        <v/>
      </c>
      <c r="J483" s="22" t="str">
        <f t="shared" si="38"/>
        <v/>
      </c>
      <c r="K483" s="22" t="str">
        <f t="shared" si="39"/>
        <v/>
      </c>
    </row>
    <row r="484" spans="1:11" x14ac:dyDescent="0.3">
      <c r="A484" s="25" t="str">
        <f>IF(Items!A483="","",Items!A483)</f>
        <v/>
      </c>
      <c r="B484" s="25" t="str">
        <f>IF($A484="","",Items!B483)</f>
        <v/>
      </c>
      <c r="C484" s="23" t="str">
        <f>IF($A484="","",SUMIF(Receipts!$B$4:$B$1003,$A484,Receipts!$D$4:$D$1003))</f>
        <v/>
      </c>
      <c r="D484" s="22" t="str">
        <f>IF($A484="","",SUMIF(Receipts!$B$4:$B$1003,$A484,Receipts!$F$4:$F$1003))</f>
        <v/>
      </c>
      <c r="E484" s="23" t="str">
        <f>IF($A484="","",SUMIF(Issues!$B$4:$B$2003,$A484,Issues!$D$4:$D$2003))</f>
        <v/>
      </c>
      <c r="F484" s="23" t="str">
        <f t="shared" si="35"/>
        <v/>
      </c>
      <c r="G484" s="22" t="str">
        <f t="shared" si="36"/>
        <v/>
      </c>
      <c r="H484" s="22" t="str">
        <f t="shared" si="37"/>
        <v/>
      </c>
      <c r="I484" s="22" t="str">
        <f>IF($A484="","",SUMIF(Receipts!$B$4:$B$1003,$A484,Receipts!$I$4:$I$1003))</f>
        <v/>
      </c>
      <c r="J484" s="22" t="str">
        <f t="shared" si="38"/>
        <v/>
      </c>
      <c r="K484" s="22" t="str">
        <f t="shared" si="39"/>
        <v/>
      </c>
    </row>
    <row r="485" spans="1:11" x14ac:dyDescent="0.3">
      <c r="A485" s="25" t="str">
        <f>IF(Items!A484="","",Items!A484)</f>
        <v/>
      </c>
      <c r="B485" s="25" t="str">
        <f>IF($A485="","",Items!B484)</f>
        <v/>
      </c>
      <c r="C485" s="23" t="str">
        <f>IF($A485="","",SUMIF(Receipts!$B$4:$B$1003,$A485,Receipts!$D$4:$D$1003))</f>
        <v/>
      </c>
      <c r="D485" s="22" t="str">
        <f>IF($A485="","",SUMIF(Receipts!$B$4:$B$1003,$A485,Receipts!$F$4:$F$1003))</f>
        <v/>
      </c>
      <c r="E485" s="23" t="str">
        <f>IF($A485="","",SUMIF(Issues!$B$4:$B$2003,$A485,Issues!$D$4:$D$2003))</f>
        <v/>
      </c>
      <c r="F485" s="23" t="str">
        <f t="shared" si="35"/>
        <v/>
      </c>
      <c r="G485" s="22" t="str">
        <f t="shared" si="36"/>
        <v/>
      </c>
      <c r="H485" s="22" t="str">
        <f t="shared" si="37"/>
        <v/>
      </c>
      <c r="I485" s="22" t="str">
        <f>IF($A485="","",SUMIF(Receipts!$B$4:$B$1003,$A485,Receipts!$I$4:$I$1003))</f>
        <v/>
      </c>
      <c r="J485" s="22" t="str">
        <f t="shared" si="38"/>
        <v/>
      </c>
      <c r="K485" s="22" t="str">
        <f t="shared" si="39"/>
        <v/>
      </c>
    </row>
    <row r="486" spans="1:11" x14ac:dyDescent="0.3">
      <c r="A486" s="25" t="str">
        <f>IF(Items!A485="","",Items!A485)</f>
        <v/>
      </c>
      <c r="B486" s="25" t="str">
        <f>IF($A486="","",Items!B485)</f>
        <v/>
      </c>
      <c r="C486" s="23" t="str">
        <f>IF($A486="","",SUMIF(Receipts!$B$4:$B$1003,$A486,Receipts!$D$4:$D$1003))</f>
        <v/>
      </c>
      <c r="D486" s="22" t="str">
        <f>IF($A486="","",SUMIF(Receipts!$B$4:$B$1003,$A486,Receipts!$F$4:$F$1003))</f>
        <v/>
      </c>
      <c r="E486" s="23" t="str">
        <f>IF($A486="","",SUMIF(Issues!$B$4:$B$2003,$A486,Issues!$D$4:$D$2003))</f>
        <v/>
      </c>
      <c r="F486" s="23" t="str">
        <f t="shared" si="35"/>
        <v/>
      </c>
      <c r="G486" s="22" t="str">
        <f t="shared" si="36"/>
        <v/>
      </c>
      <c r="H486" s="22" t="str">
        <f t="shared" si="37"/>
        <v/>
      </c>
      <c r="I486" s="22" t="str">
        <f>IF($A486="","",SUMIF(Receipts!$B$4:$B$1003,$A486,Receipts!$I$4:$I$1003))</f>
        <v/>
      </c>
      <c r="J486" s="22" t="str">
        <f t="shared" si="38"/>
        <v/>
      </c>
      <c r="K486" s="22" t="str">
        <f t="shared" si="39"/>
        <v/>
      </c>
    </row>
    <row r="487" spans="1:11" x14ac:dyDescent="0.3">
      <c r="A487" s="25" t="str">
        <f>IF(Items!A486="","",Items!A486)</f>
        <v/>
      </c>
      <c r="B487" s="25" t="str">
        <f>IF($A487="","",Items!B486)</f>
        <v/>
      </c>
      <c r="C487" s="23" t="str">
        <f>IF($A487="","",SUMIF(Receipts!$B$4:$B$1003,$A487,Receipts!$D$4:$D$1003))</f>
        <v/>
      </c>
      <c r="D487" s="22" t="str">
        <f>IF($A487="","",SUMIF(Receipts!$B$4:$B$1003,$A487,Receipts!$F$4:$F$1003))</f>
        <v/>
      </c>
      <c r="E487" s="23" t="str">
        <f>IF($A487="","",SUMIF(Issues!$B$4:$B$2003,$A487,Issues!$D$4:$D$2003))</f>
        <v/>
      </c>
      <c r="F487" s="23" t="str">
        <f t="shared" si="35"/>
        <v/>
      </c>
      <c r="G487" s="22" t="str">
        <f t="shared" si="36"/>
        <v/>
      </c>
      <c r="H487" s="22" t="str">
        <f t="shared" si="37"/>
        <v/>
      </c>
      <c r="I487" s="22" t="str">
        <f>IF($A487="","",SUMIF(Receipts!$B$4:$B$1003,$A487,Receipts!$I$4:$I$1003))</f>
        <v/>
      </c>
      <c r="J487" s="22" t="str">
        <f t="shared" si="38"/>
        <v/>
      </c>
      <c r="K487" s="22" t="str">
        <f t="shared" si="39"/>
        <v/>
      </c>
    </row>
    <row r="488" spans="1:11" x14ac:dyDescent="0.3">
      <c r="A488" s="25" t="str">
        <f>IF(Items!A487="","",Items!A487)</f>
        <v/>
      </c>
      <c r="B488" s="25" t="str">
        <f>IF($A488="","",Items!B487)</f>
        <v/>
      </c>
      <c r="C488" s="23" t="str">
        <f>IF($A488="","",SUMIF(Receipts!$B$4:$B$1003,$A488,Receipts!$D$4:$D$1003))</f>
        <v/>
      </c>
      <c r="D488" s="22" t="str">
        <f>IF($A488="","",SUMIF(Receipts!$B$4:$B$1003,$A488,Receipts!$F$4:$F$1003))</f>
        <v/>
      </c>
      <c r="E488" s="23" t="str">
        <f>IF($A488="","",SUMIF(Issues!$B$4:$B$2003,$A488,Issues!$D$4:$D$2003))</f>
        <v/>
      </c>
      <c r="F488" s="23" t="str">
        <f t="shared" si="35"/>
        <v/>
      </c>
      <c r="G488" s="22" t="str">
        <f t="shared" si="36"/>
        <v/>
      </c>
      <c r="H488" s="22" t="str">
        <f t="shared" si="37"/>
        <v/>
      </c>
      <c r="I488" s="22" t="str">
        <f>IF($A488="","",SUMIF(Receipts!$B$4:$B$1003,$A488,Receipts!$I$4:$I$1003))</f>
        <v/>
      </c>
      <c r="J488" s="22" t="str">
        <f t="shared" si="38"/>
        <v/>
      </c>
      <c r="K488" s="22" t="str">
        <f t="shared" si="39"/>
        <v/>
      </c>
    </row>
    <row r="489" spans="1:11" x14ac:dyDescent="0.3">
      <c r="A489" s="25" t="str">
        <f>IF(Items!A488="","",Items!A488)</f>
        <v/>
      </c>
      <c r="B489" s="25" t="str">
        <f>IF($A489="","",Items!B488)</f>
        <v/>
      </c>
      <c r="C489" s="23" t="str">
        <f>IF($A489="","",SUMIF(Receipts!$B$4:$B$1003,$A489,Receipts!$D$4:$D$1003))</f>
        <v/>
      </c>
      <c r="D489" s="22" t="str">
        <f>IF($A489="","",SUMIF(Receipts!$B$4:$B$1003,$A489,Receipts!$F$4:$F$1003))</f>
        <v/>
      </c>
      <c r="E489" s="23" t="str">
        <f>IF($A489="","",SUMIF(Issues!$B$4:$B$2003,$A489,Issues!$D$4:$D$2003))</f>
        <v/>
      </c>
      <c r="F489" s="23" t="str">
        <f t="shared" si="35"/>
        <v/>
      </c>
      <c r="G489" s="22" t="str">
        <f t="shared" si="36"/>
        <v/>
      </c>
      <c r="H489" s="22" t="str">
        <f t="shared" si="37"/>
        <v/>
      </c>
      <c r="I489" s="22" t="str">
        <f>IF($A489="","",SUMIF(Receipts!$B$4:$B$1003,$A489,Receipts!$I$4:$I$1003))</f>
        <v/>
      </c>
      <c r="J489" s="22" t="str">
        <f t="shared" si="38"/>
        <v/>
      </c>
      <c r="K489" s="22" t="str">
        <f t="shared" si="39"/>
        <v/>
      </c>
    </row>
    <row r="490" spans="1:11" x14ac:dyDescent="0.3">
      <c r="A490" s="25" t="str">
        <f>IF(Items!A489="","",Items!A489)</f>
        <v/>
      </c>
      <c r="B490" s="25" t="str">
        <f>IF($A490="","",Items!B489)</f>
        <v/>
      </c>
      <c r="C490" s="23" t="str">
        <f>IF($A490="","",SUMIF(Receipts!$B$4:$B$1003,$A490,Receipts!$D$4:$D$1003))</f>
        <v/>
      </c>
      <c r="D490" s="22" t="str">
        <f>IF($A490="","",SUMIF(Receipts!$B$4:$B$1003,$A490,Receipts!$F$4:$F$1003))</f>
        <v/>
      </c>
      <c r="E490" s="23" t="str">
        <f>IF($A490="","",SUMIF(Issues!$B$4:$B$2003,$A490,Issues!$D$4:$D$2003))</f>
        <v/>
      </c>
      <c r="F490" s="23" t="str">
        <f t="shared" si="35"/>
        <v/>
      </c>
      <c r="G490" s="22" t="str">
        <f t="shared" si="36"/>
        <v/>
      </c>
      <c r="H490" s="22" t="str">
        <f t="shared" si="37"/>
        <v/>
      </c>
      <c r="I490" s="22" t="str">
        <f>IF($A490="","",SUMIF(Receipts!$B$4:$B$1003,$A490,Receipts!$I$4:$I$1003))</f>
        <v/>
      </c>
      <c r="J490" s="22" t="str">
        <f t="shared" si="38"/>
        <v/>
      </c>
      <c r="K490" s="22" t="str">
        <f t="shared" si="39"/>
        <v/>
      </c>
    </row>
    <row r="491" spans="1:11" x14ac:dyDescent="0.3">
      <c r="A491" s="25" t="str">
        <f>IF(Items!A490="","",Items!A490)</f>
        <v/>
      </c>
      <c r="B491" s="25" t="str">
        <f>IF($A491="","",Items!B490)</f>
        <v/>
      </c>
      <c r="C491" s="23" t="str">
        <f>IF($A491="","",SUMIF(Receipts!$B$4:$B$1003,$A491,Receipts!$D$4:$D$1003))</f>
        <v/>
      </c>
      <c r="D491" s="22" t="str">
        <f>IF($A491="","",SUMIF(Receipts!$B$4:$B$1003,$A491,Receipts!$F$4:$F$1003))</f>
        <v/>
      </c>
      <c r="E491" s="23" t="str">
        <f>IF($A491="","",SUMIF(Issues!$B$4:$B$2003,$A491,Issues!$D$4:$D$2003))</f>
        <v/>
      </c>
      <c r="F491" s="23" t="str">
        <f t="shared" si="35"/>
        <v/>
      </c>
      <c r="G491" s="22" t="str">
        <f t="shared" si="36"/>
        <v/>
      </c>
      <c r="H491" s="22" t="str">
        <f t="shared" si="37"/>
        <v/>
      </c>
      <c r="I491" s="22" t="str">
        <f>IF($A491="","",SUMIF(Receipts!$B$4:$B$1003,$A491,Receipts!$I$4:$I$1003))</f>
        <v/>
      </c>
      <c r="J491" s="22" t="str">
        <f t="shared" si="38"/>
        <v/>
      </c>
      <c r="K491" s="22" t="str">
        <f t="shared" si="39"/>
        <v/>
      </c>
    </row>
    <row r="492" spans="1:11" x14ac:dyDescent="0.3">
      <c r="A492" s="25" t="str">
        <f>IF(Items!A491="","",Items!A491)</f>
        <v/>
      </c>
      <c r="B492" s="25" t="str">
        <f>IF($A492="","",Items!B491)</f>
        <v/>
      </c>
      <c r="C492" s="23" t="str">
        <f>IF($A492="","",SUMIF(Receipts!$B$4:$B$1003,$A492,Receipts!$D$4:$D$1003))</f>
        <v/>
      </c>
      <c r="D492" s="22" t="str">
        <f>IF($A492="","",SUMIF(Receipts!$B$4:$B$1003,$A492,Receipts!$F$4:$F$1003))</f>
        <v/>
      </c>
      <c r="E492" s="23" t="str">
        <f>IF($A492="","",SUMIF(Issues!$B$4:$B$2003,$A492,Issues!$D$4:$D$2003))</f>
        <v/>
      </c>
      <c r="F492" s="23" t="str">
        <f t="shared" si="35"/>
        <v/>
      </c>
      <c r="G492" s="22" t="str">
        <f t="shared" si="36"/>
        <v/>
      </c>
      <c r="H492" s="22" t="str">
        <f t="shared" si="37"/>
        <v/>
      </c>
      <c r="I492" s="22" t="str">
        <f>IF($A492="","",SUMIF(Receipts!$B$4:$B$1003,$A492,Receipts!$I$4:$I$1003))</f>
        <v/>
      </c>
      <c r="J492" s="22" t="str">
        <f t="shared" si="38"/>
        <v/>
      </c>
      <c r="K492" s="22" t="str">
        <f t="shared" si="39"/>
        <v/>
      </c>
    </row>
    <row r="493" spans="1:11" x14ac:dyDescent="0.3">
      <c r="A493" s="25" t="str">
        <f>IF(Items!A492="","",Items!A492)</f>
        <v/>
      </c>
      <c r="B493" s="25" t="str">
        <f>IF($A493="","",Items!B492)</f>
        <v/>
      </c>
      <c r="C493" s="23" t="str">
        <f>IF($A493="","",SUMIF(Receipts!$B$4:$B$1003,$A493,Receipts!$D$4:$D$1003))</f>
        <v/>
      </c>
      <c r="D493" s="22" t="str">
        <f>IF($A493="","",SUMIF(Receipts!$B$4:$B$1003,$A493,Receipts!$F$4:$F$1003))</f>
        <v/>
      </c>
      <c r="E493" s="23" t="str">
        <f>IF($A493="","",SUMIF(Issues!$B$4:$B$2003,$A493,Issues!$D$4:$D$2003))</f>
        <v/>
      </c>
      <c r="F493" s="23" t="str">
        <f t="shared" si="35"/>
        <v/>
      </c>
      <c r="G493" s="22" t="str">
        <f t="shared" si="36"/>
        <v/>
      </c>
      <c r="H493" s="22" t="str">
        <f t="shared" si="37"/>
        <v/>
      </c>
      <c r="I493" s="22" t="str">
        <f>IF($A493="","",SUMIF(Receipts!$B$4:$B$1003,$A493,Receipts!$I$4:$I$1003))</f>
        <v/>
      </c>
      <c r="J493" s="22" t="str">
        <f t="shared" si="38"/>
        <v/>
      </c>
      <c r="K493" s="22" t="str">
        <f t="shared" si="39"/>
        <v/>
      </c>
    </row>
    <row r="494" spans="1:11" x14ac:dyDescent="0.3">
      <c r="A494" s="25" t="str">
        <f>IF(Items!A493="","",Items!A493)</f>
        <v/>
      </c>
      <c r="B494" s="25" t="str">
        <f>IF($A494="","",Items!B493)</f>
        <v/>
      </c>
      <c r="C494" s="23" t="str">
        <f>IF($A494="","",SUMIF(Receipts!$B$4:$B$1003,$A494,Receipts!$D$4:$D$1003))</f>
        <v/>
      </c>
      <c r="D494" s="22" t="str">
        <f>IF($A494="","",SUMIF(Receipts!$B$4:$B$1003,$A494,Receipts!$F$4:$F$1003))</f>
        <v/>
      </c>
      <c r="E494" s="23" t="str">
        <f>IF($A494="","",SUMIF(Issues!$B$4:$B$2003,$A494,Issues!$D$4:$D$2003))</f>
        <v/>
      </c>
      <c r="F494" s="23" t="str">
        <f t="shared" si="35"/>
        <v/>
      </c>
      <c r="G494" s="22" t="str">
        <f t="shared" si="36"/>
        <v/>
      </c>
      <c r="H494" s="22" t="str">
        <f t="shared" si="37"/>
        <v/>
      </c>
      <c r="I494" s="22" t="str">
        <f>IF($A494="","",SUMIF(Receipts!$B$4:$B$1003,$A494,Receipts!$I$4:$I$1003))</f>
        <v/>
      </c>
      <c r="J494" s="22" t="str">
        <f t="shared" si="38"/>
        <v/>
      </c>
      <c r="K494" s="22" t="str">
        <f t="shared" si="39"/>
        <v/>
      </c>
    </row>
    <row r="495" spans="1:11" x14ac:dyDescent="0.3">
      <c r="A495" s="25" t="str">
        <f>IF(Items!A494="","",Items!A494)</f>
        <v/>
      </c>
      <c r="B495" s="25" t="str">
        <f>IF($A495="","",Items!B494)</f>
        <v/>
      </c>
      <c r="C495" s="23" t="str">
        <f>IF($A495="","",SUMIF(Receipts!$B$4:$B$1003,$A495,Receipts!$D$4:$D$1003))</f>
        <v/>
      </c>
      <c r="D495" s="22" t="str">
        <f>IF($A495="","",SUMIF(Receipts!$B$4:$B$1003,$A495,Receipts!$F$4:$F$1003))</f>
        <v/>
      </c>
      <c r="E495" s="23" t="str">
        <f>IF($A495="","",SUMIF(Issues!$B$4:$B$2003,$A495,Issues!$D$4:$D$2003))</f>
        <v/>
      </c>
      <c r="F495" s="23" t="str">
        <f t="shared" si="35"/>
        <v/>
      </c>
      <c r="G495" s="22" t="str">
        <f t="shared" si="36"/>
        <v/>
      </c>
      <c r="H495" s="22" t="str">
        <f t="shared" si="37"/>
        <v/>
      </c>
      <c r="I495" s="22" t="str">
        <f>IF($A495="","",SUMIF(Receipts!$B$4:$B$1003,$A495,Receipts!$I$4:$I$1003))</f>
        <v/>
      </c>
      <c r="J495" s="22" t="str">
        <f t="shared" si="38"/>
        <v/>
      </c>
      <c r="K495" s="22" t="str">
        <f t="shared" si="39"/>
        <v/>
      </c>
    </row>
    <row r="496" spans="1:11" x14ac:dyDescent="0.3">
      <c r="A496" s="25" t="str">
        <f>IF(Items!A495="","",Items!A495)</f>
        <v/>
      </c>
      <c r="B496" s="25" t="str">
        <f>IF($A496="","",Items!B495)</f>
        <v/>
      </c>
      <c r="C496" s="23" t="str">
        <f>IF($A496="","",SUMIF(Receipts!$B$4:$B$1003,$A496,Receipts!$D$4:$D$1003))</f>
        <v/>
      </c>
      <c r="D496" s="22" t="str">
        <f>IF($A496="","",SUMIF(Receipts!$B$4:$B$1003,$A496,Receipts!$F$4:$F$1003))</f>
        <v/>
      </c>
      <c r="E496" s="23" t="str">
        <f>IF($A496="","",SUMIF(Issues!$B$4:$B$2003,$A496,Issues!$D$4:$D$2003))</f>
        <v/>
      </c>
      <c r="F496" s="23" t="str">
        <f t="shared" si="35"/>
        <v/>
      </c>
      <c r="G496" s="22" t="str">
        <f t="shared" si="36"/>
        <v/>
      </c>
      <c r="H496" s="22" t="str">
        <f t="shared" si="37"/>
        <v/>
      </c>
      <c r="I496" s="22" t="str">
        <f>IF($A496="","",SUMIF(Receipts!$B$4:$B$1003,$A496,Receipts!$I$4:$I$1003))</f>
        <v/>
      </c>
      <c r="J496" s="22" t="str">
        <f t="shared" si="38"/>
        <v/>
      </c>
      <c r="K496" s="22" t="str">
        <f t="shared" si="39"/>
        <v/>
      </c>
    </row>
    <row r="497" spans="1:11" x14ac:dyDescent="0.3">
      <c r="A497" s="25" t="str">
        <f>IF(Items!A496="","",Items!A496)</f>
        <v/>
      </c>
      <c r="B497" s="25" t="str">
        <f>IF($A497="","",Items!B496)</f>
        <v/>
      </c>
      <c r="C497" s="23" t="str">
        <f>IF($A497="","",SUMIF(Receipts!$B$4:$B$1003,$A497,Receipts!$D$4:$D$1003))</f>
        <v/>
      </c>
      <c r="D497" s="22" t="str">
        <f>IF($A497="","",SUMIF(Receipts!$B$4:$B$1003,$A497,Receipts!$F$4:$F$1003))</f>
        <v/>
      </c>
      <c r="E497" s="23" t="str">
        <f>IF($A497="","",SUMIF(Issues!$B$4:$B$2003,$A497,Issues!$D$4:$D$2003))</f>
        <v/>
      </c>
      <c r="F497" s="23" t="str">
        <f t="shared" si="35"/>
        <v/>
      </c>
      <c r="G497" s="22" t="str">
        <f t="shared" si="36"/>
        <v/>
      </c>
      <c r="H497" s="22" t="str">
        <f t="shared" si="37"/>
        <v/>
      </c>
      <c r="I497" s="22" t="str">
        <f>IF($A497="","",SUMIF(Receipts!$B$4:$B$1003,$A497,Receipts!$I$4:$I$1003))</f>
        <v/>
      </c>
      <c r="J497" s="22" t="str">
        <f t="shared" si="38"/>
        <v/>
      </c>
      <c r="K497" s="22" t="str">
        <f t="shared" si="39"/>
        <v/>
      </c>
    </row>
    <row r="498" spans="1:11" x14ac:dyDescent="0.3">
      <c r="A498" s="25" t="str">
        <f>IF(Items!A497="","",Items!A497)</f>
        <v/>
      </c>
      <c r="B498" s="25" t="str">
        <f>IF($A498="","",Items!B497)</f>
        <v/>
      </c>
      <c r="C498" s="23" t="str">
        <f>IF($A498="","",SUMIF(Receipts!$B$4:$B$1003,$A498,Receipts!$D$4:$D$1003))</f>
        <v/>
      </c>
      <c r="D498" s="22" t="str">
        <f>IF($A498="","",SUMIF(Receipts!$B$4:$B$1003,$A498,Receipts!$F$4:$F$1003))</f>
        <v/>
      </c>
      <c r="E498" s="23" t="str">
        <f>IF($A498="","",SUMIF(Issues!$B$4:$B$2003,$A498,Issues!$D$4:$D$2003))</f>
        <v/>
      </c>
      <c r="F498" s="23" t="str">
        <f t="shared" si="35"/>
        <v/>
      </c>
      <c r="G498" s="22" t="str">
        <f t="shared" si="36"/>
        <v/>
      </c>
      <c r="H498" s="22" t="str">
        <f t="shared" si="37"/>
        <v/>
      </c>
      <c r="I498" s="22" t="str">
        <f>IF($A498="","",SUMIF(Receipts!$B$4:$B$1003,$A498,Receipts!$I$4:$I$1003))</f>
        <v/>
      </c>
      <c r="J498" s="22" t="str">
        <f t="shared" si="38"/>
        <v/>
      </c>
      <c r="K498" s="22" t="str">
        <f t="shared" si="39"/>
        <v/>
      </c>
    </row>
    <row r="499" spans="1:11" x14ac:dyDescent="0.3">
      <c r="A499" s="25" t="str">
        <f>IF(Items!A498="","",Items!A498)</f>
        <v/>
      </c>
      <c r="B499" s="25" t="str">
        <f>IF($A499="","",Items!B498)</f>
        <v/>
      </c>
      <c r="C499" s="23" t="str">
        <f>IF($A499="","",SUMIF(Receipts!$B$4:$B$1003,$A499,Receipts!$D$4:$D$1003))</f>
        <v/>
      </c>
      <c r="D499" s="22" t="str">
        <f>IF($A499="","",SUMIF(Receipts!$B$4:$B$1003,$A499,Receipts!$F$4:$F$1003))</f>
        <v/>
      </c>
      <c r="E499" s="23" t="str">
        <f>IF($A499="","",SUMIF(Issues!$B$4:$B$2003,$A499,Issues!$D$4:$D$2003))</f>
        <v/>
      </c>
      <c r="F499" s="23" t="str">
        <f t="shared" si="35"/>
        <v/>
      </c>
      <c r="G499" s="22" t="str">
        <f t="shared" si="36"/>
        <v/>
      </c>
      <c r="H499" s="22" t="str">
        <f t="shared" si="37"/>
        <v/>
      </c>
      <c r="I499" s="22" t="str">
        <f>IF($A499="","",SUMIF(Receipts!$B$4:$B$1003,$A499,Receipts!$I$4:$I$1003))</f>
        <v/>
      </c>
      <c r="J499" s="22" t="str">
        <f t="shared" si="38"/>
        <v/>
      </c>
      <c r="K499" s="22" t="str">
        <f t="shared" si="39"/>
        <v/>
      </c>
    </row>
    <row r="500" spans="1:11" x14ac:dyDescent="0.3">
      <c r="A500" s="25" t="str">
        <f>IF(Items!A499="","",Items!A499)</f>
        <v/>
      </c>
      <c r="B500" s="25" t="str">
        <f>IF($A500="","",Items!B499)</f>
        <v/>
      </c>
      <c r="C500" s="23" t="str">
        <f>IF($A500="","",SUMIF(Receipts!$B$4:$B$1003,$A500,Receipts!$D$4:$D$1003))</f>
        <v/>
      </c>
      <c r="D500" s="22" t="str">
        <f>IF($A500="","",SUMIF(Receipts!$B$4:$B$1003,$A500,Receipts!$F$4:$F$1003))</f>
        <v/>
      </c>
      <c r="E500" s="23" t="str">
        <f>IF($A500="","",SUMIF(Issues!$B$4:$B$2003,$A500,Issues!$D$4:$D$2003))</f>
        <v/>
      </c>
      <c r="F500" s="23" t="str">
        <f t="shared" si="35"/>
        <v/>
      </c>
      <c r="G500" s="22" t="str">
        <f t="shared" si="36"/>
        <v/>
      </c>
      <c r="H500" s="22" t="str">
        <f t="shared" si="37"/>
        <v/>
      </c>
      <c r="I500" s="22" t="str">
        <f>IF($A500="","",SUMIF(Receipts!$B$4:$B$1003,$A500,Receipts!$I$4:$I$1003))</f>
        <v/>
      </c>
      <c r="J500" s="22" t="str">
        <f t="shared" si="38"/>
        <v/>
      </c>
      <c r="K500" s="22" t="str">
        <f t="shared" si="39"/>
        <v/>
      </c>
    </row>
    <row r="501" spans="1:11" x14ac:dyDescent="0.3">
      <c r="A501" s="25" t="str">
        <f>IF(Items!A500="","",Items!A500)</f>
        <v/>
      </c>
      <c r="B501" s="25" t="str">
        <f>IF($A501="","",Items!B500)</f>
        <v/>
      </c>
      <c r="C501" s="23" t="str">
        <f>IF($A501="","",SUMIF(Receipts!$B$4:$B$1003,$A501,Receipts!$D$4:$D$1003))</f>
        <v/>
      </c>
      <c r="D501" s="22" t="str">
        <f>IF($A501="","",SUMIF(Receipts!$B$4:$B$1003,$A501,Receipts!$F$4:$F$1003))</f>
        <v/>
      </c>
      <c r="E501" s="23" t="str">
        <f>IF($A501="","",SUMIF(Issues!$B$4:$B$2003,$A501,Issues!$D$4:$D$2003))</f>
        <v/>
      </c>
      <c r="F501" s="23" t="str">
        <f t="shared" si="35"/>
        <v/>
      </c>
      <c r="G501" s="22" t="str">
        <f t="shared" si="36"/>
        <v/>
      </c>
      <c r="H501" s="22" t="str">
        <f t="shared" si="37"/>
        <v/>
      </c>
      <c r="I501" s="22" t="str">
        <f>IF($A501="","",SUMIF(Receipts!$B$4:$B$1003,$A501,Receipts!$I$4:$I$1003))</f>
        <v/>
      </c>
      <c r="J501" s="22" t="str">
        <f t="shared" si="38"/>
        <v/>
      </c>
      <c r="K501" s="22" t="str">
        <f t="shared" si="39"/>
        <v/>
      </c>
    </row>
    <row r="502" spans="1:11" x14ac:dyDescent="0.3">
      <c r="A502" s="25" t="str">
        <f>IF(Items!A501="","",Items!A501)</f>
        <v/>
      </c>
      <c r="B502" s="25" t="str">
        <f>IF($A502="","",Items!B501)</f>
        <v/>
      </c>
      <c r="C502" s="23" t="str">
        <f>IF($A502="","",SUMIF(Receipts!$B$4:$B$1003,$A502,Receipts!$D$4:$D$1003))</f>
        <v/>
      </c>
      <c r="D502" s="22" t="str">
        <f>IF($A502="","",SUMIF(Receipts!$B$4:$B$1003,$A502,Receipts!$F$4:$F$1003))</f>
        <v/>
      </c>
      <c r="E502" s="23" t="str">
        <f>IF($A502="","",SUMIF(Issues!$B$4:$B$2003,$A502,Issues!$D$4:$D$2003))</f>
        <v/>
      </c>
      <c r="F502" s="23" t="str">
        <f t="shared" si="35"/>
        <v/>
      </c>
      <c r="G502" s="22" t="str">
        <f t="shared" si="36"/>
        <v/>
      </c>
      <c r="H502" s="22" t="str">
        <f t="shared" si="37"/>
        <v/>
      </c>
      <c r="I502" s="22" t="str">
        <f>IF($A502="","",SUMIF(Receipts!$B$4:$B$1003,$A502,Receipts!$I$4:$I$1003))</f>
        <v/>
      </c>
      <c r="J502" s="22" t="str">
        <f t="shared" si="38"/>
        <v/>
      </c>
      <c r="K502" s="22" t="str">
        <f t="shared" si="39"/>
        <v/>
      </c>
    </row>
    <row r="503" spans="1:11" x14ac:dyDescent="0.3">
      <c r="A503" s="25" t="str">
        <f>IF(Items!A502="","",Items!A502)</f>
        <v/>
      </c>
      <c r="B503" s="25" t="str">
        <f>IF($A503="","",Items!B502)</f>
        <v/>
      </c>
      <c r="C503" s="23" t="str">
        <f>IF($A503="","",SUMIF(Receipts!$B$4:$B$1003,$A503,Receipts!$D$4:$D$1003))</f>
        <v/>
      </c>
      <c r="D503" s="22" t="str">
        <f>IF($A503="","",SUMIF(Receipts!$B$4:$B$1003,$A503,Receipts!$F$4:$F$1003))</f>
        <v/>
      </c>
      <c r="E503" s="23" t="str">
        <f>IF($A503="","",SUMIF(Issues!$B$4:$B$2003,$A503,Issues!$D$4:$D$2003))</f>
        <v/>
      </c>
      <c r="F503" s="23" t="str">
        <f t="shared" si="35"/>
        <v/>
      </c>
      <c r="G503" s="22" t="str">
        <f t="shared" si="36"/>
        <v/>
      </c>
      <c r="H503" s="22" t="str">
        <f t="shared" si="37"/>
        <v/>
      </c>
      <c r="I503" s="22" t="str">
        <f>IF($A503="","",SUMIF(Receipts!$B$4:$B$1003,$A503,Receipts!$I$4:$I$1003))</f>
        <v/>
      </c>
      <c r="J503" s="22" t="str">
        <f t="shared" si="38"/>
        <v/>
      </c>
      <c r="K503" s="22" t="str">
        <f t="shared" si="39"/>
        <v/>
      </c>
    </row>
    <row r="504" spans="1:11" x14ac:dyDescent="0.3">
      <c r="A504" s="25" t="str">
        <f>IF(Items!A503="","",Items!A503)</f>
        <v/>
      </c>
      <c r="B504" s="25" t="str">
        <f>IF($A504="","",Items!B503)</f>
        <v/>
      </c>
      <c r="C504" s="23" t="str">
        <f>IF($A504="","",SUMIF(Receipts!$B$4:$B$1003,$A504,Receipts!$D$4:$D$1003))</f>
        <v/>
      </c>
      <c r="D504" s="22" t="str">
        <f>IF($A504="","",SUMIF(Receipts!$B$4:$B$1003,$A504,Receipts!$F$4:$F$1003))</f>
        <v/>
      </c>
      <c r="E504" s="23" t="str">
        <f>IF($A504="","",SUMIF(Issues!$B$4:$B$2003,$A504,Issues!$D$4:$D$2003))</f>
        <v/>
      </c>
      <c r="F504" s="23" t="str">
        <f t="shared" si="35"/>
        <v/>
      </c>
      <c r="G504" s="22" t="str">
        <f t="shared" si="36"/>
        <v/>
      </c>
      <c r="H504" s="22" t="str">
        <f t="shared" si="37"/>
        <v/>
      </c>
      <c r="I504" s="22" t="str">
        <f>IF($A504="","",SUMIF(Receipts!$B$4:$B$1003,$A504,Receipts!$I$4:$I$1003))</f>
        <v/>
      </c>
      <c r="J504" s="22" t="str">
        <f t="shared" si="38"/>
        <v/>
      </c>
      <c r="K504" s="22" t="str">
        <f t="shared" si="39"/>
        <v/>
      </c>
    </row>
  </sheetData>
  <sheetProtection sheet="1" formatCells="0" formatColumns="0" formatRows="0" sort="0" autoFilter="0"/>
  <conditionalFormatting sqref="F5:F504">
    <cfRule type="cellIs" dxfId="3" priority="1" operator="lessThan">
      <formula>0</formula>
    </cfRule>
  </conditionalFormatting>
  <pageMargins left="0.4" right="0.4" top="1" bottom="1" header="0.5" footer="0.5"/>
  <pageSetup paperSize="9" fitToHeight="0"/>
  <headerFooter>
    <oddFooter>&amp;C&amp;8 Toolkit by GroupChatOn  ·  toolkit.groupchaton.com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563EB"/>
    <pageSetUpPr fitToPage="1"/>
  </sheetPr>
  <dimension ref="A1:M50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12" customWidth="1"/>
    <col min="2" max="2" width="30" customWidth="1"/>
    <col min="3" max="3" width="16" customWidth="1"/>
    <col min="4" max="4" width="9" customWidth="1"/>
    <col min="5" max="6" width="12" customWidth="1"/>
    <col min="7" max="8" width="7" customWidth="1"/>
    <col min="9" max="9" width="3" customWidth="1"/>
    <col min="10" max="10" width="12" customWidth="1"/>
    <col min="11" max="11" width="9" customWidth="1"/>
    <col min="12" max="13" width="12" customWidth="1"/>
  </cols>
  <sheetData>
    <row r="1" spans="1:13" ht="25.95" customHeight="1" x14ac:dyDescent="0.4">
      <c r="A1" s="1" t="s">
        <v>96</v>
      </c>
    </row>
    <row r="2" spans="1:13" x14ac:dyDescent="0.3">
      <c r="A2" s="2" t="str">
        <f>"Class A up to "&amp;TEXT(Settings!B7,"0%")&amp;" of value, B up to "&amp;TEXT(Settings!B8,"0%")&amp;", C the rest."</f>
        <v>Class A up to 80% of value, B up to 95%, C the rest.</v>
      </c>
    </row>
    <row r="3" spans="1:13" ht="31.95" customHeight="1" x14ac:dyDescent="0.3">
      <c r="A3" s="16" t="s">
        <v>35</v>
      </c>
      <c r="B3" s="16" t="s">
        <v>36</v>
      </c>
      <c r="C3" s="16" t="str">
        <f>"Consumption value ("&amp;Settings!$B$4&amp;")"</f>
        <v>Consumption value (INR)</v>
      </c>
      <c r="D3" s="16" t="s">
        <v>97</v>
      </c>
      <c r="E3" s="16" t="s">
        <v>98</v>
      </c>
      <c r="F3" s="16" t="s">
        <v>99</v>
      </c>
      <c r="G3" s="16" t="s">
        <v>100</v>
      </c>
      <c r="H3" s="16" t="s">
        <v>101</v>
      </c>
      <c r="J3" s="16" t="s">
        <v>101</v>
      </c>
      <c r="K3" s="16" t="s">
        <v>33</v>
      </c>
      <c r="L3" s="16" t="s">
        <v>102</v>
      </c>
      <c r="M3" s="16" t="s">
        <v>103</v>
      </c>
    </row>
    <row r="4" spans="1:13" x14ac:dyDescent="0.3">
      <c r="A4" s="25" t="str">
        <f>IF(Valuation!A5="","",Valuation!A5)</f>
        <v>RM-001</v>
      </c>
      <c r="B4" s="25" t="str">
        <f>IF($A4="","",Valuation!B5)</f>
        <v>MS round bar 20 mm</v>
      </c>
      <c r="C4" s="22">
        <f>IF($A4="","",N(Valuation!K5))</f>
        <v>312033</v>
      </c>
      <c r="D4" s="26">
        <f>IF(OR($A4="",SUM(Valuation!$K$5:$K$504)=0),"",$C4/SUM(Valuation!$K$5:$K$504))</f>
        <v>0.46209901174731383</v>
      </c>
      <c r="E4" s="26">
        <f>IF($D4="","",SUMIF($C$4:$C$503,"&gt;"&amp;$C4)/SUM(Valuation!$K$5:$K$504))</f>
        <v>0</v>
      </c>
      <c r="F4" s="26">
        <f>IF($D4="","",SUMIF($C$4:$C$503,"&gt;="&amp;$C4)/SUM(Valuation!$K$5:$K$504))</f>
        <v>0.46209901174731383</v>
      </c>
      <c r="G4" s="27">
        <f t="shared" ref="G4:G67" si="0">IF($D4="","",RANK($C4,$C$4:$C$503))</f>
        <v>1</v>
      </c>
      <c r="H4" s="28" t="str">
        <f>IF($D4="","",IF($C4=0,"C",IF($E4&lt;Settings!$B$7,"A",IF($E4&lt;Settings!$B$8,"B","C"))))</f>
        <v>A</v>
      </c>
      <c r="J4" s="29" t="s">
        <v>104</v>
      </c>
      <c r="K4" s="27">
        <f>COUNTIF($H$4:$H$503,J4)</f>
        <v>4</v>
      </c>
      <c r="L4" s="30">
        <f>IFERROR(K4/COUNTIF($H$4:$H$503,"?"),0)</f>
        <v>0.4</v>
      </c>
      <c r="M4" s="30">
        <f>IFERROR(SUMIF($H$4:$H$503,J4,$C$4:$C$503)/SUM($C$4:$C$503),0)</f>
        <v>0.86381606707984704</v>
      </c>
    </row>
    <row r="5" spans="1:13" x14ac:dyDescent="0.3">
      <c r="A5" s="25" t="str">
        <f>IF(Valuation!A6="","",Valuation!A6)</f>
        <v>RM-002</v>
      </c>
      <c r="B5" s="25" t="str">
        <f>IF($A5="","",Valuation!B6)</f>
        <v>MS plate 10 mm</v>
      </c>
      <c r="C5" s="22">
        <f>IF($A5="","",N(Valuation!K6))</f>
        <v>141500</v>
      </c>
      <c r="D5" s="26">
        <f>IF(OR($A5="",SUM(Valuation!$K$5:$K$504)=0),"",$C5/SUM(Valuation!$K$5:$K$504))</f>
        <v>0.20955158640991467</v>
      </c>
      <c r="E5" s="26">
        <f>IF($D5="","",SUMIF($C$4:$C$503,"&gt;"&amp;$C5)/SUM(Valuation!$K$5:$K$504))</f>
        <v>0.46209901174731383</v>
      </c>
      <c r="F5" s="26">
        <f>IF($D5="","",SUMIF($C$4:$C$503,"&gt;="&amp;$C5)/SUM(Valuation!$K$5:$K$504))</f>
        <v>0.6716505981572285</v>
      </c>
      <c r="G5" s="27">
        <f t="shared" si="0"/>
        <v>2</v>
      </c>
      <c r="H5" s="28" t="str">
        <f>IF($D5="","",IF($C5=0,"C",IF($E5&lt;Settings!$B$7,"A",IF($E5&lt;Settings!$B$8,"B","C"))))</f>
        <v>A</v>
      </c>
      <c r="J5" s="29" t="s">
        <v>105</v>
      </c>
      <c r="K5" s="27">
        <f>COUNTIF($H$4:$H$503,J5)</f>
        <v>2</v>
      </c>
      <c r="L5" s="30">
        <f>IFERROR(K5/COUNTIF($H$4:$H$503,"?"),0)</f>
        <v>0.2</v>
      </c>
      <c r="M5" s="30">
        <f>IFERROR(SUMIF($H$4:$H$503,J5,$C$4:$C$503)/SUM($C$4:$C$503),0)</f>
        <v>9.2215123022553122E-2</v>
      </c>
    </row>
    <row r="6" spans="1:13" x14ac:dyDescent="0.3">
      <c r="A6" s="25" t="str">
        <f>IF(Valuation!A7="","",Valuation!A7)</f>
        <v>BO-101</v>
      </c>
      <c r="B6" s="25" t="str">
        <f>IF($A6="","",Valuation!B7)</f>
        <v>Ball bearing 6205-2RS</v>
      </c>
      <c r="C6" s="22">
        <f>IF($A6="","",N(Valuation!K7))</f>
        <v>82360</v>
      </c>
      <c r="D6" s="26">
        <f>IF(OR($A6="",SUM(Valuation!$K$5:$K$504)=0),"",$C6/SUM(Valuation!$K$5:$K$504))</f>
        <v>0.12196938980014539</v>
      </c>
      <c r="E6" s="26">
        <f>IF($D6="","",SUMIF($C$4:$C$503,"&gt;"&amp;$C6)/SUM(Valuation!$K$5:$K$504))</f>
        <v>0.6716505981572285</v>
      </c>
      <c r="F6" s="26">
        <f>IF($D6="","",SUMIF($C$4:$C$503,"&gt;="&amp;$C6)/SUM(Valuation!$K$5:$K$504))</f>
        <v>0.79361998795737387</v>
      </c>
      <c r="G6" s="27">
        <f t="shared" si="0"/>
        <v>3</v>
      </c>
      <c r="H6" s="28" t="str">
        <f>IF($D6="","",IF($C6=0,"C",IF($E6&lt;Settings!$B$7,"A",IF($E6&lt;Settings!$B$8,"B","C"))))</f>
        <v>A</v>
      </c>
      <c r="J6" s="29" t="s">
        <v>106</v>
      </c>
      <c r="K6" s="27">
        <f>COUNTIF($H$4:$H$503,J6)</f>
        <v>4</v>
      </c>
      <c r="L6" s="30">
        <f>IFERROR(K6/COUNTIF($H$4:$H$503,"?"),0)</f>
        <v>0.4</v>
      </c>
      <c r="M6" s="30">
        <f>IFERROR(SUMIF($H$4:$H$503,J6,$C$4:$C$503)/SUM($C$4:$C$503),0)</f>
        <v>4.3968809897599763E-2</v>
      </c>
    </row>
    <row r="7" spans="1:13" x14ac:dyDescent="0.3">
      <c r="A7" s="25" t="str">
        <f>IF(Valuation!A8="","",Valuation!A8)</f>
        <v>BO-102</v>
      </c>
      <c r="B7" s="25" t="str">
        <f>IF($A7="","",Valuation!B8)</f>
        <v>Taper roller bearing 30206</v>
      </c>
      <c r="C7" s="22">
        <f>IF($A7="","",N(Valuation!K8))</f>
        <v>47400</v>
      </c>
      <c r="D7" s="26">
        <f>IF(OR($A7="",SUM(Valuation!$K$5:$K$504)=0),"",$C7/SUM(Valuation!$K$5:$K$504))</f>
        <v>7.0196079122473193E-2</v>
      </c>
      <c r="E7" s="26">
        <f>IF($D7="","",SUMIF($C$4:$C$503,"&gt;"&amp;$C7)/SUM(Valuation!$K$5:$K$504))</f>
        <v>0.79361998795737387</v>
      </c>
      <c r="F7" s="26">
        <f>IF($D7="","",SUMIF($C$4:$C$503,"&gt;="&amp;$C7)/SUM(Valuation!$K$5:$K$504))</f>
        <v>0.86381606707984704</v>
      </c>
      <c r="G7" s="27">
        <f t="shared" si="0"/>
        <v>4</v>
      </c>
      <c r="H7" s="28" t="str">
        <f>IF($D7="","",IF($C7=0,"C",IF($E7&lt;Settings!$B$7,"A",IF($E7&lt;Settings!$B$8,"B","C"))))</f>
        <v>A</v>
      </c>
    </row>
    <row r="8" spans="1:13" x14ac:dyDescent="0.3">
      <c r="A8" s="25" t="str">
        <f>IF(Valuation!A9="","",Valuation!A9)</f>
        <v>PK-201</v>
      </c>
      <c r="B8" s="25" t="str">
        <f>IF($A8="","",Valuation!B9)</f>
        <v>5-ply corrugated box 600x400x400</v>
      </c>
      <c r="C8" s="22">
        <f>IF($A8="","",N(Valuation!K9))</f>
        <v>40797</v>
      </c>
      <c r="D8" s="26">
        <f>IF(OR($A8="",SUM(Valuation!$K$5:$K$504)=0),"",$C8/SUM(Valuation!$K$5:$K$504))</f>
        <v>6.0417498733323596E-2</v>
      </c>
      <c r="E8" s="26">
        <f>IF($D8="","",SUMIF($C$4:$C$503,"&gt;"&amp;$C8)/SUM(Valuation!$K$5:$K$504))</f>
        <v>0.86381606707984704</v>
      </c>
      <c r="F8" s="26">
        <f>IF($D8="","",SUMIF($C$4:$C$503,"&gt;="&amp;$C8)/SUM(Valuation!$K$5:$K$504))</f>
        <v>0.92423356581317073</v>
      </c>
      <c r="G8" s="27">
        <f t="shared" si="0"/>
        <v>5</v>
      </c>
      <c r="H8" s="28" t="str">
        <f>IF($D8="","",IF($C8=0,"C",IF($E8&lt;Settings!$B$7,"A",IF($E8&lt;Settings!$B$8,"B","C"))))</f>
        <v>B</v>
      </c>
    </row>
    <row r="9" spans="1:13" x14ac:dyDescent="0.3">
      <c r="A9" s="25" t="str">
        <f>IF(Valuation!A10="","",Valuation!A10)</f>
        <v>SP-301</v>
      </c>
      <c r="B9" s="25" t="str">
        <f>IF($A9="","",Valuation!B10)</f>
        <v>Hex bolt M12x50 (box of 100)</v>
      </c>
      <c r="C9" s="22">
        <f>IF($A9="","",N(Valuation!K10))</f>
        <v>10800</v>
      </c>
      <c r="D9" s="26">
        <f>IF(OR($A9="",SUM(Valuation!$K$5:$K$504)=0),"",$C9/SUM(Valuation!$K$5:$K$504))</f>
        <v>1.599404334436098E-2</v>
      </c>
      <c r="E9" s="26">
        <f>IF($D9="","",SUMIF($C$4:$C$503,"&gt;"&amp;$C9)/SUM(Valuation!$K$5:$K$504))</f>
        <v>0.98091081308251726</v>
      </c>
      <c r="F9" s="26">
        <f>IF($D9="","",SUMIF($C$4:$C$503,"&gt;="&amp;$C9)/SUM(Valuation!$K$5:$K$504))</f>
        <v>0.99690485642687832</v>
      </c>
      <c r="G9" s="27">
        <f t="shared" si="0"/>
        <v>8</v>
      </c>
      <c r="H9" s="28" t="str">
        <f>IF($D9="","",IF($C9=0,"C",IF($E9&lt;Settings!$B$7,"A",IF($E9&lt;Settings!$B$8,"B","C"))))</f>
        <v>C</v>
      </c>
    </row>
    <row r="10" spans="1:13" x14ac:dyDescent="0.3">
      <c r="A10" s="25" t="str">
        <f>IF(Valuation!A11="","",Valuation!A11)</f>
        <v>CN-401</v>
      </c>
      <c r="B10" s="25" t="str">
        <f>IF($A10="","",Valuation!B11)</f>
        <v>Cutting oil 20 L</v>
      </c>
      <c r="C10" s="22">
        <f>IF($A10="","",N(Valuation!K11))</f>
        <v>21471.39</v>
      </c>
      <c r="D10" s="26">
        <f>IF(OR($A10="",SUM(Valuation!$K$5:$K$504)=0),"",$C10/SUM(Valuation!$K$5:$K$504))</f>
        <v>3.1797624289229526E-2</v>
      </c>
      <c r="E10" s="26">
        <f>IF($D10="","",SUMIF($C$4:$C$503,"&gt;"&amp;$C10)/SUM(Valuation!$K$5:$K$504))</f>
        <v>0.92423356581317073</v>
      </c>
      <c r="F10" s="26">
        <f>IF($D10="","",SUMIF($C$4:$C$503,"&gt;="&amp;$C10)/SUM(Valuation!$K$5:$K$504))</f>
        <v>0.95603119010240023</v>
      </c>
      <c r="G10" s="27">
        <f t="shared" si="0"/>
        <v>6</v>
      </c>
      <c r="H10" s="28" t="str">
        <f>IF($D10="","",IF($C10=0,"C",IF($E10&lt;Settings!$B$7,"A",IF($E10&lt;Settings!$B$8,"B","C"))))</f>
        <v>B</v>
      </c>
    </row>
    <row r="11" spans="1:13" x14ac:dyDescent="0.3">
      <c r="A11" s="25" t="str">
        <f>IF(Valuation!A12="","",Valuation!A12)</f>
        <v>CN-402</v>
      </c>
      <c r="B11" s="25" t="str">
        <f>IF($A11="","",Valuation!B12)</f>
        <v>Welding electrode 3.15 mm (packet)</v>
      </c>
      <c r="C11" s="22">
        <f>IF($A11="","",N(Valuation!K12))</f>
        <v>16800</v>
      </c>
      <c r="D11" s="26">
        <f>IF(OR($A11="",SUM(Valuation!$K$5:$K$504)=0),"",$C11/SUM(Valuation!$K$5:$K$504))</f>
        <v>2.4879622980117078E-2</v>
      </c>
      <c r="E11" s="26">
        <f>IF($D11="","",SUMIF($C$4:$C$503,"&gt;"&amp;$C11)/SUM(Valuation!$K$5:$K$504))</f>
        <v>0.95603119010240023</v>
      </c>
      <c r="F11" s="26">
        <f>IF($D11="","",SUMIF($C$4:$C$503,"&gt;="&amp;$C11)/SUM(Valuation!$K$5:$K$504))</f>
        <v>0.98091081308251726</v>
      </c>
      <c r="G11" s="27">
        <f t="shared" si="0"/>
        <v>7</v>
      </c>
      <c r="H11" s="28" t="str">
        <f>IF($D11="","",IF($C11=0,"C",IF($E11&lt;Settings!$B$7,"A",IF($E11&lt;Settings!$B$8,"B","C"))))</f>
        <v>C</v>
      </c>
    </row>
    <row r="12" spans="1:13" x14ac:dyDescent="0.3">
      <c r="A12" s="25" t="str">
        <f>IF(Valuation!A13="","",Valuation!A13)</f>
        <v>SP-302</v>
      </c>
      <c r="B12" s="25" t="str">
        <f>IF($A12="","",Valuation!B13)</f>
        <v>Grinding wheel 180 mm</v>
      </c>
      <c r="C12" s="22">
        <f>IF($A12="","",N(Valuation!K13))</f>
        <v>2090</v>
      </c>
      <c r="D12" s="26">
        <f>IF(OR($A12="",SUM(Valuation!$K$5:$K$504)=0),"",$C12/SUM(Valuation!$K$5:$K$504))</f>
        <v>3.0951435731217079E-3</v>
      </c>
      <c r="E12" s="26">
        <f>IF($D12="","",SUMIF($C$4:$C$503,"&gt;"&amp;$C12)/SUM(Valuation!$K$5:$K$504))</f>
        <v>0.99690485642687832</v>
      </c>
      <c r="F12" s="26">
        <f>IF($D12="","",SUMIF($C$4:$C$503,"&gt;="&amp;$C12)/SUM(Valuation!$K$5:$K$504))</f>
        <v>1</v>
      </c>
      <c r="G12" s="27">
        <f t="shared" si="0"/>
        <v>9</v>
      </c>
      <c r="H12" s="28" t="str">
        <f>IF($D12="","",IF($C12=0,"C",IF($E12&lt;Settings!$B$7,"A",IF($E12&lt;Settings!$B$8,"B","C"))))</f>
        <v>C</v>
      </c>
    </row>
    <row r="13" spans="1:13" x14ac:dyDescent="0.3">
      <c r="A13" s="25" t="str">
        <f>IF(Valuation!A14="","",Valuation!A14)</f>
        <v>PK-202</v>
      </c>
      <c r="B13" s="25" t="str">
        <f>IF($A13="","",Valuation!B14)</f>
        <v>Stretch film roll</v>
      </c>
      <c r="C13" s="22">
        <f>IF($A13="","",N(Valuation!K14))</f>
        <v>0</v>
      </c>
      <c r="D13" s="26">
        <f>IF(OR($A13="",SUM(Valuation!$K$5:$K$504)=0),"",$C13/SUM(Valuation!$K$5:$K$504))</f>
        <v>0</v>
      </c>
      <c r="E13" s="26">
        <f>IF($D13="","",SUMIF($C$4:$C$503,"&gt;"&amp;$C13)/SUM(Valuation!$K$5:$K$504))</f>
        <v>1</v>
      </c>
      <c r="F13" s="26">
        <f>IF($D13="","",SUMIF($C$4:$C$503,"&gt;="&amp;$C13)/SUM(Valuation!$K$5:$K$504))</f>
        <v>1</v>
      </c>
      <c r="G13" s="27">
        <f t="shared" si="0"/>
        <v>10</v>
      </c>
      <c r="H13" s="28" t="str">
        <f>IF($D13="","",IF($C13=0,"C",IF($E13&lt;Settings!$B$7,"A",IF($E13&lt;Settings!$B$8,"B","C"))))</f>
        <v>C</v>
      </c>
    </row>
    <row r="14" spans="1:13" x14ac:dyDescent="0.3">
      <c r="A14" s="25" t="str">
        <f>IF(Valuation!A15="","",Valuation!A15)</f>
        <v/>
      </c>
      <c r="B14" s="25" t="str">
        <f>IF($A14="","",Valuation!B15)</f>
        <v/>
      </c>
      <c r="C14" s="22" t="str">
        <f>IF($A14="","",N(Valuation!K15))</f>
        <v/>
      </c>
      <c r="D14" s="26" t="str">
        <f>IF(OR($A14="",SUM(Valuation!$K$5:$K$504)=0),"",$C14/SUM(Valuation!$K$5:$K$504))</f>
        <v/>
      </c>
      <c r="E14" s="26" t="str">
        <f>IF($D14="","",SUMIF($C$4:$C$503,"&gt;"&amp;$C14)/SUM(Valuation!$K$5:$K$504))</f>
        <v/>
      </c>
      <c r="F14" s="26" t="str">
        <f>IF($D14="","",SUMIF($C$4:$C$503,"&gt;="&amp;$C14)/SUM(Valuation!$K$5:$K$504))</f>
        <v/>
      </c>
      <c r="G14" s="27" t="str">
        <f t="shared" si="0"/>
        <v/>
      </c>
      <c r="H14" s="28" t="str">
        <f>IF($D14="","",IF($C14=0,"C",IF($E14&lt;Settings!$B$7,"A",IF($E14&lt;Settings!$B$8,"B","C"))))</f>
        <v/>
      </c>
    </row>
    <row r="15" spans="1:13" x14ac:dyDescent="0.3">
      <c r="A15" s="25" t="str">
        <f>IF(Valuation!A16="","",Valuation!A16)</f>
        <v/>
      </c>
      <c r="B15" s="25" t="str">
        <f>IF($A15="","",Valuation!B16)</f>
        <v/>
      </c>
      <c r="C15" s="22" t="str">
        <f>IF($A15="","",N(Valuation!K16))</f>
        <v/>
      </c>
      <c r="D15" s="26" t="str">
        <f>IF(OR($A15="",SUM(Valuation!$K$5:$K$504)=0),"",$C15/SUM(Valuation!$K$5:$K$504))</f>
        <v/>
      </c>
      <c r="E15" s="26" t="str">
        <f>IF($D15="","",SUMIF($C$4:$C$503,"&gt;"&amp;$C15)/SUM(Valuation!$K$5:$K$504))</f>
        <v/>
      </c>
      <c r="F15" s="26" t="str">
        <f>IF($D15="","",SUMIF($C$4:$C$503,"&gt;="&amp;$C15)/SUM(Valuation!$K$5:$K$504))</f>
        <v/>
      </c>
      <c r="G15" s="27" t="str">
        <f t="shared" si="0"/>
        <v/>
      </c>
      <c r="H15" s="28" t="str">
        <f>IF($D15="","",IF($C15=0,"C",IF($E15&lt;Settings!$B$7,"A",IF($E15&lt;Settings!$B$8,"B","C"))))</f>
        <v/>
      </c>
    </row>
    <row r="16" spans="1:13" x14ac:dyDescent="0.3">
      <c r="A16" s="25" t="str">
        <f>IF(Valuation!A17="","",Valuation!A17)</f>
        <v/>
      </c>
      <c r="B16" s="25" t="str">
        <f>IF($A16="","",Valuation!B17)</f>
        <v/>
      </c>
      <c r="C16" s="22" t="str">
        <f>IF($A16="","",N(Valuation!K17))</f>
        <v/>
      </c>
      <c r="D16" s="26" t="str">
        <f>IF(OR($A16="",SUM(Valuation!$K$5:$K$504)=0),"",$C16/SUM(Valuation!$K$5:$K$504))</f>
        <v/>
      </c>
      <c r="E16" s="26" t="str">
        <f>IF($D16="","",SUMIF($C$4:$C$503,"&gt;"&amp;$C16)/SUM(Valuation!$K$5:$K$504))</f>
        <v/>
      </c>
      <c r="F16" s="26" t="str">
        <f>IF($D16="","",SUMIF($C$4:$C$503,"&gt;="&amp;$C16)/SUM(Valuation!$K$5:$K$504))</f>
        <v/>
      </c>
      <c r="G16" s="27" t="str">
        <f t="shared" si="0"/>
        <v/>
      </c>
      <c r="H16" s="28" t="str">
        <f>IF($D16="","",IF($C16=0,"C",IF($E16&lt;Settings!$B$7,"A",IF($E16&lt;Settings!$B$8,"B","C"))))</f>
        <v/>
      </c>
    </row>
    <row r="17" spans="1:8" x14ac:dyDescent="0.3">
      <c r="A17" s="25" t="str">
        <f>IF(Valuation!A18="","",Valuation!A18)</f>
        <v/>
      </c>
      <c r="B17" s="25" t="str">
        <f>IF($A17="","",Valuation!B18)</f>
        <v/>
      </c>
      <c r="C17" s="22" t="str">
        <f>IF($A17="","",N(Valuation!K18))</f>
        <v/>
      </c>
      <c r="D17" s="26" t="str">
        <f>IF(OR($A17="",SUM(Valuation!$K$5:$K$504)=0),"",$C17/SUM(Valuation!$K$5:$K$504))</f>
        <v/>
      </c>
      <c r="E17" s="26" t="str">
        <f>IF($D17="","",SUMIF($C$4:$C$503,"&gt;"&amp;$C17)/SUM(Valuation!$K$5:$K$504))</f>
        <v/>
      </c>
      <c r="F17" s="26" t="str">
        <f>IF($D17="","",SUMIF($C$4:$C$503,"&gt;="&amp;$C17)/SUM(Valuation!$K$5:$K$504))</f>
        <v/>
      </c>
      <c r="G17" s="27" t="str">
        <f t="shared" si="0"/>
        <v/>
      </c>
      <c r="H17" s="28" t="str">
        <f>IF($D17="","",IF($C17=0,"C",IF($E17&lt;Settings!$B$7,"A",IF($E17&lt;Settings!$B$8,"B","C"))))</f>
        <v/>
      </c>
    </row>
    <row r="18" spans="1:8" x14ac:dyDescent="0.3">
      <c r="A18" s="25" t="str">
        <f>IF(Valuation!A19="","",Valuation!A19)</f>
        <v/>
      </c>
      <c r="B18" s="25" t="str">
        <f>IF($A18="","",Valuation!B19)</f>
        <v/>
      </c>
      <c r="C18" s="22" t="str">
        <f>IF($A18="","",N(Valuation!K19))</f>
        <v/>
      </c>
      <c r="D18" s="26" t="str">
        <f>IF(OR($A18="",SUM(Valuation!$K$5:$K$504)=0),"",$C18/SUM(Valuation!$K$5:$K$504))</f>
        <v/>
      </c>
      <c r="E18" s="26" t="str">
        <f>IF($D18="","",SUMIF($C$4:$C$503,"&gt;"&amp;$C18)/SUM(Valuation!$K$5:$K$504))</f>
        <v/>
      </c>
      <c r="F18" s="26" t="str">
        <f>IF($D18="","",SUMIF($C$4:$C$503,"&gt;="&amp;$C18)/SUM(Valuation!$K$5:$K$504))</f>
        <v/>
      </c>
      <c r="G18" s="27" t="str">
        <f t="shared" si="0"/>
        <v/>
      </c>
      <c r="H18" s="28" t="str">
        <f>IF($D18="","",IF($C18=0,"C",IF($E18&lt;Settings!$B$7,"A",IF($E18&lt;Settings!$B$8,"B","C"))))</f>
        <v/>
      </c>
    </row>
    <row r="19" spans="1:8" x14ac:dyDescent="0.3">
      <c r="A19" s="25" t="str">
        <f>IF(Valuation!A20="","",Valuation!A20)</f>
        <v/>
      </c>
      <c r="B19" s="25" t="str">
        <f>IF($A19="","",Valuation!B20)</f>
        <v/>
      </c>
      <c r="C19" s="22" t="str">
        <f>IF($A19="","",N(Valuation!K20))</f>
        <v/>
      </c>
      <c r="D19" s="26" t="str">
        <f>IF(OR($A19="",SUM(Valuation!$K$5:$K$504)=0),"",$C19/SUM(Valuation!$K$5:$K$504))</f>
        <v/>
      </c>
      <c r="E19" s="26" t="str">
        <f>IF($D19="","",SUMIF($C$4:$C$503,"&gt;"&amp;$C19)/SUM(Valuation!$K$5:$K$504))</f>
        <v/>
      </c>
      <c r="F19" s="26" t="str">
        <f>IF($D19="","",SUMIF($C$4:$C$503,"&gt;="&amp;$C19)/SUM(Valuation!$K$5:$K$504))</f>
        <v/>
      </c>
      <c r="G19" s="27" t="str">
        <f t="shared" si="0"/>
        <v/>
      </c>
      <c r="H19" s="28" t="str">
        <f>IF($D19="","",IF($C19=0,"C",IF($E19&lt;Settings!$B$7,"A",IF($E19&lt;Settings!$B$8,"B","C"))))</f>
        <v/>
      </c>
    </row>
    <row r="20" spans="1:8" x14ac:dyDescent="0.3">
      <c r="A20" s="25" t="str">
        <f>IF(Valuation!A21="","",Valuation!A21)</f>
        <v/>
      </c>
      <c r="B20" s="25" t="str">
        <f>IF($A20="","",Valuation!B21)</f>
        <v/>
      </c>
      <c r="C20" s="22" t="str">
        <f>IF($A20="","",N(Valuation!K21))</f>
        <v/>
      </c>
      <c r="D20" s="26" t="str">
        <f>IF(OR($A20="",SUM(Valuation!$K$5:$K$504)=0),"",$C20/SUM(Valuation!$K$5:$K$504))</f>
        <v/>
      </c>
      <c r="E20" s="26" t="str">
        <f>IF($D20="","",SUMIF($C$4:$C$503,"&gt;"&amp;$C20)/SUM(Valuation!$K$5:$K$504))</f>
        <v/>
      </c>
      <c r="F20" s="26" t="str">
        <f>IF($D20="","",SUMIF($C$4:$C$503,"&gt;="&amp;$C20)/SUM(Valuation!$K$5:$K$504))</f>
        <v/>
      </c>
      <c r="G20" s="27" t="str">
        <f t="shared" si="0"/>
        <v/>
      </c>
      <c r="H20" s="28" t="str">
        <f>IF($D20="","",IF($C20=0,"C",IF($E20&lt;Settings!$B$7,"A",IF($E20&lt;Settings!$B$8,"B","C"))))</f>
        <v/>
      </c>
    </row>
    <row r="21" spans="1:8" x14ac:dyDescent="0.3">
      <c r="A21" s="25" t="str">
        <f>IF(Valuation!A22="","",Valuation!A22)</f>
        <v/>
      </c>
      <c r="B21" s="25" t="str">
        <f>IF($A21="","",Valuation!B22)</f>
        <v/>
      </c>
      <c r="C21" s="22" t="str">
        <f>IF($A21="","",N(Valuation!K22))</f>
        <v/>
      </c>
      <c r="D21" s="26" t="str">
        <f>IF(OR($A21="",SUM(Valuation!$K$5:$K$504)=0),"",$C21/SUM(Valuation!$K$5:$K$504))</f>
        <v/>
      </c>
      <c r="E21" s="26" t="str">
        <f>IF($D21="","",SUMIF($C$4:$C$503,"&gt;"&amp;$C21)/SUM(Valuation!$K$5:$K$504))</f>
        <v/>
      </c>
      <c r="F21" s="26" t="str">
        <f>IF($D21="","",SUMIF($C$4:$C$503,"&gt;="&amp;$C21)/SUM(Valuation!$K$5:$K$504))</f>
        <v/>
      </c>
      <c r="G21" s="27" t="str">
        <f t="shared" si="0"/>
        <v/>
      </c>
      <c r="H21" s="28" t="str">
        <f>IF($D21="","",IF($C21=0,"C",IF($E21&lt;Settings!$B$7,"A",IF($E21&lt;Settings!$B$8,"B","C"))))</f>
        <v/>
      </c>
    </row>
    <row r="22" spans="1:8" x14ac:dyDescent="0.3">
      <c r="A22" s="25" t="str">
        <f>IF(Valuation!A23="","",Valuation!A23)</f>
        <v/>
      </c>
      <c r="B22" s="25" t="str">
        <f>IF($A22="","",Valuation!B23)</f>
        <v/>
      </c>
      <c r="C22" s="22" t="str">
        <f>IF($A22="","",N(Valuation!K23))</f>
        <v/>
      </c>
      <c r="D22" s="26" t="str">
        <f>IF(OR($A22="",SUM(Valuation!$K$5:$K$504)=0),"",$C22/SUM(Valuation!$K$5:$K$504))</f>
        <v/>
      </c>
      <c r="E22" s="26" t="str">
        <f>IF($D22="","",SUMIF($C$4:$C$503,"&gt;"&amp;$C22)/SUM(Valuation!$K$5:$K$504))</f>
        <v/>
      </c>
      <c r="F22" s="26" t="str">
        <f>IF($D22="","",SUMIF($C$4:$C$503,"&gt;="&amp;$C22)/SUM(Valuation!$K$5:$K$504))</f>
        <v/>
      </c>
      <c r="G22" s="27" t="str">
        <f t="shared" si="0"/>
        <v/>
      </c>
      <c r="H22" s="28" t="str">
        <f>IF($D22="","",IF($C22=0,"C",IF($E22&lt;Settings!$B$7,"A",IF($E22&lt;Settings!$B$8,"B","C"))))</f>
        <v/>
      </c>
    </row>
    <row r="23" spans="1:8" x14ac:dyDescent="0.3">
      <c r="A23" s="25" t="str">
        <f>IF(Valuation!A24="","",Valuation!A24)</f>
        <v/>
      </c>
      <c r="B23" s="25" t="str">
        <f>IF($A23="","",Valuation!B24)</f>
        <v/>
      </c>
      <c r="C23" s="22" t="str">
        <f>IF($A23="","",N(Valuation!K24))</f>
        <v/>
      </c>
      <c r="D23" s="26" t="str">
        <f>IF(OR($A23="",SUM(Valuation!$K$5:$K$504)=0),"",$C23/SUM(Valuation!$K$5:$K$504))</f>
        <v/>
      </c>
      <c r="E23" s="26" t="str">
        <f>IF($D23="","",SUMIF($C$4:$C$503,"&gt;"&amp;$C23)/SUM(Valuation!$K$5:$K$504))</f>
        <v/>
      </c>
      <c r="F23" s="26" t="str">
        <f>IF($D23="","",SUMIF($C$4:$C$503,"&gt;="&amp;$C23)/SUM(Valuation!$K$5:$K$504))</f>
        <v/>
      </c>
      <c r="G23" s="27" t="str">
        <f t="shared" si="0"/>
        <v/>
      </c>
      <c r="H23" s="28" t="str">
        <f>IF($D23="","",IF($C23=0,"C",IF($E23&lt;Settings!$B$7,"A",IF($E23&lt;Settings!$B$8,"B","C"))))</f>
        <v/>
      </c>
    </row>
    <row r="24" spans="1:8" x14ac:dyDescent="0.3">
      <c r="A24" s="25" t="str">
        <f>IF(Valuation!A25="","",Valuation!A25)</f>
        <v/>
      </c>
      <c r="B24" s="25" t="str">
        <f>IF($A24="","",Valuation!B25)</f>
        <v/>
      </c>
      <c r="C24" s="22" t="str">
        <f>IF($A24="","",N(Valuation!K25))</f>
        <v/>
      </c>
      <c r="D24" s="26" t="str">
        <f>IF(OR($A24="",SUM(Valuation!$K$5:$K$504)=0),"",$C24/SUM(Valuation!$K$5:$K$504))</f>
        <v/>
      </c>
      <c r="E24" s="26" t="str">
        <f>IF($D24="","",SUMIF($C$4:$C$503,"&gt;"&amp;$C24)/SUM(Valuation!$K$5:$K$504))</f>
        <v/>
      </c>
      <c r="F24" s="26" t="str">
        <f>IF($D24="","",SUMIF($C$4:$C$503,"&gt;="&amp;$C24)/SUM(Valuation!$K$5:$K$504))</f>
        <v/>
      </c>
      <c r="G24" s="27" t="str">
        <f t="shared" si="0"/>
        <v/>
      </c>
      <c r="H24" s="28" t="str">
        <f>IF($D24="","",IF($C24=0,"C",IF($E24&lt;Settings!$B$7,"A",IF($E24&lt;Settings!$B$8,"B","C"))))</f>
        <v/>
      </c>
    </row>
    <row r="25" spans="1:8" x14ac:dyDescent="0.3">
      <c r="A25" s="25" t="str">
        <f>IF(Valuation!A26="","",Valuation!A26)</f>
        <v/>
      </c>
      <c r="B25" s="25" t="str">
        <f>IF($A25="","",Valuation!B26)</f>
        <v/>
      </c>
      <c r="C25" s="22" t="str">
        <f>IF($A25="","",N(Valuation!K26))</f>
        <v/>
      </c>
      <c r="D25" s="26" t="str">
        <f>IF(OR($A25="",SUM(Valuation!$K$5:$K$504)=0),"",$C25/SUM(Valuation!$K$5:$K$504))</f>
        <v/>
      </c>
      <c r="E25" s="26" t="str">
        <f>IF($D25="","",SUMIF($C$4:$C$503,"&gt;"&amp;$C25)/SUM(Valuation!$K$5:$K$504))</f>
        <v/>
      </c>
      <c r="F25" s="26" t="str">
        <f>IF($D25="","",SUMIF($C$4:$C$503,"&gt;="&amp;$C25)/SUM(Valuation!$K$5:$K$504))</f>
        <v/>
      </c>
      <c r="G25" s="27" t="str">
        <f t="shared" si="0"/>
        <v/>
      </c>
      <c r="H25" s="28" t="str">
        <f>IF($D25="","",IF($C25=0,"C",IF($E25&lt;Settings!$B$7,"A",IF($E25&lt;Settings!$B$8,"B","C"))))</f>
        <v/>
      </c>
    </row>
    <row r="26" spans="1:8" x14ac:dyDescent="0.3">
      <c r="A26" s="25" t="str">
        <f>IF(Valuation!A27="","",Valuation!A27)</f>
        <v/>
      </c>
      <c r="B26" s="25" t="str">
        <f>IF($A26="","",Valuation!B27)</f>
        <v/>
      </c>
      <c r="C26" s="22" t="str">
        <f>IF($A26="","",N(Valuation!K27))</f>
        <v/>
      </c>
      <c r="D26" s="26" t="str">
        <f>IF(OR($A26="",SUM(Valuation!$K$5:$K$504)=0),"",$C26/SUM(Valuation!$K$5:$K$504))</f>
        <v/>
      </c>
      <c r="E26" s="26" t="str">
        <f>IF($D26="","",SUMIF($C$4:$C$503,"&gt;"&amp;$C26)/SUM(Valuation!$K$5:$K$504))</f>
        <v/>
      </c>
      <c r="F26" s="26" t="str">
        <f>IF($D26="","",SUMIF($C$4:$C$503,"&gt;="&amp;$C26)/SUM(Valuation!$K$5:$K$504))</f>
        <v/>
      </c>
      <c r="G26" s="27" t="str">
        <f t="shared" si="0"/>
        <v/>
      </c>
      <c r="H26" s="28" t="str">
        <f>IF($D26="","",IF($C26=0,"C",IF($E26&lt;Settings!$B$7,"A",IF($E26&lt;Settings!$B$8,"B","C"))))</f>
        <v/>
      </c>
    </row>
    <row r="27" spans="1:8" x14ac:dyDescent="0.3">
      <c r="A27" s="25" t="str">
        <f>IF(Valuation!A28="","",Valuation!A28)</f>
        <v/>
      </c>
      <c r="B27" s="25" t="str">
        <f>IF($A27="","",Valuation!B28)</f>
        <v/>
      </c>
      <c r="C27" s="22" t="str">
        <f>IF($A27="","",N(Valuation!K28))</f>
        <v/>
      </c>
      <c r="D27" s="26" t="str">
        <f>IF(OR($A27="",SUM(Valuation!$K$5:$K$504)=0),"",$C27/SUM(Valuation!$K$5:$K$504))</f>
        <v/>
      </c>
      <c r="E27" s="26" t="str">
        <f>IF($D27="","",SUMIF($C$4:$C$503,"&gt;"&amp;$C27)/SUM(Valuation!$K$5:$K$504))</f>
        <v/>
      </c>
      <c r="F27" s="26" t="str">
        <f>IF($D27="","",SUMIF($C$4:$C$503,"&gt;="&amp;$C27)/SUM(Valuation!$K$5:$K$504))</f>
        <v/>
      </c>
      <c r="G27" s="27" t="str">
        <f t="shared" si="0"/>
        <v/>
      </c>
      <c r="H27" s="28" t="str">
        <f>IF($D27="","",IF($C27=0,"C",IF($E27&lt;Settings!$B$7,"A",IF($E27&lt;Settings!$B$8,"B","C"))))</f>
        <v/>
      </c>
    </row>
    <row r="28" spans="1:8" x14ac:dyDescent="0.3">
      <c r="A28" s="25" t="str">
        <f>IF(Valuation!A29="","",Valuation!A29)</f>
        <v/>
      </c>
      <c r="B28" s="25" t="str">
        <f>IF($A28="","",Valuation!B29)</f>
        <v/>
      </c>
      <c r="C28" s="22" t="str">
        <f>IF($A28="","",N(Valuation!K29))</f>
        <v/>
      </c>
      <c r="D28" s="26" t="str">
        <f>IF(OR($A28="",SUM(Valuation!$K$5:$K$504)=0),"",$C28/SUM(Valuation!$K$5:$K$504))</f>
        <v/>
      </c>
      <c r="E28" s="26" t="str">
        <f>IF($D28="","",SUMIF($C$4:$C$503,"&gt;"&amp;$C28)/SUM(Valuation!$K$5:$K$504))</f>
        <v/>
      </c>
      <c r="F28" s="26" t="str">
        <f>IF($D28="","",SUMIF($C$4:$C$503,"&gt;="&amp;$C28)/SUM(Valuation!$K$5:$K$504))</f>
        <v/>
      </c>
      <c r="G28" s="27" t="str">
        <f t="shared" si="0"/>
        <v/>
      </c>
      <c r="H28" s="28" t="str">
        <f>IF($D28="","",IF($C28=0,"C",IF($E28&lt;Settings!$B$7,"A",IF($E28&lt;Settings!$B$8,"B","C"))))</f>
        <v/>
      </c>
    </row>
    <row r="29" spans="1:8" x14ac:dyDescent="0.3">
      <c r="A29" s="25" t="str">
        <f>IF(Valuation!A30="","",Valuation!A30)</f>
        <v/>
      </c>
      <c r="B29" s="25" t="str">
        <f>IF($A29="","",Valuation!B30)</f>
        <v/>
      </c>
      <c r="C29" s="22" t="str">
        <f>IF($A29="","",N(Valuation!K30))</f>
        <v/>
      </c>
      <c r="D29" s="26" t="str">
        <f>IF(OR($A29="",SUM(Valuation!$K$5:$K$504)=0),"",$C29/SUM(Valuation!$K$5:$K$504))</f>
        <v/>
      </c>
      <c r="E29" s="26" t="str">
        <f>IF($D29="","",SUMIF($C$4:$C$503,"&gt;"&amp;$C29)/SUM(Valuation!$K$5:$K$504))</f>
        <v/>
      </c>
      <c r="F29" s="26" t="str">
        <f>IF($D29="","",SUMIF($C$4:$C$503,"&gt;="&amp;$C29)/SUM(Valuation!$K$5:$K$504))</f>
        <v/>
      </c>
      <c r="G29" s="27" t="str">
        <f t="shared" si="0"/>
        <v/>
      </c>
      <c r="H29" s="28" t="str">
        <f>IF($D29="","",IF($C29=0,"C",IF($E29&lt;Settings!$B$7,"A",IF($E29&lt;Settings!$B$8,"B","C"))))</f>
        <v/>
      </c>
    </row>
    <row r="30" spans="1:8" x14ac:dyDescent="0.3">
      <c r="A30" s="25" t="str">
        <f>IF(Valuation!A31="","",Valuation!A31)</f>
        <v/>
      </c>
      <c r="B30" s="25" t="str">
        <f>IF($A30="","",Valuation!B31)</f>
        <v/>
      </c>
      <c r="C30" s="22" t="str">
        <f>IF($A30="","",N(Valuation!K31))</f>
        <v/>
      </c>
      <c r="D30" s="26" t="str">
        <f>IF(OR($A30="",SUM(Valuation!$K$5:$K$504)=0),"",$C30/SUM(Valuation!$K$5:$K$504))</f>
        <v/>
      </c>
      <c r="E30" s="26" t="str">
        <f>IF($D30="","",SUMIF($C$4:$C$503,"&gt;"&amp;$C30)/SUM(Valuation!$K$5:$K$504))</f>
        <v/>
      </c>
      <c r="F30" s="26" t="str">
        <f>IF($D30="","",SUMIF($C$4:$C$503,"&gt;="&amp;$C30)/SUM(Valuation!$K$5:$K$504))</f>
        <v/>
      </c>
      <c r="G30" s="27" t="str">
        <f t="shared" si="0"/>
        <v/>
      </c>
      <c r="H30" s="28" t="str">
        <f>IF($D30="","",IF($C30=0,"C",IF($E30&lt;Settings!$B$7,"A",IF($E30&lt;Settings!$B$8,"B","C"))))</f>
        <v/>
      </c>
    </row>
    <row r="31" spans="1:8" x14ac:dyDescent="0.3">
      <c r="A31" s="25" t="str">
        <f>IF(Valuation!A32="","",Valuation!A32)</f>
        <v/>
      </c>
      <c r="B31" s="25" t="str">
        <f>IF($A31="","",Valuation!B32)</f>
        <v/>
      </c>
      <c r="C31" s="22" t="str">
        <f>IF($A31="","",N(Valuation!K32))</f>
        <v/>
      </c>
      <c r="D31" s="26" t="str">
        <f>IF(OR($A31="",SUM(Valuation!$K$5:$K$504)=0),"",$C31/SUM(Valuation!$K$5:$K$504))</f>
        <v/>
      </c>
      <c r="E31" s="26" t="str">
        <f>IF($D31="","",SUMIF($C$4:$C$503,"&gt;"&amp;$C31)/SUM(Valuation!$K$5:$K$504))</f>
        <v/>
      </c>
      <c r="F31" s="26" t="str">
        <f>IF($D31="","",SUMIF($C$4:$C$503,"&gt;="&amp;$C31)/SUM(Valuation!$K$5:$K$504))</f>
        <v/>
      </c>
      <c r="G31" s="27" t="str">
        <f t="shared" si="0"/>
        <v/>
      </c>
      <c r="H31" s="28" t="str">
        <f>IF($D31="","",IF($C31=0,"C",IF($E31&lt;Settings!$B$7,"A",IF($E31&lt;Settings!$B$8,"B","C"))))</f>
        <v/>
      </c>
    </row>
    <row r="32" spans="1:8" x14ac:dyDescent="0.3">
      <c r="A32" s="25" t="str">
        <f>IF(Valuation!A33="","",Valuation!A33)</f>
        <v/>
      </c>
      <c r="B32" s="25" t="str">
        <f>IF($A32="","",Valuation!B33)</f>
        <v/>
      </c>
      <c r="C32" s="22" t="str">
        <f>IF($A32="","",N(Valuation!K33))</f>
        <v/>
      </c>
      <c r="D32" s="26" t="str">
        <f>IF(OR($A32="",SUM(Valuation!$K$5:$K$504)=0),"",$C32/SUM(Valuation!$K$5:$K$504))</f>
        <v/>
      </c>
      <c r="E32" s="26" t="str">
        <f>IF($D32="","",SUMIF($C$4:$C$503,"&gt;"&amp;$C32)/SUM(Valuation!$K$5:$K$504))</f>
        <v/>
      </c>
      <c r="F32" s="26" t="str">
        <f>IF($D32="","",SUMIF($C$4:$C$503,"&gt;="&amp;$C32)/SUM(Valuation!$K$5:$K$504))</f>
        <v/>
      </c>
      <c r="G32" s="27" t="str">
        <f t="shared" si="0"/>
        <v/>
      </c>
      <c r="H32" s="28" t="str">
        <f>IF($D32="","",IF($C32=0,"C",IF($E32&lt;Settings!$B$7,"A",IF($E32&lt;Settings!$B$8,"B","C"))))</f>
        <v/>
      </c>
    </row>
    <row r="33" spans="1:8" x14ac:dyDescent="0.3">
      <c r="A33" s="25" t="str">
        <f>IF(Valuation!A34="","",Valuation!A34)</f>
        <v/>
      </c>
      <c r="B33" s="25" t="str">
        <f>IF($A33="","",Valuation!B34)</f>
        <v/>
      </c>
      <c r="C33" s="22" t="str">
        <f>IF($A33="","",N(Valuation!K34))</f>
        <v/>
      </c>
      <c r="D33" s="26" t="str">
        <f>IF(OR($A33="",SUM(Valuation!$K$5:$K$504)=0),"",$C33/SUM(Valuation!$K$5:$K$504))</f>
        <v/>
      </c>
      <c r="E33" s="26" t="str">
        <f>IF($D33="","",SUMIF($C$4:$C$503,"&gt;"&amp;$C33)/SUM(Valuation!$K$5:$K$504))</f>
        <v/>
      </c>
      <c r="F33" s="26" t="str">
        <f>IF($D33="","",SUMIF($C$4:$C$503,"&gt;="&amp;$C33)/SUM(Valuation!$K$5:$K$504))</f>
        <v/>
      </c>
      <c r="G33" s="27" t="str">
        <f t="shared" si="0"/>
        <v/>
      </c>
      <c r="H33" s="28" t="str">
        <f>IF($D33="","",IF($C33=0,"C",IF($E33&lt;Settings!$B$7,"A",IF($E33&lt;Settings!$B$8,"B","C"))))</f>
        <v/>
      </c>
    </row>
    <row r="34" spans="1:8" x14ac:dyDescent="0.3">
      <c r="A34" s="25" t="str">
        <f>IF(Valuation!A35="","",Valuation!A35)</f>
        <v/>
      </c>
      <c r="B34" s="25" t="str">
        <f>IF($A34="","",Valuation!B35)</f>
        <v/>
      </c>
      <c r="C34" s="22" t="str">
        <f>IF($A34="","",N(Valuation!K35))</f>
        <v/>
      </c>
      <c r="D34" s="26" t="str">
        <f>IF(OR($A34="",SUM(Valuation!$K$5:$K$504)=0),"",$C34/SUM(Valuation!$K$5:$K$504))</f>
        <v/>
      </c>
      <c r="E34" s="26" t="str">
        <f>IF($D34="","",SUMIF($C$4:$C$503,"&gt;"&amp;$C34)/SUM(Valuation!$K$5:$K$504))</f>
        <v/>
      </c>
      <c r="F34" s="26" t="str">
        <f>IF($D34="","",SUMIF($C$4:$C$503,"&gt;="&amp;$C34)/SUM(Valuation!$K$5:$K$504))</f>
        <v/>
      </c>
      <c r="G34" s="27" t="str">
        <f t="shared" si="0"/>
        <v/>
      </c>
      <c r="H34" s="28" t="str">
        <f>IF($D34="","",IF($C34=0,"C",IF($E34&lt;Settings!$B$7,"A",IF($E34&lt;Settings!$B$8,"B","C"))))</f>
        <v/>
      </c>
    </row>
    <row r="35" spans="1:8" x14ac:dyDescent="0.3">
      <c r="A35" s="25" t="str">
        <f>IF(Valuation!A36="","",Valuation!A36)</f>
        <v/>
      </c>
      <c r="B35" s="25" t="str">
        <f>IF($A35="","",Valuation!B36)</f>
        <v/>
      </c>
      <c r="C35" s="22" t="str">
        <f>IF($A35="","",N(Valuation!K36))</f>
        <v/>
      </c>
      <c r="D35" s="26" t="str">
        <f>IF(OR($A35="",SUM(Valuation!$K$5:$K$504)=0),"",$C35/SUM(Valuation!$K$5:$K$504))</f>
        <v/>
      </c>
      <c r="E35" s="26" t="str">
        <f>IF($D35="","",SUMIF($C$4:$C$503,"&gt;"&amp;$C35)/SUM(Valuation!$K$5:$K$504))</f>
        <v/>
      </c>
      <c r="F35" s="26" t="str">
        <f>IF($D35="","",SUMIF($C$4:$C$503,"&gt;="&amp;$C35)/SUM(Valuation!$K$5:$K$504))</f>
        <v/>
      </c>
      <c r="G35" s="27" t="str">
        <f t="shared" si="0"/>
        <v/>
      </c>
      <c r="H35" s="28" t="str">
        <f>IF($D35="","",IF($C35=0,"C",IF($E35&lt;Settings!$B$7,"A",IF($E35&lt;Settings!$B$8,"B","C"))))</f>
        <v/>
      </c>
    </row>
    <row r="36" spans="1:8" x14ac:dyDescent="0.3">
      <c r="A36" s="25" t="str">
        <f>IF(Valuation!A37="","",Valuation!A37)</f>
        <v/>
      </c>
      <c r="B36" s="25" t="str">
        <f>IF($A36="","",Valuation!B37)</f>
        <v/>
      </c>
      <c r="C36" s="22" t="str">
        <f>IF($A36="","",N(Valuation!K37))</f>
        <v/>
      </c>
      <c r="D36" s="26" t="str">
        <f>IF(OR($A36="",SUM(Valuation!$K$5:$K$504)=0),"",$C36/SUM(Valuation!$K$5:$K$504))</f>
        <v/>
      </c>
      <c r="E36" s="26" t="str">
        <f>IF($D36="","",SUMIF($C$4:$C$503,"&gt;"&amp;$C36)/SUM(Valuation!$K$5:$K$504))</f>
        <v/>
      </c>
      <c r="F36" s="26" t="str">
        <f>IF($D36="","",SUMIF($C$4:$C$503,"&gt;="&amp;$C36)/SUM(Valuation!$K$5:$K$504))</f>
        <v/>
      </c>
      <c r="G36" s="27" t="str">
        <f t="shared" si="0"/>
        <v/>
      </c>
      <c r="H36" s="28" t="str">
        <f>IF($D36="","",IF($C36=0,"C",IF($E36&lt;Settings!$B$7,"A",IF($E36&lt;Settings!$B$8,"B","C"))))</f>
        <v/>
      </c>
    </row>
    <row r="37" spans="1:8" x14ac:dyDescent="0.3">
      <c r="A37" s="25" t="str">
        <f>IF(Valuation!A38="","",Valuation!A38)</f>
        <v/>
      </c>
      <c r="B37" s="25" t="str">
        <f>IF($A37="","",Valuation!B38)</f>
        <v/>
      </c>
      <c r="C37" s="22" t="str">
        <f>IF($A37="","",N(Valuation!K38))</f>
        <v/>
      </c>
      <c r="D37" s="26" t="str">
        <f>IF(OR($A37="",SUM(Valuation!$K$5:$K$504)=0),"",$C37/SUM(Valuation!$K$5:$K$504))</f>
        <v/>
      </c>
      <c r="E37" s="26" t="str">
        <f>IF($D37="","",SUMIF($C$4:$C$503,"&gt;"&amp;$C37)/SUM(Valuation!$K$5:$K$504))</f>
        <v/>
      </c>
      <c r="F37" s="26" t="str">
        <f>IF($D37="","",SUMIF($C$4:$C$503,"&gt;="&amp;$C37)/SUM(Valuation!$K$5:$K$504))</f>
        <v/>
      </c>
      <c r="G37" s="27" t="str">
        <f t="shared" si="0"/>
        <v/>
      </c>
      <c r="H37" s="28" t="str">
        <f>IF($D37="","",IF($C37=0,"C",IF($E37&lt;Settings!$B$7,"A",IF($E37&lt;Settings!$B$8,"B","C"))))</f>
        <v/>
      </c>
    </row>
    <row r="38" spans="1:8" x14ac:dyDescent="0.3">
      <c r="A38" s="25" t="str">
        <f>IF(Valuation!A39="","",Valuation!A39)</f>
        <v/>
      </c>
      <c r="B38" s="25" t="str">
        <f>IF($A38="","",Valuation!B39)</f>
        <v/>
      </c>
      <c r="C38" s="22" t="str">
        <f>IF($A38="","",N(Valuation!K39))</f>
        <v/>
      </c>
      <c r="D38" s="26" t="str">
        <f>IF(OR($A38="",SUM(Valuation!$K$5:$K$504)=0),"",$C38/SUM(Valuation!$K$5:$K$504))</f>
        <v/>
      </c>
      <c r="E38" s="26" t="str">
        <f>IF($D38="","",SUMIF($C$4:$C$503,"&gt;"&amp;$C38)/SUM(Valuation!$K$5:$K$504))</f>
        <v/>
      </c>
      <c r="F38" s="26" t="str">
        <f>IF($D38="","",SUMIF($C$4:$C$503,"&gt;="&amp;$C38)/SUM(Valuation!$K$5:$K$504))</f>
        <v/>
      </c>
      <c r="G38" s="27" t="str">
        <f t="shared" si="0"/>
        <v/>
      </c>
      <c r="H38" s="28" t="str">
        <f>IF($D38="","",IF($C38=0,"C",IF($E38&lt;Settings!$B$7,"A",IF($E38&lt;Settings!$B$8,"B","C"))))</f>
        <v/>
      </c>
    </row>
    <row r="39" spans="1:8" x14ac:dyDescent="0.3">
      <c r="A39" s="25" t="str">
        <f>IF(Valuation!A40="","",Valuation!A40)</f>
        <v/>
      </c>
      <c r="B39" s="25" t="str">
        <f>IF($A39="","",Valuation!B40)</f>
        <v/>
      </c>
      <c r="C39" s="22" t="str">
        <f>IF($A39="","",N(Valuation!K40))</f>
        <v/>
      </c>
      <c r="D39" s="26" t="str">
        <f>IF(OR($A39="",SUM(Valuation!$K$5:$K$504)=0),"",$C39/SUM(Valuation!$K$5:$K$504))</f>
        <v/>
      </c>
      <c r="E39" s="26" t="str">
        <f>IF($D39="","",SUMIF($C$4:$C$503,"&gt;"&amp;$C39)/SUM(Valuation!$K$5:$K$504))</f>
        <v/>
      </c>
      <c r="F39" s="26" t="str">
        <f>IF($D39="","",SUMIF($C$4:$C$503,"&gt;="&amp;$C39)/SUM(Valuation!$K$5:$K$504))</f>
        <v/>
      </c>
      <c r="G39" s="27" t="str">
        <f t="shared" si="0"/>
        <v/>
      </c>
      <c r="H39" s="28" t="str">
        <f>IF($D39="","",IF($C39=0,"C",IF($E39&lt;Settings!$B$7,"A",IF($E39&lt;Settings!$B$8,"B","C"))))</f>
        <v/>
      </c>
    </row>
    <row r="40" spans="1:8" x14ac:dyDescent="0.3">
      <c r="A40" s="25" t="str">
        <f>IF(Valuation!A41="","",Valuation!A41)</f>
        <v/>
      </c>
      <c r="B40" s="25" t="str">
        <f>IF($A40="","",Valuation!B41)</f>
        <v/>
      </c>
      <c r="C40" s="22" t="str">
        <f>IF($A40="","",N(Valuation!K41))</f>
        <v/>
      </c>
      <c r="D40" s="26" t="str">
        <f>IF(OR($A40="",SUM(Valuation!$K$5:$K$504)=0),"",$C40/SUM(Valuation!$K$5:$K$504))</f>
        <v/>
      </c>
      <c r="E40" s="26" t="str">
        <f>IF($D40="","",SUMIF($C$4:$C$503,"&gt;"&amp;$C40)/SUM(Valuation!$K$5:$K$504))</f>
        <v/>
      </c>
      <c r="F40" s="26" t="str">
        <f>IF($D40="","",SUMIF($C$4:$C$503,"&gt;="&amp;$C40)/SUM(Valuation!$K$5:$K$504))</f>
        <v/>
      </c>
      <c r="G40" s="27" t="str">
        <f t="shared" si="0"/>
        <v/>
      </c>
      <c r="H40" s="28" t="str">
        <f>IF($D40="","",IF($C40=0,"C",IF($E40&lt;Settings!$B$7,"A",IF($E40&lt;Settings!$B$8,"B","C"))))</f>
        <v/>
      </c>
    </row>
    <row r="41" spans="1:8" x14ac:dyDescent="0.3">
      <c r="A41" s="25" t="str">
        <f>IF(Valuation!A42="","",Valuation!A42)</f>
        <v/>
      </c>
      <c r="B41" s="25" t="str">
        <f>IF($A41="","",Valuation!B42)</f>
        <v/>
      </c>
      <c r="C41" s="22" t="str">
        <f>IF($A41="","",N(Valuation!K42))</f>
        <v/>
      </c>
      <c r="D41" s="26" t="str">
        <f>IF(OR($A41="",SUM(Valuation!$K$5:$K$504)=0),"",$C41/SUM(Valuation!$K$5:$K$504))</f>
        <v/>
      </c>
      <c r="E41" s="26" t="str">
        <f>IF($D41="","",SUMIF($C$4:$C$503,"&gt;"&amp;$C41)/SUM(Valuation!$K$5:$K$504))</f>
        <v/>
      </c>
      <c r="F41" s="26" t="str">
        <f>IF($D41="","",SUMIF($C$4:$C$503,"&gt;="&amp;$C41)/SUM(Valuation!$K$5:$K$504))</f>
        <v/>
      </c>
      <c r="G41" s="27" t="str">
        <f t="shared" si="0"/>
        <v/>
      </c>
      <c r="H41" s="28" t="str">
        <f>IF($D41="","",IF($C41=0,"C",IF($E41&lt;Settings!$B$7,"A",IF($E41&lt;Settings!$B$8,"B","C"))))</f>
        <v/>
      </c>
    </row>
    <row r="42" spans="1:8" x14ac:dyDescent="0.3">
      <c r="A42" s="25" t="str">
        <f>IF(Valuation!A43="","",Valuation!A43)</f>
        <v/>
      </c>
      <c r="B42" s="25" t="str">
        <f>IF($A42="","",Valuation!B43)</f>
        <v/>
      </c>
      <c r="C42" s="22" t="str">
        <f>IF($A42="","",N(Valuation!K43))</f>
        <v/>
      </c>
      <c r="D42" s="26" t="str">
        <f>IF(OR($A42="",SUM(Valuation!$K$5:$K$504)=0),"",$C42/SUM(Valuation!$K$5:$K$504))</f>
        <v/>
      </c>
      <c r="E42" s="26" t="str">
        <f>IF($D42="","",SUMIF($C$4:$C$503,"&gt;"&amp;$C42)/SUM(Valuation!$K$5:$K$504))</f>
        <v/>
      </c>
      <c r="F42" s="26" t="str">
        <f>IF($D42="","",SUMIF($C$4:$C$503,"&gt;="&amp;$C42)/SUM(Valuation!$K$5:$K$504))</f>
        <v/>
      </c>
      <c r="G42" s="27" t="str">
        <f t="shared" si="0"/>
        <v/>
      </c>
      <c r="H42" s="28" t="str">
        <f>IF($D42="","",IF($C42=0,"C",IF($E42&lt;Settings!$B$7,"A",IF($E42&lt;Settings!$B$8,"B","C"))))</f>
        <v/>
      </c>
    </row>
    <row r="43" spans="1:8" x14ac:dyDescent="0.3">
      <c r="A43" s="25" t="str">
        <f>IF(Valuation!A44="","",Valuation!A44)</f>
        <v/>
      </c>
      <c r="B43" s="25" t="str">
        <f>IF($A43="","",Valuation!B44)</f>
        <v/>
      </c>
      <c r="C43" s="22" t="str">
        <f>IF($A43="","",N(Valuation!K44))</f>
        <v/>
      </c>
      <c r="D43" s="26" t="str">
        <f>IF(OR($A43="",SUM(Valuation!$K$5:$K$504)=0),"",$C43/SUM(Valuation!$K$5:$K$504))</f>
        <v/>
      </c>
      <c r="E43" s="26" t="str">
        <f>IF($D43="","",SUMIF($C$4:$C$503,"&gt;"&amp;$C43)/SUM(Valuation!$K$5:$K$504))</f>
        <v/>
      </c>
      <c r="F43" s="26" t="str">
        <f>IF($D43="","",SUMIF($C$4:$C$503,"&gt;="&amp;$C43)/SUM(Valuation!$K$5:$K$504))</f>
        <v/>
      </c>
      <c r="G43" s="27" t="str">
        <f t="shared" si="0"/>
        <v/>
      </c>
      <c r="H43" s="28" t="str">
        <f>IF($D43="","",IF($C43=0,"C",IF($E43&lt;Settings!$B$7,"A",IF($E43&lt;Settings!$B$8,"B","C"))))</f>
        <v/>
      </c>
    </row>
    <row r="44" spans="1:8" x14ac:dyDescent="0.3">
      <c r="A44" s="25" t="str">
        <f>IF(Valuation!A45="","",Valuation!A45)</f>
        <v/>
      </c>
      <c r="B44" s="25" t="str">
        <f>IF($A44="","",Valuation!B45)</f>
        <v/>
      </c>
      <c r="C44" s="22" t="str">
        <f>IF($A44="","",N(Valuation!K45))</f>
        <v/>
      </c>
      <c r="D44" s="26" t="str">
        <f>IF(OR($A44="",SUM(Valuation!$K$5:$K$504)=0),"",$C44/SUM(Valuation!$K$5:$K$504))</f>
        <v/>
      </c>
      <c r="E44" s="26" t="str">
        <f>IF($D44="","",SUMIF($C$4:$C$503,"&gt;"&amp;$C44)/SUM(Valuation!$K$5:$K$504))</f>
        <v/>
      </c>
      <c r="F44" s="26" t="str">
        <f>IF($D44="","",SUMIF($C$4:$C$503,"&gt;="&amp;$C44)/SUM(Valuation!$K$5:$K$504))</f>
        <v/>
      </c>
      <c r="G44" s="27" t="str">
        <f t="shared" si="0"/>
        <v/>
      </c>
      <c r="H44" s="28" t="str">
        <f>IF($D44="","",IF($C44=0,"C",IF($E44&lt;Settings!$B$7,"A",IF($E44&lt;Settings!$B$8,"B","C"))))</f>
        <v/>
      </c>
    </row>
    <row r="45" spans="1:8" x14ac:dyDescent="0.3">
      <c r="A45" s="25" t="str">
        <f>IF(Valuation!A46="","",Valuation!A46)</f>
        <v/>
      </c>
      <c r="B45" s="25" t="str">
        <f>IF($A45="","",Valuation!B46)</f>
        <v/>
      </c>
      <c r="C45" s="22" t="str">
        <f>IF($A45="","",N(Valuation!K46))</f>
        <v/>
      </c>
      <c r="D45" s="26" t="str">
        <f>IF(OR($A45="",SUM(Valuation!$K$5:$K$504)=0),"",$C45/SUM(Valuation!$K$5:$K$504))</f>
        <v/>
      </c>
      <c r="E45" s="26" t="str">
        <f>IF($D45="","",SUMIF($C$4:$C$503,"&gt;"&amp;$C45)/SUM(Valuation!$K$5:$K$504))</f>
        <v/>
      </c>
      <c r="F45" s="26" t="str">
        <f>IF($D45="","",SUMIF($C$4:$C$503,"&gt;="&amp;$C45)/SUM(Valuation!$K$5:$K$504))</f>
        <v/>
      </c>
      <c r="G45" s="27" t="str">
        <f t="shared" si="0"/>
        <v/>
      </c>
      <c r="H45" s="28" t="str">
        <f>IF($D45="","",IF($C45=0,"C",IF($E45&lt;Settings!$B$7,"A",IF($E45&lt;Settings!$B$8,"B","C"))))</f>
        <v/>
      </c>
    </row>
    <row r="46" spans="1:8" x14ac:dyDescent="0.3">
      <c r="A46" s="25" t="str">
        <f>IF(Valuation!A47="","",Valuation!A47)</f>
        <v/>
      </c>
      <c r="B46" s="25" t="str">
        <f>IF($A46="","",Valuation!B47)</f>
        <v/>
      </c>
      <c r="C46" s="22" t="str">
        <f>IF($A46="","",N(Valuation!K47))</f>
        <v/>
      </c>
      <c r="D46" s="26" t="str">
        <f>IF(OR($A46="",SUM(Valuation!$K$5:$K$504)=0),"",$C46/SUM(Valuation!$K$5:$K$504))</f>
        <v/>
      </c>
      <c r="E46" s="26" t="str">
        <f>IF($D46="","",SUMIF($C$4:$C$503,"&gt;"&amp;$C46)/SUM(Valuation!$K$5:$K$504))</f>
        <v/>
      </c>
      <c r="F46" s="26" t="str">
        <f>IF($D46="","",SUMIF($C$4:$C$503,"&gt;="&amp;$C46)/SUM(Valuation!$K$5:$K$504))</f>
        <v/>
      </c>
      <c r="G46" s="27" t="str">
        <f t="shared" si="0"/>
        <v/>
      </c>
      <c r="H46" s="28" t="str">
        <f>IF($D46="","",IF($C46=0,"C",IF($E46&lt;Settings!$B$7,"A",IF($E46&lt;Settings!$B$8,"B","C"))))</f>
        <v/>
      </c>
    </row>
    <row r="47" spans="1:8" x14ac:dyDescent="0.3">
      <c r="A47" s="25" t="str">
        <f>IF(Valuation!A48="","",Valuation!A48)</f>
        <v/>
      </c>
      <c r="B47" s="25" t="str">
        <f>IF($A47="","",Valuation!B48)</f>
        <v/>
      </c>
      <c r="C47" s="22" t="str">
        <f>IF($A47="","",N(Valuation!K48))</f>
        <v/>
      </c>
      <c r="D47" s="26" t="str">
        <f>IF(OR($A47="",SUM(Valuation!$K$5:$K$504)=0),"",$C47/SUM(Valuation!$K$5:$K$504))</f>
        <v/>
      </c>
      <c r="E47" s="26" t="str">
        <f>IF($D47="","",SUMIF($C$4:$C$503,"&gt;"&amp;$C47)/SUM(Valuation!$K$5:$K$504))</f>
        <v/>
      </c>
      <c r="F47" s="26" t="str">
        <f>IF($D47="","",SUMIF($C$4:$C$503,"&gt;="&amp;$C47)/SUM(Valuation!$K$5:$K$504))</f>
        <v/>
      </c>
      <c r="G47" s="27" t="str">
        <f t="shared" si="0"/>
        <v/>
      </c>
      <c r="H47" s="28" t="str">
        <f>IF($D47="","",IF($C47=0,"C",IF($E47&lt;Settings!$B$7,"A",IF($E47&lt;Settings!$B$8,"B","C"))))</f>
        <v/>
      </c>
    </row>
    <row r="48" spans="1:8" x14ac:dyDescent="0.3">
      <c r="A48" s="25" t="str">
        <f>IF(Valuation!A49="","",Valuation!A49)</f>
        <v/>
      </c>
      <c r="B48" s="25" t="str">
        <f>IF($A48="","",Valuation!B49)</f>
        <v/>
      </c>
      <c r="C48" s="22" t="str">
        <f>IF($A48="","",N(Valuation!K49))</f>
        <v/>
      </c>
      <c r="D48" s="26" t="str">
        <f>IF(OR($A48="",SUM(Valuation!$K$5:$K$504)=0),"",$C48/SUM(Valuation!$K$5:$K$504))</f>
        <v/>
      </c>
      <c r="E48" s="26" t="str">
        <f>IF($D48="","",SUMIF($C$4:$C$503,"&gt;"&amp;$C48)/SUM(Valuation!$K$5:$K$504))</f>
        <v/>
      </c>
      <c r="F48" s="26" t="str">
        <f>IF($D48="","",SUMIF($C$4:$C$503,"&gt;="&amp;$C48)/SUM(Valuation!$K$5:$K$504))</f>
        <v/>
      </c>
      <c r="G48" s="27" t="str">
        <f t="shared" si="0"/>
        <v/>
      </c>
      <c r="H48" s="28" t="str">
        <f>IF($D48="","",IF($C48=0,"C",IF($E48&lt;Settings!$B$7,"A",IF($E48&lt;Settings!$B$8,"B","C"))))</f>
        <v/>
      </c>
    </row>
    <row r="49" spans="1:8" x14ac:dyDescent="0.3">
      <c r="A49" s="25" t="str">
        <f>IF(Valuation!A50="","",Valuation!A50)</f>
        <v/>
      </c>
      <c r="B49" s="25" t="str">
        <f>IF($A49="","",Valuation!B50)</f>
        <v/>
      </c>
      <c r="C49" s="22" t="str">
        <f>IF($A49="","",N(Valuation!K50))</f>
        <v/>
      </c>
      <c r="D49" s="26" t="str">
        <f>IF(OR($A49="",SUM(Valuation!$K$5:$K$504)=0),"",$C49/SUM(Valuation!$K$5:$K$504))</f>
        <v/>
      </c>
      <c r="E49" s="26" t="str">
        <f>IF($D49="","",SUMIF($C$4:$C$503,"&gt;"&amp;$C49)/SUM(Valuation!$K$5:$K$504))</f>
        <v/>
      </c>
      <c r="F49" s="26" t="str">
        <f>IF($D49="","",SUMIF($C$4:$C$503,"&gt;="&amp;$C49)/SUM(Valuation!$K$5:$K$504))</f>
        <v/>
      </c>
      <c r="G49" s="27" t="str">
        <f t="shared" si="0"/>
        <v/>
      </c>
      <c r="H49" s="28" t="str">
        <f>IF($D49="","",IF($C49=0,"C",IF($E49&lt;Settings!$B$7,"A",IF($E49&lt;Settings!$B$8,"B","C"))))</f>
        <v/>
      </c>
    </row>
    <row r="50" spans="1:8" x14ac:dyDescent="0.3">
      <c r="A50" s="25" t="str">
        <f>IF(Valuation!A51="","",Valuation!A51)</f>
        <v/>
      </c>
      <c r="B50" s="25" t="str">
        <f>IF($A50="","",Valuation!B51)</f>
        <v/>
      </c>
      <c r="C50" s="22" t="str">
        <f>IF($A50="","",N(Valuation!K51))</f>
        <v/>
      </c>
      <c r="D50" s="26" t="str">
        <f>IF(OR($A50="",SUM(Valuation!$K$5:$K$504)=0),"",$C50/SUM(Valuation!$K$5:$K$504))</f>
        <v/>
      </c>
      <c r="E50" s="26" t="str">
        <f>IF($D50="","",SUMIF($C$4:$C$503,"&gt;"&amp;$C50)/SUM(Valuation!$K$5:$K$504))</f>
        <v/>
      </c>
      <c r="F50" s="26" t="str">
        <f>IF($D50="","",SUMIF($C$4:$C$503,"&gt;="&amp;$C50)/SUM(Valuation!$K$5:$K$504))</f>
        <v/>
      </c>
      <c r="G50" s="27" t="str">
        <f t="shared" si="0"/>
        <v/>
      </c>
      <c r="H50" s="28" t="str">
        <f>IF($D50="","",IF($C50=0,"C",IF($E50&lt;Settings!$B$7,"A",IF($E50&lt;Settings!$B$8,"B","C"))))</f>
        <v/>
      </c>
    </row>
    <row r="51" spans="1:8" x14ac:dyDescent="0.3">
      <c r="A51" s="25" t="str">
        <f>IF(Valuation!A52="","",Valuation!A52)</f>
        <v/>
      </c>
      <c r="B51" s="25" t="str">
        <f>IF($A51="","",Valuation!B52)</f>
        <v/>
      </c>
      <c r="C51" s="22" t="str">
        <f>IF($A51="","",N(Valuation!K52))</f>
        <v/>
      </c>
      <c r="D51" s="26" t="str">
        <f>IF(OR($A51="",SUM(Valuation!$K$5:$K$504)=0),"",$C51/SUM(Valuation!$K$5:$K$504))</f>
        <v/>
      </c>
      <c r="E51" s="26" t="str">
        <f>IF($D51="","",SUMIF($C$4:$C$503,"&gt;"&amp;$C51)/SUM(Valuation!$K$5:$K$504))</f>
        <v/>
      </c>
      <c r="F51" s="26" t="str">
        <f>IF($D51="","",SUMIF($C$4:$C$503,"&gt;="&amp;$C51)/SUM(Valuation!$K$5:$K$504))</f>
        <v/>
      </c>
      <c r="G51" s="27" t="str">
        <f t="shared" si="0"/>
        <v/>
      </c>
      <c r="H51" s="28" t="str">
        <f>IF($D51="","",IF($C51=0,"C",IF($E51&lt;Settings!$B$7,"A",IF($E51&lt;Settings!$B$8,"B","C"))))</f>
        <v/>
      </c>
    </row>
    <row r="52" spans="1:8" x14ac:dyDescent="0.3">
      <c r="A52" s="25" t="str">
        <f>IF(Valuation!A53="","",Valuation!A53)</f>
        <v/>
      </c>
      <c r="B52" s="25" t="str">
        <f>IF($A52="","",Valuation!B53)</f>
        <v/>
      </c>
      <c r="C52" s="22" t="str">
        <f>IF($A52="","",N(Valuation!K53))</f>
        <v/>
      </c>
      <c r="D52" s="26" t="str">
        <f>IF(OR($A52="",SUM(Valuation!$K$5:$K$504)=0),"",$C52/SUM(Valuation!$K$5:$K$504))</f>
        <v/>
      </c>
      <c r="E52" s="26" t="str">
        <f>IF($D52="","",SUMIF($C$4:$C$503,"&gt;"&amp;$C52)/SUM(Valuation!$K$5:$K$504))</f>
        <v/>
      </c>
      <c r="F52" s="26" t="str">
        <f>IF($D52="","",SUMIF($C$4:$C$503,"&gt;="&amp;$C52)/SUM(Valuation!$K$5:$K$504))</f>
        <v/>
      </c>
      <c r="G52" s="27" t="str">
        <f t="shared" si="0"/>
        <v/>
      </c>
      <c r="H52" s="28" t="str">
        <f>IF($D52="","",IF($C52=0,"C",IF($E52&lt;Settings!$B$7,"A",IF($E52&lt;Settings!$B$8,"B","C"))))</f>
        <v/>
      </c>
    </row>
    <row r="53" spans="1:8" x14ac:dyDescent="0.3">
      <c r="A53" s="25" t="str">
        <f>IF(Valuation!A54="","",Valuation!A54)</f>
        <v/>
      </c>
      <c r="B53" s="25" t="str">
        <f>IF($A53="","",Valuation!B54)</f>
        <v/>
      </c>
      <c r="C53" s="22" t="str">
        <f>IF($A53="","",N(Valuation!K54))</f>
        <v/>
      </c>
      <c r="D53" s="26" t="str">
        <f>IF(OR($A53="",SUM(Valuation!$K$5:$K$504)=0),"",$C53/SUM(Valuation!$K$5:$K$504))</f>
        <v/>
      </c>
      <c r="E53" s="26" t="str">
        <f>IF($D53="","",SUMIF($C$4:$C$503,"&gt;"&amp;$C53)/SUM(Valuation!$K$5:$K$504))</f>
        <v/>
      </c>
      <c r="F53" s="26" t="str">
        <f>IF($D53="","",SUMIF($C$4:$C$503,"&gt;="&amp;$C53)/SUM(Valuation!$K$5:$K$504))</f>
        <v/>
      </c>
      <c r="G53" s="27" t="str">
        <f t="shared" si="0"/>
        <v/>
      </c>
      <c r="H53" s="28" t="str">
        <f>IF($D53="","",IF($C53=0,"C",IF($E53&lt;Settings!$B$7,"A",IF($E53&lt;Settings!$B$8,"B","C"))))</f>
        <v/>
      </c>
    </row>
    <row r="54" spans="1:8" x14ac:dyDescent="0.3">
      <c r="A54" s="25" t="str">
        <f>IF(Valuation!A55="","",Valuation!A55)</f>
        <v/>
      </c>
      <c r="B54" s="25" t="str">
        <f>IF($A54="","",Valuation!B55)</f>
        <v/>
      </c>
      <c r="C54" s="22" t="str">
        <f>IF($A54="","",N(Valuation!K55))</f>
        <v/>
      </c>
      <c r="D54" s="26" t="str">
        <f>IF(OR($A54="",SUM(Valuation!$K$5:$K$504)=0),"",$C54/SUM(Valuation!$K$5:$K$504))</f>
        <v/>
      </c>
      <c r="E54" s="26" t="str">
        <f>IF($D54="","",SUMIF($C$4:$C$503,"&gt;"&amp;$C54)/SUM(Valuation!$K$5:$K$504))</f>
        <v/>
      </c>
      <c r="F54" s="26" t="str">
        <f>IF($D54="","",SUMIF($C$4:$C$503,"&gt;="&amp;$C54)/SUM(Valuation!$K$5:$K$504))</f>
        <v/>
      </c>
      <c r="G54" s="27" t="str">
        <f t="shared" si="0"/>
        <v/>
      </c>
      <c r="H54" s="28" t="str">
        <f>IF($D54="","",IF($C54=0,"C",IF($E54&lt;Settings!$B$7,"A",IF($E54&lt;Settings!$B$8,"B","C"))))</f>
        <v/>
      </c>
    </row>
    <row r="55" spans="1:8" x14ac:dyDescent="0.3">
      <c r="A55" s="25" t="str">
        <f>IF(Valuation!A56="","",Valuation!A56)</f>
        <v/>
      </c>
      <c r="B55" s="25" t="str">
        <f>IF($A55="","",Valuation!B56)</f>
        <v/>
      </c>
      <c r="C55" s="22" t="str">
        <f>IF($A55="","",N(Valuation!K56))</f>
        <v/>
      </c>
      <c r="D55" s="26" t="str">
        <f>IF(OR($A55="",SUM(Valuation!$K$5:$K$504)=0),"",$C55/SUM(Valuation!$K$5:$K$504))</f>
        <v/>
      </c>
      <c r="E55" s="26" t="str">
        <f>IF($D55="","",SUMIF($C$4:$C$503,"&gt;"&amp;$C55)/SUM(Valuation!$K$5:$K$504))</f>
        <v/>
      </c>
      <c r="F55" s="26" t="str">
        <f>IF($D55="","",SUMIF($C$4:$C$503,"&gt;="&amp;$C55)/SUM(Valuation!$K$5:$K$504))</f>
        <v/>
      </c>
      <c r="G55" s="27" t="str">
        <f t="shared" si="0"/>
        <v/>
      </c>
      <c r="H55" s="28" t="str">
        <f>IF($D55="","",IF($C55=0,"C",IF($E55&lt;Settings!$B$7,"A",IF($E55&lt;Settings!$B$8,"B","C"))))</f>
        <v/>
      </c>
    </row>
    <row r="56" spans="1:8" x14ac:dyDescent="0.3">
      <c r="A56" s="25" t="str">
        <f>IF(Valuation!A57="","",Valuation!A57)</f>
        <v/>
      </c>
      <c r="B56" s="25" t="str">
        <f>IF($A56="","",Valuation!B57)</f>
        <v/>
      </c>
      <c r="C56" s="22" t="str">
        <f>IF($A56="","",N(Valuation!K57))</f>
        <v/>
      </c>
      <c r="D56" s="26" t="str">
        <f>IF(OR($A56="",SUM(Valuation!$K$5:$K$504)=0),"",$C56/SUM(Valuation!$K$5:$K$504))</f>
        <v/>
      </c>
      <c r="E56" s="26" t="str">
        <f>IF($D56="","",SUMIF($C$4:$C$503,"&gt;"&amp;$C56)/SUM(Valuation!$K$5:$K$504))</f>
        <v/>
      </c>
      <c r="F56" s="26" t="str">
        <f>IF($D56="","",SUMIF($C$4:$C$503,"&gt;="&amp;$C56)/SUM(Valuation!$K$5:$K$504))</f>
        <v/>
      </c>
      <c r="G56" s="27" t="str">
        <f t="shared" si="0"/>
        <v/>
      </c>
      <c r="H56" s="28" t="str">
        <f>IF($D56="","",IF($C56=0,"C",IF($E56&lt;Settings!$B$7,"A",IF($E56&lt;Settings!$B$8,"B","C"))))</f>
        <v/>
      </c>
    </row>
    <row r="57" spans="1:8" x14ac:dyDescent="0.3">
      <c r="A57" s="25" t="str">
        <f>IF(Valuation!A58="","",Valuation!A58)</f>
        <v/>
      </c>
      <c r="B57" s="25" t="str">
        <f>IF($A57="","",Valuation!B58)</f>
        <v/>
      </c>
      <c r="C57" s="22" t="str">
        <f>IF($A57="","",N(Valuation!K58))</f>
        <v/>
      </c>
      <c r="D57" s="26" t="str">
        <f>IF(OR($A57="",SUM(Valuation!$K$5:$K$504)=0),"",$C57/SUM(Valuation!$K$5:$K$504))</f>
        <v/>
      </c>
      <c r="E57" s="26" t="str">
        <f>IF($D57="","",SUMIF($C$4:$C$503,"&gt;"&amp;$C57)/SUM(Valuation!$K$5:$K$504))</f>
        <v/>
      </c>
      <c r="F57" s="26" t="str">
        <f>IF($D57="","",SUMIF($C$4:$C$503,"&gt;="&amp;$C57)/SUM(Valuation!$K$5:$K$504))</f>
        <v/>
      </c>
      <c r="G57" s="27" t="str">
        <f t="shared" si="0"/>
        <v/>
      </c>
      <c r="H57" s="28" t="str">
        <f>IF($D57="","",IF($C57=0,"C",IF($E57&lt;Settings!$B$7,"A",IF($E57&lt;Settings!$B$8,"B","C"))))</f>
        <v/>
      </c>
    </row>
    <row r="58" spans="1:8" x14ac:dyDescent="0.3">
      <c r="A58" s="25" t="str">
        <f>IF(Valuation!A59="","",Valuation!A59)</f>
        <v/>
      </c>
      <c r="B58" s="25" t="str">
        <f>IF($A58="","",Valuation!B59)</f>
        <v/>
      </c>
      <c r="C58" s="22" t="str">
        <f>IF($A58="","",N(Valuation!K59))</f>
        <v/>
      </c>
      <c r="D58" s="26" t="str">
        <f>IF(OR($A58="",SUM(Valuation!$K$5:$K$504)=0),"",$C58/SUM(Valuation!$K$5:$K$504))</f>
        <v/>
      </c>
      <c r="E58" s="26" t="str">
        <f>IF($D58="","",SUMIF($C$4:$C$503,"&gt;"&amp;$C58)/SUM(Valuation!$K$5:$K$504))</f>
        <v/>
      </c>
      <c r="F58" s="26" t="str">
        <f>IF($D58="","",SUMIF($C$4:$C$503,"&gt;="&amp;$C58)/SUM(Valuation!$K$5:$K$504))</f>
        <v/>
      </c>
      <c r="G58" s="27" t="str">
        <f t="shared" si="0"/>
        <v/>
      </c>
      <c r="H58" s="28" t="str">
        <f>IF($D58="","",IF($C58=0,"C",IF($E58&lt;Settings!$B$7,"A",IF($E58&lt;Settings!$B$8,"B","C"))))</f>
        <v/>
      </c>
    </row>
    <row r="59" spans="1:8" x14ac:dyDescent="0.3">
      <c r="A59" s="25" t="str">
        <f>IF(Valuation!A60="","",Valuation!A60)</f>
        <v/>
      </c>
      <c r="B59" s="25" t="str">
        <f>IF($A59="","",Valuation!B60)</f>
        <v/>
      </c>
      <c r="C59" s="22" t="str">
        <f>IF($A59="","",N(Valuation!K60))</f>
        <v/>
      </c>
      <c r="D59" s="26" t="str">
        <f>IF(OR($A59="",SUM(Valuation!$K$5:$K$504)=0),"",$C59/SUM(Valuation!$K$5:$K$504))</f>
        <v/>
      </c>
      <c r="E59" s="26" t="str">
        <f>IF($D59="","",SUMIF($C$4:$C$503,"&gt;"&amp;$C59)/SUM(Valuation!$K$5:$K$504))</f>
        <v/>
      </c>
      <c r="F59" s="26" t="str">
        <f>IF($D59="","",SUMIF($C$4:$C$503,"&gt;="&amp;$C59)/SUM(Valuation!$K$5:$K$504))</f>
        <v/>
      </c>
      <c r="G59" s="27" t="str">
        <f t="shared" si="0"/>
        <v/>
      </c>
      <c r="H59" s="28" t="str">
        <f>IF($D59="","",IF($C59=0,"C",IF($E59&lt;Settings!$B$7,"A",IF($E59&lt;Settings!$B$8,"B","C"))))</f>
        <v/>
      </c>
    </row>
    <row r="60" spans="1:8" x14ac:dyDescent="0.3">
      <c r="A60" s="25" t="str">
        <f>IF(Valuation!A61="","",Valuation!A61)</f>
        <v/>
      </c>
      <c r="B60" s="25" t="str">
        <f>IF($A60="","",Valuation!B61)</f>
        <v/>
      </c>
      <c r="C60" s="22" t="str">
        <f>IF($A60="","",N(Valuation!K61))</f>
        <v/>
      </c>
      <c r="D60" s="26" t="str">
        <f>IF(OR($A60="",SUM(Valuation!$K$5:$K$504)=0),"",$C60/SUM(Valuation!$K$5:$K$504))</f>
        <v/>
      </c>
      <c r="E60" s="26" t="str">
        <f>IF($D60="","",SUMIF($C$4:$C$503,"&gt;"&amp;$C60)/SUM(Valuation!$K$5:$K$504))</f>
        <v/>
      </c>
      <c r="F60" s="26" t="str">
        <f>IF($D60="","",SUMIF($C$4:$C$503,"&gt;="&amp;$C60)/SUM(Valuation!$K$5:$K$504))</f>
        <v/>
      </c>
      <c r="G60" s="27" t="str">
        <f t="shared" si="0"/>
        <v/>
      </c>
      <c r="H60" s="28" t="str">
        <f>IF($D60="","",IF($C60=0,"C",IF($E60&lt;Settings!$B$7,"A",IF($E60&lt;Settings!$B$8,"B","C"))))</f>
        <v/>
      </c>
    </row>
    <row r="61" spans="1:8" x14ac:dyDescent="0.3">
      <c r="A61" s="25" t="str">
        <f>IF(Valuation!A62="","",Valuation!A62)</f>
        <v/>
      </c>
      <c r="B61" s="25" t="str">
        <f>IF($A61="","",Valuation!B62)</f>
        <v/>
      </c>
      <c r="C61" s="22" t="str">
        <f>IF($A61="","",N(Valuation!K62))</f>
        <v/>
      </c>
      <c r="D61" s="26" t="str">
        <f>IF(OR($A61="",SUM(Valuation!$K$5:$K$504)=0),"",$C61/SUM(Valuation!$K$5:$K$504))</f>
        <v/>
      </c>
      <c r="E61" s="26" t="str">
        <f>IF($D61="","",SUMIF($C$4:$C$503,"&gt;"&amp;$C61)/SUM(Valuation!$K$5:$K$504))</f>
        <v/>
      </c>
      <c r="F61" s="26" t="str">
        <f>IF($D61="","",SUMIF($C$4:$C$503,"&gt;="&amp;$C61)/SUM(Valuation!$K$5:$K$504))</f>
        <v/>
      </c>
      <c r="G61" s="27" t="str">
        <f t="shared" si="0"/>
        <v/>
      </c>
      <c r="H61" s="28" t="str">
        <f>IF($D61="","",IF($C61=0,"C",IF($E61&lt;Settings!$B$7,"A",IF($E61&lt;Settings!$B$8,"B","C"))))</f>
        <v/>
      </c>
    </row>
    <row r="62" spans="1:8" x14ac:dyDescent="0.3">
      <c r="A62" s="25" t="str">
        <f>IF(Valuation!A63="","",Valuation!A63)</f>
        <v/>
      </c>
      <c r="B62" s="25" t="str">
        <f>IF($A62="","",Valuation!B63)</f>
        <v/>
      </c>
      <c r="C62" s="22" t="str">
        <f>IF($A62="","",N(Valuation!K63))</f>
        <v/>
      </c>
      <c r="D62" s="26" t="str">
        <f>IF(OR($A62="",SUM(Valuation!$K$5:$K$504)=0),"",$C62/SUM(Valuation!$K$5:$K$504))</f>
        <v/>
      </c>
      <c r="E62" s="26" t="str">
        <f>IF($D62="","",SUMIF($C$4:$C$503,"&gt;"&amp;$C62)/SUM(Valuation!$K$5:$K$504))</f>
        <v/>
      </c>
      <c r="F62" s="26" t="str">
        <f>IF($D62="","",SUMIF($C$4:$C$503,"&gt;="&amp;$C62)/SUM(Valuation!$K$5:$K$504))</f>
        <v/>
      </c>
      <c r="G62" s="27" t="str">
        <f t="shared" si="0"/>
        <v/>
      </c>
      <c r="H62" s="28" t="str">
        <f>IF($D62="","",IF($C62=0,"C",IF($E62&lt;Settings!$B$7,"A",IF($E62&lt;Settings!$B$8,"B","C"))))</f>
        <v/>
      </c>
    </row>
    <row r="63" spans="1:8" x14ac:dyDescent="0.3">
      <c r="A63" s="25" t="str">
        <f>IF(Valuation!A64="","",Valuation!A64)</f>
        <v/>
      </c>
      <c r="B63" s="25" t="str">
        <f>IF($A63="","",Valuation!B64)</f>
        <v/>
      </c>
      <c r="C63" s="22" t="str">
        <f>IF($A63="","",N(Valuation!K64))</f>
        <v/>
      </c>
      <c r="D63" s="26" t="str">
        <f>IF(OR($A63="",SUM(Valuation!$K$5:$K$504)=0),"",$C63/SUM(Valuation!$K$5:$K$504))</f>
        <v/>
      </c>
      <c r="E63" s="26" t="str">
        <f>IF($D63="","",SUMIF($C$4:$C$503,"&gt;"&amp;$C63)/SUM(Valuation!$K$5:$K$504))</f>
        <v/>
      </c>
      <c r="F63" s="26" t="str">
        <f>IF($D63="","",SUMIF($C$4:$C$503,"&gt;="&amp;$C63)/SUM(Valuation!$K$5:$K$504))</f>
        <v/>
      </c>
      <c r="G63" s="27" t="str">
        <f t="shared" si="0"/>
        <v/>
      </c>
      <c r="H63" s="28" t="str">
        <f>IF($D63="","",IF($C63=0,"C",IF($E63&lt;Settings!$B$7,"A",IF($E63&lt;Settings!$B$8,"B","C"))))</f>
        <v/>
      </c>
    </row>
    <row r="64" spans="1:8" x14ac:dyDescent="0.3">
      <c r="A64" s="25" t="str">
        <f>IF(Valuation!A65="","",Valuation!A65)</f>
        <v/>
      </c>
      <c r="B64" s="25" t="str">
        <f>IF($A64="","",Valuation!B65)</f>
        <v/>
      </c>
      <c r="C64" s="22" t="str">
        <f>IF($A64="","",N(Valuation!K65))</f>
        <v/>
      </c>
      <c r="D64" s="26" t="str">
        <f>IF(OR($A64="",SUM(Valuation!$K$5:$K$504)=0),"",$C64/SUM(Valuation!$K$5:$K$504))</f>
        <v/>
      </c>
      <c r="E64" s="26" t="str">
        <f>IF($D64="","",SUMIF($C$4:$C$503,"&gt;"&amp;$C64)/SUM(Valuation!$K$5:$K$504))</f>
        <v/>
      </c>
      <c r="F64" s="26" t="str">
        <f>IF($D64="","",SUMIF($C$4:$C$503,"&gt;="&amp;$C64)/SUM(Valuation!$K$5:$K$504))</f>
        <v/>
      </c>
      <c r="G64" s="27" t="str">
        <f t="shared" si="0"/>
        <v/>
      </c>
      <c r="H64" s="28" t="str">
        <f>IF($D64="","",IF($C64=0,"C",IF($E64&lt;Settings!$B$7,"A",IF($E64&lt;Settings!$B$8,"B","C"))))</f>
        <v/>
      </c>
    </row>
    <row r="65" spans="1:8" x14ac:dyDescent="0.3">
      <c r="A65" s="25" t="str">
        <f>IF(Valuation!A66="","",Valuation!A66)</f>
        <v/>
      </c>
      <c r="B65" s="25" t="str">
        <f>IF($A65="","",Valuation!B66)</f>
        <v/>
      </c>
      <c r="C65" s="22" t="str">
        <f>IF($A65="","",N(Valuation!K66))</f>
        <v/>
      </c>
      <c r="D65" s="26" t="str">
        <f>IF(OR($A65="",SUM(Valuation!$K$5:$K$504)=0),"",$C65/SUM(Valuation!$K$5:$K$504))</f>
        <v/>
      </c>
      <c r="E65" s="26" t="str">
        <f>IF($D65="","",SUMIF($C$4:$C$503,"&gt;"&amp;$C65)/SUM(Valuation!$K$5:$K$504))</f>
        <v/>
      </c>
      <c r="F65" s="26" t="str">
        <f>IF($D65="","",SUMIF($C$4:$C$503,"&gt;="&amp;$C65)/SUM(Valuation!$K$5:$K$504))</f>
        <v/>
      </c>
      <c r="G65" s="27" t="str">
        <f t="shared" si="0"/>
        <v/>
      </c>
      <c r="H65" s="28" t="str">
        <f>IF($D65="","",IF($C65=0,"C",IF($E65&lt;Settings!$B$7,"A",IF($E65&lt;Settings!$B$8,"B","C"))))</f>
        <v/>
      </c>
    </row>
    <row r="66" spans="1:8" x14ac:dyDescent="0.3">
      <c r="A66" s="25" t="str">
        <f>IF(Valuation!A67="","",Valuation!A67)</f>
        <v/>
      </c>
      <c r="B66" s="25" t="str">
        <f>IF($A66="","",Valuation!B67)</f>
        <v/>
      </c>
      <c r="C66" s="22" t="str">
        <f>IF($A66="","",N(Valuation!K67))</f>
        <v/>
      </c>
      <c r="D66" s="26" t="str">
        <f>IF(OR($A66="",SUM(Valuation!$K$5:$K$504)=0),"",$C66/SUM(Valuation!$K$5:$K$504))</f>
        <v/>
      </c>
      <c r="E66" s="26" t="str">
        <f>IF($D66="","",SUMIF($C$4:$C$503,"&gt;"&amp;$C66)/SUM(Valuation!$K$5:$K$504))</f>
        <v/>
      </c>
      <c r="F66" s="26" t="str">
        <f>IF($D66="","",SUMIF($C$4:$C$503,"&gt;="&amp;$C66)/SUM(Valuation!$K$5:$K$504))</f>
        <v/>
      </c>
      <c r="G66" s="27" t="str">
        <f t="shared" si="0"/>
        <v/>
      </c>
      <c r="H66" s="28" t="str">
        <f>IF($D66="","",IF($C66=0,"C",IF($E66&lt;Settings!$B$7,"A",IF($E66&lt;Settings!$B$8,"B","C"))))</f>
        <v/>
      </c>
    </row>
    <row r="67" spans="1:8" x14ac:dyDescent="0.3">
      <c r="A67" s="25" t="str">
        <f>IF(Valuation!A68="","",Valuation!A68)</f>
        <v/>
      </c>
      <c r="B67" s="25" t="str">
        <f>IF($A67="","",Valuation!B68)</f>
        <v/>
      </c>
      <c r="C67" s="22" t="str">
        <f>IF($A67="","",N(Valuation!K68))</f>
        <v/>
      </c>
      <c r="D67" s="26" t="str">
        <f>IF(OR($A67="",SUM(Valuation!$K$5:$K$504)=0),"",$C67/SUM(Valuation!$K$5:$K$504))</f>
        <v/>
      </c>
      <c r="E67" s="26" t="str">
        <f>IF($D67="","",SUMIF($C$4:$C$503,"&gt;"&amp;$C67)/SUM(Valuation!$K$5:$K$504))</f>
        <v/>
      </c>
      <c r="F67" s="26" t="str">
        <f>IF($D67="","",SUMIF($C$4:$C$503,"&gt;="&amp;$C67)/SUM(Valuation!$K$5:$K$504))</f>
        <v/>
      </c>
      <c r="G67" s="27" t="str">
        <f t="shared" si="0"/>
        <v/>
      </c>
      <c r="H67" s="28" t="str">
        <f>IF($D67="","",IF($C67=0,"C",IF($E67&lt;Settings!$B$7,"A",IF($E67&lt;Settings!$B$8,"B","C"))))</f>
        <v/>
      </c>
    </row>
    <row r="68" spans="1:8" x14ac:dyDescent="0.3">
      <c r="A68" s="25" t="str">
        <f>IF(Valuation!A69="","",Valuation!A69)</f>
        <v/>
      </c>
      <c r="B68" s="25" t="str">
        <f>IF($A68="","",Valuation!B69)</f>
        <v/>
      </c>
      <c r="C68" s="22" t="str">
        <f>IF($A68="","",N(Valuation!K69))</f>
        <v/>
      </c>
      <c r="D68" s="26" t="str">
        <f>IF(OR($A68="",SUM(Valuation!$K$5:$K$504)=0),"",$C68/SUM(Valuation!$K$5:$K$504))</f>
        <v/>
      </c>
      <c r="E68" s="26" t="str">
        <f>IF($D68="","",SUMIF($C$4:$C$503,"&gt;"&amp;$C68)/SUM(Valuation!$K$5:$K$504))</f>
        <v/>
      </c>
      <c r="F68" s="26" t="str">
        <f>IF($D68="","",SUMIF($C$4:$C$503,"&gt;="&amp;$C68)/SUM(Valuation!$K$5:$K$504))</f>
        <v/>
      </c>
      <c r="G68" s="27" t="str">
        <f t="shared" ref="G68:G131" si="1">IF($D68="","",RANK($C68,$C$4:$C$503))</f>
        <v/>
      </c>
      <c r="H68" s="28" t="str">
        <f>IF($D68="","",IF($C68=0,"C",IF($E68&lt;Settings!$B$7,"A",IF($E68&lt;Settings!$B$8,"B","C"))))</f>
        <v/>
      </c>
    </row>
    <row r="69" spans="1:8" x14ac:dyDescent="0.3">
      <c r="A69" s="25" t="str">
        <f>IF(Valuation!A70="","",Valuation!A70)</f>
        <v/>
      </c>
      <c r="B69" s="25" t="str">
        <f>IF($A69="","",Valuation!B70)</f>
        <v/>
      </c>
      <c r="C69" s="22" t="str">
        <f>IF($A69="","",N(Valuation!K70))</f>
        <v/>
      </c>
      <c r="D69" s="26" t="str">
        <f>IF(OR($A69="",SUM(Valuation!$K$5:$K$504)=0),"",$C69/SUM(Valuation!$K$5:$K$504))</f>
        <v/>
      </c>
      <c r="E69" s="26" t="str">
        <f>IF($D69="","",SUMIF($C$4:$C$503,"&gt;"&amp;$C69)/SUM(Valuation!$K$5:$K$504))</f>
        <v/>
      </c>
      <c r="F69" s="26" t="str">
        <f>IF($D69="","",SUMIF($C$4:$C$503,"&gt;="&amp;$C69)/SUM(Valuation!$K$5:$K$504))</f>
        <v/>
      </c>
      <c r="G69" s="27" t="str">
        <f t="shared" si="1"/>
        <v/>
      </c>
      <c r="H69" s="28" t="str">
        <f>IF($D69="","",IF($C69=0,"C",IF($E69&lt;Settings!$B$7,"A",IF($E69&lt;Settings!$B$8,"B","C"))))</f>
        <v/>
      </c>
    </row>
    <row r="70" spans="1:8" x14ac:dyDescent="0.3">
      <c r="A70" s="25" t="str">
        <f>IF(Valuation!A71="","",Valuation!A71)</f>
        <v/>
      </c>
      <c r="B70" s="25" t="str">
        <f>IF($A70="","",Valuation!B71)</f>
        <v/>
      </c>
      <c r="C70" s="22" t="str">
        <f>IF($A70="","",N(Valuation!K71))</f>
        <v/>
      </c>
      <c r="D70" s="26" t="str">
        <f>IF(OR($A70="",SUM(Valuation!$K$5:$K$504)=0),"",$C70/SUM(Valuation!$K$5:$K$504))</f>
        <v/>
      </c>
      <c r="E70" s="26" t="str">
        <f>IF($D70="","",SUMIF($C$4:$C$503,"&gt;"&amp;$C70)/SUM(Valuation!$K$5:$K$504))</f>
        <v/>
      </c>
      <c r="F70" s="26" t="str">
        <f>IF($D70="","",SUMIF($C$4:$C$503,"&gt;="&amp;$C70)/SUM(Valuation!$K$5:$K$504))</f>
        <v/>
      </c>
      <c r="G70" s="27" t="str">
        <f t="shared" si="1"/>
        <v/>
      </c>
      <c r="H70" s="28" t="str">
        <f>IF($D70="","",IF($C70=0,"C",IF($E70&lt;Settings!$B$7,"A",IF($E70&lt;Settings!$B$8,"B","C"))))</f>
        <v/>
      </c>
    </row>
    <row r="71" spans="1:8" x14ac:dyDescent="0.3">
      <c r="A71" s="25" t="str">
        <f>IF(Valuation!A72="","",Valuation!A72)</f>
        <v/>
      </c>
      <c r="B71" s="25" t="str">
        <f>IF($A71="","",Valuation!B72)</f>
        <v/>
      </c>
      <c r="C71" s="22" t="str">
        <f>IF($A71="","",N(Valuation!K72))</f>
        <v/>
      </c>
      <c r="D71" s="26" t="str">
        <f>IF(OR($A71="",SUM(Valuation!$K$5:$K$504)=0),"",$C71/SUM(Valuation!$K$5:$K$504))</f>
        <v/>
      </c>
      <c r="E71" s="26" t="str">
        <f>IF($D71="","",SUMIF($C$4:$C$503,"&gt;"&amp;$C71)/SUM(Valuation!$K$5:$K$504))</f>
        <v/>
      </c>
      <c r="F71" s="26" t="str">
        <f>IF($D71="","",SUMIF($C$4:$C$503,"&gt;="&amp;$C71)/SUM(Valuation!$K$5:$K$504))</f>
        <v/>
      </c>
      <c r="G71" s="27" t="str">
        <f t="shared" si="1"/>
        <v/>
      </c>
      <c r="H71" s="28" t="str">
        <f>IF($D71="","",IF($C71=0,"C",IF($E71&lt;Settings!$B$7,"A",IF($E71&lt;Settings!$B$8,"B","C"))))</f>
        <v/>
      </c>
    </row>
    <row r="72" spans="1:8" x14ac:dyDescent="0.3">
      <c r="A72" s="25" t="str">
        <f>IF(Valuation!A73="","",Valuation!A73)</f>
        <v/>
      </c>
      <c r="B72" s="25" t="str">
        <f>IF($A72="","",Valuation!B73)</f>
        <v/>
      </c>
      <c r="C72" s="22" t="str">
        <f>IF($A72="","",N(Valuation!K73))</f>
        <v/>
      </c>
      <c r="D72" s="26" t="str">
        <f>IF(OR($A72="",SUM(Valuation!$K$5:$K$504)=0),"",$C72/SUM(Valuation!$K$5:$K$504))</f>
        <v/>
      </c>
      <c r="E72" s="26" t="str">
        <f>IF($D72="","",SUMIF($C$4:$C$503,"&gt;"&amp;$C72)/SUM(Valuation!$K$5:$K$504))</f>
        <v/>
      </c>
      <c r="F72" s="26" t="str">
        <f>IF($D72="","",SUMIF($C$4:$C$503,"&gt;="&amp;$C72)/SUM(Valuation!$K$5:$K$504))</f>
        <v/>
      </c>
      <c r="G72" s="27" t="str">
        <f t="shared" si="1"/>
        <v/>
      </c>
      <c r="H72" s="28" t="str">
        <f>IF($D72="","",IF($C72=0,"C",IF($E72&lt;Settings!$B$7,"A",IF($E72&lt;Settings!$B$8,"B","C"))))</f>
        <v/>
      </c>
    </row>
    <row r="73" spans="1:8" x14ac:dyDescent="0.3">
      <c r="A73" s="25" t="str">
        <f>IF(Valuation!A74="","",Valuation!A74)</f>
        <v/>
      </c>
      <c r="B73" s="25" t="str">
        <f>IF($A73="","",Valuation!B74)</f>
        <v/>
      </c>
      <c r="C73" s="22" t="str">
        <f>IF($A73="","",N(Valuation!K74))</f>
        <v/>
      </c>
      <c r="D73" s="26" t="str">
        <f>IF(OR($A73="",SUM(Valuation!$K$5:$K$504)=0),"",$C73/SUM(Valuation!$K$5:$K$504))</f>
        <v/>
      </c>
      <c r="E73" s="26" t="str">
        <f>IF($D73="","",SUMIF($C$4:$C$503,"&gt;"&amp;$C73)/SUM(Valuation!$K$5:$K$504))</f>
        <v/>
      </c>
      <c r="F73" s="26" t="str">
        <f>IF($D73="","",SUMIF($C$4:$C$503,"&gt;="&amp;$C73)/SUM(Valuation!$K$5:$K$504))</f>
        <v/>
      </c>
      <c r="G73" s="27" t="str">
        <f t="shared" si="1"/>
        <v/>
      </c>
      <c r="H73" s="28" t="str">
        <f>IF($D73="","",IF($C73=0,"C",IF($E73&lt;Settings!$B$7,"A",IF($E73&lt;Settings!$B$8,"B","C"))))</f>
        <v/>
      </c>
    </row>
    <row r="74" spans="1:8" x14ac:dyDescent="0.3">
      <c r="A74" s="25" t="str">
        <f>IF(Valuation!A75="","",Valuation!A75)</f>
        <v/>
      </c>
      <c r="B74" s="25" t="str">
        <f>IF($A74="","",Valuation!B75)</f>
        <v/>
      </c>
      <c r="C74" s="22" t="str">
        <f>IF($A74="","",N(Valuation!K75))</f>
        <v/>
      </c>
      <c r="D74" s="26" t="str">
        <f>IF(OR($A74="",SUM(Valuation!$K$5:$K$504)=0),"",$C74/SUM(Valuation!$K$5:$K$504))</f>
        <v/>
      </c>
      <c r="E74" s="26" t="str">
        <f>IF($D74="","",SUMIF($C$4:$C$503,"&gt;"&amp;$C74)/SUM(Valuation!$K$5:$K$504))</f>
        <v/>
      </c>
      <c r="F74" s="26" t="str">
        <f>IF($D74="","",SUMIF($C$4:$C$503,"&gt;="&amp;$C74)/SUM(Valuation!$K$5:$K$504))</f>
        <v/>
      </c>
      <c r="G74" s="27" t="str">
        <f t="shared" si="1"/>
        <v/>
      </c>
      <c r="H74" s="28" t="str">
        <f>IF($D74="","",IF($C74=0,"C",IF($E74&lt;Settings!$B$7,"A",IF($E74&lt;Settings!$B$8,"B","C"))))</f>
        <v/>
      </c>
    </row>
    <row r="75" spans="1:8" x14ac:dyDescent="0.3">
      <c r="A75" s="25" t="str">
        <f>IF(Valuation!A76="","",Valuation!A76)</f>
        <v/>
      </c>
      <c r="B75" s="25" t="str">
        <f>IF($A75="","",Valuation!B76)</f>
        <v/>
      </c>
      <c r="C75" s="22" t="str">
        <f>IF($A75="","",N(Valuation!K76))</f>
        <v/>
      </c>
      <c r="D75" s="26" t="str">
        <f>IF(OR($A75="",SUM(Valuation!$K$5:$K$504)=0),"",$C75/SUM(Valuation!$K$5:$K$504))</f>
        <v/>
      </c>
      <c r="E75" s="26" t="str">
        <f>IF($D75="","",SUMIF($C$4:$C$503,"&gt;"&amp;$C75)/SUM(Valuation!$K$5:$K$504))</f>
        <v/>
      </c>
      <c r="F75" s="26" t="str">
        <f>IF($D75="","",SUMIF($C$4:$C$503,"&gt;="&amp;$C75)/SUM(Valuation!$K$5:$K$504))</f>
        <v/>
      </c>
      <c r="G75" s="27" t="str">
        <f t="shared" si="1"/>
        <v/>
      </c>
      <c r="H75" s="28" t="str">
        <f>IF($D75="","",IF($C75=0,"C",IF($E75&lt;Settings!$B$7,"A",IF($E75&lt;Settings!$B$8,"B","C"))))</f>
        <v/>
      </c>
    </row>
    <row r="76" spans="1:8" x14ac:dyDescent="0.3">
      <c r="A76" s="25" t="str">
        <f>IF(Valuation!A77="","",Valuation!A77)</f>
        <v/>
      </c>
      <c r="B76" s="25" t="str">
        <f>IF($A76="","",Valuation!B77)</f>
        <v/>
      </c>
      <c r="C76" s="22" t="str">
        <f>IF($A76="","",N(Valuation!K77))</f>
        <v/>
      </c>
      <c r="D76" s="26" t="str">
        <f>IF(OR($A76="",SUM(Valuation!$K$5:$K$504)=0),"",$C76/SUM(Valuation!$K$5:$K$504))</f>
        <v/>
      </c>
      <c r="E76" s="26" t="str">
        <f>IF($D76="","",SUMIF($C$4:$C$503,"&gt;"&amp;$C76)/SUM(Valuation!$K$5:$K$504))</f>
        <v/>
      </c>
      <c r="F76" s="26" t="str">
        <f>IF($D76="","",SUMIF($C$4:$C$503,"&gt;="&amp;$C76)/SUM(Valuation!$K$5:$K$504))</f>
        <v/>
      </c>
      <c r="G76" s="27" t="str">
        <f t="shared" si="1"/>
        <v/>
      </c>
      <c r="H76" s="28" t="str">
        <f>IF($D76="","",IF($C76=0,"C",IF($E76&lt;Settings!$B$7,"A",IF($E76&lt;Settings!$B$8,"B","C"))))</f>
        <v/>
      </c>
    </row>
    <row r="77" spans="1:8" x14ac:dyDescent="0.3">
      <c r="A77" s="25" t="str">
        <f>IF(Valuation!A78="","",Valuation!A78)</f>
        <v/>
      </c>
      <c r="B77" s="25" t="str">
        <f>IF($A77="","",Valuation!B78)</f>
        <v/>
      </c>
      <c r="C77" s="22" t="str">
        <f>IF($A77="","",N(Valuation!K78))</f>
        <v/>
      </c>
      <c r="D77" s="26" t="str">
        <f>IF(OR($A77="",SUM(Valuation!$K$5:$K$504)=0),"",$C77/SUM(Valuation!$K$5:$K$504))</f>
        <v/>
      </c>
      <c r="E77" s="26" t="str">
        <f>IF($D77="","",SUMIF($C$4:$C$503,"&gt;"&amp;$C77)/SUM(Valuation!$K$5:$K$504))</f>
        <v/>
      </c>
      <c r="F77" s="26" t="str">
        <f>IF($D77="","",SUMIF($C$4:$C$503,"&gt;="&amp;$C77)/SUM(Valuation!$K$5:$K$504))</f>
        <v/>
      </c>
      <c r="G77" s="27" t="str">
        <f t="shared" si="1"/>
        <v/>
      </c>
      <c r="H77" s="28" t="str">
        <f>IF($D77="","",IF($C77=0,"C",IF($E77&lt;Settings!$B$7,"A",IF($E77&lt;Settings!$B$8,"B","C"))))</f>
        <v/>
      </c>
    </row>
    <row r="78" spans="1:8" x14ac:dyDescent="0.3">
      <c r="A78" s="25" t="str">
        <f>IF(Valuation!A79="","",Valuation!A79)</f>
        <v/>
      </c>
      <c r="B78" s="25" t="str">
        <f>IF($A78="","",Valuation!B79)</f>
        <v/>
      </c>
      <c r="C78" s="22" t="str">
        <f>IF($A78="","",N(Valuation!K79))</f>
        <v/>
      </c>
      <c r="D78" s="26" t="str">
        <f>IF(OR($A78="",SUM(Valuation!$K$5:$K$504)=0),"",$C78/SUM(Valuation!$K$5:$K$504))</f>
        <v/>
      </c>
      <c r="E78" s="26" t="str">
        <f>IF($D78="","",SUMIF($C$4:$C$503,"&gt;"&amp;$C78)/SUM(Valuation!$K$5:$K$504))</f>
        <v/>
      </c>
      <c r="F78" s="26" t="str">
        <f>IF($D78="","",SUMIF($C$4:$C$503,"&gt;="&amp;$C78)/SUM(Valuation!$K$5:$K$504))</f>
        <v/>
      </c>
      <c r="G78" s="27" t="str">
        <f t="shared" si="1"/>
        <v/>
      </c>
      <c r="H78" s="28" t="str">
        <f>IF($D78="","",IF($C78=0,"C",IF($E78&lt;Settings!$B$7,"A",IF($E78&lt;Settings!$B$8,"B","C"))))</f>
        <v/>
      </c>
    </row>
    <row r="79" spans="1:8" x14ac:dyDescent="0.3">
      <c r="A79" s="25" t="str">
        <f>IF(Valuation!A80="","",Valuation!A80)</f>
        <v/>
      </c>
      <c r="B79" s="25" t="str">
        <f>IF($A79="","",Valuation!B80)</f>
        <v/>
      </c>
      <c r="C79" s="22" t="str">
        <f>IF($A79="","",N(Valuation!K80))</f>
        <v/>
      </c>
      <c r="D79" s="26" t="str">
        <f>IF(OR($A79="",SUM(Valuation!$K$5:$K$504)=0),"",$C79/SUM(Valuation!$K$5:$K$504))</f>
        <v/>
      </c>
      <c r="E79" s="26" t="str">
        <f>IF($D79="","",SUMIF($C$4:$C$503,"&gt;"&amp;$C79)/SUM(Valuation!$K$5:$K$504))</f>
        <v/>
      </c>
      <c r="F79" s="26" t="str">
        <f>IF($D79="","",SUMIF($C$4:$C$503,"&gt;="&amp;$C79)/SUM(Valuation!$K$5:$K$504))</f>
        <v/>
      </c>
      <c r="G79" s="27" t="str">
        <f t="shared" si="1"/>
        <v/>
      </c>
      <c r="H79" s="28" t="str">
        <f>IF($D79="","",IF($C79=0,"C",IF($E79&lt;Settings!$B$7,"A",IF($E79&lt;Settings!$B$8,"B","C"))))</f>
        <v/>
      </c>
    </row>
    <row r="80" spans="1:8" x14ac:dyDescent="0.3">
      <c r="A80" s="25" t="str">
        <f>IF(Valuation!A81="","",Valuation!A81)</f>
        <v/>
      </c>
      <c r="B80" s="25" t="str">
        <f>IF($A80="","",Valuation!B81)</f>
        <v/>
      </c>
      <c r="C80" s="22" t="str">
        <f>IF($A80="","",N(Valuation!K81))</f>
        <v/>
      </c>
      <c r="D80" s="26" t="str">
        <f>IF(OR($A80="",SUM(Valuation!$K$5:$K$504)=0),"",$C80/SUM(Valuation!$K$5:$K$504))</f>
        <v/>
      </c>
      <c r="E80" s="26" t="str">
        <f>IF($D80="","",SUMIF($C$4:$C$503,"&gt;"&amp;$C80)/SUM(Valuation!$K$5:$K$504))</f>
        <v/>
      </c>
      <c r="F80" s="26" t="str">
        <f>IF($D80="","",SUMIF($C$4:$C$503,"&gt;="&amp;$C80)/SUM(Valuation!$K$5:$K$504))</f>
        <v/>
      </c>
      <c r="G80" s="27" t="str">
        <f t="shared" si="1"/>
        <v/>
      </c>
      <c r="H80" s="28" t="str">
        <f>IF($D80="","",IF($C80=0,"C",IF($E80&lt;Settings!$B$7,"A",IF($E80&lt;Settings!$B$8,"B","C"))))</f>
        <v/>
      </c>
    </row>
    <row r="81" spans="1:8" x14ac:dyDescent="0.3">
      <c r="A81" s="25" t="str">
        <f>IF(Valuation!A82="","",Valuation!A82)</f>
        <v/>
      </c>
      <c r="B81" s="25" t="str">
        <f>IF($A81="","",Valuation!B82)</f>
        <v/>
      </c>
      <c r="C81" s="22" t="str">
        <f>IF($A81="","",N(Valuation!K82))</f>
        <v/>
      </c>
      <c r="D81" s="26" t="str">
        <f>IF(OR($A81="",SUM(Valuation!$K$5:$K$504)=0),"",$C81/SUM(Valuation!$K$5:$K$504))</f>
        <v/>
      </c>
      <c r="E81" s="26" t="str">
        <f>IF($D81="","",SUMIF($C$4:$C$503,"&gt;"&amp;$C81)/SUM(Valuation!$K$5:$K$504))</f>
        <v/>
      </c>
      <c r="F81" s="26" t="str">
        <f>IF($D81="","",SUMIF($C$4:$C$503,"&gt;="&amp;$C81)/SUM(Valuation!$K$5:$K$504))</f>
        <v/>
      </c>
      <c r="G81" s="27" t="str">
        <f t="shared" si="1"/>
        <v/>
      </c>
      <c r="H81" s="28" t="str">
        <f>IF($D81="","",IF($C81=0,"C",IF($E81&lt;Settings!$B$7,"A",IF($E81&lt;Settings!$B$8,"B","C"))))</f>
        <v/>
      </c>
    </row>
    <row r="82" spans="1:8" x14ac:dyDescent="0.3">
      <c r="A82" s="25" t="str">
        <f>IF(Valuation!A83="","",Valuation!A83)</f>
        <v/>
      </c>
      <c r="B82" s="25" t="str">
        <f>IF($A82="","",Valuation!B83)</f>
        <v/>
      </c>
      <c r="C82" s="22" t="str">
        <f>IF($A82="","",N(Valuation!K83))</f>
        <v/>
      </c>
      <c r="D82" s="26" t="str">
        <f>IF(OR($A82="",SUM(Valuation!$K$5:$K$504)=0),"",$C82/SUM(Valuation!$K$5:$K$504))</f>
        <v/>
      </c>
      <c r="E82" s="26" t="str">
        <f>IF($D82="","",SUMIF($C$4:$C$503,"&gt;"&amp;$C82)/SUM(Valuation!$K$5:$K$504))</f>
        <v/>
      </c>
      <c r="F82" s="26" t="str">
        <f>IF($D82="","",SUMIF($C$4:$C$503,"&gt;="&amp;$C82)/SUM(Valuation!$K$5:$K$504))</f>
        <v/>
      </c>
      <c r="G82" s="27" t="str">
        <f t="shared" si="1"/>
        <v/>
      </c>
      <c r="H82" s="28" t="str">
        <f>IF($D82="","",IF($C82=0,"C",IF($E82&lt;Settings!$B$7,"A",IF($E82&lt;Settings!$B$8,"B","C"))))</f>
        <v/>
      </c>
    </row>
    <row r="83" spans="1:8" x14ac:dyDescent="0.3">
      <c r="A83" s="25" t="str">
        <f>IF(Valuation!A84="","",Valuation!A84)</f>
        <v/>
      </c>
      <c r="B83" s="25" t="str">
        <f>IF($A83="","",Valuation!B84)</f>
        <v/>
      </c>
      <c r="C83" s="22" t="str">
        <f>IF($A83="","",N(Valuation!K84))</f>
        <v/>
      </c>
      <c r="D83" s="26" t="str">
        <f>IF(OR($A83="",SUM(Valuation!$K$5:$K$504)=0),"",$C83/SUM(Valuation!$K$5:$K$504))</f>
        <v/>
      </c>
      <c r="E83" s="26" t="str">
        <f>IF($D83="","",SUMIF($C$4:$C$503,"&gt;"&amp;$C83)/SUM(Valuation!$K$5:$K$504))</f>
        <v/>
      </c>
      <c r="F83" s="26" t="str">
        <f>IF($D83="","",SUMIF($C$4:$C$503,"&gt;="&amp;$C83)/SUM(Valuation!$K$5:$K$504))</f>
        <v/>
      </c>
      <c r="G83" s="27" t="str">
        <f t="shared" si="1"/>
        <v/>
      </c>
      <c r="H83" s="28" t="str">
        <f>IF($D83="","",IF($C83=0,"C",IF($E83&lt;Settings!$B$7,"A",IF($E83&lt;Settings!$B$8,"B","C"))))</f>
        <v/>
      </c>
    </row>
    <row r="84" spans="1:8" x14ac:dyDescent="0.3">
      <c r="A84" s="25" t="str">
        <f>IF(Valuation!A85="","",Valuation!A85)</f>
        <v/>
      </c>
      <c r="B84" s="25" t="str">
        <f>IF($A84="","",Valuation!B85)</f>
        <v/>
      </c>
      <c r="C84" s="22" t="str">
        <f>IF($A84="","",N(Valuation!K85))</f>
        <v/>
      </c>
      <c r="D84" s="26" t="str">
        <f>IF(OR($A84="",SUM(Valuation!$K$5:$K$504)=0),"",$C84/SUM(Valuation!$K$5:$K$504))</f>
        <v/>
      </c>
      <c r="E84" s="26" t="str">
        <f>IF($D84="","",SUMIF($C$4:$C$503,"&gt;"&amp;$C84)/SUM(Valuation!$K$5:$K$504))</f>
        <v/>
      </c>
      <c r="F84" s="26" t="str">
        <f>IF($D84="","",SUMIF($C$4:$C$503,"&gt;="&amp;$C84)/SUM(Valuation!$K$5:$K$504))</f>
        <v/>
      </c>
      <c r="G84" s="27" t="str">
        <f t="shared" si="1"/>
        <v/>
      </c>
      <c r="H84" s="28" t="str">
        <f>IF($D84="","",IF($C84=0,"C",IF($E84&lt;Settings!$B$7,"A",IF($E84&lt;Settings!$B$8,"B","C"))))</f>
        <v/>
      </c>
    </row>
    <row r="85" spans="1:8" x14ac:dyDescent="0.3">
      <c r="A85" s="25" t="str">
        <f>IF(Valuation!A86="","",Valuation!A86)</f>
        <v/>
      </c>
      <c r="B85" s="25" t="str">
        <f>IF($A85="","",Valuation!B86)</f>
        <v/>
      </c>
      <c r="C85" s="22" t="str">
        <f>IF($A85="","",N(Valuation!K86))</f>
        <v/>
      </c>
      <c r="D85" s="26" t="str">
        <f>IF(OR($A85="",SUM(Valuation!$K$5:$K$504)=0),"",$C85/SUM(Valuation!$K$5:$K$504))</f>
        <v/>
      </c>
      <c r="E85" s="26" t="str">
        <f>IF($D85="","",SUMIF($C$4:$C$503,"&gt;"&amp;$C85)/SUM(Valuation!$K$5:$K$504))</f>
        <v/>
      </c>
      <c r="F85" s="26" t="str">
        <f>IF($D85="","",SUMIF($C$4:$C$503,"&gt;="&amp;$C85)/SUM(Valuation!$K$5:$K$504))</f>
        <v/>
      </c>
      <c r="G85" s="27" t="str">
        <f t="shared" si="1"/>
        <v/>
      </c>
      <c r="H85" s="28" t="str">
        <f>IF($D85="","",IF($C85=0,"C",IF($E85&lt;Settings!$B$7,"A",IF($E85&lt;Settings!$B$8,"B","C"))))</f>
        <v/>
      </c>
    </row>
    <row r="86" spans="1:8" x14ac:dyDescent="0.3">
      <c r="A86" s="25" t="str">
        <f>IF(Valuation!A87="","",Valuation!A87)</f>
        <v/>
      </c>
      <c r="B86" s="25" t="str">
        <f>IF($A86="","",Valuation!B87)</f>
        <v/>
      </c>
      <c r="C86" s="22" t="str">
        <f>IF($A86="","",N(Valuation!K87))</f>
        <v/>
      </c>
      <c r="D86" s="26" t="str">
        <f>IF(OR($A86="",SUM(Valuation!$K$5:$K$504)=0),"",$C86/SUM(Valuation!$K$5:$K$504))</f>
        <v/>
      </c>
      <c r="E86" s="26" t="str">
        <f>IF($D86="","",SUMIF($C$4:$C$503,"&gt;"&amp;$C86)/SUM(Valuation!$K$5:$K$504))</f>
        <v/>
      </c>
      <c r="F86" s="26" t="str">
        <f>IF($D86="","",SUMIF($C$4:$C$503,"&gt;="&amp;$C86)/SUM(Valuation!$K$5:$K$504))</f>
        <v/>
      </c>
      <c r="G86" s="27" t="str">
        <f t="shared" si="1"/>
        <v/>
      </c>
      <c r="H86" s="28" t="str">
        <f>IF($D86="","",IF($C86=0,"C",IF($E86&lt;Settings!$B$7,"A",IF($E86&lt;Settings!$B$8,"B","C"))))</f>
        <v/>
      </c>
    </row>
    <row r="87" spans="1:8" x14ac:dyDescent="0.3">
      <c r="A87" s="25" t="str">
        <f>IF(Valuation!A88="","",Valuation!A88)</f>
        <v/>
      </c>
      <c r="B87" s="25" t="str">
        <f>IF($A87="","",Valuation!B88)</f>
        <v/>
      </c>
      <c r="C87" s="22" t="str">
        <f>IF($A87="","",N(Valuation!K88))</f>
        <v/>
      </c>
      <c r="D87" s="26" t="str">
        <f>IF(OR($A87="",SUM(Valuation!$K$5:$K$504)=0),"",$C87/SUM(Valuation!$K$5:$K$504))</f>
        <v/>
      </c>
      <c r="E87" s="26" t="str">
        <f>IF($D87="","",SUMIF($C$4:$C$503,"&gt;"&amp;$C87)/SUM(Valuation!$K$5:$K$504))</f>
        <v/>
      </c>
      <c r="F87" s="26" t="str">
        <f>IF($D87="","",SUMIF($C$4:$C$503,"&gt;="&amp;$C87)/SUM(Valuation!$K$5:$K$504))</f>
        <v/>
      </c>
      <c r="G87" s="27" t="str">
        <f t="shared" si="1"/>
        <v/>
      </c>
      <c r="H87" s="28" t="str">
        <f>IF($D87="","",IF($C87=0,"C",IF($E87&lt;Settings!$B$7,"A",IF($E87&lt;Settings!$B$8,"B","C"))))</f>
        <v/>
      </c>
    </row>
    <row r="88" spans="1:8" x14ac:dyDescent="0.3">
      <c r="A88" s="25" t="str">
        <f>IF(Valuation!A89="","",Valuation!A89)</f>
        <v/>
      </c>
      <c r="B88" s="25" t="str">
        <f>IF($A88="","",Valuation!B89)</f>
        <v/>
      </c>
      <c r="C88" s="22" t="str">
        <f>IF($A88="","",N(Valuation!K89))</f>
        <v/>
      </c>
      <c r="D88" s="26" t="str">
        <f>IF(OR($A88="",SUM(Valuation!$K$5:$K$504)=0),"",$C88/SUM(Valuation!$K$5:$K$504))</f>
        <v/>
      </c>
      <c r="E88" s="26" t="str">
        <f>IF($D88="","",SUMIF($C$4:$C$503,"&gt;"&amp;$C88)/SUM(Valuation!$K$5:$K$504))</f>
        <v/>
      </c>
      <c r="F88" s="26" t="str">
        <f>IF($D88="","",SUMIF($C$4:$C$503,"&gt;="&amp;$C88)/SUM(Valuation!$K$5:$K$504))</f>
        <v/>
      </c>
      <c r="G88" s="27" t="str">
        <f t="shared" si="1"/>
        <v/>
      </c>
      <c r="H88" s="28" t="str">
        <f>IF($D88="","",IF($C88=0,"C",IF($E88&lt;Settings!$B$7,"A",IF($E88&lt;Settings!$B$8,"B","C"))))</f>
        <v/>
      </c>
    </row>
    <row r="89" spans="1:8" x14ac:dyDescent="0.3">
      <c r="A89" s="25" t="str">
        <f>IF(Valuation!A90="","",Valuation!A90)</f>
        <v/>
      </c>
      <c r="B89" s="25" t="str">
        <f>IF($A89="","",Valuation!B90)</f>
        <v/>
      </c>
      <c r="C89" s="22" t="str">
        <f>IF($A89="","",N(Valuation!K90))</f>
        <v/>
      </c>
      <c r="D89" s="26" t="str">
        <f>IF(OR($A89="",SUM(Valuation!$K$5:$K$504)=0),"",$C89/SUM(Valuation!$K$5:$K$504))</f>
        <v/>
      </c>
      <c r="E89" s="26" t="str">
        <f>IF($D89="","",SUMIF($C$4:$C$503,"&gt;"&amp;$C89)/SUM(Valuation!$K$5:$K$504))</f>
        <v/>
      </c>
      <c r="F89" s="26" t="str">
        <f>IF($D89="","",SUMIF($C$4:$C$503,"&gt;="&amp;$C89)/SUM(Valuation!$K$5:$K$504))</f>
        <v/>
      </c>
      <c r="G89" s="27" t="str">
        <f t="shared" si="1"/>
        <v/>
      </c>
      <c r="H89" s="28" t="str">
        <f>IF($D89="","",IF($C89=0,"C",IF($E89&lt;Settings!$B$7,"A",IF($E89&lt;Settings!$B$8,"B","C"))))</f>
        <v/>
      </c>
    </row>
    <row r="90" spans="1:8" x14ac:dyDescent="0.3">
      <c r="A90" s="25" t="str">
        <f>IF(Valuation!A91="","",Valuation!A91)</f>
        <v/>
      </c>
      <c r="B90" s="25" t="str">
        <f>IF($A90="","",Valuation!B91)</f>
        <v/>
      </c>
      <c r="C90" s="22" t="str">
        <f>IF($A90="","",N(Valuation!K91))</f>
        <v/>
      </c>
      <c r="D90" s="26" t="str">
        <f>IF(OR($A90="",SUM(Valuation!$K$5:$K$504)=0),"",$C90/SUM(Valuation!$K$5:$K$504))</f>
        <v/>
      </c>
      <c r="E90" s="26" t="str">
        <f>IF($D90="","",SUMIF($C$4:$C$503,"&gt;"&amp;$C90)/SUM(Valuation!$K$5:$K$504))</f>
        <v/>
      </c>
      <c r="F90" s="26" t="str">
        <f>IF($D90="","",SUMIF($C$4:$C$503,"&gt;="&amp;$C90)/SUM(Valuation!$K$5:$K$504))</f>
        <v/>
      </c>
      <c r="G90" s="27" t="str">
        <f t="shared" si="1"/>
        <v/>
      </c>
      <c r="H90" s="28" t="str">
        <f>IF($D90="","",IF($C90=0,"C",IF($E90&lt;Settings!$B$7,"A",IF($E90&lt;Settings!$B$8,"B","C"))))</f>
        <v/>
      </c>
    </row>
    <row r="91" spans="1:8" x14ac:dyDescent="0.3">
      <c r="A91" s="25" t="str">
        <f>IF(Valuation!A92="","",Valuation!A92)</f>
        <v/>
      </c>
      <c r="B91" s="25" t="str">
        <f>IF($A91="","",Valuation!B92)</f>
        <v/>
      </c>
      <c r="C91" s="22" t="str">
        <f>IF($A91="","",N(Valuation!K92))</f>
        <v/>
      </c>
      <c r="D91" s="26" t="str">
        <f>IF(OR($A91="",SUM(Valuation!$K$5:$K$504)=0),"",$C91/SUM(Valuation!$K$5:$K$504))</f>
        <v/>
      </c>
      <c r="E91" s="26" t="str">
        <f>IF($D91="","",SUMIF($C$4:$C$503,"&gt;"&amp;$C91)/SUM(Valuation!$K$5:$K$504))</f>
        <v/>
      </c>
      <c r="F91" s="26" t="str">
        <f>IF($D91="","",SUMIF($C$4:$C$503,"&gt;="&amp;$C91)/SUM(Valuation!$K$5:$K$504))</f>
        <v/>
      </c>
      <c r="G91" s="27" t="str">
        <f t="shared" si="1"/>
        <v/>
      </c>
      <c r="H91" s="28" t="str">
        <f>IF($D91="","",IF($C91=0,"C",IF($E91&lt;Settings!$B$7,"A",IF($E91&lt;Settings!$B$8,"B","C"))))</f>
        <v/>
      </c>
    </row>
    <row r="92" spans="1:8" x14ac:dyDescent="0.3">
      <c r="A92" s="25" t="str">
        <f>IF(Valuation!A93="","",Valuation!A93)</f>
        <v/>
      </c>
      <c r="B92" s="25" t="str">
        <f>IF($A92="","",Valuation!B93)</f>
        <v/>
      </c>
      <c r="C92" s="22" t="str">
        <f>IF($A92="","",N(Valuation!K93))</f>
        <v/>
      </c>
      <c r="D92" s="26" t="str">
        <f>IF(OR($A92="",SUM(Valuation!$K$5:$K$504)=0),"",$C92/SUM(Valuation!$K$5:$K$504))</f>
        <v/>
      </c>
      <c r="E92" s="26" t="str">
        <f>IF($D92="","",SUMIF($C$4:$C$503,"&gt;"&amp;$C92)/SUM(Valuation!$K$5:$K$504))</f>
        <v/>
      </c>
      <c r="F92" s="26" t="str">
        <f>IF($D92="","",SUMIF($C$4:$C$503,"&gt;="&amp;$C92)/SUM(Valuation!$K$5:$K$504))</f>
        <v/>
      </c>
      <c r="G92" s="27" t="str">
        <f t="shared" si="1"/>
        <v/>
      </c>
      <c r="H92" s="28" t="str">
        <f>IF($D92="","",IF($C92=0,"C",IF($E92&lt;Settings!$B$7,"A",IF($E92&lt;Settings!$B$8,"B","C"))))</f>
        <v/>
      </c>
    </row>
    <row r="93" spans="1:8" x14ac:dyDescent="0.3">
      <c r="A93" s="25" t="str">
        <f>IF(Valuation!A94="","",Valuation!A94)</f>
        <v/>
      </c>
      <c r="B93" s="25" t="str">
        <f>IF($A93="","",Valuation!B94)</f>
        <v/>
      </c>
      <c r="C93" s="22" t="str">
        <f>IF($A93="","",N(Valuation!K94))</f>
        <v/>
      </c>
      <c r="D93" s="26" t="str">
        <f>IF(OR($A93="",SUM(Valuation!$K$5:$K$504)=0),"",$C93/SUM(Valuation!$K$5:$K$504))</f>
        <v/>
      </c>
      <c r="E93" s="26" t="str">
        <f>IF($D93="","",SUMIF($C$4:$C$503,"&gt;"&amp;$C93)/SUM(Valuation!$K$5:$K$504))</f>
        <v/>
      </c>
      <c r="F93" s="26" t="str">
        <f>IF($D93="","",SUMIF($C$4:$C$503,"&gt;="&amp;$C93)/SUM(Valuation!$K$5:$K$504))</f>
        <v/>
      </c>
      <c r="G93" s="27" t="str">
        <f t="shared" si="1"/>
        <v/>
      </c>
      <c r="H93" s="28" t="str">
        <f>IF($D93="","",IF($C93=0,"C",IF($E93&lt;Settings!$B$7,"A",IF($E93&lt;Settings!$B$8,"B","C"))))</f>
        <v/>
      </c>
    </row>
    <row r="94" spans="1:8" x14ac:dyDescent="0.3">
      <c r="A94" s="25" t="str">
        <f>IF(Valuation!A95="","",Valuation!A95)</f>
        <v/>
      </c>
      <c r="B94" s="25" t="str">
        <f>IF($A94="","",Valuation!B95)</f>
        <v/>
      </c>
      <c r="C94" s="22" t="str">
        <f>IF($A94="","",N(Valuation!K95))</f>
        <v/>
      </c>
      <c r="D94" s="26" t="str">
        <f>IF(OR($A94="",SUM(Valuation!$K$5:$K$504)=0),"",$C94/SUM(Valuation!$K$5:$K$504))</f>
        <v/>
      </c>
      <c r="E94" s="26" t="str">
        <f>IF($D94="","",SUMIF($C$4:$C$503,"&gt;"&amp;$C94)/SUM(Valuation!$K$5:$K$504))</f>
        <v/>
      </c>
      <c r="F94" s="26" t="str">
        <f>IF($D94="","",SUMIF($C$4:$C$503,"&gt;="&amp;$C94)/SUM(Valuation!$K$5:$K$504))</f>
        <v/>
      </c>
      <c r="G94" s="27" t="str">
        <f t="shared" si="1"/>
        <v/>
      </c>
      <c r="H94" s="28" t="str">
        <f>IF($D94="","",IF($C94=0,"C",IF($E94&lt;Settings!$B$7,"A",IF($E94&lt;Settings!$B$8,"B","C"))))</f>
        <v/>
      </c>
    </row>
    <row r="95" spans="1:8" x14ac:dyDescent="0.3">
      <c r="A95" s="25" t="str">
        <f>IF(Valuation!A96="","",Valuation!A96)</f>
        <v/>
      </c>
      <c r="B95" s="25" t="str">
        <f>IF($A95="","",Valuation!B96)</f>
        <v/>
      </c>
      <c r="C95" s="22" t="str">
        <f>IF($A95="","",N(Valuation!K96))</f>
        <v/>
      </c>
      <c r="D95" s="26" t="str">
        <f>IF(OR($A95="",SUM(Valuation!$K$5:$K$504)=0),"",$C95/SUM(Valuation!$K$5:$K$504))</f>
        <v/>
      </c>
      <c r="E95" s="26" t="str">
        <f>IF($D95="","",SUMIF($C$4:$C$503,"&gt;"&amp;$C95)/SUM(Valuation!$K$5:$K$504))</f>
        <v/>
      </c>
      <c r="F95" s="26" t="str">
        <f>IF($D95="","",SUMIF($C$4:$C$503,"&gt;="&amp;$C95)/SUM(Valuation!$K$5:$K$504))</f>
        <v/>
      </c>
      <c r="G95" s="27" t="str">
        <f t="shared" si="1"/>
        <v/>
      </c>
      <c r="H95" s="28" t="str">
        <f>IF($D95="","",IF($C95=0,"C",IF($E95&lt;Settings!$B$7,"A",IF($E95&lt;Settings!$B$8,"B","C"))))</f>
        <v/>
      </c>
    </row>
    <row r="96" spans="1:8" x14ac:dyDescent="0.3">
      <c r="A96" s="25" t="str">
        <f>IF(Valuation!A97="","",Valuation!A97)</f>
        <v/>
      </c>
      <c r="B96" s="25" t="str">
        <f>IF($A96="","",Valuation!B97)</f>
        <v/>
      </c>
      <c r="C96" s="22" t="str">
        <f>IF($A96="","",N(Valuation!K97))</f>
        <v/>
      </c>
      <c r="D96" s="26" t="str">
        <f>IF(OR($A96="",SUM(Valuation!$K$5:$K$504)=0),"",$C96/SUM(Valuation!$K$5:$K$504))</f>
        <v/>
      </c>
      <c r="E96" s="26" t="str">
        <f>IF($D96="","",SUMIF($C$4:$C$503,"&gt;"&amp;$C96)/SUM(Valuation!$K$5:$K$504))</f>
        <v/>
      </c>
      <c r="F96" s="26" t="str">
        <f>IF($D96="","",SUMIF($C$4:$C$503,"&gt;="&amp;$C96)/SUM(Valuation!$K$5:$K$504))</f>
        <v/>
      </c>
      <c r="G96" s="27" t="str">
        <f t="shared" si="1"/>
        <v/>
      </c>
      <c r="H96" s="28" t="str">
        <f>IF($D96="","",IF($C96=0,"C",IF($E96&lt;Settings!$B$7,"A",IF($E96&lt;Settings!$B$8,"B","C"))))</f>
        <v/>
      </c>
    </row>
    <row r="97" spans="1:8" x14ac:dyDescent="0.3">
      <c r="A97" s="25" t="str">
        <f>IF(Valuation!A98="","",Valuation!A98)</f>
        <v/>
      </c>
      <c r="B97" s="25" t="str">
        <f>IF($A97="","",Valuation!B98)</f>
        <v/>
      </c>
      <c r="C97" s="22" t="str">
        <f>IF($A97="","",N(Valuation!K98))</f>
        <v/>
      </c>
      <c r="D97" s="26" t="str">
        <f>IF(OR($A97="",SUM(Valuation!$K$5:$K$504)=0),"",$C97/SUM(Valuation!$K$5:$K$504))</f>
        <v/>
      </c>
      <c r="E97" s="26" t="str">
        <f>IF($D97="","",SUMIF($C$4:$C$503,"&gt;"&amp;$C97)/SUM(Valuation!$K$5:$K$504))</f>
        <v/>
      </c>
      <c r="F97" s="26" t="str">
        <f>IF($D97="","",SUMIF($C$4:$C$503,"&gt;="&amp;$C97)/SUM(Valuation!$K$5:$K$504))</f>
        <v/>
      </c>
      <c r="G97" s="27" t="str">
        <f t="shared" si="1"/>
        <v/>
      </c>
      <c r="H97" s="28" t="str">
        <f>IF($D97="","",IF($C97=0,"C",IF($E97&lt;Settings!$B$7,"A",IF($E97&lt;Settings!$B$8,"B","C"))))</f>
        <v/>
      </c>
    </row>
    <row r="98" spans="1:8" x14ac:dyDescent="0.3">
      <c r="A98" s="25" t="str">
        <f>IF(Valuation!A99="","",Valuation!A99)</f>
        <v/>
      </c>
      <c r="B98" s="25" t="str">
        <f>IF($A98="","",Valuation!B99)</f>
        <v/>
      </c>
      <c r="C98" s="22" t="str">
        <f>IF($A98="","",N(Valuation!K99))</f>
        <v/>
      </c>
      <c r="D98" s="26" t="str">
        <f>IF(OR($A98="",SUM(Valuation!$K$5:$K$504)=0),"",$C98/SUM(Valuation!$K$5:$K$504))</f>
        <v/>
      </c>
      <c r="E98" s="26" t="str">
        <f>IF($D98="","",SUMIF($C$4:$C$503,"&gt;"&amp;$C98)/SUM(Valuation!$K$5:$K$504))</f>
        <v/>
      </c>
      <c r="F98" s="26" t="str">
        <f>IF($D98="","",SUMIF($C$4:$C$503,"&gt;="&amp;$C98)/SUM(Valuation!$K$5:$K$504))</f>
        <v/>
      </c>
      <c r="G98" s="27" t="str">
        <f t="shared" si="1"/>
        <v/>
      </c>
      <c r="H98" s="28" t="str">
        <f>IF($D98="","",IF($C98=0,"C",IF($E98&lt;Settings!$B$7,"A",IF($E98&lt;Settings!$B$8,"B","C"))))</f>
        <v/>
      </c>
    </row>
    <row r="99" spans="1:8" x14ac:dyDescent="0.3">
      <c r="A99" s="25" t="str">
        <f>IF(Valuation!A100="","",Valuation!A100)</f>
        <v/>
      </c>
      <c r="B99" s="25" t="str">
        <f>IF($A99="","",Valuation!B100)</f>
        <v/>
      </c>
      <c r="C99" s="22" t="str">
        <f>IF($A99="","",N(Valuation!K100))</f>
        <v/>
      </c>
      <c r="D99" s="26" t="str">
        <f>IF(OR($A99="",SUM(Valuation!$K$5:$K$504)=0),"",$C99/SUM(Valuation!$K$5:$K$504))</f>
        <v/>
      </c>
      <c r="E99" s="26" t="str">
        <f>IF($D99="","",SUMIF($C$4:$C$503,"&gt;"&amp;$C99)/SUM(Valuation!$K$5:$K$504))</f>
        <v/>
      </c>
      <c r="F99" s="26" t="str">
        <f>IF($D99="","",SUMIF($C$4:$C$503,"&gt;="&amp;$C99)/SUM(Valuation!$K$5:$K$504))</f>
        <v/>
      </c>
      <c r="G99" s="27" t="str">
        <f t="shared" si="1"/>
        <v/>
      </c>
      <c r="H99" s="28" t="str">
        <f>IF($D99="","",IF($C99=0,"C",IF($E99&lt;Settings!$B$7,"A",IF($E99&lt;Settings!$B$8,"B","C"))))</f>
        <v/>
      </c>
    </row>
    <row r="100" spans="1:8" x14ac:dyDescent="0.3">
      <c r="A100" s="25" t="str">
        <f>IF(Valuation!A101="","",Valuation!A101)</f>
        <v/>
      </c>
      <c r="B100" s="25" t="str">
        <f>IF($A100="","",Valuation!B101)</f>
        <v/>
      </c>
      <c r="C100" s="22" t="str">
        <f>IF($A100="","",N(Valuation!K101))</f>
        <v/>
      </c>
      <c r="D100" s="26" t="str">
        <f>IF(OR($A100="",SUM(Valuation!$K$5:$K$504)=0),"",$C100/SUM(Valuation!$K$5:$K$504))</f>
        <v/>
      </c>
      <c r="E100" s="26" t="str">
        <f>IF($D100="","",SUMIF($C$4:$C$503,"&gt;"&amp;$C100)/SUM(Valuation!$K$5:$K$504))</f>
        <v/>
      </c>
      <c r="F100" s="26" t="str">
        <f>IF($D100="","",SUMIF($C$4:$C$503,"&gt;="&amp;$C100)/SUM(Valuation!$K$5:$K$504))</f>
        <v/>
      </c>
      <c r="G100" s="27" t="str">
        <f t="shared" si="1"/>
        <v/>
      </c>
      <c r="H100" s="28" t="str">
        <f>IF($D100="","",IF($C100=0,"C",IF($E100&lt;Settings!$B$7,"A",IF($E100&lt;Settings!$B$8,"B","C"))))</f>
        <v/>
      </c>
    </row>
    <row r="101" spans="1:8" x14ac:dyDescent="0.3">
      <c r="A101" s="25" t="str">
        <f>IF(Valuation!A102="","",Valuation!A102)</f>
        <v/>
      </c>
      <c r="B101" s="25" t="str">
        <f>IF($A101="","",Valuation!B102)</f>
        <v/>
      </c>
      <c r="C101" s="22" t="str">
        <f>IF($A101="","",N(Valuation!K102))</f>
        <v/>
      </c>
      <c r="D101" s="26" t="str">
        <f>IF(OR($A101="",SUM(Valuation!$K$5:$K$504)=0),"",$C101/SUM(Valuation!$K$5:$K$504))</f>
        <v/>
      </c>
      <c r="E101" s="26" t="str">
        <f>IF($D101="","",SUMIF($C$4:$C$503,"&gt;"&amp;$C101)/SUM(Valuation!$K$5:$K$504))</f>
        <v/>
      </c>
      <c r="F101" s="26" t="str">
        <f>IF($D101="","",SUMIF($C$4:$C$503,"&gt;="&amp;$C101)/SUM(Valuation!$K$5:$K$504))</f>
        <v/>
      </c>
      <c r="G101" s="27" t="str">
        <f t="shared" si="1"/>
        <v/>
      </c>
      <c r="H101" s="28" t="str">
        <f>IF($D101="","",IF($C101=0,"C",IF($E101&lt;Settings!$B$7,"A",IF($E101&lt;Settings!$B$8,"B","C"))))</f>
        <v/>
      </c>
    </row>
    <row r="102" spans="1:8" x14ac:dyDescent="0.3">
      <c r="A102" s="25" t="str">
        <f>IF(Valuation!A103="","",Valuation!A103)</f>
        <v/>
      </c>
      <c r="B102" s="25" t="str">
        <f>IF($A102="","",Valuation!B103)</f>
        <v/>
      </c>
      <c r="C102" s="22" t="str">
        <f>IF($A102="","",N(Valuation!K103))</f>
        <v/>
      </c>
      <c r="D102" s="26" t="str">
        <f>IF(OR($A102="",SUM(Valuation!$K$5:$K$504)=0),"",$C102/SUM(Valuation!$K$5:$K$504))</f>
        <v/>
      </c>
      <c r="E102" s="26" t="str">
        <f>IF($D102="","",SUMIF($C$4:$C$503,"&gt;"&amp;$C102)/SUM(Valuation!$K$5:$K$504))</f>
        <v/>
      </c>
      <c r="F102" s="26" t="str">
        <f>IF($D102="","",SUMIF($C$4:$C$503,"&gt;="&amp;$C102)/SUM(Valuation!$K$5:$K$504))</f>
        <v/>
      </c>
      <c r="G102" s="27" t="str">
        <f t="shared" si="1"/>
        <v/>
      </c>
      <c r="H102" s="28" t="str">
        <f>IF($D102="","",IF($C102=0,"C",IF($E102&lt;Settings!$B$7,"A",IF($E102&lt;Settings!$B$8,"B","C"))))</f>
        <v/>
      </c>
    </row>
    <row r="103" spans="1:8" x14ac:dyDescent="0.3">
      <c r="A103" s="25" t="str">
        <f>IF(Valuation!A104="","",Valuation!A104)</f>
        <v/>
      </c>
      <c r="B103" s="25" t="str">
        <f>IF($A103="","",Valuation!B104)</f>
        <v/>
      </c>
      <c r="C103" s="22" t="str">
        <f>IF($A103="","",N(Valuation!K104))</f>
        <v/>
      </c>
      <c r="D103" s="26" t="str">
        <f>IF(OR($A103="",SUM(Valuation!$K$5:$K$504)=0),"",$C103/SUM(Valuation!$K$5:$K$504))</f>
        <v/>
      </c>
      <c r="E103" s="26" t="str">
        <f>IF($D103="","",SUMIF($C$4:$C$503,"&gt;"&amp;$C103)/SUM(Valuation!$K$5:$K$504))</f>
        <v/>
      </c>
      <c r="F103" s="26" t="str">
        <f>IF($D103="","",SUMIF($C$4:$C$503,"&gt;="&amp;$C103)/SUM(Valuation!$K$5:$K$504))</f>
        <v/>
      </c>
      <c r="G103" s="27" t="str">
        <f t="shared" si="1"/>
        <v/>
      </c>
      <c r="H103" s="28" t="str">
        <f>IF($D103="","",IF($C103=0,"C",IF($E103&lt;Settings!$B$7,"A",IF($E103&lt;Settings!$B$8,"B","C"))))</f>
        <v/>
      </c>
    </row>
    <row r="104" spans="1:8" x14ac:dyDescent="0.3">
      <c r="A104" s="25" t="str">
        <f>IF(Valuation!A105="","",Valuation!A105)</f>
        <v/>
      </c>
      <c r="B104" s="25" t="str">
        <f>IF($A104="","",Valuation!B105)</f>
        <v/>
      </c>
      <c r="C104" s="22" t="str">
        <f>IF($A104="","",N(Valuation!K105))</f>
        <v/>
      </c>
      <c r="D104" s="26" t="str">
        <f>IF(OR($A104="",SUM(Valuation!$K$5:$K$504)=0),"",$C104/SUM(Valuation!$K$5:$K$504))</f>
        <v/>
      </c>
      <c r="E104" s="26" t="str">
        <f>IF($D104="","",SUMIF($C$4:$C$503,"&gt;"&amp;$C104)/SUM(Valuation!$K$5:$K$504))</f>
        <v/>
      </c>
      <c r="F104" s="26" t="str">
        <f>IF($D104="","",SUMIF($C$4:$C$503,"&gt;="&amp;$C104)/SUM(Valuation!$K$5:$K$504))</f>
        <v/>
      </c>
      <c r="G104" s="27" t="str">
        <f t="shared" si="1"/>
        <v/>
      </c>
      <c r="H104" s="28" t="str">
        <f>IF($D104="","",IF($C104=0,"C",IF($E104&lt;Settings!$B$7,"A",IF($E104&lt;Settings!$B$8,"B","C"))))</f>
        <v/>
      </c>
    </row>
    <row r="105" spans="1:8" x14ac:dyDescent="0.3">
      <c r="A105" s="25" t="str">
        <f>IF(Valuation!A106="","",Valuation!A106)</f>
        <v/>
      </c>
      <c r="B105" s="25" t="str">
        <f>IF($A105="","",Valuation!B106)</f>
        <v/>
      </c>
      <c r="C105" s="22" t="str">
        <f>IF($A105="","",N(Valuation!K106))</f>
        <v/>
      </c>
      <c r="D105" s="26" t="str">
        <f>IF(OR($A105="",SUM(Valuation!$K$5:$K$504)=0),"",$C105/SUM(Valuation!$K$5:$K$504))</f>
        <v/>
      </c>
      <c r="E105" s="26" t="str">
        <f>IF($D105="","",SUMIF($C$4:$C$503,"&gt;"&amp;$C105)/SUM(Valuation!$K$5:$K$504))</f>
        <v/>
      </c>
      <c r="F105" s="26" t="str">
        <f>IF($D105="","",SUMIF($C$4:$C$503,"&gt;="&amp;$C105)/SUM(Valuation!$K$5:$K$504))</f>
        <v/>
      </c>
      <c r="G105" s="27" t="str">
        <f t="shared" si="1"/>
        <v/>
      </c>
      <c r="H105" s="28" t="str">
        <f>IF($D105="","",IF($C105=0,"C",IF($E105&lt;Settings!$B$7,"A",IF($E105&lt;Settings!$B$8,"B","C"))))</f>
        <v/>
      </c>
    </row>
    <row r="106" spans="1:8" x14ac:dyDescent="0.3">
      <c r="A106" s="25" t="str">
        <f>IF(Valuation!A107="","",Valuation!A107)</f>
        <v/>
      </c>
      <c r="B106" s="25" t="str">
        <f>IF($A106="","",Valuation!B107)</f>
        <v/>
      </c>
      <c r="C106" s="22" t="str">
        <f>IF($A106="","",N(Valuation!K107))</f>
        <v/>
      </c>
      <c r="D106" s="26" t="str">
        <f>IF(OR($A106="",SUM(Valuation!$K$5:$K$504)=0),"",$C106/SUM(Valuation!$K$5:$K$504))</f>
        <v/>
      </c>
      <c r="E106" s="26" t="str">
        <f>IF($D106="","",SUMIF($C$4:$C$503,"&gt;"&amp;$C106)/SUM(Valuation!$K$5:$K$504))</f>
        <v/>
      </c>
      <c r="F106" s="26" t="str">
        <f>IF($D106="","",SUMIF($C$4:$C$503,"&gt;="&amp;$C106)/SUM(Valuation!$K$5:$K$504))</f>
        <v/>
      </c>
      <c r="G106" s="27" t="str">
        <f t="shared" si="1"/>
        <v/>
      </c>
      <c r="H106" s="28" t="str">
        <f>IF($D106="","",IF($C106=0,"C",IF($E106&lt;Settings!$B$7,"A",IF($E106&lt;Settings!$B$8,"B","C"))))</f>
        <v/>
      </c>
    </row>
    <row r="107" spans="1:8" x14ac:dyDescent="0.3">
      <c r="A107" s="25" t="str">
        <f>IF(Valuation!A108="","",Valuation!A108)</f>
        <v/>
      </c>
      <c r="B107" s="25" t="str">
        <f>IF($A107="","",Valuation!B108)</f>
        <v/>
      </c>
      <c r="C107" s="22" t="str">
        <f>IF($A107="","",N(Valuation!K108))</f>
        <v/>
      </c>
      <c r="D107" s="26" t="str">
        <f>IF(OR($A107="",SUM(Valuation!$K$5:$K$504)=0),"",$C107/SUM(Valuation!$K$5:$K$504))</f>
        <v/>
      </c>
      <c r="E107" s="26" t="str">
        <f>IF($D107="","",SUMIF($C$4:$C$503,"&gt;"&amp;$C107)/SUM(Valuation!$K$5:$K$504))</f>
        <v/>
      </c>
      <c r="F107" s="26" t="str">
        <f>IF($D107="","",SUMIF($C$4:$C$503,"&gt;="&amp;$C107)/SUM(Valuation!$K$5:$K$504))</f>
        <v/>
      </c>
      <c r="G107" s="27" t="str">
        <f t="shared" si="1"/>
        <v/>
      </c>
      <c r="H107" s="28" t="str">
        <f>IF($D107="","",IF($C107=0,"C",IF($E107&lt;Settings!$B$7,"A",IF($E107&lt;Settings!$B$8,"B","C"))))</f>
        <v/>
      </c>
    </row>
    <row r="108" spans="1:8" x14ac:dyDescent="0.3">
      <c r="A108" s="25" t="str">
        <f>IF(Valuation!A109="","",Valuation!A109)</f>
        <v/>
      </c>
      <c r="B108" s="25" t="str">
        <f>IF($A108="","",Valuation!B109)</f>
        <v/>
      </c>
      <c r="C108" s="22" t="str">
        <f>IF($A108="","",N(Valuation!K109))</f>
        <v/>
      </c>
      <c r="D108" s="26" t="str">
        <f>IF(OR($A108="",SUM(Valuation!$K$5:$K$504)=0),"",$C108/SUM(Valuation!$K$5:$K$504))</f>
        <v/>
      </c>
      <c r="E108" s="26" t="str">
        <f>IF($D108="","",SUMIF($C$4:$C$503,"&gt;"&amp;$C108)/SUM(Valuation!$K$5:$K$504))</f>
        <v/>
      </c>
      <c r="F108" s="26" t="str">
        <f>IF($D108="","",SUMIF($C$4:$C$503,"&gt;="&amp;$C108)/SUM(Valuation!$K$5:$K$504))</f>
        <v/>
      </c>
      <c r="G108" s="27" t="str">
        <f t="shared" si="1"/>
        <v/>
      </c>
      <c r="H108" s="28" t="str">
        <f>IF($D108="","",IF($C108=0,"C",IF($E108&lt;Settings!$B$7,"A",IF($E108&lt;Settings!$B$8,"B","C"))))</f>
        <v/>
      </c>
    </row>
    <row r="109" spans="1:8" x14ac:dyDescent="0.3">
      <c r="A109" s="25" t="str">
        <f>IF(Valuation!A110="","",Valuation!A110)</f>
        <v/>
      </c>
      <c r="B109" s="25" t="str">
        <f>IF($A109="","",Valuation!B110)</f>
        <v/>
      </c>
      <c r="C109" s="22" t="str">
        <f>IF($A109="","",N(Valuation!K110))</f>
        <v/>
      </c>
      <c r="D109" s="26" t="str">
        <f>IF(OR($A109="",SUM(Valuation!$K$5:$K$504)=0),"",$C109/SUM(Valuation!$K$5:$K$504))</f>
        <v/>
      </c>
      <c r="E109" s="26" t="str">
        <f>IF($D109="","",SUMIF($C$4:$C$503,"&gt;"&amp;$C109)/SUM(Valuation!$K$5:$K$504))</f>
        <v/>
      </c>
      <c r="F109" s="26" t="str">
        <f>IF($D109="","",SUMIF($C$4:$C$503,"&gt;="&amp;$C109)/SUM(Valuation!$K$5:$K$504))</f>
        <v/>
      </c>
      <c r="G109" s="27" t="str">
        <f t="shared" si="1"/>
        <v/>
      </c>
      <c r="H109" s="28" t="str">
        <f>IF($D109="","",IF($C109=0,"C",IF($E109&lt;Settings!$B$7,"A",IF($E109&lt;Settings!$B$8,"B","C"))))</f>
        <v/>
      </c>
    </row>
    <row r="110" spans="1:8" x14ac:dyDescent="0.3">
      <c r="A110" s="25" t="str">
        <f>IF(Valuation!A111="","",Valuation!A111)</f>
        <v/>
      </c>
      <c r="B110" s="25" t="str">
        <f>IF($A110="","",Valuation!B111)</f>
        <v/>
      </c>
      <c r="C110" s="22" t="str">
        <f>IF($A110="","",N(Valuation!K111))</f>
        <v/>
      </c>
      <c r="D110" s="26" t="str">
        <f>IF(OR($A110="",SUM(Valuation!$K$5:$K$504)=0),"",$C110/SUM(Valuation!$K$5:$K$504))</f>
        <v/>
      </c>
      <c r="E110" s="26" t="str">
        <f>IF($D110="","",SUMIF($C$4:$C$503,"&gt;"&amp;$C110)/SUM(Valuation!$K$5:$K$504))</f>
        <v/>
      </c>
      <c r="F110" s="26" t="str">
        <f>IF($D110="","",SUMIF($C$4:$C$503,"&gt;="&amp;$C110)/SUM(Valuation!$K$5:$K$504))</f>
        <v/>
      </c>
      <c r="G110" s="27" t="str">
        <f t="shared" si="1"/>
        <v/>
      </c>
      <c r="H110" s="28" t="str">
        <f>IF($D110="","",IF($C110=0,"C",IF($E110&lt;Settings!$B$7,"A",IF($E110&lt;Settings!$B$8,"B","C"))))</f>
        <v/>
      </c>
    </row>
    <row r="111" spans="1:8" x14ac:dyDescent="0.3">
      <c r="A111" s="25" t="str">
        <f>IF(Valuation!A112="","",Valuation!A112)</f>
        <v/>
      </c>
      <c r="B111" s="25" t="str">
        <f>IF($A111="","",Valuation!B112)</f>
        <v/>
      </c>
      <c r="C111" s="22" t="str">
        <f>IF($A111="","",N(Valuation!K112))</f>
        <v/>
      </c>
      <c r="D111" s="26" t="str">
        <f>IF(OR($A111="",SUM(Valuation!$K$5:$K$504)=0),"",$C111/SUM(Valuation!$K$5:$K$504))</f>
        <v/>
      </c>
      <c r="E111" s="26" t="str">
        <f>IF($D111="","",SUMIF($C$4:$C$503,"&gt;"&amp;$C111)/SUM(Valuation!$K$5:$K$504))</f>
        <v/>
      </c>
      <c r="F111" s="26" t="str">
        <f>IF($D111="","",SUMIF($C$4:$C$503,"&gt;="&amp;$C111)/SUM(Valuation!$K$5:$K$504))</f>
        <v/>
      </c>
      <c r="G111" s="27" t="str">
        <f t="shared" si="1"/>
        <v/>
      </c>
      <c r="H111" s="28" t="str">
        <f>IF($D111="","",IF($C111=0,"C",IF($E111&lt;Settings!$B$7,"A",IF($E111&lt;Settings!$B$8,"B","C"))))</f>
        <v/>
      </c>
    </row>
    <row r="112" spans="1:8" x14ac:dyDescent="0.3">
      <c r="A112" s="25" t="str">
        <f>IF(Valuation!A113="","",Valuation!A113)</f>
        <v/>
      </c>
      <c r="B112" s="25" t="str">
        <f>IF($A112="","",Valuation!B113)</f>
        <v/>
      </c>
      <c r="C112" s="22" t="str">
        <f>IF($A112="","",N(Valuation!K113))</f>
        <v/>
      </c>
      <c r="D112" s="26" t="str">
        <f>IF(OR($A112="",SUM(Valuation!$K$5:$K$504)=0),"",$C112/SUM(Valuation!$K$5:$K$504))</f>
        <v/>
      </c>
      <c r="E112" s="26" t="str">
        <f>IF($D112="","",SUMIF($C$4:$C$503,"&gt;"&amp;$C112)/SUM(Valuation!$K$5:$K$504))</f>
        <v/>
      </c>
      <c r="F112" s="26" t="str">
        <f>IF($D112="","",SUMIF($C$4:$C$503,"&gt;="&amp;$C112)/SUM(Valuation!$K$5:$K$504))</f>
        <v/>
      </c>
      <c r="G112" s="27" t="str">
        <f t="shared" si="1"/>
        <v/>
      </c>
      <c r="H112" s="28" t="str">
        <f>IF($D112="","",IF($C112=0,"C",IF($E112&lt;Settings!$B$7,"A",IF($E112&lt;Settings!$B$8,"B","C"))))</f>
        <v/>
      </c>
    </row>
    <row r="113" spans="1:8" x14ac:dyDescent="0.3">
      <c r="A113" s="25" t="str">
        <f>IF(Valuation!A114="","",Valuation!A114)</f>
        <v/>
      </c>
      <c r="B113" s="25" t="str">
        <f>IF($A113="","",Valuation!B114)</f>
        <v/>
      </c>
      <c r="C113" s="22" t="str">
        <f>IF($A113="","",N(Valuation!K114))</f>
        <v/>
      </c>
      <c r="D113" s="26" t="str">
        <f>IF(OR($A113="",SUM(Valuation!$K$5:$K$504)=0),"",$C113/SUM(Valuation!$K$5:$K$504))</f>
        <v/>
      </c>
      <c r="E113" s="26" t="str">
        <f>IF($D113="","",SUMIF($C$4:$C$503,"&gt;"&amp;$C113)/SUM(Valuation!$K$5:$K$504))</f>
        <v/>
      </c>
      <c r="F113" s="26" t="str">
        <f>IF($D113="","",SUMIF($C$4:$C$503,"&gt;="&amp;$C113)/SUM(Valuation!$K$5:$K$504))</f>
        <v/>
      </c>
      <c r="G113" s="27" t="str">
        <f t="shared" si="1"/>
        <v/>
      </c>
      <c r="H113" s="28" t="str">
        <f>IF($D113="","",IF($C113=0,"C",IF($E113&lt;Settings!$B$7,"A",IF($E113&lt;Settings!$B$8,"B","C"))))</f>
        <v/>
      </c>
    </row>
    <row r="114" spans="1:8" x14ac:dyDescent="0.3">
      <c r="A114" s="25" t="str">
        <f>IF(Valuation!A115="","",Valuation!A115)</f>
        <v/>
      </c>
      <c r="B114" s="25" t="str">
        <f>IF($A114="","",Valuation!B115)</f>
        <v/>
      </c>
      <c r="C114" s="22" t="str">
        <f>IF($A114="","",N(Valuation!K115))</f>
        <v/>
      </c>
      <c r="D114" s="26" t="str">
        <f>IF(OR($A114="",SUM(Valuation!$K$5:$K$504)=0),"",$C114/SUM(Valuation!$K$5:$K$504))</f>
        <v/>
      </c>
      <c r="E114" s="26" t="str">
        <f>IF($D114="","",SUMIF($C$4:$C$503,"&gt;"&amp;$C114)/SUM(Valuation!$K$5:$K$504))</f>
        <v/>
      </c>
      <c r="F114" s="26" t="str">
        <f>IF($D114="","",SUMIF($C$4:$C$503,"&gt;="&amp;$C114)/SUM(Valuation!$K$5:$K$504))</f>
        <v/>
      </c>
      <c r="G114" s="27" t="str">
        <f t="shared" si="1"/>
        <v/>
      </c>
      <c r="H114" s="28" t="str">
        <f>IF($D114="","",IF($C114=0,"C",IF($E114&lt;Settings!$B$7,"A",IF($E114&lt;Settings!$B$8,"B","C"))))</f>
        <v/>
      </c>
    </row>
    <row r="115" spans="1:8" x14ac:dyDescent="0.3">
      <c r="A115" s="25" t="str">
        <f>IF(Valuation!A116="","",Valuation!A116)</f>
        <v/>
      </c>
      <c r="B115" s="25" t="str">
        <f>IF($A115="","",Valuation!B116)</f>
        <v/>
      </c>
      <c r="C115" s="22" t="str">
        <f>IF($A115="","",N(Valuation!K116))</f>
        <v/>
      </c>
      <c r="D115" s="26" t="str">
        <f>IF(OR($A115="",SUM(Valuation!$K$5:$K$504)=0),"",$C115/SUM(Valuation!$K$5:$K$504))</f>
        <v/>
      </c>
      <c r="E115" s="26" t="str">
        <f>IF($D115="","",SUMIF($C$4:$C$503,"&gt;"&amp;$C115)/SUM(Valuation!$K$5:$K$504))</f>
        <v/>
      </c>
      <c r="F115" s="26" t="str">
        <f>IF($D115="","",SUMIF($C$4:$C$503,"&gt;="&amp;$C115)/SUM(Valuation!$K$5:$K$504))</f>
        <v/>
      </c>
      <c r="G115" s="27" t="str">
        <f t="shared" si="1"/>
        <v/>
      </c>
      <c r="H115" s="28" t="str">
        <f>IF($D115="","",IF($C115=0,"C",IF($E115&lt;Settings!$B$7,"A",IF($E115&lt;Settings!$B$8,"B","C"))))</f>
        <v/>
      </c>
    </row>
    <row r="116" spans="1:8" x14ac:dyDescent="0.3">
      <c r="A116" s="25" t="str">
        <f>IF(Valuation!A117="","",Valuation!A117)</f>
        <v/>
      </c>
      <c r="B116" s="25" t="str">
        <f>IF($A116="","",Valuation!B117)</f>
        <v/>
      </c>
      <c r="C116" s="22" t="str">
        <f>IF($A116="","",N(Valuation!K117))</f>
        <v/>
      </c>
      <c r="D116" s="26" t="str">
        <f>IF(OR($A116="",SUM(Valuation!$K$5:$K$504)=0),"",$C116/SUM(Valuation!$K$5:$K$504))</f>
        <v/>
      </c>
      <c r="E116" s="26" t="str">
        <f>IF($D116="","",SUMIF($C$4:$C$503,"&gt;"&amp;$C116)/SUM(Valuation!$K$5:$K$504))</f>
        <v/>
      </c>
      <c r="F116" s="26" t="str">
        <f>IF($D116="","",SUMIF($C$4:$C$503,"&gt;="&amp;$C116)/SUM(Valuation!$K$5:$K$504))</f>
        <v/>
      </c>
      <c r="G116" s="27" t="str">
        <f t="shared" si="1"/>
        <v/>
      </c>
      <c r="H116" s="28" t="str">
        <f>IF($D116="","",IF($C116=0,"C",IF($E116&lt;Settings!$B$7,"A",IF($E116&lt;Settings!$B$8,"B","C"))))</f>
        <v/>
      </c>
    </row>
    <row r="117" spans="1:8" x14ac:dyDescent="0.3">
      <c r="A117" s="25" t="str">
        <f>IF(Valuation!A118="","",Valuation!A118)</f>
        <v/>
      </c>
      <c r="B117" s="25" t="str">
        <f>IF($A117="","",Valuation!B118)</f>
        <v/>
      </c>
      <c r="C117" s="22" t="str">
        <f>IF($A117="","",N(Valuation!K118))</f>
        <v/>
      </c>
      <c r="D117" s="26" t="str">
        <f>IF(OR($A117="",SUM(Valuation!$K$5:$K$504)=0),"",$C117/SUM(Valuation!$K$5:$K$504))</f>
        <v/>
      </c>
      <c r="E117" s="26" t="str">
        <f>IF($D117="","",SUMIF($C$4:$C$503,"&gt;"&amp;$C117)/SUM(Valuation!$K$5:$K$504))</f>
        <v/>
      </c>
      <c r="F117" s="26" t="str">
        <f>IF($D117="","",SUMIF($C$4:$C$503,"&gt;="&amp;$C117)/SUM(Valuation!$K$5:$K$504))</f>
        <v/>
      </c>
      <c r="G117" s="27" t="str">
        <f t="shared" si="1"/>
        <v/>
      </c>
      <c r="H117" s="28" t="str">
        <f>IF($D117="","",IF($C117=0,"C",IF($E117&lt;Settings!$B$7,"A",IF($E117&lt;Settings!$B$8,"B","C"))))</f>
        <v/>
      </c>
    </row>
    <row r="118" spans="1:8" x14ac:dyDescent="0.3">
      <c r="A118" s="25" t="str">
        <f>IF(Valuation!A119="","",Valuation!A119)</f>
        <v/>
      </c>
      <c r="B118" s="25" t="str">
        <f>IF($A118="","",Valuation!B119)</f>
        <v/>
      </c>
      <c r="C118" s="22" t="str">
        <f>IF($A118="","",N(Valuation!K119))</f>
        <v/>
      </c>
      <c r="D118" s="26" t="str">
        <f>IF(OR($A118="",SUM(Valuation!$K$5:$K$504)=0),"",$C118/SUM(Valuation!$K$5:$K$504))</f>
        <v/>
      </c>
      <c r="E118" s="26" t="str">
        <f>IF($D118="","",SUMIF($C$4:$C$503,"&gt;"&amp;$C118)/SUM(Valuation!$K$5:$K$504))</f>
        <v/>
      </c>
      <c r="F118" s="26" t="str">
        <f>IF($D118="","",SUMIF($C$4:$C$503,"&gt;="&amp;$C118)/SUM(Valuation!$K$5:$K$504))</f>
        <v/>
      </c>
      <c r="G118" s="27" t="str">
        <f t="shared" si="1"/>
        <v/>
      </c>
      <c r="H118" s="28" t="str">
        <f>IF($D118="","",IF($C118=0,"C",IF($E118&lt;Settings!$B$7,"A",IF($E118&lt;Settings!$B$8,"B","C"))))</f>
        <v/>
      </c>
    </row>
    <row r="119" spans="1:8" x14ac:dyDescent="0.3">
      <c r="A119" s="25" t="str">
        <f>IF(Valuation!A120="","",Valuation!A120)</f>
        <v/>
      </c>
      <c r="B119" s="25" t="str">
        <f>IF($A119="","",Valuation!B120)</f>
        <v/>
      </c>
      <c r="C119" s="22" t="str">
        <f>IF($A119="","",N(Valuation!K120))</f>
        <v/>
      </c>
      <c r="D119" s="26" t="str">
        <f>IF(OR($A119="",SUM(Valuation!$K$5:$K$504)=0),"",$C119/SUM(Valuation!$K$5:$K$504))</f>
        <v/>
      </c>
      <c r="E119" s="26" t="str">
        <f>IF($D119="","",SUMIF($C$4:$C$503,"&gt;"&amp;$C119)/SUM(Valuation!$K$5:$K$504))</f>
        <v/>
      </c>
      <c r="F119" s="26" t="str">
        <f>IF($D119="","",SUMIF($C$4:$C$503,"&gt;="&amp;$C119)/SUM(Valuation!$K$5:$K$504))</f>
        <v/>
      </c>
      <c r="G119" s="27" t="str">
        <f t="shared" si="1"/>
        <v/>
      </c>
      <c r="H119" s="28" t="str">
        <f>IF($D119="","",IF($C119=0,"C",IF($E119&lt;Settings!$B$7,"A",IF($E119&lt;Settings!$B$8,"B","C"))))</f>
        <v/>
      </c>
    </row>
    <row r="120" spans="1:8" x14ac:dyDescent="0.3">
      <c r="A120" s="25" t="str">
        <f>IF(Valuation!A121="","",Valuation!A121)</f>
        <v/>
      </c>
      <c r="B120" s="25" t="str">
        <f>IF($A120="","",Valuation!B121)</f>
        <v/>
      </c>
      <c r="C120" s="22" t="str">
        <f>IF($A120="","",N(Valuation!K121))</f>
        <v/>
      </c>
      <c r="D120" s="26" t="str">
        <f>IF(OR($A120="",SUM(Valuation!$K$5:$K$504)=0),"",$C120/SUM(Valuation!$K$5:$K$504))</f>
        <v/>
      </c>
      <c r="E120" s="26" t="str">
        <f>IF($D120="","",SUMIF($C$4:$C$503,"&gt;"&amp;$C120)/SUM(Valuation!$K$5:$K$504))</f>
        <v/>
      </c>
      <c r="F120" s="26" t="str">
        <f>IF($D120="","",SUMIF($C$4:$C$503,"&gt;="&amp;$C120)/SUM(Valuation!$K$5:$K$504))</f>
        <v/>
      </c>
      <c r="G120" s="27" t="str">
        <f t="shared" si="1"/>
        <v/>
      </c>
      <c r="H120" s="28" t="str">
        <f>IF($D120="","",IF($C120=0,"C",IF($E120&lt;Settings!$B$7,"A",IF($E120&lt;Settings!$B$8,"B","C"))))</f>
        <v/>
      </c>
    </row>
    <row r="121" spans="1:8" x14ac:dyDescent="0.3">
      <c r="A121" s="25" t="str">
        <f>IF(Valuation!A122="","",Valuation!A122)</f>
        <v/>
      </c>
      <c r="B121" s="25" t="str">
        <f>IF($A121="","",Valuation!B122)</f>
        <v/>
      </c>
      <c r="C121" s="22" t="str">
        <f>IF($A121="","",N(Valuation!K122))</f>
        <v/>
      </c>
      <c r="D121" s="26" t="str">
        <f>IF(OR($A121="",SUM(Valuation!$K$5:$K$504)=0),"",$C121/SUM(Valuation!$K$5:$K$504))</f>
        <v/>
      </c>
      <c r="E121" s="26" t="str">
        <f>IF($D121="","",SUMIF($C$4:$C$503,"&gt;"&amp;$C121)/SUM(Valuation!$K$5:$K$504))</f>
        <v/>
      </c>
      <c r="F121" s="26" t="str">
        <f>IF($D121="","",SUMIF($C$4:$C$503,"&gt;="&amp;$C121)/SUM(Valuation!$K$5:$K$504))</f>
        <v/>
      </c>
      <c r="G121" s="27" t="str">
        <f t="shared" si="1"/>
        <v/>
      </c>
      <c r="H121" s="28" t="str">
        <f>IF($D121="","",IF($C121=0,"C",IF($E121&lt;Settings!$B$7,"A",IF($E121&lt;Settings!$B$8,"B","C"))))</f>
        <v/>
      </c>
    </row>
    <row r="122" spans="1:8" x14ac:dyDescent="0.3">
      <c r="A122" s="25" t="str">
        <f>IF(Valuation!A123="","",Valuation!A123)</f>
        <v/>
      </c>
      <c r="B122" s="25" t="str">
        <f>IF($A122="","",Valuation!B123)</f>
        <v/>
      </c>
      <c r="C122" s="22" t="str">
        <f>IF($A122="","",N(Valuation!K123))</f>
        <v/>
      </c>
      <c r="D122" s="26" t="str">
        <f>IF(OR($A122="",SUM(Valuation!$K$5:$K$504)=0),"",$C122/SUM(Valuation!$K$5:$K$504))</f>
        <v/>
      </c>
      <c r="E122" s="26" t="str">
        <f>IF($D122="","",SUMIF($C$4:$C$503,"&gt;"&amp;$C122)/SUM(Valuation!$K$5:$K$504))</f>
        <v/>
      </c>
      <c r="F122" s="26" t="str">
        <f>IF($D122="","",SUMIF($C$4:$C$503,"&gt;="&amp;$C122)/SUM(Valuation!$K$5:$K$504))</f>
        <v/>
      </c>
      <c r="G122" s="27" t="str">
        <f t="shared" si="1"/>
        <v/>
      </c>
      <c r="H122" s="28" t="str">
        <f>IF($D122="","",IF($C122=0,"C",IF($E122&lt;Settings!$B$7,"A",IF($E122&lt;Settings!$B$8,"B","C"))))</f>
        <v/>
      </c>
    </row>
    <row r="123" spans="1:8" x14ac:dyDescent="0.3">
      <c r="A123" s="25" t="str">
        <f>IF(Valuation!A124="","",Valuation!A124)</f>
        <v/>
      </c>
      <c r="B123" s="25" t="str">
        <f>IF($A123="","",Valuation!B124)</f>
        <v/>
      </c>
      <c r="C123" s="22" t="str">
        <f>IF($A123="","",N(Valuation!K124))</f>
        <v/>
      </c>
      <c r="D123" s="26" t="str">
        <f>IF(OR($A123="",SUM(Valuation!$K$5:$K$504)=0),"",$C123/SUM(Valuation!$K$5:$K$504))</f>
        <v/>
      </c>
      <c r="E123" s="26" t="str">
        <f>IF($D123="","",SUMIF($C$4:$C$503,"&gt;"&amp;$C123)/SUM(Valuation!$K$5:$K$504))</f>
        <v/>
      </c>
      <c r="F123" s="26" t="str">
        <f>IF($D123="","",SUMIF($C$4:$C$503,"&gt;="&amp;$C123)/SUM(Valuation!$K$5:$K$504))</f>
        <v/>
      </c>
      <c r="G123" s="27" t="str">
        <f t="shared" si="1"/>
        <v/>
      </c>
      <c r="H123" s="28" t="str">
        <f>IF($D123="","",IF($C123=0,"C",IF($E123&lt;Settings!$B$7,"A",IF($E123&lt;Settings!$B$8,"B","C"))))</f>
        <v/>
      </c>
    </row>
    <row r="124" spans="1:8" x14ac:dyDescent="0.3">
      <c r="A124" s="25" t="str">
        <f>IF(Valuation!A125="","",Valuation!A125)</f>
        <v/>
      </c>
      <c r="B124" s="25" t="str">
        <f>IF($A124="","",Valuation!B125)</f>
        <v/>
      </c>
      <c r="C124" s="22" t="str">
        <f>IF($A124="","",N(Valuation!K125))</f>
        <v/>
      </c>
      <c r="D124" s="26" t="str">
        <f>IF(OR($A124="",SUM(Valuation!$K$5:$K$504)=0),"",$C124/SUM(Valuation!$K$5:$K$504))</f>
        <v/>
      </c>
      <c r="E124" s="26" t="str">
        <f>IF($D124="","",SUMIF($C$4:$C$503,"&gt;"&amp;$C124)/SUM(Valuation!$K$5:$K$504))</f>
        <v/>
      </c>
      <c r="F124" s="26" t="str">
        <f>IF($D124="","",SUMIF($C$4:$C$503,"&gt;="&amp;$C124)/SUM(Valuation!$K$5:$K$504))</f>
        <v/>
      </c>
      <c r="G124" s="27" t="str">
        <f t="shared" si="1"/>
        <v/>
      </c>
      <c r="H124" s="28" t="str">
        <f>IF($D124="","",IF($C124=0,"C",IF($E124&lt;Settings!$B$7,"A",IF($E124&lt;Settings!$B$8,"B","C"))))</f>
        <v/>
      </c>
    </row>
    <row r="125" spans="1:8" x14ac:dyDescent="0.3">
      <c r="A125" s="25" t="str">
        <f>IF(Valuation!A126="","",Valuation!A126)</f>
        <v/>
      </c>
      <c r="B125" s="25" t="str">
        <f>IF($A125="","",Valuation!B126)</f>
        <v/>
      </c>
      <c r="C125" s="22" t="str">
        <f>IF($A125="","",N(Valuation!K126))</f>
        <v/>
      </c>
      <c r="D125" s="26" t="str">
        <f>IF(OR($A125="",SUM(Valuation!$K$5:$K$504)=0),"",$C125/SUM(Valuation!$K$5:$K$504))</f>
        <v/>
      </c>
      <c r="E125" s="26" t="str">
        <f>IF($D125="","",SUMIF($C$4:$C$503,"&gt;"&amp;$C125)/SUM(Valuation!$K$5:$K$504))</f>
        <v/>
      </c>
      <c r="F125" s="26" t="str">
        <f>IF($D125="","",SUMIF($C$4:$C$503,"&gt;="&amp;$C125)/SUM(Valuation!$K$5:$K$504))</f>
        <v/>
      </c>
      <c r="G125" s="27" t="str">
        <f t="shared" si="1"/>
        <v/>
      </c>
      <c r="H125" s="28" t="str">
        <f>IF($D125="","",IF($C125=0,"C",IF($E125&lt;Settings!$B$7,"A",IF($E125&lt;Settings!$B$8,"B","C"))))</f>
        <v/>
      </c>
    </row>
    <row r="126" spans="1:8" x14ac:dyDescent="0.3">
      <c r="A126" s="25" t="str">
        <f>IF(Valuation!A127="","",Valuation!A127)</f>
        <v/>
      </c>
      <c r="B126" s="25" t="str">
        <f>IF($A126="","",Valuation!B127)</f>
        <v/>
      </c>
      <c r="C126" s="22" t="str">
        <f>IF($A126="","",N(Valuation!K127))</f>
        <v/>
      </c>
      <c r="D126" s="26" t="str">
        <f>IF(OR($A126="",SUM(Valuation!$K$5:$K$504)=0),"",$C126/SUM(Valuation!$K$5:$K$504))</f>
        <v/>
      </c>
      <c r="E126" s="26" t="str">
        <f>IF($D126="","",SUMIF($C$4:$C$503,"&gt;"&amp;$C126)/SUM(Valuation!$K$5:$K$504))</f>
        <v/>
      </c>
      <c r="F126" s="26" t="str">
        <f>IF($D126="","",SUMIF($C$4:$C$503,"&gt;="&amp;$C126)/SUM(Valuation!$K$5:$K$504))</f>
        <v/>
      </c>
      <c r="G126" s="27" t="str">
        <f t="shared" si="1"/>
        <v/>
      </c>
      <c r="H126" s="28" t="str">
        <f>IF($D126="","",IF($C126=0,"C",IF($E126&lt;Settings!$B$7,"A",IF($E126&lt;Settings!$B$8,"B","C"))))</f>
        <v/>
      </c>
    </row>
    <row r="127" spans="1:8" x14ac:dyDescent="0.3">
      <c r="A127" s="25" t="str">
        <f>IF(Valuation!A128="","",Valuation!A128)</f>
        <v/>
      </c>
      <c r="B127" s="25" t="str">
        <f>IF($A127="","",Valuation!B128)</f>
        <v/>
      </c>
      <c r="C127" s="22" t="str">
        <f>IF($A127="","",N(Valuation!K128))</f>
        <v/>
      </c>
      <c r="D127" s="26" t="str">
        <f>IF(OR($A127="",SUM(Valuation!$K$5:$K$504)=0),"",$C127/SUM(Valuation!$K$5:$K$504))</f>
        <v/>
      </c>
      <c r="E127" s="26" t="str">
        <f>IF($D127="","",SUMIF($C$4:$C$503,"&gt;"&amp;$C127)/SUM(Valuation!$K$5:$K$504))</f>
        <v/>
      </c>
      <c r="F127" s="26" t="str">
        <f>IF($D127="","",SUMIF($C$4:$C$503,"&gt;="&amp;$C127)/SUM(Valuation!$K$5:$K$504))</f>
        <v/>
      </c>
      <c r="G127" s="27" t="str">
        <f t="shared" si="1"/>
        <v/>
      </c>
      <c r="H127" s="28" t="str">
        <f>IF($D127="","",IF($C127=0,"C",IF($E127&lt;Settings!$B$7,"A",IF($E127&lt;Settings!$B$8,"B","C"))))</f>
        <v/>
      </c>
    </row>
    <row r="128" spans="1:8" x14ac:dyDescent="0.3">
      <c r="A128" s="25" t="str">
        <f>IF(Valuation!A129="","",Valuation!A129)</f>
        <v/>
      </c>
      <c r="B128" s="25" t="str">
        <f>IF($A128="","",Valuation!B129)</f>
        <v/>
      </c>
      <c r="C128" s="22" t="str">
        <f>IF($A128="","",N(Valuation!K129))</f>
        <v/>
      </c>
      <c r="D128" s="26" t="str">
        <f>IF(OR($A128="",SUM(Valuation!$K$5:$K$504)=0),"",$C128/SUM(Valuation!$K$5:$K$504))</f>
        <v/>
      </c>
      <c r="E128" s="26" t="str">
        <f>IF($D128="","",SUMIF($C$4:$C$503,"&gt;"&amp;$C128)/SUM(Valuation!$K$5:$K$504))</f>
        <v/>
      </c>
      <c r="F128" s="26" t="str">
        <f>IF($D128="","",SUMIF($C$4:$C$503,"&gt;="&amp;$C128)/SUM(Valuation!$K$5:$K$504))</f>
        <v/>
      </c>
      <c r="G128" s="27" t="str">
        <f t="shared" si="1"/>
        <v/>
      </c>
      <c r="H128" s="28" t="str">
        <f>IF($D128="","",IF($C128=0,"C",IF($E128&lt;Settings!$B$7,"A",IF($E128&lt;Settings!$B$8,"B","C"))))</f>
        <v/>
      </c>
    </row>
    <row r="129" spans="1:8" x14ac:dyDescent="0.3">
      <c r="A129" s="25" t="str">
        <f>IF(Valuation!A130="","",Valuation!A130)</f>
        <v/>
      </c>
      <c r="B129" s="25" t="str">
        <f>IF($A129="","",Valuation!B130)</f>
        <v/>
      </c>
      <c r="C129" s="22" t="str">
        <f>IF($A129="","",N(Valuation!K130))</f>
        <v/>
      </c>
      <c r="D129" s="26" t="str">
        <f>IF(OR($A129="",SUM(Valuation!$K$5:$K$504)=0),"",$C129/SUM(Valuation!$K$5:$K$504))</f>
        <v/>
      </c>
      <c r="E129" s="26" t="str">
        <f>IF($D129="","",SUMIF($C$4:$C$503,"&gt;"&amp;$C129)/SUM(Valuation!$K$5:$K$504))</f>
        <v/>
      </c>
      <c r="F129" s="26" t="str">
        <f>IF($D129="","",SUMIF($C$4:$C$503,"&gt;="&amp;$C129)/SUM(Valuation!$K$5:$K$504))</f>
        <v/>
      </c>
      <c r="G129" s="27" t="str">
        <f t="shared" si="1"/>
        <v/>
      </c>
      <c r="H129" s="28" t="str">
        <f>IF($D129="","",IF($C129=0,"C",IF($E129&lt;Settings!$B$7,"A",IF($E129&lt;Settings!$B$8,"B","C"))))</f>
        <v/>
      </c>
    </row>
    <row r="130" spans="1:8" x14ac:dyDescent="0.3">
      <c r="A130" s="25" t="str">
        <f>IF(Valuation!A131="","",Valuation!A131)</f>
        <v/>
      </c>
      <c r="B130" s="25" t="str">
        <f>IF($A130="","",Valuation!B131)</f>
        <v/>
      </c>
      <c r="C130" s="22" t="str">
        <f>IF($A130="","",N(Valuation!K131))</f>
        <v/>
      </c>
      <c r="D130" s="26" t="str">
        <f>IF(OR($A130="",SUM(Valuation!$K$5:$K$504)=0),"",$C130/SUM(Valuation!$K$5:$K$504))</f>
        <v/>
      </c>
      <c r="E130" s="26" t="str">
        <f>IF($D130="","",SUMIF($C$4:$C$503,"&gt;"&amp;$C130)/SUM(Valuation!$K$5:$K$504))</f>
        <v/>
      </c>
      <c r="F130" s="26" t="str">
        <f>IF($D130="","",SUMIF($C$4:$C$503,"&gt;="&amp;$C130)/SUM(Valuation!$K$5:$K$504))</f>
        <v/>
      </c>
      <c r="G130" s="27" t="str">
        <f t="shared" si="1"/>
        <v/>
      </c>
      <c r="H130" s="28" t="str">
        <f>IF($D130="","",IF($C130=0,"C",IF($E130&lt;Settings!$B$7,"A",IF($E130&lt;Settings!$B$8,"B","C"))))</f>
        <v/>
      </c>
    </row>
    <row r="131" spans="1:8" x14ac:dyDescent="0.3">
      <c r="A131" s="25" t="str">
        <f>IF(Valuation!A132="","",Valuation!A132)</f>
        <v/>
      </c>
      <c r="B131" s="25" t="str">
        <f>IF($A131="","",Valuation!B132)</f>
        <v/>
      </c>
      <c r="C131" s="22" t="str">
        <f>IF($A131="","",N(Valuation!K132))</f>
        <v/>
      </c>
      <c r="D131" s="26" t="str">
        <f>IF(OR($A131="",SUM(Valuation!$K$5:$K$504)=0),"",$C131/SUM(Valuation!$K$5:$K$504))</f>
        <v/>
      </c>
      <c r="E131" s="26" t="str">
        <f>IF($D131="","",SUMIF($C$4:$C$503,"&gt;"&amp;$C131)/SUM(Valuation!$K$5:$K$504))</f>
        <v/>
      </c>
      <c r="F131" s="26" t="str">
        <f>IF($D131="","",SUMIF($C$4:$C$503,"&gt;="&amp;$C131)/SUM(Valuation!$K$5:$K$504))</f>
        <v/>
      </c>
      <c r="G131" s="27" t="str">
        <f t="shared" si="1"/>
        <v/>
      </c>
      <c r="H131" s="28" t="str">
        <f>IF($D131="","",IF($C131=0,"C",IF($E131&lt;Settings!$B$7,"A",IF($E131&lt;Settings!$B$8,"B","C"))))</f>
        <v/>
      </c>
    </row>
    <row r="132" spans="1:8" x14ac:dyDescent="0.3">
      <c r="A132" s="25" t="str">
        <f>IF(Valuation!A133="","",Valuation!A133)</f>
        <v/>
      </c>
      <c r="B132" s="25" t="str">
        <f>IF($A132="","",Valuation!B133)</f>
        <v/>
      </c>
      <c r="C132" s="22" t="str">
        <f>IF($A132="","",N(Valuation!K133))</f>
        <v/>
      </c>
      <c r="D132" s="26" t="str">
        <f>IF(OR($A132="",SUM(Valuation!$K$5:$K$504)=0),"",$C132/SUM(Valuation!$K$5:$K$504))</f>
        <v/>
      </c>
      <c r="E132" s="26" t="str">
        <f>IF($D132="","",SUMIF($C$4:$C$503,"&gt;"&amp;$C132)/SUM(Valuation!$K$5:$K$504))</f>
        <v/>
      </c>
      <c r="F132" s="26" t="str">
        <f>IF($D132="","",SUMIF($C$4:$C$503,"&gt;="&amp;$C132)/SUM(Valuation!$K$5:$K$504))</f>
        <v/>
      </c>
      <c r="G132" s="27" t="str">
        <f t="shared" ref="G132:G195" si="2">IF($D132="","",RANK($C132,$C$4:$C$503))</f>
        <v/>
      </c>
      <c r="H132" s="28" t="str">
        <f>IF($D132="","",IF($C132=0,"C",IF($E132&lt;Settings!$B$7,"A",IF($E132&lt;Settings!$B$8,"B","C"))))</f>
        <v/>
      </c>
    </row>
    <row r="133" spans="1:8" x14ac:dyDescent="0.3">
      <c r="A133" s="25" t="str">
        <f>IF(Valuation!A134="","",Valuation!A134)</f>
        <v/>
      </c>
      <c r="B133" s="25" t="str">
        <f>IF($A133="","",Valuation!B134)</f>
        <v/>
      </c>
      <c r="C133" s="22" t="str">
        <f>IF($A133="","",N(Valuation!K134))</f>
        <v/>
      </c>
      <c r="D133" s="26" t="str">
        <f>IF(OR($A133="",SUM(Valuation!$K$5:$K$504)=0),"",$C133/SUM(Valuation!$K$5:$K$504))</f>
        <v/>
      </c>
      <c r="E133" s="26" t="str">
        <f>IF($D133="","",SUMIF($C$4:$C$503,"&gt;"&amp;$C133)/SUM(Valuation!$K$5:$K$504))</f>
        <v/>
      </c>
      <c r="F133" s="26" t="str">
        <f>IF($D133="","",SUMIF($C$4:$C$503,"&gt;="&amp;$C133)/SUM(Valuation!$K$5:$K$504))</f>
        <v/>
      </c>
      <c r="G133" s="27" t="str">
        <f t="shared" si="2"/>
        <v/>
      </c>
      <c r="H133" s="28" t="str">
        <f>IF($D133="","",IF($C133=0,"C",IF($E133&lt;Settings!$B$7,"A",IF($E133&lt;Settings!$B$8,"B","C"))))</f>
        <v/>
      </c>
    </row>
    <row r="134" spans="1:8" x14ac:dyDescent="0.3">
      <c r="A134" s="25" t="str">
        <f>IF(Valuation!A135="","",Valuation!A135)</f>
        <v/>
      </c>
      <c r="B134" s="25" t="str">
        <f>IF($A134="","",Valuation!B135)</f>
        <v/>
      </c>
      <c r="C134" s="22" t="str">
        <f>IF($A134="","",N(Valuation!K135))</f>
        <v/>
      </c>
      <c r="D134" s="26" t="str">
        <f>IF(OR($A134="",SUM(Valuation!$K$5:$K$504)=0),"",$C134/SUM(Valuation!$K$5:$K$504))</f>
        <v/>
      </c>
      <c r="E134" s="26" t="str">
        <f>IF($D134="","",SUMIF($C$4:$C$503,"&gt;"&amp;$C134)/SUM(Valuation!$K$5:$K$504))</f>
        <v/>
      </c>
      <c r="F134" s="26" t="str">
        <f>IF($D134="","",SUMIF($C$4:$C$503,"&gt;="&amp;$C134)/SUM(Valuation!$K$5:$K$504))</f>
        <v/>
      </c>
      <c r="G134" s="27" t="str">
        <f t="shared" si="2"/>
        <v/>
      </c>
      <c r="H134" s="28" t="str">
        <f>IF($D134="","",IF($C134=0,"C",IF($E134&lt;Settings!$B$7,"A",IF($E134&lt;Settings!$B$8,"B","C"))))</f>
        <v/>
      </c>
    </row>
    <row r="135" spans="1:8" x14ac:dyDescent="0.3">
      <c r="A135" s="25" t="str">
        <f>IF(Valuation!A136="","",Valuation!A136)</f>
        <v/>
      </c>
      <c r="B135" s="25" t="str">
        <f>IF($A135="","",Valuation!B136)</f>
        <v/>
      </c>
      <c r="C135" s="22" t="str">
        <f>IF($A135="","",N(Valuation!K136))</f>
        <v/>
      </c>
      <c r="D135" s="26" t="str">
        <f>IF(OR($A135="",SUM(Valuation!$K$5:$K$504)=0),"",$C135/SUM(Valuation!$K$5:$K$504))</f>
        <v/>
      </c>
      <c r="E135" s="26" t="str">
        <f>IF($D135="","",SUMIF($C$4:$C$503,"&gt;"&amp;$C135)/SUM(Valuation!$K$5:$K$504))</f>
        <v/>
      </c>
      <c r="F135" s="26" t="str">
        <f>IF($D135="","",SUMIF($C$4:$C$503,"&gt;="&amp;$C135)/SUM(Valuation!$K$5:$K$504))</f>
        <v/>
      </c>
      <c r="G135" s="27" t="str">
        <f t="shared" si="2"/>
        <v/>
      </c>
      <c r="H135" s="28" t="str">
        <f>IF($D135="","",IF($C135=0,"C",IF($E135&lt;Settings!$B$7,"A",IF($E135&lt;Settings!$B$8,"B","C"))))</f>
        <v/>
      </c>
    </row>
    <row r="136" spans="1:8" x14ac:dyDescent="0.3">
      <c r="A136" s="25" t="str">
        <f>IF(Valuation!A137="","",Valuation!A137)</f>
        <v/>
      </c>
      <c r="B136" s="25" t="str">
        <f>IF($A136="","",Valuation!B137)</f>
        <v/>
      </c>
      <c r="C136" s="22" t="str">
        <f>IF($A136="","",N(Valuation!K137))</f>
        <v/>
      </c>
      <c r="D136" s="26" t="str">
        <f>IF(OR($A136="",SUM(Valuation!$K$5:$K$504)=0),"",$C136/SUM(Valuation!$K$5:$K$504))</f>
        <v/>
      </c>
      <c r="E136" s="26" t="str">
        <f>IF($D136="","",SUMIF($C$4:$C$503,"&gt;"&amp;$C136)/SUM(Valuation!$K$5:$K$504))</f>
        <v/>
      </c>
      <c r="F136" s="26" t="str">
        <f>IF($D136="","",SUMIF($C$4:$C$503,"&gt;="&amp;$C136)/SUM(Valuation!$K$5:$K$504))</f>
        <v/>
      </c>
      <c r="G136" s="27" t="str">
        <f t="shared" si="2"/>
        <v/>
      </c>
      <c r="H136" s="28" t="str">
        <f>IF($D136="","",IF($C136=0,"C",IF($E136&lt;Settings!$B$7,"A",IF($E136&lt;Settings!$B$8,"B","C"))))</f>
        <v/>
      </c>
    </row>
    <row r="137" spans="1:8" x14ac:dyDescent="0.3">
      <c r="A137" s="25" t="str">
        <f>IF(Valuation!A138="","",Valuation!A138)</f>
        <v/>
      </c>
      <c r="B137" s="25" t="str">
        <f>IF($A137="","",Valuation!B138)</f>
        <v/>
      </c>
      <c r="C137" s="22" t="str">
        <f>IF($A137="","",N(Valuation!K138))</f>
        <v/>
      </c>
      <c r="D137" s="26" t="str">
        <f>IF(OR($A137="",SUM(Valuation!$K$5:$K$504)=0),"",$C137/SUM(Valuation!$K$5:$K$504))</f>
        <v/>
      </c>
      <c r="E137" s="26" t="str">
        <f>IF($D137="","",SUMIF($C$4:$C$503,"&gt;"&amp;$C137)/SUM(Valuation!$K$5:$K$504))</f>
        <v/>
      </c>
      <c r="F137" s="26" t="str">
        <f>IF($D137="","",SUMIF($C$4:$C$503,"&gt;="&amp;$C137)/SUM(Valuation!$K$5:$K$504))</f>
        <v/>
      </c>
      <c r="G137" s="27" t="str">
        <f t="shared" si="2"/>
        <v/>
      </c>
      <c r="H137" s="28" t="str">
        <f>IF($D137="","",IF($C137=0,"C",IF($E137&lt;Settings!$B$7,"A",IF($E137&lt;Settings!$B$8,"B","C"))))</f>
        <v/>
      </c>
    </row>
    <row r="138" spans="1:8" x14ac:dyDescent="0.3">
      <c r="A138" s="25" t="str">
        <f>IF(Valuation!A139="","",Valuation!A139)</f>
        <v/>
      </c>
      <c r="B138" s="25" t="str">
        <f>IF($A138="","",Valuation!B139)</f>
        <v/>
      </c>
      <c r="C138" s="22" t="str">
        <f>IF($A138="","",N(Valuation!K139))</f>
        <v/>
      </c>
      <c r="D138" s="26" t="str">
        <f>IF(OR($A138="",SUM(Valuation!$K$5:$K$504)=0),"",$C138/SUM(Valuation!$K$5:$K$504))</f>
        <v/>
      </c>
      <c r="E138" s="26" t="str">
        <f>IF($D138="","",SUMIF($C$4:$C$503,"&gt;"&amp;$C138)/SUM(Valuation!$K$5:$K$504))</f>
        <v/>
      </c>
      <c r="F138" s="26" t="str">
        <f>IF($D138="","",SUMIF($C$4:$C$503,"&gt;="&amp;$C138)/SUM(Valuation!$K$5:$K$504))</f>
        <v/>
      </c>
      <c r="G138" s="27" t="str">
        <f t="shared" si="2"/>
        <v/>
      </c>
      <c r="H138" s="28" t="str">
        <f>IF($D138="","",IF($C138=0,"C",IF($E138&lt;Settings!$B$7,"A",IF($E138&lt;Settings!$B$8,"B","C"))))</f>
        <v/>
      </c>
    </row>
    <row r="139" spans="1:8" x14ac:dyDescent="0.3">
      <c r="A139" s="25" t="str">
        <f>IF(Valuation!A140="","",Valuation!A140)</f>
        <v/>
      </c>
      <c r="B139" s="25" t="str">
        <f>IF($A139="","",Valuation!B140)</f>
        <v/>
      </c>
      <c r="C139" s="22" t="str">
        <f>IF($A139="","",N(Valuation!K140))</f>
        <v/>
      </c>
      <c r="D139" s="26" t="str">
        <f>IF(OR($A139="",SUM(Valuation!$K$5:$K$504)=0),"",$C139/SUM(Valuation!$K$5:$K$504))</f>
        <v/>
      </c>
      <c r="E139" s="26" t="str">
        <f>IF($D139="","",SUMIF($C$4:$C$503,"&gt;"&amp;$C139)/SUM(Valuation!$K$5:$K$504))</f>
        <v/>
      </c>
      <c r="F139" s="26" t="str">
        <f>IF($D139="","",SUMIF($C$4:$C$503,"&gt;="&amp;$C139)/SUM(Valuation!$K$5:$K$504))</f>
        <v/>
      </c>
      <c r="G139" s="27" t="str">
        <f t="shared" si="2"/>
        <v/>
      </c>
      <c r="H139" s="28" t="str">
        <f>IF($D139="","",IF($C139=0,"C",IF($E139&lt;Settings!$B$7,"A",IF($E139&lt;Settings!$B$8,"B","C"))))</f>
        <v/>
      </c>
    </row>
    <row r="140" spans="1:8" x14ac:dyDescent="0.3">
      <c r="A140" s="25" t="str">
        <f>IF(Valuation!A141="","",Valuation!A141)</f>
        <v/>
      </c>
      <c r="B140" s="25" t="str">
        <f>IF($A140="","",Valuation!B141)</f>
        <v/>
      </c>
      <c r="C140" s="22" t="str">
        <f>IF($A140="","",N(Valuation!K141))</f>
        <v/>
      </c>
      <c r="D140" s="26" t="str">
        <f>IF(OR($A140="",SUM(Valuation!$K$5:$K$504)=0),"",$C140/SUM(Valuation!$K$5:$K$504))</f>
        <v/>
      </c>
      <c r="E140" s="26" t="str">
        <f>IF($D140="","",SUMIF($C$4:$C$503,"&gt;"&amp;$C140)/SUM(Valuation!$K$5:$K$504))</f>
        <v/>
      </c>
      <c r="F140" s="26" t="str">
        <f>IF($D140="","",SUMIF($C$4:$C$503,"&gt;="&amp;$C140)/SUM(Valuation!$K$5:$K$504))</f>
        <v/>
      </c>
      <c r="G140" s="27" t="str">
        <f t="shared" si="2"/>
        <v/>
      </c>
      <c r="H140" s="28" t="str">
        <f>IF($D140="","",IF($C140=0,"C",IF($E140&lt;Settings!$B$7,"A",IF($E140&lt;Settings!$B$8,"B","C"))))</f>
        <v/>
      </c>
    </row>
    <row r="141" spans="1:8" x14ac:dyDescent="0.3">
      <c r="A141" s="25" t="str">
        <f>IF(Valuation!A142="","",Valuation!A142)</f>
        <v/>
      </c>
      <c r="B141" s="25" t="str">
        <f>IF($A141="","",Valuation!B142)</f>
        <v/>
      </c>
      <c r="C141" s="22" t="str">
        <f>IF($A141="","",N(Valuation!K142))</f>
        <v/>
      </c>
      <c r="D141" s="26" t="str">
        <f>IF(OR($A141="",SUM(Valuation!$K$5:$K$504)=0),"",$C141/SUM(Valuation!$K$5:$K$504))</f>
        <v/>
      </c>
      <c r="E141" s="26" t="str">
        <f>IF($D141="","",SUMIF($C$4:$C$503,"&gt;"&amp;$C141)/SUM(Valuation!$K$5:$K$504))</f>
        <v/>
      </c>
      <c r="F141" s="26" t="str">
        <f>IF($D141="","",SUMIF($C$4:$C$503,"&gt;="&amp;$C141)/SUM(Valuation!$K$5:$K$504))</f>
        <v/>
      </c>
      <c r="G141" s="27" t="str">
        <f t="shared" si="2"/>
        <v/>
      </c>
      <c r="H141" s="28" t="str">
        <f>IF($D141="","",IF($C141=0,"C",IF($E141&lt;Settings!$B$7,"A",IF($E141&lt;Settings!$B$8,"B","C"))))</f>
        <v/>
      </c>
    </row>
    <row r="142" spans="1:8" x14ac:dyDescent="0.3">
      <c r="A142" s="25" t="str">
        <f>IF(Valuation!A143="","",Valuation!A143)</f>
        <v/>
      </c>
      <c r="B142" s="25" t="str">
        <f>IF($A142="","",Valuation!B143)</f>
        <v/>
      </c>
      <c r="C142" s="22" t="str">
        <f>IF($A142="","",N(Valuation!K143))</f>
        <v/>
      </c>
      <c r="D142" s="26" t="str">
        <f>IF(OR($A142="",SUM(Valuation!$K$5:$K$504)=0),"",$C142/SUM(Valuation!$K$5:$K$504))</f>
        <v/>
      </c>
      <c r="E142" s="26" t="str">
        <f>IF($D142="","",SUMIF($C$4:$C$503,"&gt;"&amp;$C142)/SUM(Valuation!$K$5:$K$504))</f>
        <v/>
      </c>
      <c r="F142" s="26" t="str">
        <f>IF($D142="","",SUMIF($C$4:$C$503,"&gt;="&amp;$C142)/SUM(Valuation!$K$5:$K$504))</f>
        <v/>
      </c>
      <c r="G142" s="27" t="str">
        <f t="shared" si="2"/>
        <v/>
      </c>
      <c r="H142" s="28" t="str">
        <f>IF($D142="","",IF($C142=0,"C",IF($E142&lt;Settings!$B$7,"A",IF($E142&lt;Settings!$B$8,"B","C"))))</f>
        <v/>
      </c>
    </row>
    <row r="143" spans="1:8" x14ac:dyDescent="0.3">
      <c r="A143" s="25" t="str">
        <f>IF(Valuation!A144="","",Valuation!A144)</f>
        <v/>
      </c>
      <c r="B143" s="25" t="str">
        <f>IF($A143="","",Valuation!B144)</f>
        <v/>
      </c>
      <c r="C143" s="22" t="str">
        <f>IF($A143="","",N(Valuation!K144))</f>
        <v/>
      </c>
      <c r="D143" s="26" t="str">
        <f>IF(OR($A143="",SUM(Valuation!$K$5:$K$504)=0),"",$C143/SUM(Valuation!$K$5:$K$504))</f>
        <v/>
      </c>
      <c r="E143" s="26" t="str">
        <f>IF($D143="","",SUMIF($C$4:$C$503,"&gt;"&amp;$C143)/SUM(Valuation!$K$5:$K$504))</f>
        <v/>
      </c>
      <c r="F143" s="26" t="str">
        <f>IF($D143="","",SUMIF($C$4:$C$503,"&gt;="&amp;$C143)/SUM(Valuation!$K$5:$K$504))</f>
        <v/>
      </c>
      <c r="G143" s="27" t="str">
        <f t="shared" si="2"/>
        <v/>
      </c>
      <c r="H143" s="28" t="str">
        <f>IF($D143="","",IF($C143=0,"C",IF($E143&lt;Settings!$B$7,"A",IF($E143&lt;Settings!$B$8,"B","C"))))</f>
        <v/>
      </c>
    </row>
    <row r="144" spans="1:8" x14ac:dyDescent="0.3">
      <c r="A144" s="25" t="str">
        <f>IF(Valuation!A145="","",Valuation!A145)</f>
        <v/>
      </c>
      <c r="B144" s="25" t="str">
        <f>IF($A144="","",Valuation!B145)</f>
        <v/>
      </c>
      <c r="C144" s="22" t="str">
        <f>IF($A144="","",N(Valuation!K145))</f>
        <v/>
      </c>
      <c r="D144" s="26" t="str">
        <f>IF(OR($A144="",SUM(Valuation!$K$5:$K$504)=0),"",$C144/SUM(Valuation!$K$5:$K$504))</f>
        <v/>
      </c>
      <c r="E144" s="26" t="str">
        <f>IF($D144="","",SUMIF($C$4:$C$503,"&gt;"&amp;$C144)/SUM(Valuation!$K$5:$K$504))</f>
        <v/>
      </c>
      <c r="F144" s="26" t="str">
        <f>IF($D144="","",SUMIF($C$4:$C$503,"&gt;="&amp;$C144)/SUM(Valuation!$K$5:$K$504))</f>
        <v/>
      </c>
      <c r="G144" s="27" t="str">
        <f t="shared" si="2"/>
        <v/>
      </c>
      <c r="H144" s="28" t="str">
        <f>IF($D144="","",IF($C144=0,"C",IF($E144&lt;Settings!$B$7,"A",IF($E144&lt;Settings!$B$8,"B","C"))))</f>
        <v/>
      </c>
    </row>
    <row r="145" spans="1:8" x14ac:dyDescent="0.3">
      <c r="A145" s="25" t="str">
        <f>IF(Valuation!A146="","",Valuation!A146)</f>
        <v/>
      </c>
      <c r="B145" s="25" t="str">
        <f>IF($A145="","",Valuation!B146)</f>
        <v/>
      </c>
      <c r="C145" s="22" t="str">
        <f>IF($A145="","",N(Valuation!K146))</f>
        <v/>
      </c>
      <c r="D145" s="26" t="str">
        <f>IF(OR($A145="",SUM(Valuation!$K$5:$K$504)=0),"",$C145/SUM(Valuation!$K$5:$K$504))</f>
        <v/>
      </c>
      <c r="E145" s="26" t="str">
        <f>IF($D145="","",SUMIF($C$4:$C$503,"&gt;"&amp;$C145)/SUM(Valuation!$K$5:$K$504))</f>
        <v/>
      </c>
      <c r="F145" s="26" t="str">
        <f>IF($D145="","",SUMIF($C$4:$C$503,"&gt;="&amp;$C145)/SUM(Valuation!$K$5:$K$504))</f>
        <v/>
      </c>
      <c r="G145" s="27" t="str">
        <f t="shared" si="2"/>
        <v/>
      </c>
      <c r="H145" s="28" t="str">
        <f>IF($D145="","",IF($C145=0,"C",IF($E145&lt;Settings!$B$7,"A",IF($E145&lt;Settings!$B$8,"B","C"))))</f>
        <v/>
      </c>
    </row>
    <row r="146" spans="1:8" x14ac:dyDescent="0.3">
      <c r="A146" s="25" t="str">
        <f>IF(Valuation!A147="","",Valuation!A147)</f>
        <v/>
      </c>
      <c r="B146" s="25" t="str">
        <f>IF($A146="","",Valuation!B147)</f>
        <v/>
      </c>
      <c r="C146" s="22" t="str">
        <f>IF($A146="","",N(Valuation!K147))</f>
        <v/>
      </c>
      <c r="D146" s="26" t="str">
        <f>IF(OR($A146="",SUM(Valuation!$K$5:$K$504)=0),"",$C146/SUM(Valuation!$K$5:$K$504))</f>
        <v/>
      </c>
      <c r="E146" s="26" t="str">
        <f>IF($D146="","",SUMIF($C$4:$C$503,"&gt;"&amp;$C146)/SUM(Valuation!$K$5:$K$504))</f>
        <v/>
      </c>
      <c r="F146" s="26" t="str">
        <f>IF($D146="","",SUMIF($C$4:$C$503,"&gt;="&amp;$C146)/SUM(Valuation!$K$5:$K$504))</f>
        <v/>
      </c>
      <c r="G146" s="27" t="str">
        <f t="shared" si="2"/>
        <v/>
      </c>
      <c r="H146" s="28" t="str">
        <f>IF($D146="","",IF($C146=0,"C",IF($E146&lt;Settings!$B$7,"A",IF($E146&lt;Settings!$B$8,"B","C"))))</f>
        <v/>
      </c>
    </row>
    <row r="147" spans="1:8" x14ac:dyDescent="0.3">
      <c r="A147" s="25" t="str">
        <f>IF(Valuation!A148="","",Valuation!A148)</f>
        <v/>
      </c>
      <c r="B147" s="25" t="str">
        <f>IF($A147="","",Valuation!B148)</f>
        <v/>
      </c>
      <c r="C147" s="22" t="str">
        <f>IF($A147="","",N(Valuation!K148))</f>
        <v/>
      </c>
      <c r="D147" s="26" t="str">
        <f>IF(OR($A147="",SUM(Valuation!$K$5:$K$504)=0),"",$C147/SUM(Valuation!$K$5:$K$504))</f>
        <v/>
      </c>
      <c r="E147" s="26" t="str">
        <f>IF($D147="","",SUMIF($C$4:$C$503,"&gt;"&amp;$C147)/SUM(Valuation!$K$5:$K$504))</f>
        <v/>
      </c>
      <c r="F147" s="26" t="str">
        <f>IF($D147="","",SUMIF($C$4:$C$503,"&gt;="&amp;$C147)/SUM(Valuation!$K$5:$K$504))</f>
        <v/>
      </c>
      <c r="G147" s="27" t="str">
        <f t="shared" si="2"/>
        <v/>
      </c>
      <c r="H147" s="28" t="str">
        <f>IF($D147="","",IF($C147=0,"C",IF($E147&lt;Settings!$B$7,"A",IF($E147&lt;Settings!$B$8,"B","C"))))</f>
        <v/>
      </c>
    </row>
    <row r="148" spans="1:8" x14ac:dyDescent="0.3">
      <c r="A148" s="25" t="str">
        <f>IF(Valuation!A149="","",Valuation!A149)</f>
        <v/>
      </c>
      <c r="B148" s="25" t="str">
        <f>IF($A148="","",Valuation!B149)</f>
        <v/>
      </c>
      <c r="C148" s="22" t="str">
        <f>IF($A148="","",N(Valuation!K149))</f>
        <v/>
      </c>
      <c r="D148" s="26" t="str">
        <f>IF(OR($A148="",SUM(Valuation!$K$5:$K$504)=0),"",$C148/SUM(Valuation!$K$5:$K$504))</f>
        <v/>
      </c>
      <c r="E148" s="26" t="str">
        <f>IF($D148="","",SUMIF($C$4:$C$503,"&gt;"&amp;$C148)/SUM(Valuation!$K$5:$K$504))</f>
        <v/>
      </c>
      <c r="F148" s="26" t="str">
        <f>IF($D148="","",SUMIF($C$4:$C$503,"&gt;="&amp;$C148)/SUM(Valuation!$K$5:$K$504))</f>
        <v/>
      </c>
      <c r="G148" s="27" t="str">
        <f t="shared" si="2"/>
        <v/>
      </c>
      <c r="H148" s="28" t="str">
        <f>IF($D148="","",IF($C148=0,"C",IF($E148&lt;Settings!$B$7,"A",IF($E148&lt;Settings!$B$8,"B","C"))))</f>
        <v/>
      </c>
    </row>
    <row r="149" spans="1:8" x14ac:dyDescent="0.3">
      <c r="A149" s="25" t="str">
        <f>IF(Valuation!A150="","",Valuation!A150)</f>
        <v/>
      </c>
      <c r="B149" s="25" t="str">
        <f>IF($A149="","",Valuation!B150)</f>
        <v/>
      </c>
      <c r="C149" s="22" t="str">
        <f>IF($A149="","",N(Valuation!K150))</f>
        <v/>
      </c>
      <c r="D149" s="26" t="str">
        <f>IF(OR($A149="",SUM(Valuation!$K$5:$K$504)=0),"",$C149/SUM(Valuation!$K$5:$K$504))</f>
        <v/>
      </c>
      <c r="E149" s="26" t="str">
        <f>IF($D149="","",SUMIF($C$4:$C$503,"&gt;"&amp;$C149)/SUM(Valuation!$K$5:$K$504))</f>
        <v/>
      </c>
      <c r="F149" s="26" t="str">
        <f>IF($D149="","",SUMIF($C$4:$C$503,"&gt;="&amp;$C149)/SUM(Valuation!$K$5:$K$504))</f>
        <v/>
      </c>
      <c r="G149" s="27" t="str">
        <f t="shared" si="2"/>
        <v/>
      </c>
      <c r="H149" s="28" t="str">
        <f>IF($D149="","",IF($C149=0,"C",IF($E149&lt;Settings!$B$7,"A",IF($E149&lt;Settings!$B$8,"B","C"))))</f>
        <v/>
      </c>
    </row>
    <row r="150" spans="1:8" x14ac:dyDescent="0.3">
      <c r="A150" s="25" t="str">
        <f>IF(Valuation!A151="","",Valuation!A151)</f>
        <v/>
      </c>
      <c r="B150" s="25" t="str">
        <f>IF($A150="","",Valuation!B151)</f>
        <v/>
      </c>
      <c r="C150" s="22" t="str">
        <f>IF($A150="","",N(Valuation!K151))</f>
        <v/>
      </c>
      <c r="D150" s="26" t="str">
        <f>IF(OR($A150="",SUM(Valuation!$K$5:$K$504)=0),"",$C150/SUM(Valuation!$K$5:$K$504))</f>
        <v/>
      </c>
      <c r="E150" s="26" t="str">
        <f>IF($D150="","",SUMIF($C$4:$C$503,"&gt;"&amp;$C150)/SUM(Valuation!$K$5:$K$504))</f>
        <v/>
      </c>
      <c r="F150" s="26" t="str">
        <f>IF($D150="","",SUMIF($C$4:$C$503,"&gt;="&amp;$C150)/SUM(Valuation!$K$5:$K$504))</f>
        <v/>
      </c>
      <c r="G150" s="27" t="str">
        <f t="shared" si="2"/>
        <v/>
      </c>
      <c r="H150" s="28" t="str">
        <f>IF($D150="","",IF($C150=0,"C",IF($E150&lt;Settings!$B$7,"A",IF($E150&lt;Settings!$B$8,"B","C"))))</f>
        <v/>
      </c>
    </row>
    <row r="151" spans="1:8" x14ac:dyDescent="0.3">
      <c r="A151" s="25" t="str">
        <f>IF(Valuation!A152="","",Valuation!A152)</f>
        <v/>
      </c>
      <c r="B151" s="25" t="str">
        <f>IF($A151="","",Valuation!B152)</f>
        <v/>
      </c>
      <c r="C151" s="22" t="str">
        <f>IF($A151="","",N(Valuation!K152))</f>
        <v/>
      </c>
      <c r="D151" s="26" t="str">
        <f>IF(OR($A151="",SUM(Valuation!$K$5:$K$504)=0),"",$C151/SUM(Valuation!$K$5:$K$504))</f>
        <v/>
      </c>
      <c r="E151" s="26" t="str">
        <f>IF($D151="","",SUMIF($C$4:$C$503,"&gt;"&amp;$C151)/SUM(Valuation!$K$5:$K$504))</f>
        <v/>
      </c>
      <c r="F151" s="26" t="str">
        <f>IF($D151="","",SUMIF($C$4:$C$503,"&gt;="&amp;$C151)/SUM(Valuation!$K$5:$K$504))</f>
        <v/>
      </c>
      <c r="G151" s="27" t="str">
        <f t="shared" si="2"/>
        <v/>
      </c>
      <c r="H151" s="28" t="str">
        <f>IF($D151="","",IF($C151=0,"C",IF($E151&lt;Settings!$B$7,"A",IF($E151&lt;Settings!$B$8,"B","C"))))</f>
        <v/>
      </c>
    </row>
    <row r="152" spans="1:8" x14ac:dyDescent="0.3">
      <c r="A152" s="25" t="str">
        <f>IF(Valuation!A153="","",Valuation!A153)</f>
        <v/>
      </c>
      <c r="B152" s="25" t="str">
        <f>IF($A152="","",Valuation!B153)</f>
        <v/>
      </c>
      <c r="C152" s="22" t="str">
        <f>IF($A152="","",N(Valuation!K153))</f>
        <v/>
      </c>
      <c r="D152" s="26" t="str">
        <f>IF(OR($A152="",SUM(Valuation!$K$5:$K$504)=0),"",$C152/SUM(Valuation!$K$5:$K$504))</f>
        <v/>
      </c>
      <c r="E152" s="26" t="str">
        <f>IF($D152="","",SUMIF($C$4:$C$503,"&gt;"&amp;$C152)/SUM(Valuation!$K$5:$K$504))</f>
        <v/>
      </c>
      <c r="F152" s="26" t="str">
        <f>IF($D152="","",SUMIF($C$4:$C$503,"&gt;="&amp;$C152)/SUM(Valuation!$K$5:$K$504))</f>
        <v/>
      </c>
      <c r="G152" s="27" t="str">
        <f t="shared" si="2"/>
        <v/>
      </c>
      <c r="H152" s="28" t="str">
        <f>IF($D152="","",IF($C152=0,"C",IF($E152&lt;Settings!$B$7,"A",IF($E152&lt;Settings!$B$8,"B","C"))))</f>
        <v/>
      </c>
    </row>
    <row r="153" spans="1:8" x14ac:dyDescent="0.3">
      <c r="A153" s="25" t="str">
        <f>IF(Valuation!A154="","",Valuation!A154)</f>
        <v/>
      </c>
      <c r="B153" s="25" t="str">
        <f>IF($A153="","",Valuation!B154)</f>
        <v/>
      </c>
      <c r="C153" s="22" t="str">
        <f>IF($A153="","",N(Valuation!K154))</f>
        <v/>
      </c>
      <c r="D153" s="26" t="str">
        <f>IF(OR($A153="",SUM(Valuation!$K$5:$K$504)=0),"",$C153/SUM(Valuation!$K$5:$K$504))</f>
        <v/>
      </c>
      <c r="E153" s="26" t="str">
        <f>IF($D153="","",SUMIF($C$4:$C$503,"&gt;"&amp;$C153)/SUM(Valuation!$K$5:$K$504))</f>
        <v/>
      </c>
      <c r="F153" s="26" t="str">
        <f>IF($D153="","",SUMIF($C$4:$C$503,"&gt;="&amp;$C153)/SUM(Valuation!$K$5:$K$504))</f>
        <v/>
      </c>
      <c r="G153" s="27" t="str">
        <f t="shared" si="2"/>
        <v/>
      </c>
      <c r="H153" s="28" t="str">
        <f>IF($D153="","",IF($C153=0,"C",IF($E153&lt;Settings!$B$7,"A",IF($E153&lt;Settings!$B$8,"B","C"))))</f>
        <v/>
      </c>
    </row>
    <row r="154" spans="1:8" x14ac:dyDescent="0.3">
      <c r="A154" s="25" t="str">
        <f>IF(Valuation!A155="","",Valuation!A155)</f>
        <v/>
      </c>
      <c r="B154" s="25" t="str">
        <f>IF($A154="","",Valuation!B155)</f>
        <v/>
      </c>
      <c r="C154" s="22" t="str">
        <f>IF($A154="","",N(Valuation!K155))</f>
        <v/>
      </c>
      <c r="D154" s="26" t="str">
        <f>IF(OR($A154="",SUM(Valuation!$K$5:$K$504)=0),"",$C154/SUM(Valuation!$K$5:$K$504))</f>
        <v/>
      </c>
      <c r="E154" s="26" t="str">
        <f>IF($D154="","",SUMIF($C$4:$C$503,"&gt;"&amp;$C154)/SUM(Valuation!$K$5:$K$504))</f>
        <v/>
      </c>
      <c r="F154" s="26" t="str">
        <f>IF($D154="","",SUMIF($C$4:$C$503,"&gt;="&amp;$C154)/SUM(Valuation!$K$5:$K$504))</f>
        <v/>
      </c>
      <c r="G154" s="27" t="str">
        <f t="shared" si="2"/>
        <v/>
      </c>
      <c r="H154" s="28" t="str">
        <f>IF($D154="","",IF($C154=0,"C",IF($E154&lt;Settings!$B$7,"A",IF($E154&lt;Settings!$B$8,"B","C"))))</f>
        <v/>
      </c>
    </row>
    <row r="155" spans="1:8" x14ac:dyDescent="0.3">
      <c r="A155" s="25" t="str">
        <f>IF(Valuation!A156="","",Valuation!A156)</f>
        <v/>
      </c>
      <c r="B155" s="25" t="str">
        <f>IF($A155="","",Valuation!B156)</f>
        <v/>
      </c>
      <c r="C155" s="22" t="str">
        <f>IF($A155="","",N(Valuation!K156))</f>
        <v/>
      </c>
      <c r="D155" s="26" t="str">
        <f>IF(OR($A155="",SUM(Valuation!$K$5:$K$504)=0),"",$C155/SUM(Valuation!$K$5:$K$504))</f>
        <v/>
      </c>
      <c r="E155" s="26" t="str">
        <f>IF($D155="","",SUMIF($C$4:$C$503,"&gt;"&amp;$C155)/SUM(Valuation!$K$5:$K$504))</f>
        <v/>
      </c>
      <c r="F155" s="26" t="str">
        <f>IF($D155="","",SUMIF($C$4:$C$503,"&gt;="&amp;$C155)/SUM(Valuation!$K$5:$K$504))</f>
        <v/>
      </c>
      <c r="G155" s="27" t="str">
        <f t="shared" si="2"/>
        <v/>
      </c>
      <c r="H155" s="28" t="str">
        <f>IF($D155="","",IF($C155=0,"C",IF($E155&lt;Settings!$B$7,"A",IF($E155&lt;Settings!$B$8,"B","C"))))</f>
        <v/>
      </c>
    </row>
    <row r="156" spans="1:8" x14ac:dyDescent="0.3">
      <c r="A156" s="25" t="str">
        <f>IF(Valuation!A157="","",Valuation!A157)</f>
        <v/>
      </c>
      <c r="B156" s="25" t="str">
        <f>IF($A156="","",Valuation!B157)</f>
        <v/>
      </c>
      <c r="C156" s="22" t="str">
        <f>IF($A156="","",N(Valuation!K157))</f>
        <v/>
      </c>
      <c r="D156" s="26" t="str">
        <f>IF(OR($A156="",SUM(Valuation!$K$5:$K$504)=0),"",$C156/SUM(Valuation!$K$5:$K$504))</f>
        <v/>
      </c>
      <c r="E156" s="26" t="str">
        <f>IF($D156="","",SUMIF($C$4:$C$503,"&gt;"&amp;$C156)/SUM(Valuation!$K$5:$K$504))</f>
        <v/>
      </c>
      <c r="F156" s="26" t="str">
        <f>IF($D156="","",SUMIF($C$4:$C$503,"&gt;="&amp;$C156)/SUM(Valuation!$K$5:$K$504))</f>
        <v/>
      </c>
      <c r="G156" s="27" t="str">
        <f t="shared" si="2"/>
        <v/>
      </c>
      <c r="H156" s="28" t="str">
        <f>IF($D156="","",IF($C156=0,"C",IF($E156&lt;Settings!$B$7,"A",IF($E156&lt;Settings!$B$8,"B","C"))))</f>
        <v/>
      </c>
    </row>
    <row r="157" spans="1:8" x14ac:dyDescent="0.3">
      <c r="A157" s="25" t="str">
        <f>IF(Valuation!A158="","",Valuation!A158)</f>
        <v/>
      </c>
      <c r="B157" s="25" t="str">
        <f>IF($A157="","",Valuation!B158)</f>
        <v/>
      </c>
      <c r="C157" s="22" t="str">
        <f>IF($A157="","",N(Valuation!K158))</f>
        <v/>
      </c>
      <c r="D157" s="26" t="str">
        <f>IF(OR($A157="",SUM(Valuation!$K$5:$K$504)=0),"",$C157/SUM(Valuation!$K$5:$K$504))</f>
        <v/>
      </c>
      <c r="E157" s="26" t="str">
        <f>IF($D157="","",SUMIF($C$4:$C$503,"&gt;"&amp;$C157)/SUM(Valuation!$K$5:$K$504))</f>
        <v/>
      </c>
      <c r="F157" s="26" t="str">
        <f>IF($D157="","",SUMIF($C$4:$C$503,"&gt;="&amp;$C157)/SUM(Valuation!$K$5:$K$504))</f>
        <v/>
      </c>
      <c r="G157" s="27" t="str">
        <f t="shared" si="2"/>
        <v/>
      </c>
      <c r="H157" s="28" t="str">
        <f>IF($D157="","",IF($C157=0,"C",IF($E157&lt;Settings!$B$7,"A",IF($E157&lt;Settings!$B$8,"B","C"))))</f>
        <v/>
      </c>
    </row>
    <row r="158" spans="1:8" x14ac:dyDescent="0.3">
      <c r="A158" s="25" t="str">
        <f>IF(Valuation!A159="","",Valuation!A159)</f>
        <v/>
      </c>
      <c r="B158" s="25" t="str">
        <f>IF($A158="","",Valuation!B159)</f>
        <v/>
      </c>
      <c r="C158" s="22" t="str">
        <f>IF($A158="","",N(Valuation!K159))</f>
        <v/>
      </c>
      <c r="D158" s="26" t="str">
        <f>IF(OR($A158="",SUM(Valuation!$K$5:$K$504)=0),"",$C158/SUM(Valuation!$K$5:$K$504))</f>
        <v/>
      </c>
      <c r="E158" s="26" t="str">
        <f>IF($D158="","",SUMIF($C$4:$C$503,"&gt;"&amp;$C158)/SUM(Valuation!$K$5:$K$504))</f>
        <v/>
      </c>
      <c r="F158" s="26" t="str">
        <f>IF($D158="","",SUMIF($C$4:$C$503,"&gt;="&amp;$C158)/SUM(Valuation!$K$5:$K$504))</f>
        <v/>
      </c>
      <c r="G158" s="27" t="str">
        <f t="shared" si="2"/>
        <v/>
      </c>
      <c r="H158" s="28" t="str">
        <f>IF($D158="","",IF($C158=0,"C",IF($E158&lt;Settings!$B$7,"A",IF($E158&lt;Settings!$B$8,"B","C"))))</f>
        <v/>
      </c>
    </row>
    <row r="159" spans="1:8" x14ac:dyDescent="0.3">
      <c r="A159" s="25" t="str">
        <f>IF(Valuation!A160="","",Valuation!A160)</f>
        <v/>
      </c>
      <c r="B159" s="25" t="str">
        <f>IF($A159="","",Valuation!B160)</f>
        <v/>
      </c>
      <c r="C159" s="22" t="str">
        <f>IF($A159="","",N(Valuation!K160))</f>
        <v/>
      </c>
      <c r="D159" s="26" t="str">
        <f>IF(OR($A159="",SUM(Valuation!$K$5:$K$504)=0),"",$C159/SUM(Valuation!$K$5:$K$504))</f>
        <v/>
      </c>
      <c r="E159" s="26" t="str">
        <f>IF($D159="","",SUMIF($C$4:$C$503,"&gt;"&amp;$C159)/SUM(Valuation!$K$5:$K$504))</f>
        <v/>
      </c>
      <c r="F159" s="26" t="str">
        <f>IF($D159="","",SUMIF($C$4:$C$503,"&gt;="&amp;$C159)/SUM(Valuation!$K$5:$K$504))</f>
        <v/>
      </c>
      <c r="G159" s="27" t="str">
        <f t="shared" si="2"/>
        <v/>
      </c>
      <c r="H159" s="28" t="str">
        <f>IF($D159="","",IF($C159=0,"C",IF($E159&lt;Settings!$B$7,"A",IF($E159&lt;Settings!$B$8,"B","C"))))</f>
        <v/>
      </c>
    </row>
    <row r="160" spans="1:8" x14ac:dyDescent="0.3">
      <c r="A160" s="25" t="str">
        <f>IF(Valuation!A161="","",Valuation!A161)</f>
        <v/>
      </c>
      <c r="B160" s="25" t="str">
        <f>IF($A160="","",Valuation!B161)</f>
        <v/>
      </c>
      <c r="C160" s="22" t="str">
        <f>IF($A160="","",N(Valuation!K161))</f>
        <v/>
      </c>
      <c r="D160" s="26" t="str">
        <f>IF(OR($A160="",SUM(Valuation!$K$5:$K$504)=0),"",$C160/SUM(Valuation!$K$5:$K$504))</f>
        <v/>
      </c>
      <c r="E160" s="26" t="str">
        <f>IF($D160="","",SUMIF($C$4:$C$503,"&gt;"&amp;$C160)/SUM(Valuation!$K$5:$K$504))</f>
        <v/>
      </c>
      <c r="F160" s="26" t="str">
        <f>IF($D160="","",SUMIF($C$4:$C$503,"&gt;="&amp;$C160)/SUM(Valuation!$K$5:$K$504))</f>
        <v/>
      </c>
      <c r="G160" s="27" t="str">
        <f t="shared" si="2"/>
        <v/>
      </c>
      <c r="H160" s="28" t="str">
        <f>IF($D160="","",IF($C160=0,"C",IF($E160&lt;Settings!$B$7,"A",IF($E160&lt;Settings!$B$8,"B","C"))))</f>
        <v/>
      </c>
    </row>
    <row r="161" spans="1:8" x14ac:dyDescent="0.3">
      <c r="A161" s="25" t="str">
        <f>IF(Valuation!A162="","",Valuation!A162)</f>
        <v/>
      </c>
      <c r="B161" s="25" t="str">
        <f>IF($A161="","",Valuation!B162)</f>
        <v/>
      </c>
      <c r="C161" s="22" t="str">
        <f>IF($A161="","",N(Valuation!K162))</f>
        <v/>
      </c>
      <c r="D161" s="26" t="str">
        <f>IF(OR($A161="",SUM(Valuation!$K$5:$K$504)=0),"",$C161/SUM(Valuation!$K$5:$K$504))</f>
        <v/>
      </c>
      <c r="E161" s="26" t="str">
        <f>IF($D161="","",SUMIF($C$4:$C$503,"&gt;"&amp;$C161)/SUM(Valuation!$K$5:$K$504))</f>
        <v/>
      </c>
      <c r="F161" s="26" t="str">
        <f>IF($D161="","",SUMIF($C$4:$C$503,"&gt;="&amp;$C161)/SUM(Valuation!$K$5:$K$504))</f>
        <v/>
      </c>
      <c r="G161" s="27" t="str">
        <f t="shared" si="2"/>
        <v/>
      </c>
      <c r="H161" s="28" t="str">
        <f>IF($D161="","",IF($C161=0,"C",IF($E161&lt;Settings!$B$7,"A",IF($E161&lt;Settings!$B$8,"B","C"))))</f>
        <v/>
      </c>
    </row>
    <row r="162" spans="1:8" x14ac:dyDescent="0.3">
      <c r="A162" s="25" t="str">
        <f>IF(Valuation!A163="","",Valuation!A163)</f>
        <v/>
      </c>
      <c r="B162" s="25" t="str">
        <f>IF($A162="","",Valuation!B163)</f>
        <v/>
      </c>
      <c r="C162" s="22" t="str">
        <f>IF($A162="","",N(Valuation!K163))</f>
        <v/>
      </c>
      <c r="D162" s="26" t="str">
        <f>IF(OR($A162="",SUM(Valuation!$K$5:$K$504)=0),"",$C162/SUM(Valuation!$K$5:$K$504))</f>
        <v/>
      </c>
      <c r="E162" s="26" t="str">
        <f>IF($D162="","",SUMIF($C$4:$C$503,"&gt;"&amp;$C162)/SUM(Valuation!$K$5:$K$504))</f>
        <v/>
      </c>
      <c r="F162" s="26" t="str">
        <f>IF($D162="","",SUMIF($C$4:$C$503,"&gt;="&amp;$C162)/SUM(Valuation!$K$5:$K$504))</f>
        <v/>
      </c>
      <c r="G162" s="27" t="str">
        <f t="shared" si="2"/>
        <v/>
      </c>
      <c r="H162" s="28" t="str">
        <f>IF($D162="","",IF($C162=0,"C",IF($E162&lt;Settings!$B$7,"A",IF($E162&lt;Settings!$B$8,"B","C"))))</f>
        <v/>
      </c>
    </row>
    <row r="163" spans="1:8" x14ac:dyDescent="0.3">
      <c r="A163" s="25" t="str">
        <f>IF(Valuation!A164="","",Valuation!A164)</f>
        <v/>
      </c>
      <c r="B163" s="25" t="str">
        <f>IF($A163="","",Valuation!B164)</f>
        <v/>
      </c>
      <c r="C163" s="22" t="str">
        <f>IF($A163="","",N(Valuation!K164))</f>
        <v/>
      </c>
      <c r="D163" s="26" t="str">
        <f>IF(OR($A163="",SUM(Valuation!$K$5:$K$504)=0),"",$C163/SUM(Valuation!$K$5:$K$504))</f>
        <v/>
      </c>
      <c r="E163" s="26" t="str">
        <f>IF($D163="","",SUMIF($C$4:$C$503,"&gt;"&amp;$C163)/SUM(Valuation!$K$5:$K$504))</f>
        <v/>
      </c>
      <c r="F163" s="26" t="str">
        <f>IF($D163="","",SUMIF($C$4:$C$503,"&gt;="&amp;$C163)/SUM(Valuation!$K$5:$K$504))</f>
        <v/>
      </c>
      <c r="G163" s="27" t="str">
        <f t="shared" si="2"/>
        <v/>
      </c>
      <c r="H163" s="28" t="str">
        <f>IF($D163="","",IF($C163=0,"C",IF($E163&lt;Settings!$B$7,"A",IF($E163&lt;Settings!$B$8,"B","C"))))</f>
        <v/>
      </c>
    </row>
    <row r="164" spans="1:8" x14ac:dyDescent="0.3">
      <c r="A164" s="25" t="str">
        <f>IF(Valuation!A165="","",Valuation!A165)</f>
        <v/>
      </c>
      <c r="B164" s="25" t="str">
        <f>IF($A164="","",Valuation!B165)</f>
        <v/>
      </c>
      <c r="C164" s="22" t="str">
        <f>IF($A164="","",N(Valuation!K165))</f>
        <v/>
      </c>
      <c r="D164" s="26" t="str">
        <f>IF(OR($A164="",SUM(Valuation!$K$5:$K$504)=0),"",$C164/SUM(Valuation!$K$5:$K$504))</f>
        <v/>
      </c>
      <c r="E164" s="26" t="str">
        <f>IF($D164="","",SUMIF($C$4:$C$503,"&gt;"&amp;$C164)/SUM(Valuation!$K$5:$K$504))</f>
        <v/>
      </c>
      <c r="F164" s="26" t="str">
        <f>IF($D164="","",SUMIF($C$4:$C$503,"&gt;="&amp;$C164)/SUM(Valuation!$K$5:$K$504))</f>
        <v/>
      </c>
      <c r="G164" s="27" t="str">
        <f t="shared" si="2"/>
        <v/>
      </c>
      <c r="H164" s="28" t="str">
        <f>IF($D164="","",IF($C164=0,"C",IF($E164&lt;Settings!$B$7,"A",IF($E164&lt;Settings!$B$8,"B","C"))))</f>
        <v/>
      </c>
    </row>
    <row r="165" spans="1:8" x14ac:dyDescent="0.3">
      <c r="A165" s="25" t="str">
        <f>IF(Valuation!A166="","",Valuation!A166)</f>
        <v/>
      </c>
      <c r="B165" s="25" t="str">
        <f>IF($A165="","",Valuation!B166)</f>
        <v/>
      </c>
      <c r="C165" s="22" t="str">
        <f>IF($A165="","",N(Valuation!K166))</f>
        <v/>
      </c>
      <c r="D165" s="26" t="str">
        <f>IF(OR($A165="",SUM(Valuation!$K$5:$K$504)=0),"",$C165/SUM(Valuation!$K$5:$K$504))</f>
        <v/>
      </c>
      <c r="E165" s="26" t="str">
        <f>IF($D165="","",SUMIF($C$4:$C$503,"&gt;"&amp;$C165)/SUM(Valuation!$K$5:$K$504))</f>
        <v/>
      </c>
      <c r="F165" s="26" t="str">
        <f>IF($D165="","",SUMIF($C$4:$C$503,"&gt;="&amp;$C165)/SUM(Valuation!$K$5:$K$504))</f>
        <v/>
      </c>
      <c r="G165" s="27" t="str">
        <f t="shared" si="2"/>
        <v/>
      </c>
      <c r="H165" s="28" t="str">
        <f>IF($D165="","",IF($C165=0,"C",IF($E165&lt;Settings!$B$7,"A",IF($E165&lt;Settings!$B$8,"B","C"))))</f>
        <v/>
      </c>
    </row>
    <row r="166" spans="1:8" x14ac:dyDescent="0.3">
      <c r="A166" s="25" t="str">
        <f>IF(Valuation!A167="","",Valuation!A167)</f>
        <v/>
      </c>
      <c r="B166" s="25" t="str">
        <f>IF($A166="","",Valuation!B167)</f>
        <v/>
      </c>
      <c r="C166" s="22" t="str">
        <f>IF($A166="","",N(Valuation!K167))</f>
        <v/>
      </c>
      <c r="D166" s="26" t="str">
        <f>IF(OR($A166="",SUM(Valuation!$K$5:$K$504)=0),"",$C166/SUM(Valuation!$K$5:$K$504))</f>
        <v/>
      </c>
      <c r="E166" s="26" t="str">
        <f>IF($D166="","",SUMIF($C$4:$C$503,"&gt;"&amp;$C166)/SUM(Valuation!$K$5:$K$504))</f>
        <v/>
      </c>
      <c r="F166" s="26" t="str">
        <f>IF($D166="","",SUMIF($C$4:$C$503,"&gt;="&amp;$C166)/SUM(Valuation!$K$5:$K$504))</f>
        <v/>
      </c>
      <c r="G166" s="27" t="str">
        <f t="shared" si="2"/>
        <v/>
      </c>
      <c r="H166" s="28" t="str">
        <f>IF($D166="","",IF($C166=0,"C",IF($E166&lt;Settings!$B$7,"A",IF($E166&lt;Settings!$B$8,"B","C"))))</f>
        <v/>
      </c>
    </row>
    <row r="167" spans="1:8" x14ac:dyDescent="0.3">
      <c r="A167" s="25" t="str">
        <f>IF(Valuation!A168="","",Valuation!A168)</f>
        <v/>
      </c>
      <c r="B167" s="25" t="str">
        <f>IF($A167="","",Valuation!B168)</f>
        <v/>
      </c>
      <c r="C167" s="22" t="str">
        <f>IF($A167="","",N(Valuation!K168))</f>
        <v/>
      </c>
      <c r="D167" s="26" t="str">
        <f>IF(OR($A167="",SUM(Valuation!$K$5:$K$504)=0),"",$C167/SUM(Valuation!$K$5:$K$504))</f>
        <v/>
      </c>
      <c r="E167" s="26" t="str">
        <f>IF($D167="","",SUMIF($C$4:$C$503,"&gt;"&amp;$C167)/SUM(Valuation!$K$5:$K$504))</f>
        <v/>
      </c>
      <c r="F167" s="26" t="str">
        <f>IF($D167="","",SUMIF($C$4:$C$503,"&gt;="&amp;$C167)/SUM(Valuation!$K$5:$K$504))</f>
        <v/>
      </c>
      <c r="G167" s="27" t="str">
        <f t="shared" si="2"/>
        <v/>
      </c>
      <c r="H167" s="28" t="str">
        <f>IF($D167="","",IF($C167=0,"C",IF($E167&lt;Settings!$B$7,"A",IF($E167&lt;Settings!$B$8,"B","C"))))</f>
        <v/>
      </c>
    </row>
    <row r="168" spans="1:8" x14ac:dyDescent="0.3">
      <c r="A168" s="25" t="str">
        <f>IF(Valuation!A169="","",Valuation!A169)</f>
        <v/>
      </c>
      <c r="B168" s="25" t="str">
        <f>IF($A168="","",Valuation!B169)</f>
        <v/>
      </c>
      <c r="C168" s="22" t="str">
        <f>IF($A168="","",N(Valuation!K169))</f>
        <v/>
      </c>
      <c r="D168" s="26" t="str">
        <f>IF(OR($A168="",SUM(Valuation!$K$5:$K$504)=0),"",$C168/SUM(Valuation!$K$5:$K$504))</f>
        <v/>
      </c>
      <c r="E168" s="26" t="str">
        <f>IF($D168="","",SUMIF($C$4:$C$503,"&gt;"&amp;$C168)/SUM(Valuation!$K$5:$K$504))</f>
        <v/>
      </c>
      <c r="F168" s="26" t="str">
        <f>IF($D168="","",SUMIF($C$4:$C$503,"&gt;="&amp;$C168)/SUM(Valuation!$K$5:$K$504))</f>
        <v/>
      </c>
      <c r="G168" s="27" t="str">
        <f t="shared" si="2"/>
        <v/>
      </c>
      <c r="H168" s="28" t="str">
        <f>IF($D168="","",IF($C168=0,"C",IF($E168&lt;Settings!$B$7,"A",IF($E168&lt;Settings!$B$8,"B","C"))))</f>
        <v/>
      </c>
    </row>
    <row r="169" spans="1:8" x14ac:dyDescent="0.3">
      <c r="A169" s="25" t="str">
        <f>IF(Valuation!A170="","",Valuation!A170)</f>
        <v/>
      </c>
      <c r="B169" s="25" t="str">
        <f>IF($A169="","",Valuation!B170)</f>
        <v/>
      </c>
      <c r="C169" s="22" t="str">
        <f>IF($A169="","",N(Valuation!K170))</f>
        <v/>
      </c>
      <c r="D169" s="26" t="str">
        <f>IF(OR($A169="",SUM(Valuation!$K$5:$K$504)=0),"",$C169/SUM(Valuation!$K$5:$K$504))</f>
        <v/>
      </c>
      <c r="E169" s="26" t="str">
        <f>IF($D169="","",SUMIF($C$4:$C$503,"&gt;"&amp;$C169)/SUM(Valuation!$K$5:$K$504))</f>
        <v/>
      </c>
      <c r="F169" s="26" t="str">
        <f>IF($D169="","",SUMIF($C$4:$C$503,"&gt;="&amp;$C169)/SUM(Valuation!$K$5:$K$504))</f>
        <v/>
      </c>
      <c r="G169" s="27" t="str">
        <f t="shared" si="2"/>
        <v/>
      </c>
      <c r="H169" s="28" t="str">
        <f>IF($D169="","",IF($C169=0,"C",IF($E169&lt;Settings!$B$7,"A",IF($E169&lt;Settings!$B$8,"B","C"))))</f>
        <v/>
      </c>
    </row>
    <row r="170" spans="1:8" x14ac:dyDescent="0.3">
      <c r="A170" s="25" t="str">
        <f>IF(Valuation!A171="","",Valuation!A171)</f>
        <v/>
      </c>
      <c r="B170" s="25" t="str">
        <f>IF($A170="","",Valuation!B171)</f>
        <v/>
      </c>
      <c r="C170" s="22" t="str">
        <f>IF($A170="","",N(Valuation!K171))</f>
        <v/>
      </c>
      <c r="D170" s="26" t="str">
        <f>IF(OR($A170="",SUM(Valuation!$K$5:$K$504)=0),"",$C170/SUM(Valuation!$K$5:$K$504))</f>
        <v/>
      </c>
      <c r="E170" s="26" t="str">
        <f>IF($D170="","",SUMIF($C$4:$C$503,"&gt;"&amp;$C170)/SUM(Valuation!$K$5:$K$504))</f>
        <v/>
      </c>
      <c r="F170" s="26" t="str">
        <f>IF($D170="","",SUMIF($C$4:$C$503,"&gt;="&amp;$C170)/SUM(Valuation!$K$5:$K$504))</f>
        <v/>
      </c>
      <c r="G170" s="27" t="str">
        <f t="shared" si="2"/>
        <v/>
      </c>
      <c r="H170" s="28" t="str">
        <f>IF($D170="","",IF($C170=0,"C",IF($E170&lt;Settings!$B$7,"A",IF($E170&lt;Settings!$B$8,"B","C"))))</f>
        <v/>
      </c>
    </row>
    <row r="171" spans="1:8" x14ac:dyDescent="0.3">
      <c r="A171" s="25" t="str">
        <f>IF(Valuation!A172="","",Valuation!A172)</f>
        <v/>
      </c>
      <c r="B171" s="25" t="str">
        <f>IF($A171="","",Valuation!B172)</f>
        <v/>
      </c>
      <c r="C171" s="22" t="str">
        <f>IF($A171="","",N(Valuation!K172))</f>
        <v/>
      </c>
      <c r="D171" s="26" t="str">
        <f>IF(OR($A171="",SUM(Valuation!$K$5:$K$504)=0),"",$C171/SUM(Valuation!$K$5:$K$504))</f>
        <v/>
      </c>
      <c r="E171" s="26" t="str">
        <f>IF($D171="","",SUMIF($C$4:$C$503,"&gt;"&amp;$C171)/SUM(Valuation!$K$5:$K$504))</f>
        <v/>
      </c>
      <c r="F171" s="26" t="str">
        <f>IF($D171="","",SUMIF($C$4:$C$503,"&gt;="&amp;$C171)/SUM(Valuation!$K$5:$K$504))</f>
        <v/>
      </c>
      <c r="G171" s="27" t="str">
        <f t="shared" si="2"/>
        <v/>
      </c>
      <c r="H171" s="28" t="str">
        <f>IF($D171="","",IF($C171=0,"C",IF($E171&lt;Settings!$B$7,"A",IF($E171&lt;Settings!$B$8,"B","C"))))</f>
        <v/>
      </c>
    </row>
    <row r="172" spans="1:8" x14ac:dyDescent="0.3">
      <c r="A172" s="25" t="str">
        <f>IF(Valuation!A173="","",Valuation!A173)</f>
        <v/>
      </c>
      <c r="B172" s="25" t="str">
        <f>IF($A172="","",Valuation!B173)</f>
        <v/>
      </c>
      <c r="C172" s="22" t="str">
        <f>IF($A172="","",N(Valuation!K173))</f>
        <v/>
      </c>
      <c r="D172" s="26" t="str">
        <f>IF(OR($A172="",SUM(Valuation!$K$5:$K$504)=0),"",$C172/SUM(Valuation!$K$5:$K$504))</f>
        <v/>
      </c>
      <c r="E172" s="26" t="str">
        <f>IF($D172="","",SUMIF($C$4:$C$503,"&gt;"&amp;$C172)/SUM(Valuation!$K$5:$K$504))</f>
        <v/>
      </c>
      <c r="F172" s="26" t="str">
        <f>IF($D172="","",SUMIF($C$4:$C$503,"&gt;="&amp;$C172)/SUM(Valuation!$K$5:$K$504))</f>
        <v/>
      </c>
      <c r="G172" s="27" t="str">
        <f t="shared" si="2"/>
        <v/>
      </c>
      <c r="H172" s="28" t="str">
        <f>IF($D172="","",IF($C172=0,"C",IF($E172&lt;Settings!$B$7,"A",IF($E172&lt;Settings!$B$8,"B","C"))))</f>
        <v/>
      </c>
    </row>
    <row r="173" spans="1:8" x14ac:dyDescent="0.3">
      <c r="A173" s="25" t="str">
        <f>IF(Valuation!A174="","",Valuation!A174)</f>
        <v/>
      </c>
      <c r="B173" s="25" t="str">
        <f>IF($A173="","",Valuation!B174)</f>
        <v/>
      </c>
      <c r="C173" s="22" t="str">
        <f>IF($A173="","",N(Valuation!K174))</f>
        <v/>
      </c>
      <c r="D173" s="26" t="str">
        <f>IF(OR($A173="",SUM(Valuation!$K$5:$K$504)=0),"",$C173/SUM(Valuation!$K$5:$K$504))</f>
        <v/>
      </c>
      <c r="E173" s="26" t="str">
        <f>IF($D173="","",SUMIF($C$4:$C$503,"&gt;"&amp;$C173)/SUM(Valuation!$K$5:$K$504))</f>
        <v/>
      </c>
      <c r="F173" s="26" t="str">
        <f>IF($D173="","",SUMIF($C$4:$C$503,"&gt;="&amp;$C173)/SUM(Valuation!$K$5:$K$504))</f>
        <v/>
      </c>
      <c r="G173" s="27" t="str">
        <f t="shared" si="2"/>
        <v/>
      </c>
      <c r="H173" s="28" t="str">
        <f>IF($D173="","",IF($C173=0,"C",IF($E173&lt;Settings!$B$7,"A",IF($E173&lt;Settings!$B$8,"B","C"))))</f>
        <v/>
      </c>
    </row>
    <row r="174" spans="1:8" x14ac:dyDescent="0.3">
      <c r="A174" s="25" t="str">
        <f>IF(Valuation!A175="","",Valuation!A175)</f>
        <v/>
      </c>
      <c r="B174" s="25" t="str">
        <f>IF($A174="","",Valuation!B175)</f>
        <v/>
      </c>
      <c r="C174" s="22" t="str">
        <f>IF($A174="","",N(Valuation!K175))</f>
        <v/>
      </c>
      <c r="D174" s="26" t="str">
        <f>IF(OR($A174="",SUM(Valuation!$K$5:$K$504)=0),"",$C174/SUM(Valuation!$K$5:$K$504))</f>
        <v/>
      </c>
      <c r="E174" s="26" t="str">
        <f>IF($D174="","",SUMIF($C$4:$C$503,"&gt;"&amp;$C174)/SUM(Valuation!$K$5:$K$504))</f>
        <v/>
      </c>
      <c r="F174" s="26" t="str">
        <f>IF($D174="","",SUMIF($C$4:$C$503,"&gt;="&amp;$C174)/SUM(Valuation!$K$5:$K$504))</f>
        <v/>
      </c>
      <c r="G174" s="27" t="str">
        <f t="shared" si="2"/>
        <v/>
      </c>
      <c r="H174" s="28" t="str">
        <f>IF($D174="","",IF($C174=0,"C",IF($E174&lt;Settings!$B$7,"A",IF($E174&lt;Settings!$B$8,"B","C"))))</f>
        <v/>
      </c>
    </row>
    <row r="175" spans="1:8" x14ac:dyDescent="0.3">
      <c r="A175" s="25" t="str">
        <f>IF(Valuation!A176="","",Valuation!A176)</f>
        <v/>
      </c>
      <c r="B175" s="25" t="str">
        <f>IF($A175="","",Valuation!B176)</f>
        <v/>
      </c>
      <c r="C175" s="22" t="str">
        <f>IF($A175="","",N(Valuation!K176))</f>
        <v/>
      </c>
      <c r="D175" s="26" t="str">
        <f>IF(OR($A175="",SUM(Valuation!$K$5:$K$504)=0),"",$C175/SUM(Valuation!$K$5:$K$504))</f>
        <v/>
      </c>
      <c r="E175" s="26" t="str">
        <f>IF($D175="","",SUMIF($C$4:$C$503,"&gt;"&amp;$C175)/SUM(Valuation!$K$5:$K$504))</f>
        <v/>
      </c>
      <c r="F175" s="26" t="str">
        <f>IF($D175="","",SUMIF($C$4:$C$503,"&gt;="&amp;$C175)/SUM(Valuation!$K$5:$K$504))</f>
        <v/>
      </c>
      <c r="G175" s="27" t="str">
        <f t="shared" si="2"/>
        <v/>
      </c>
      <c r="H175" s="28" t="str">
        <f>IF($D175="","",IF($C175=0,"C",IF($E175&lt;Settings!$B$7,"A",IF($E175&lt;Settings!$B$8,"B","C"))))</f>
        <v/>
      </c>
    </row>
    <row r="176" spans="1:8" x14ac:dyDescent="0.3">
      <c r="A176" s="25" t="str">
        <f>IF(Valuation!A177="","",Valuation!A177)</f>
        <v/>
      </c>
      <c r="B176" s="25" t="str">
        <f>IF($A176="","",Valuation!B177)</f>
        <v/>
      </c>
      <c r="C176" s="22" t="str">
        <f>IF($A176="","",N(Valuation!K177))</f>
        <v/>
      </c>
      <c r="D176" s="26" t="str">
        <f>IF(OR($A176="",SUM(Valuation!$K$5:$K$504)=0),"",$C176/SUM(Valuation!$K$5:$K$504))</f>
        <v/>
      </c>
      <c r="E176" s="26" t="str">
        <f>IF($D176="","",SUMIF($C$4:$C$503,"&gt;"&amp;$C176)/SUM(Valuation!$K$5:$K$504))</f>
        <v/>
      </c>
      <c r="F176" s="26" t="str">
        <f>IF($D176="","",SUMIF($C$4:$C$503,"&gt;="&amp;$C176)/SUM(Valuation!$K$5:$K$504))</f>
        <v/>
      </c>
      <c r="G176" s="27" t="str">
        <f t="shared" si="2"/>
        <v/>
      </c>
      <c r="H176" s="28" t="str">
        <f>IF($D176="","",IF($C176=0,"C",IF($E176&lt;Settings!$B$7,"A",IF($E176&lt;Settings!$B$8,"B","C"))))</f>
        <v/>
      </c>
    </row>
    <row r="177" spans="1:8" x14ac:dyDescent="0.3">
      <c r="A177" s="25" t="str">
        <f>IF(Valuation!A178="","",Valuation!A178)</f>
        <v/>
      </c>
      <c r="B177" s="25" t="str">
        <f>IF($A177="","",Valuation!B178)</f>
        <v/>
      </c>
      <c r="C177" s="22" t="str">
        <f>IF($A177="","",N(Valuation!K178))</f>
        <v/>
      </c>
      <c r="D177" s="26" t="str">
        <f>IF(OR($A177="",SUM(Valuation!$K$5:$K$504)=0),"",$C177/SUM(Valuation!$K$5:$K$504))</f>
        <v/>
      </c>
      <c r="E177" s="26" t="str">
        <f>IF($D177="","",SUMIF($C$4:$C$503,"&gt;"&amp;$C177)/SUM(Valuation!$K$5:$K$504))</f>
        <v/>
      </c>
      <c r="F177" s="26" t="str">
        <f>IF($D177="","",SUMIF($C$4:$C$503,"&gt;="&amp;$C177)/SUM(Valuation!$K$5:$K$504))</f>
        <v/>
      </c>
      <c r="G177" s="27" t="str">
        <f t="shared" si="2"/>
        <v/>
      </c>
      <c r="H177" s="28" t="str">
        <f>IF($D177="","",IF($C177=0,"C",IF($E177&lt;Settings!$B$7,"A",IF($E177&lt;Settings!$B$8,"B","C"))))</f>
        <v/>
      </c>
    </row>
    <row r="178" spans="1:8" x14ac:dyDescent="0.3">
      <c r="A178" s="25" t="str">
        <f>IF(Valuation!A179="","",Valuation!A179)</f>
        <v/>
      </c>
      <c r="B178" s="25" t="str">
        <f>IF($A178="","",Valuation!B179)</f>
        <v/>
      </c>
      <c r="C178" s="22" t="str">
        <f>IF($A178="","",N(Valuation!K179))</f>
        <v/>
      </c>
      <c r="D178" s="26" t="str">
        <f>IF(OR($A178="",SUM(Valuation!$K$5:$K$504)=0),"",$C178/SUM(Valuation!$K$5:$K$504))</f>
        <v/>
      </c>
      <c r="E178" s="26" t="str">
        <f>IF($D178="","",SUMIF($C$4:$C$503,"&gt;"&amp;$C178)/SUM(Valuation!$K$5:$K$504))</f>
        <v/>
      </c>
      <c r="F178" s="26" t="str">
        <f>IF($D178="","",SUMIF($C$4:$C$503,"&gt;="&amp;$C178)/SUM(Valuation!$K$5:$K$504))</f>
        <v/>
      </c>
      <c r="G178" s="27" t="str">
        <f t="shared" si="2"/>
        <v/>
      </c>
      <c r="H178" s="28" t="str">
        <f>IF($D178="","",IF($C178=0,"C",IF($E178&lt;Settings!$B$7,"A",IF($E178&lt;Settings!$B$8,"B","C"))))</f>
        <v/>
      </c>
    </row>
    <row r="179" spans="1:8" x14ac:dyDescent="0.3">
      <c r="A179" s="25" t="str">
        <f>IF(Valuation!A180="","",Valuation!A180)</f>
        <v/>
      </c>
      <c r="B179" s="25" t="str">
        <f>IF($A179="","",Valuation!B180)</f>
        <v/>
      </c>
      <c r="C179" s="22" t="str">
        <f>IF($A179="","",N(Valuation!K180))</f>
        <v/>
      </c>
      <c r="D179" s="26" t="str">
        <f>IF(OR($A179="",SUM(Valuation!$K$5:$K$504)=0),"",$C179/SUM(Valuation!$K$5:$K$504))</f>
        <v/>
      </c>
      <c r="E179" s="26" t="str">
        <f>IF($D179="","",SUMIF($C$4:$C$503,"&gt;"&amp;$C179)/SUM(Valuation!$K$5:$K$504))</f>
        <v/>
      </c>
      <c r="F179" s="26" t="str">
        <f>IF($D179="","",SUMIF($C$4:$C$503,"&gt;="&amp;$C179)/SUM(Valuation!$K$5:$K$504))</f>
        <v/>
      </c>
      <c r="G179" s="27" t="str">
        <f t="shared" si="2"/>
        <v/>
      </c>
      <c r="H179" s="28" t="str">
        <f>IF($D179="","",IF($C179=0,"C",IF($E179&lt;Settings!$B$7,"A",IF($E179&lt;Settings!$B$8,"B","C"))))</f>
        <v/>
      </c>
    </row>
    <row r="180" spans="1:8" x14ac:dyDescent="0.3">
      <c r="A180" s="25" t="str">
        <f>IF(Valuation!A181="","",Valuation!A181)</f>
        <v/>
      </c>
      <c r="B180" s="25" t="str">
        <f>IF($A180="","",Valuation!B181)</f>
        <v/>
      </c>
      <c r="C180" s="22" t="str">
        <f>IF($A180="","",N(Valuation!K181))</f>
        <v/>
      </c>
      <c r="D180" s="26" t="str">
        <f>IF(OR($A180="",SUM(Valuation!$K$5:$K$504)=0),"",$C180/SUM(Valuation!$K$5:$K$504))</f>
        <v/>
      </c>
      <c r="E180" s="26" t="str">
        <f>IF($D180="","",SUMIF($C$4:$C$503,"&gt;"&amp;$C180)/SUM(Valuation!$K$5:$K$504))</f>
        <v/>
      </c>
      <c r="F180" s="26" t="str">
        <f>IF($D180="","",SUMIF($C$4:$C$503,"&gt;="&amp;$C180)/SUM(Valuation!$K$5:$K$504))</f>
        <v/>
      </c>
      <c r="G180" s="27" t="str">
        <f t="shared" si="2"/>
        <v/>
      </c>
      <c r="H180" s="28" t="str">
        <f>IF($D180="","",IF($C180=0,"C",IF($E180&lt;Settings!$B$7,"A",IF($E180&lt;Settings!$B$8,"B","C"))))</f>
        <v/>
      </c>
    </row>
    <row r="181" spans="1:8" x14ac:dyDescent="0.3">
      <c r="A181" s="25" t="str">
        <f>IF(Valuation!A182="","",Valuation!A182)</f>
        <v/>
      </c>
      <c r="B181" s="25" t="str">
        <f>IF($A181="","",Valuation!B182)</f>
        <v/>
      </c>
      <c r="C181" s="22" t="str">
        <f>IF($A181="","",N(Valuation!K182))</f>
        <v/>
      </c>
      <c r="D181" s="26" t="str">
        <f>IF(OR($A181="",SUM(Valuation!$K$5:$K$504)=0),"",$C181/SUM(Valuation!$K$5:$K$504))</f>
        <v/>
      </c>
      <c r="E181" s="26" t="str">
        <f>IF($D181="","",SUMIF($C$4:$C$503,"&gt;"&amp;$C181)/SUM(Valuation!$K$5:$K$504))</f>
        <v/>
      </c>
      <c r="F181" s="26" t="str">
        <f>IF($D181="","",SUMIF($C$4:$C$503,"&gt;="&amp;$C181)/SUM(Valuation!$K$5:$K$504))</f>
        <v/>
      </c>
      <c r="G181" s="27" t="str">
        <f t="shared" si="2"/>
        <v/>
      </c>
      <c r="H181" s="28" t="str">
        <f>IF($D181="","",IF($C181=0,"C",IF($E181&lt;Settings!$B$7,"A",IF($E181&lt;Settings!$B$8,"B","C"))))</f>
        <v/>
      </c>
    </row>
    <row r="182" spans="1:8" x14ac:dyDescent="0.3">
      <c r="A182" s="25" t="str">
        <f>IF(Valuation!A183="","",Valuation!A183)</f>
        <v/>
      </c>
      <c r="B182" s="25" t="str">
        <f>IF($A182="","",Valuation!B183)</f>
        <v/>
      </c>
      <c r="C182" s="22" t="str">
        <f>IF($A182="","",N(Valuation!K183))</f>
        <v/>
      </c>
      <c r="D182" s="26" t="str">
        <f>IF(OR($A182="",SUM(Valuation!$K$5:$K$504)=0),"",$C182/SUM(Valuation!$K$5:$K$504))</f>
        <v/>
      </c>
      <c r="E182" s="26" t="str">
        <f>IF($D182="","",SUMIF($C$4:$C$503,"&gt;"&amp;$C182)/SUM(Valuation!$K$5:$K$504))</f>
        <v/>
      </c>
      <c r="F182" s="26" t="str">
        <f>IF($D182="","",SUMIF($C$4:$C$503,"&gt;="&amp;$C182)/SUM(Valuation!$K$5:$K$504))</f>
        <v/>
      </c>
      <c r="G182" s="27" t="str">
        <f t="shared" si="2"/>
        <v/>
      </c>
      <c r="H182" s="28" t="str">
        <f>IF($D182="","",IF($C182=0,"C",IF($E182&lt;Settings!$B$7,"A",IF($E182&lt;Settings!$B$8,"B","C"))))</f>
        <v/>
      </c>
    </row>
    <row r="183" spans="1:8" x14ac:dyDescent="0.3">
      <c r="A183" s="25" t="str">
        <f>IF(Valuation!A184="","",Valuation!A184)</f>
        <v/>
      </c>
      <c r="B183" s="25" t="str">
        <f>IF($A183="","",Valuation!B184)</f>
        <v/>
      </c>
      <c r="C183" s="22" t="str">
        <f>IF($A183="","",N(Valuation!K184))</f>
        <v/>
      </c>
      <c r="D183" s="26" t="str">
        <f>IF(OR($A183="",SUM(Valuation!$K$5:$K$504)=0),"",$C183/SUM(Valuation!$K$5:$K$504))</f>
        <v/>
      </c>
      <c r="E183" s="26" t="str">
        <f>IF($D183="","",SUMIF($C$4:$C$503,"&gt;"&amp;$C183)/SUM(Valuation!$K$5:$K$504))</f>
        <v/>
      </c>
      <c r="F183" s="26" t="str">
        <f>IF($D183="","",SUMIF($C$4:$C$503,"&gt;="&amp;$C183)/SUM(Valuation!$K$5:$K$504))</f>
        <v/>
      </c>
      <c r="G183" s="27" t="str">
        <f t="shared" si="2"/>
        <v/>
      </c>
      <c r="H183" s="28" t="str">
        <f>IF($D183="","",IF($C183=0,"C",IF($E183&lt;Settings!$B$7,"A",IF($E183&lt;Settings!$B$8,"B","C"))))</f>
        <v/>
      </c>
    </row>
    <row r="184" spans="1:8" x14ac:dyDescent="0.3">
      <c r="A184" s="25" t="str">
        <f>IF(Valuation!A185="","",Valuation!A185)</f>
        <v/>
      </c>
      <c r="B184" s="25" t="str">
        <f>IF($A184="","",Valuation!B185)</f>
        <v/>
      </c>
      <c r="C184" s="22" t="str">
        <f>IF($A184="","",N(Valuation!K185))</f>
        <v/>
      </c>
      <c r="D184" s="26" t="str">
        <f>IF(OR($A184="",SUM(Valuation!$K$5:$K$504)=0),"",$C184/SUM(Valuation!$K$5:$K$504))</f>
        <v/>
      </c>
      <c r="E184" s="26" t="str">
        <f>IF($D184="","",SUMIF($C$4:$C$503,"&gt;"&amp;$C184)/SUM(Valuation!$K$5:$K$504))</f>
        <v/>
      </c>
      <c r="F184" s="26" t="str">
        <f>IF($D184="","",SUMIF($C$4:$C$503,"&gt;="&amp;$C184)/SUM(Valuation!$K$5:$K$504))</f>
        <v/>
      </c>
      <c r="G184" s="27" t="str">
        <f t="shared" si="2"/>
        <v/>
      </c>
      <c r="H184" s="28" t="str">
        <f>IF($D184="","",IF($C184=0,"C",IF($E184&lt;Settings!$B$7,"A",IF($E184&lt;Settings!$B$8,"B","C"))))</f>
        <v/>
      </c>
    </row>
    <row r="185" spans="1:8" x14ac:dyDescent="0.3">
      <c r="A185" s="25" t="str">
        <f>IF(Valuation!A186="","",Valuation!A186)</f>
        <v/>
      </c>
      <c r="B185" s="25" t="str">
        <f>IF($A185="","",Valuation!B186)</f>
        <v/>
      </c>
      <c r="C185" s="22" t="str">
        <f>IF($A185="","",N(Valuation!K186))</f>
        <v/>
      </c>
      <c r="D185" s="26" t="str">
        <f>IF(OR($A185="",SUM(Valuation!$K$5:$K$504)=0),"",$C185/SUM(Valuation!$K$5:$K$504))</f>
        <v/>
      </c>
      <c r="E185" s="26" t="str">
        <f>IF($D185="","",SUMIF($C$4:$C$503,"&gt;"&amp;$C185)/SUM(Valuation!$K$5:$K$504))</f>
        <v/>
      </c>
      <c r="F185" s="26" t="str">
        <f>IF($D185="","",SUMIF($C$4:$C$503,"&gt;="&amp;$C185)/SUM(Valuation!$K$5:$K$504))</f>
        <v/>
      </c>
      <c r="G185" s="27" t="str">
        <f t="shared" si="2"/>
        <v/>
      </c>
      <c r="H185" s="28" t="str">
        <f>IF($D185="","",IF($C185=0,"C",IF($E185&lt;Settings!$B$7,"A",IF($E185&lt;Settings!$B$8,"B","C"))))</f>
        <v/>
      </c>
    </row>
    <row r="186" spans="1:8" x14ac:dyDescent="0.3">
      <c r="A186" s="25" t="str">
        <f>IF(Valuation!A187="","",Valuation!A187)</f>
        <v/>
      </c>
      <c r="B186" s="25" t="str">
        <f>IF($A186="","",Valuation!B187)</f>
        <v/>
      </c>
      <c r="C186" s="22" t="str">
        <f>IF($A186="","",N(Valuation!K187))</f>
        <v/>
      </c>
      <c r="D186" s="26" t="str">
        <f>IF(OR($A186="",SUM(Valuation!$K$5:$K$504)=0),"",$C186/SUM(Valuation!$K$5:$K$504))</f>
        <v/>
      </c>
      <c r="E186" s="26" t="str">
        <f>IF($D186="","",SUMIF($C$4:$C$503,"&gt;"&amp;$C186)/SUM(Valuation!$K$5:$K$504))</f>
        <v/>
      </c>
      <c r="F186" s="26" t="str">
        <f>IF($D186="","",SUMIF($C$4:$C$503,"&gt;="&amp;$C186)/SUM(Valuation!$K$5:$K$504))</f>
        <v/>
      </c>
      <c r="G186" s="27" t="str">
        <f t="shared" si="2"/>
        <v/>
      </c>
      <c r="H186" s="28" t="str">
        <f>IF($D186="","",IF($C186=0,"C",IF($E186&lt;Settings!$B$7,"A",IF($E186&lt;Settings!$B$8,"B","C"))))</f>
        <v/>
      </c>
    </row>
    <row r="187" spans="1:8" x14ac:dyDescent="0.3">
      <c r="A187" s="25" t="str">
        <f>IF(Valuation!A188="","",Valuation!A188)</f>
        <v/>
      </c>
      <c r="B187" s="25" t="str">
        <f>IF($A187="","",Valuation!B188)</f>
        <v/>
      </c>
      <c r="C187" s="22" t="str">
        <f>IF($A187="","",N(Valuation!K188))</f>
        <v/>
      </c>
      <c r="D187" s="26" t="str">
        <f>IF(OR($A187="",SUM(Valuation!$K$5:$K$504)=0),"",$C187/SUM(Valuation!$K$5:$K$504))</f>
        <v/>
      </c>
      <c r="E187" s="26" t="str">
        <f>IF($D187="","",SUMIF($C$4:$C$503,"&gt;"&amp;$C187)/SUM(Valuation!$K$5:$K$504))</f>
        <v/>
      </c>
      <c r="F187" s="26" t="str">
        <f>IF($D187="","",SUMIF($C$4:$C$503,"&gt;="&amp;$C187)/SUM(Valuation!$K$5:$K$504))</f>
        <v/>
      </c>
      <c r="G187" s="27" t="str">
        <f t="shared" si="2"/>
        <v/>
      </c>
      <c r="H187" s="28" t="str">
        <f>IF($D187="","",IF($C187=0,"C",IF($E187&lt;Settings!$B$7,"A",IF($E187&lt;Settings!$B$8,"B","C"))))</f>
        <v/>
      </c>
    </row>
    <row r="188" spans="1:8" x14ac:dyDescent="0.3">
      <c r="A188" s="25" t="str">
        <f>IF(Valuation!A189="","",Valuation!A189)</f>
        <v/>
      </c>
      <c r="B188" s="25" t="str">
        <f>IF($A188="","",Valuation!B189)</f>
        <v/>
      </c>
      <c r="C188" s="22" t="str">
        <f>IF($A188="","",N(Valuation!K189))</f>
        <v/>
      </c>
      <c r="D188" s="26" t="str">
        <f>IF(OR($A188="",SUM(Valuation!$K$5:$K$504)=0),"",$C188/SUM(Valuation!$K$5:$K$504))</f>
        <v/>
      </c>
      <c r="E188" s="26" t="str">
        <f>IF($D188="","",SUMIF($C$4:$C$503,"&gt;"&amp;$C188)/SUM(Valuation!$K$5:$K$504))</f>
        <v/>
      </c>
      <c r="F188" s="26" t="str">
        <f>IF($D188="","",SUMIF($C$4:$C$503,"&gt;="&amp;$C188)/SUM(Valuation!$K$5:$K$504))</f>
        <v/>
      </c>
      <c r="G188" s="27" t="str">
        <f t="shared" si="2"/>
        <v/>
      </c>
      <c r="H188" s="28" t="str">
        <f>IF($D188="","",IF($C188=0,"C",IF($E188&lt;Settings!$B$7,"A",IF($E188&lt;Settings!$B$8,"B","C"))))</f>
        <v/>
      </c>
    </row>
    <row r="189" spans="1:8" x14ac:dyDescent="0.3">
      <c r="A189" s="25" t="str">
        <f>IF(Valuation!A190="","",Valuation!A190)</f>
        <v/>
      </c>
      <c r="B189" s="25" t="str">
        <f>IF($A189="","",Valuation!B190)</f>
        <v/>
      </c>
      <c r="C189" s="22" t="str">
        <f>IF($A189="","",N(Valuation!K190))</f>
        <v/>
      </c>
      <c r="D189" s="26" t="str">
        <f>IF(OR($A189="",SUM(Valuation!$K$5:$K$504)=0),"",$C189/SUM(Valuation!$K$5:$K$504))</f>
        <v/>
      </c>
      <c r="E189" s="26" t="str">
        <f>IF($D189="","",SUMIF($C$4:$C$503,"&gt;"&amp;$C189)/SUM(Valuation!$K$5:$K$504))</f>
        <v/>
      </c>
      <c r="F189" s="26" t="str">
        <f>IF($D189="","",SUMIF($C$4:$C$503,"&gt;="&amp;$C189)/SUM(Valuation!$K$5:$K$504))</f>
        <v/>
      </c>
      <c r="G189" s="27" t="str">
        <f t="shared" si="2"/>
        <v/>
      </c>
      <c r="H189" s="28" t="str">
        <f>IF($D189="","",IF($C189=0,"C",IF($E189&lt;Settings!$B$7,"A",IF($E189&lt;Settings!$B$8,"B","C"))))</f>
        <v/>
      </c>
    </row>
    <row r="190" spans="1:8" x14ac:dyDescent="0.3">
      <c r="A190" s="25" t="str">
        <f>IF(Valuation!A191="","",Valuation!A191)</f>
        <v/>
      </c>
      <c r="B190" s="25" t="str">
        <f>IF($A190="","",Valuation!B191)</f>
        <v/>
      </c>
      <c r="C190" s="22" t="str">
        <f>IF($A190="","",N(Valuation!K191))</f>
        <v/>
      </c>
      <c r="D190" s="26" t="str">
        <f>IF(OR($A190="",SUM(Valuation!$K$5:$K$504)=0),"",$C190/SUM(Valuation!$K$5:$K$504))</f>
        <v/>
      </c>
      <c r="E190" s="26" t="str">
        <f>IF($D190="","",SUMIF($C$4:$C$503,"&gt;"&amp;$C190)/SUM(Valuation!$K$5:$K$504))</f>
        <v/>
      </c>
      <c r="F190" s="26" t="str">
        <f>IF($D190="","",SUMIF($C$4:$C$503,"&gt;="&amp;$C190)/SUM(Valuation!$K$5:$K$504))</f>
        <v/>
      </c>
      <c r="G190" s="27" t="str">
        <f t="shared" si="2"/>
        <v/>
      </c>
      <c r="H190" s="28" t="str">
        <f>IF($D190="","",IF($C190=0,"C",IF($E190&lt;Settings!$B$7,"A",IF($E190&lt;Settings!$B$8,"B","C"))))</f>
        <v/>
      </c>
    </row>
    <row r="191" spans="1:8" x14ac:dyDescent="0.3">
      <c r="A191" s="25" t="str">
        <f>IF(Valuation!A192="","",Valuation!A192)</f>
        <v/>
      </c>
      <c r="B191" s="25" t="str">
        <f>IF($A191="","",Valuation!B192)</f>
        <v/>
      </c>
      <c r="C191" s="22" t="str">
        <f>IF($A191="","",N(Valuation!K192))</f>
        <v/>
      </c>
      <c r="D191" s="26" t="str">
        <f>IF(OR($A191="",SUM(Valuation!$K$5:$K$504)=0),"",$C191/SUM(Valuation!$K$5:$K$504))</f>
        <v/>
      </c>
      <c r="E191" s="26" t="str">
        <f>IF($D191="","",SUMIF($C$4:$C$503,"&gt;"&amp;$C191)/SUM(Valuation!$K$5:$K$504))</f>
        <v/>
      </c>
      <c r="F191" s="26" t="str">
        <f>IF($D191="","",SUMIF($C$4:$C$503,"&gt;="&amp;$C191)/SUM(Valuation!$K$5:$K$504))</f>
        <v/>
      </c>
      <c r="G191" s="27" t="str">
        <f t="shared" si="2"/>
        <v/>
      </c>
      <c r="H191" s="28" t="str">
        <f>IF($D191="","",IF($C191=0,"C",IF($E191&lt;Settings!$B$7,"A",IF($E191&lt;Settings!$B$8,"B","C"))))</f>
        <v/>
      </c>
    </row>
    <row r="192" spans="1:8" x14ac:dyDescent="0.3">
      <c r="A192" s="25" t="str">
        <f>IF(Valuation!A193="","",Valuation!A193)</f>
        <v/>
      </c>
      <c r="B192" s="25" t="str">
        <f>IF($A192="","",Valuation!B193)</f>
        <v/>
      </c>
      <c r="C192" s="22" t="str">
        <f>IF($A192="","",N(Valuation!K193))</f>
        <v/>
      </c>
      <c r="D192" s="26" t="str">
        <f>IF(OR($A192="",SUM(Valuation!$K$5:$K$504)=0),"",$C192/SUM(Valuation!$K$5:$K$504))</f>
        <v/>
      </c>
      <c r="E192" s="26" t="str">
        <f>IF($D192="","",SUMIF($C$4:$C$503,"&gt;"&amp;$C192)/SUM(Valuation!$K$5:$K$504))</f>
        <v/>
      </c>
      <c r="F192" s="26" t="str">
        <f>IF($D192="","",SUMIF($C$4:$C$503,"&gt;="&amp;$C192)/SUM(Valuation!$K$5:$K$504))</f>
        <v/>
      </c>
      <c r="G192" s="27" t="str">
        <f t="shared" si="2"/>
        <v/>
      </c>
      <c r="H192" s="28" t="str">
        <f>IF($D192="","",IF($C192=0,"C",IF($E192&lt;Settings!$B$7,"A",IF($E192&lt;Settings!$B$8,"B","C"))))</f>
        <v/>
      </c>
    </row>
    <row r="193" spans="1:8" x14ac:dyDescent="0.3">
      <c r="A193" s="25" t="str">
        <f>IF(Valuation!A194="","",Valuation!A194)</f>
        <v/>
      </c>
      <c r="B193" s="25" t="str">
        <f>IF($A193="","",Valuation!B194)</f>
        <v/>
      </c>
      <c r="C193" s="22" t="str">
        <f>IF($A193="","",N(Valuation!K194))</f>
        <v/>
      </c>
      <c r="D193" s="26" t="str">
        <f>IF(OR($A193="",SUM(Valuation!$K$5:$K$504)=0),"",$C193/SUM(Valuation!$K$5:$K$504))</f>
        <v/>
      </c>
      <c r="E193" s="26" t="str">
        <f>IF($D193="","",SUMIF($C$4:$C$503,"&gt;"&amp;$C193)/SUM(Valuation!$K$5:$K$504))</f>
        <v/>
      </c>
      <c r="F193" s="26" t="str">
        <f>IF($D193="","",SUMIF($C$4:$C$503,"&gt;="&amp;$C193)/SUM(Valuation!$K$5:$K$504))</f>
        <v/>
      </c>
      <c r="G193" s="27" t="str">
        <f t="shared" si="2"/>
        <v/>
      </c>
      <c r="H193" s="28" t="str">
        <f>IF($D193="","",IF($C193=0,"C",IF($E193&lt;Settings!$B$7,"A",IF($E193&lt;Settings!$B$8,"B","C"))))</f>
        <v/>
      </c>
    </row>
    <row r="194" spans="1:8" x14ac:dyDescent="0.3">
      <c r="A194" s="25" t="str">
        <f>IF(Valuation!A195="","",Valuation!A195)</f>
        <v/>
      </c>
      <c r="B194" s="25" t="str">
        <f>IF($A194="","",Valuation!B195)</f>
        <v/>
      </c>
      <c r="C194" s="22" t="str">
        <f>IF($A194="","",N(Valuation!K195))</f>
        <v/>
      </c>
      <c r="D194" s="26" t="str">
        <f>IF(OR($A194="",SUM(Valuation!$K$5:$K$504)=0),"",$C194/SUM(Valuation!$K$5:$K$504))</f>
        <v/>
      </c>
      <c r="E194" s="26" t="str">
        <f>IF($D194="","",SUMIF($C$4:$C$503,"&gt;"&amp;$C194)/SUM(Valuation!$K$5:$K$504))</f>
        <v/>
      </c>
      <c r="F194" s="26" t="str">
        <f>IF($D194="","",SUMIF($C$4:$C$503,"&gt;="&amp;$C194)/SUM(Valuation!$K$5:$K$504))</f>
        <v/>
      </c>
      <c r="G194" s="27" t="str">
        <f t="shared" si="2"/>
        <v/>
      </c>
      <c r="H194" s="28" t="str">
        <f>IF($D194="","",IF($C194=0,"C",IF($E194&lt;Settings!$B$7,"A",IF($E194&lt;Settings!$B$8,"B","C"))))</f>
        <v/>
      </c>
    </row>
    <row r="195" spans="1:8" x14ac:dyDescent="0.3">
      <c r="A195" s="25" t="str">
        <f>IF(Valuation!A196="","",Valuation!A196)</f>
        <v/>
      </c>
      <c r="B195" s="25" t="str">
        <f>IF($A195="","",Valuation!B196)</f>
        <v/>
      </c>
      <c r="C195" s="22" t="str">
        <f>IF($A195="","",N(Valuation!K196))</f>
        <v/>
      </c>
      <c r="D195" s="26" t="str">
        <f>IF(OR($A195="",SUM(Valuation!$K$5:$K$504)=0),"",$C195/SUM(Valuation!$K$5:$K$504))</f>
        <v/>
      </c>
      <c r="E195" s="26" t="str">
        <f>IF($D195="","",SUMIF($C$4:$C$503,"&gt;"&amp;$C195)/SUM(Valuation!$K$5:$K$504))</f>
        <v/>
      </c>
      <c r="F195" s="26" t="str">
        <f>IF($D195="","",SUMIF($C$4:$C$503,"&gt;="&amp;$C195)/SUM(Valuation!$K$5:$K$504))</f>
        <v/>
      </c>
      <c r="G195" s="27" t="str">
        <f t="shared" si="2"/>
        <v/>
      </c>
      <c r="H195" s="28" t="str">
        <f>IF($D195="","",IF($C195=0,"C",IF($E195&lt;Settings!$B$7,"A",IF($E195&lt;Settings!$B$8,"B","C"))))</f>
        <v/>
      </c>
    </row>
    <row r="196" spans="1:8" x14ac:dyDescent="0.3">
      <c r="A196" s="25" t="str">
        <f>IF(Valuation!A197="","",Valuation!A197)</f>
        <v/>
      </c>
      <c r="B196" s="25" t="str">
        <f>IF($A196="","",Valuation!B197)</f>
        <v/>
      </c>
      <c r="C196" s="22" t="str">
        <f>IF($A196="","",N(Valuation!K197))</f>
        <v/>
      </c>
      <c r="D196" s="26" t="str">
        <f>IF(OR($A196="",SUM(Valuation!$K$5:$K$504)=0),"",$C196/SUM(Valuation!$K$5:$K$504))</f>
        <v/>
      </c>
      <c r="E196" s="26" t="str">
        <f>IF($D196="","",SUMIF($C$4:$C$503,"&gt;"&amp;$C196)/SUM(Valuation!$K$5:$K$504))</f>
        <v/>
      </c>
      <c r="F196" s="26" t="str">
        <f>IF($D196="","",SUMIF($C$4:$C$503,"&gt;="&amp;$C196)/SUM(Valuation!$K$5:$K$504))</f>
        <v/>
      </c>
      <c r="G196" s="27" t="str">
        <f t="shared" ref="G196:G259" si="3">IF($D196="","",RANK($C196,$C$4:$C$503))</f>
        <v/>
      </c>
      <c r="H196" s="28" t="str">
        <f>IF($D196="","",IF($C196=0,"C",IF($E196&lt;Settings!$B$7,"A",IF($E196&lt;Settings!$B$8,"B","C"))))</f>
        <v/>
      </c>
    </row>
    <row r="197" spans="1:8" x14ac:dyDescent="0.3">
      <c r="A197" s="25" t="str">
        <f>IF(Valuation!A198="","",Valuation!A198)</f>
        <v/>
      </c>
      <c r="B197" s="25" t="str">
        <f>IF($A197="","",Valuation!B198)</f>
        <v/>
      </c>
      <c r="C197" s="22" t="str">
        <f>IF($A197="","",N(Valuation!K198))</f>
        <v/>
      </c>
      <c r="D197" s="26" t="str">
        <f>IF(OR($A197="",SUM(Valuation!$K$5:$K$504)=0),"",$C197/SUM(Valuation!$K$5:$K$504))</f>
        <v/>
      </c>
      <c r="E197" s="26" t="str">
        <f>IF($D197="","",SUMIF($C$4:$C$503,"&gt;"&amp;$C197)/SUM(Valuation!$K$5:$K$504))</f>
        <v/>
      </c>
      <c r="F197" s="26" t="str">
        <f>IF($D197="","",SUMIF($C$4:$C$503,"&gt;="&amp;$C197)/SUM(Valuation!$K$5:$K$504))</f>
        <v/>
      </c>
      <c r="G197" s="27" t="str">
        <f t="shared" si="3"/>
        <v/>
      </c>
      <c r="H197" s="28" t="str">
        <f>IF($D197="","",IF($C197=0,"C",IF($E197&lt;Settings!$B$7,"A",IF($E197&lt;Settings!$B$8,"B","C"))))</f>
        <v/>
      </c>
    </row>
    <row r="198" spans="1:8" x14ac:dyDescent="0.3">
      <c r="A198" s="25" t="str">
        <f>IF(Valuation!A199="","",Valuation!A199)</f>
        <v/>
      </c>
      <c r="B198" s="25" t="str">
        <f>IF($A198="","",Valuation!B199)</f>
        <v/>
      </c>
      <c r="C198" s="22" t="str">
        <f>IF($A198="","",N(Valuation!K199))</f>
        <v/>
      </c>
      <c r="D198" s="26" t="str">
        <f>IF(OR($A198="",SUM(Valuation!$K$5:$K$504)=0),"",$C198/SUM(Valuation!$K$5:$K$504))</f>
        <v/>
      </c>
      <c r="E198" s="26" t="str">
        <f>IF($D198="","",SUMIF($C$4:$C$503,"&gt;"&amp;$C198)/SUM(Valuation!$K$5:$K$504))</f>
        <v/>
      </c>
      <c r="F198" s="26" t="str">
        <f>IF($D198="","",SUMIF($C$4:$C$503,"&gt;="&amp;$C198)/SUM(Valuation!$K$5:$K$504))</f>
        <v/>
      </c>
      <c r="G198" s="27" t="str">
        <f t="shared" si="3"/>
        <v/>
      </c>
      <c r="H198" s="28" t="str">
        <f>IF($D198="","",IF($C198=0,"C",IF($E198&lt;Settings!$B$7,"A",IF($E198&lt;Settings!$B$8,"B","C"))))</f>
        <v/>
      </c>
    </row>
    <row r="199" spans="1:8" x14ac:dyDescent="0.3">
      <c r="A199" s="25" t="str">
        <f>IF(Valuation!A200="","",Valuation!A200)</f>
        <v/>
      </c>
      <c r="B199" s="25" t="str">
        <f>IF($A199="","",Valuation!B200)</f>
        <v/>
      </c>
      <c r="C199" s="22" t="str">
        <f>IF($A199="","",N(Valuation!K200))</f>
        <v/>
      </c>
      <c r="D199" s="26" t="str">
        <f>IF(OR($A199="",SUM(Valuation!$K$5:$K$504)=0),"",$C199/SUM(Valuation!$K$5:$K$504))</f>
        <v/>
      </c>
      <c r="E199" s="26" t="str">
        <f>IF($D199="","",SUMIF($C$4:$C$503,"&gt;"&amp;$C199)/SUM(Valuation!$K$5:$K$504))</f>
        <v/>
      </c>
      <c r="F199" s="26" t="str">
        <f>IF($D199="","",SUMIF($C$4:$C$503,"&gt;="&amp;$C199)/SUM(Valuation!$K$5:$K$504))</f>
        <v/>
      </c>
      <c r="G199" s="27" t="str">
        <f t="shared" si="3"/>
        <v/>
      </c>
      <c r="H199" s="28" t="str">
        <f>IF($D199="","",IF($C199=0,"C",IF($E199&lt;Settings!$B$7,"A",IF($E199&lt;Settings!$B$8,"B","C"))))</f>
        <v/>
      </c>
    </row>
    <row r="200" spans="1:8" x14ac:dyDescent="0.3">
      <c r="A200" s="25" t="str">
        <f>IF(Valuation!A201="","",Valuation!A201)</f>
        <v/>
      </c>
      <c r="B200" s="25" t="str">
        <f>IF($A200="","",Valuation!B201)</f>
        <v/>
      </c>
      <c r="C200" s="22" t="str">
        <f>IF($A200="","",N(Valuation!K201))</f>
        <v/>
      </c>
      <c r="D200" s="26" t="str">
        <f>IF(OR($A200="",SUM(Valuation!$K$5:$K$504)=0),"",$C200/SUM(Valuation!$K$5:$K$504))</f>
        <v/>
      </c>
      <c r="E200" s="26" t="str">
        <f>IF($D200="","",SUMIF($C$4:$C$503,"&gt;"&amp;$C200)/SUM(Valuation!$K$5:$K$504))</f>
        <v/>
      </c>
      <c r="F200" s="26" t="str">
        <f>IF($D200="","",SUMIF($C$4:$C$503,"&gt;="&amp;$C200)/SUM(Valuation!$K$5:$K$504))</f>
        <v/>
      </c>
      <c r="G200" s="27" t="str">
        <f t="shared" si="3"/>
        <v/>
      </c>
      <c r="H200" s="28" t="str">
        <f>IF($D200="","",IF($C200=0,"C",IF($E200&lt;Settings!$B$7,"A",IF($E200&lt;Settings!$B$8,"B","C"))))</f>
        <v/>
      </c>
    </row>
    <row r="201" spans="1:8" x14ac:dyDescent="0.3">
      <c r="A201" s="25" t="str">
        <f>IF(Valuation!A202="","",Valuation!A202)</f>
        <v/>
      </c>
      <c r="B201" s="25" t="str">
        <f>IF($A201="","",Valuation!B202)</f>
        <v/>
      </c>
      <c r="C201" s="22" t="str">
        <f>IF($A201="","",N(Valuation!K202))</f>
        <v/>
      </c>
      <c r="D201" s="26" t="str">
        <f>IF(OR($A201="",SUM(Valuation!$K$5:$K$504)=0),"",$C201/SUM(Valuation!$K$5:$K$504))</f>
        <v/>
      </c>
      <c r="E201" s="26" t="str">
        <f>IF($D201="","",SUMIF($C$4:$C$503,"&gt;"&amp;$C201)/SUM(Valuation!$K$5:$K$504))</f>
        <v/>
      </c>
      <c r="F201" s="26" t="str">
        <f>IF($D201="","",SUMIF($C$4:$C$503,"&gt;="&amp;$C201)/SUM(Valuation!$K$5:$K$504))</f>
        <v/>
      </c>
      <c r="G201" s="27" t="str">
        <f t="shared" si="3"/>
        <v/>
      </c>
      <c r="H201" s="28" t="str">
        <f>IF($D201="","",IF($C201=0,"C",IF($E201&lt;Settings!$B$7,"A",IF($E201&lt;Settings!$B$8,"B","C"))))</f>
        <v/>
      </c>
    </row>
    <row r="202" spans="1:8" x14ac:dyDescent="0.3">
      <c r="A202" s="25" t="str">
        <f>IF(Valuation!A203="","",Valuation!A203)</f>
        <v/>
      </c>
      <c r="B202" s="25" t="str">
        <f>IF($A202="","",Valuation!B203)</f>
        <v/>
      </c>
      <c r="C202" s="22" t="str">
        <f>IF($A202="","",N(Valuation!K203))</f>
        <v/>
      </c>
      <c r="D202" s="26" t="str">
        <f>IF(OR($A202="",SUM(Valuation!$K$5:$K$504)=0),"",$C202/SUM(Valuation!$K$5:$K$504))</f>
        <v/>
      </c>
      <c r="E202" s="26" t="str">
        <f>IF($D202="","",SUMIF($C$4:$C$503,"&gt;"&amp;$C202)/SUM(Valuation!$K$5:$K$504))</f>
        <v/>
      </c>
      <c r="F202" s="26" t="str">
        <f>IF($D202="","",SUMIF($C$4:$C$503,"&gt;="&amp;$C202)/SUM(Valuation!$K$5:$K$504))</f>
        <v/>
      </c>
      <c r="G202" s="27" t="str">
        <f t="shared" si="3"/>
        <v/>
      </c>
      <c r="H202" s="28" t="str">
        <f>IF($D202="","",IF($C202=0,"C",IF($E202&lt;Settings!$B$7,"A",IF($E202&lt;Settings!$B$8,"B","C"))))</f>
        <v/>
      </c>
    </row>
    <row r="203" spans="1:8" x14ac:dyDescent="0.3">
      <c r="A203" s="25" t="str">
        <f>IF(Valuation!A204="","",Valuation!A204)</f>
        <v/>
      </c>
      <c r="B203" s="25" t="str">
        <f>IF($A203="","",Valuation!B204)</f>
        <v/>
      </c>
      <c r="C203" s="22" t="str">
        <f>IF($A203="","",N(Valuation!K204))</f>
        <v/>
      </c>
      <c r="D203" s="26" t="str">
        <f>IF(OR($A203="",SUM(Valuation!$K$5:$K$504)=0),"",$C203/SUM(Valuation!$K$5:$K$504))</f>
        <v/>
      </c>
      <c r="E203" s="26" t="str">
        <f>IF($D203="","",SUMIF($C$4:$C$503,"&gt;"&amp;$C203)/SUM(Valuation!$K$5:$K$504))</f>
        <v/>
      </c>
      <c r="F203" s="26" t="str">
        <f>IF($D203="","",SUMIF($C$4:$C$503,"&gt;="&amp;$C203)/SUM(Valuation!$K$5:$K$504))</f>
        <v/>
      </c>
      <c r="G203" s="27" t="str">
        <f t="shared" si="3"/>
        <v/>
      </c>
      <c r="H203" s="28" t="str">
        <f>IF($D203="","",IF($C203=0,"C",IF($E203&lt;Settings!$B$7,"A",IF($E203&lt;Settings!$B$8,"B","C"))))</f>
        <v/>
      </c>
    </row>
    <row r="204" spans="1:8" x14ac:dyDescent="0.3">
      <c r="A204" s="25" t="str">
        <f>IF(Valuation!A205="","",Valuation!A205)</f>
        <v/>
      </c>
      <c r="B204" s="25" t="str">
        <f>IF($A204="","",Valuation!B205)</f>
        <v/>
      </c>
      <c r="C204" s="22" t="str">
        <f>IF($A204="","",N(Valuation!K205))</f>
        <v/>
      </c>
      <c r="D204" s="26" t="str">
        <f>IF(OR($A204="",SUM(Valuation!$K$5:$K$504)=0),"",$C204/SUM(Valuation!$K$5:$K$504))</f>
        <v/>
      </c>
      <c r="E204" s="26" t="str">
        <f>IF($D204="","",SUMIF($C$4:$C$503,"&gt;"&amp;$C204)/SUM(Valuation!$K$5:$K$504))</f>
        <v/>
      </c>
      <c r="F204" s="26" t="str">
        <f>IF($D204="","",SUMIF($C$4:$C$503,"&gt;="&amp;$C204)/SUM(Valuation!$K$5:$K$504))</f>
        <v/>
      </c>
      <c r="G204" s="27" t="str">
        <f t="shared" si="3"/>
        <v/>
      </c>
      <c r="H204" s="28" t="str">
        <f>IF($D204="","",IF($C204=0,"C",IF($E204&lt;Settings!$B$7,"A",IF($E204&lt;Settings!$B$8,"B","C"))))</f>
        <v/>
      </c>
    </row>
    <row r="205" spans="1:8" x14ac:dyDescent="0.3">
      <c r="A205" s="25" t="str">
        <f>IF(Valuation!A206="","",Valuation!A206)</f>
        <v/>
      </c>
      <c r="B205" s="25" t="str">
        <f>IF($A205="","",Valuation!B206)</f>
        <v/>
      </c>
      <c r="C205" s="22" t="str">
        <f>IF($A205="","",N(Valuation!K206))</f>
        <v/>
      </c>
      <c r="D205" s="26" t="str">
        <f>IF(OR($A205="",SUM(Valuation!$K$5:$K$504)=0),"",$C205/SUM(Valuation!$K$5:$K$504))</f>
        <v/>
      </c>
      <c r="E205" s="26" t="str">
        <f>IF($D205="","",SUMIF($C$4:$C$503,"&gt;"&amp;$C205)/SUM(Valuation!$K$5:$K$504))</f>
        <v/>
      </c>
      <c r="F205" s="26" t="str">
        <f>IF($D205="","",SUMIF($C$4:$C$503,"&gt;="&amp;$C205)/SUM(Valuation!$K$5:$K$504))</f>
        <v/>
      </c>
      <c r="G205" s="27" t="str">
        <f t="shared" si="3"/>
        <v/>
      </c>
      <c r="H205" s="28" t="str">
        <f>IF($D205="","",IF($C205=0,"C",IF($E205&lt;Settings!$B$7,"A",IF($E205&lt;Settings!$B$8,"B","C"))))</f>
        <v/>
      </c>
    </row>
    <row r="206" spans="1:8" x14ac:dyDescent="0.3">
      <c r="A206" s="25" t="str">
        <f>IF(Valuation!A207="","",Valuation!A207)</f>
        <v/>
      </c>
      <c r="B206" s="25" t="str">
        <f>IF($A206="","",Valuation!B207)</f>
        <v/>
      </c>
      <c r="C206" s="22" t="str">
        <f>IF($A206="","",N(Valuation!K207))</f>
        <v/>
      </c>
      <c r="D206" s="26" t="str">
        <f>IF(OR($A206="",SUM(Valuation!$K$5:$K$504)=0),"",$C206/SUM(Valuation!$K$5:$K$504))</f>
        <v/>
      </c>
      <c r="E206" s="26" t="str">
        <f>IF($D206="","",SUMIF($C$4:$C$503,"&gt;"&amp;$C206)/SUM(Valuation!$K$5:$K$504))</f>
        <v/>
      </c>
      <c r="F206" s="26" t="str">
        <f>IF($D206="","",SUMIF($C$4:$C$503,"&gt;="&amp;$C206)/SUM(Valuation!$K$5:$K$504))</f>
        <v/>
      </c>
      <c r="G206" s="27" t="str">
        <f t="shared" si="3"/>
        <v/>
      </c>
      <c r="H206" s="28" t="str">
        <f>IF($D206="","",IF($C206=0,"C",IF($E206&lt;Settings!$B$7,"A",IF($E206&lt;Settings!$B$8,"B","C"))))</f>
        <v/>
      </c>
    </row>
    <row r="207" spans="1:8" x14ac:dyDescent="0.3">
      <c r="A207" s="25" t="str">
        <f>IF(Valuation!A208="","",Valuation!A208)</f>
        <v/>
      </c>
      <c r="B207" s="25" t="str">
        <f>IF($A207="","",Valuation!B208)</f>
        <v/>
      </c>
      <c r="C207" s="22" t="str">
        <f>IF($A207="","",N(Valuation!K208))</f>
        <v/>
      </c>
      <c r="D207" s="26" t="str">
        <f>IF(OR($A207="",SUM(Valuation!$K$5:$K$504)=0),"",$C207/SUM(Valuation!$K$5:$K$504))</f>
        <v/>
      </c>
      <c r="E207" s="26" t="str">
        <f>IF($D207="","",SUMIF($C$4:$C$503,"&gt;"&amp;$C207)/SUM(Valuation!$K$5:$K$504))</f>
        <v/>
      </c>
      <c r="F207" s="26" t="str">
        <f>IF($D207="","",SUMIF($C$4:$C$503,"&gt;="&amp;$C207)/SUM(Valuation!$K$5:$K$504))</f>
        <v/>
      </c>
      <c r="G207" s="27" t="str">
        <f t="shared" si="3"/>
        <v/>
      </c>
      <c r="H207" s="28" t="str">
        <f>IF($D207="","",IF($C207=0,"C",IF($E207&lt;Settings!$B$7,"A",IF($E207&lt;Settings!$B$8,"B","C"))))</f>
        <v/>
      </c>
    </row>
    <row r="208" spans="1:8" x14ac:dyDescent="0.3">
      <c r="A208" s="25" t="str">
        <f>IF(Valuation!A209="","",Valuation!A209)</f>
        <v/>
      </c>
      <c r="B208" s="25" t="str">
        <f>IF($A208="","",Valuation!B209)</f>
        <v/>
      </c>
      <c r="C208" s="22" t="str">
        <f>IF($A208="","",N(Valuation!K209))</f>
        <v/>
      </c>
      <c r="D208" s="26" t="str">
        <f>IF(OR($A208="",SUM(Valuation!$K$5:$K$504)=0),"",$C208/SUM(Valuation!$K$5:$K$504))</f>
        <v/>
      </c>
      <c r="E208" s="26" t="str">
        <f>IF($D208="","",SUMIF($C$4:$C$503,"&gt;"&amp;$C208)/SUM(Valuation!$K$5:$K$504))</f>
        <v/>
      </c>
      <c r="F208" s="26" t="str">
        <f>IF($D208="","",SUMIF($C$4:$C$503,"&gt;="&amp;$C208)/SUM(Valuation!$K$5:$K$504))</f>
        <v/>
      </c>
      <c r="G208" s="27" t="str">
        <f t="shared" si="3"/>
        <v/>
      </c>
      <c r="H208" s="28" t="str">
        <f>IF($D208="","",IF($C208=0,"C",IF($E208&lt;Settings!$B$7,"A",IF($E208&lt;Settings!$B$8,"B","C"))))</f>
        <v/>
      </c>
    </row>
    <row r="209" spans="1:8" x14ac:dyDescent="0.3">
      <c r="A209" s="25" t="str">
        <f>IF(Valuation!A210="","",Valuation!A210)</f>
        <v/>
      </c>
      <c r="B209" s="25" t="str">
        <f>IF($A209="","",Valuation!B210)</f>
        <v/>
      </c>
      <c r="C209" s="22" t="str">
        <f>IF($A209="","",N(Valuation!K210))</f>
        <v/>
      </c>
      <c r="D209" s="26" t="str">
        <f>IF(OR($A209="",SUM(Valuation!$K$5:$K$504)=0),"",$C209/SUM(Valuation!$K$5:$K$504))</f>
        <v/>
      </c>
      <c r="E209" s="26" t="str">
        <f>IF($D209="","",SUMIF($C$4:$C$503,"&gt;"&amp;$C209)/SUM(Valuation!$K$5:$K$504))</f>
        <v/>
      </c>
      <c r="F209" s="26" t="str">
        <f>IF($D209="","",SUMIF($C$4:$C$503,"&gt;="&amp;$C209)/SUM(Valuation!$K$5:$K$504))</f>
        <v/>
      </c>
      <c r="G209" s="27" t="str">
        <f t="shared" si="3"/>
        <v/>
      </c>
      <c r="H209" s="28" t="str">
        <f>IF($D209="","",IF($C209=0,"C",IF($E209&lt;Settings!$B$7,"A",IF($E209&lt;Settings!$B$8,"B","C"))))</f>
        <v/>
      </c>
    </row>
    <row r="210" spans="1:8" x14ac:dyDescent="0.3">
      <c r="A210" s="25" t="str">
        <f>IF(Valuation!A211="","",Valuation!A211)</f>
        <v/>
      </c>
      <c r="B210" s="25" t="str">
        <f>IF($A210="","",Valuation!B211)</f>
        <v/>
      </c>
      <c r="C210" s="22" t="str">
        <f>IF($A210="","",N(Valuation!K211))</f>
        <v/>
      </c>
      <c r="D210" s="26" t="str">
        <f>IF(OR($A210="",SUM(Valuation!$K$5:$K$504)=0),"",$C210/SUM(Valuation!$K$5:$K$504))</f>
        <v/>
      </c>
      <c r="E210" s="26" t="str">
        <f>IF($D210="","",SUMIF($C$4:$C$503,"&gt;"&amp;$C210)/SUM(Valuation!$K$5:$K$504))</f>
        <v/>
      </c>
      <c r="F210" s="26" t="str">
        <f>IF($D210="","",SUMIF($C$4:$C$503,"&gt;="&amp;$C210)/SUM(Valuation!$K$5:$K$504))</f>
        <v/>
      </c>
      <c r="G210" s="27" t="str">
        <f t="shared" si="3"/>
        <v/>
      </c>
      <c r="H210" s="28" t="str">
        <f>IF($D210="","",IF($C210=0,"C",IF($E210&lt;Settings!$B$7,"A",IF($E210&lt;Settings!$B$8,"B","C"))))</f>
        <v/>
      </c>
    </row>
    <row r="211" spans="1:8" x14ac:dyDescent="0.3">
      <c r="A211" s="25" t="str">
        <f>IF(Valuation!A212="","",Valuation!A212)</f>
        <v/>
      </c>
      <c r="B211" s="25" t="str">
        <f>IF($A211="","",Valuation!B212)</f>
        <v/>
      </c>
      <c r="C211" s="22" t="str">
        <f>IF($A211="","",N(Valuation!K212))</f>
        <v/>
      </c>
      <c r="D211" s="26" t="str">
        <f>IF(OR($A211="",SUM(Valuation!$K$5:$K$504)=0),"",$C211/SUM(Valuation!$K$5:$K$504))</f>
        <v/>
      </c>
      <c r="E211" s="26" t="str">
        <f>IF($D211="","",SUMIF($C$4:$C$503,"&gt;"&amp;$C211)/SUM(Valuation!$K$5:$K$504))</f>
        <v/>
      </c>
      <c r="F211" s="26" t="str">
        <f>IF($D211="","",SUMIF($C$4:$C$503,"&gt;="&amp;$C211)/SUM(Valuation!$K$5:$K$504))</f>
        <v/>
      </c>
      <c r="G211" s="27" t="str">
        <f t="shared" si="3"/>
        <v/>
      </c>
      <c r="H211" s="28" t="str">
        <f>IF($D211="","",IF($C211=0,"C",IF($E211&lt;Settings!$B$7,"A",IF($E211&lt;Settings!$B$8,"B","C"))))</f>
        <v/>
      </c>
    </row>
    <row r="212" spans="1:8" x14ac:dyDescent="0.3">
      <c r="A212" s="25" t="str">
        <f>IF(Valuation!A213="","",Valuation!A213)</f>
        <v/>
      </c>
      <c r="B212" s="25" t="str">
        <f>IF($A212="","",Valuation!B213)</f>
        <v/>
      </c>
      <c r="C212" s="22" t="str">
        <f>IF($A212="","",N(Valuation!K213))</f>
        <v/>
      </c>
      <c r="D212" s="26" t="str">
        <f>IF(OR($A212="",SUM(Valuation!$K$5:$K$504)=0),"",$C212/SUM(Valuation!$K$5:$K$504))</f>
        <v/>
      </c>
      <c r="E212" s="26" t="str">
        <f>IF($D212="","",SUMIF($C$4:$C$503,"&gt;"&amp;$C212)/SUM(Valuation!$K$5:$K$504))</f>
        <v/>
      </c>
      <c r="F212" s="26" t="str">
        <f>IF($D212="","",SUMIF($C$4:$C$503,"&gt;="&amp;$C212)/SUM(Valuation!$K$5:$K$504))</f>
        <v/>
      </c>
      <c r="G212" s="27" t="str">
        <f t="shared" si="3"/>
        <v/>
      </c>
      <c r="H212" s="28" t="str">
        <f>IF($D212="","",IF($C212=0,"C",IF($E212&lt;Settings!$B$7,"A",IF($E212&lt;Settings!$B$8,"B","C"))))</f>
        <v/>
      </c>
    </row>
    <row r="213" spans="1:8" x14ac:dyDescent="0.3">
      <c r="A213" s="25" t="str">
        <f>IF(Valuation!A214="","",Valuation!A214)</f>
        <v/>
      </c>
      <c r="B213" s="25" t="str">
        <f>IF($A213="","",Valuation!B214)</f>
        <v/>
      </c>
      <c r="C213" s="22" t="str">
        <f>IF($A213="","",N(Valuation!K214))</f>
        <v/>
      </c>
      <c r="D213" s="26" t="str">
        <f>IF(OR($A213="",SUM(Valuation!$K$5:$K$504)=0),"",$C213/SUM(Valuation!$K$5:$K$504))</f>
        <v/>
      </c>
      <c r="E213" s="26" t="str">
        <f>IF($D213="","",SUMIF($C$4:$C$503,"&gt;"&amp;$C213)/SUM(Valuation!$K$5:$K$504))</f>
        <v/>
      </c>
      <c r="F213" s="26" t="str">
        <f>IF($D213="","",SUMIF($C$4:$C$503,"&gt;="&amp;$C213)/SUM(Valuation!$K$5:$K$504))</f>
        <v/>
      </c>
      <c r="G213" s="27" t="str">
        <f t="shared" si="3"/>
        <v/>
      </c>
      <c r="H213" s="28" t="str">
        <f>IF($D213="","",IF($C213=0,"C",IF($E213&lt;Settings!$B$7,"A",IF($E213&lt;Settings!$B$8,"B","C"))))</f>
        <v/>
      </c>
    </row>
    <row r="214" spans="1:8" x14ac:dyDescent="0.3">
      <c r="A214" s="25" t="str">
        <f>IF(Valuation!A215="","",Valuation!A215)</f>
        <v/>
      </c>
      <c r="B214" s="25" t="str">
        <f>IF($A214="","",Valuation!B215)</f>
        <v/>
      </c>
      <c r="C214" s="22" t="str">
        <f>IF($A214="","",N(Valuation!K215))</f>
        <v/>
      </c>
      <c r="D214" s="26" t="str">
        <f>IF(OR($A214="",SUM(Valuation!$K$5:$K$504)=0),"",$C214/SUM(Valuation!$K$5:$K$504))</f>
        <v/>
      </c>
      <c r="E214" s="26" t="str">
        <f>IF($D214="","",SUMIF($C$4:$C$503,"&gt;"&amp;$C214)/SUM(Valuation!$K$5:$K$504))</f>
        <v/>
      </c>
      <c r="F214" s="26" t="str">
        <f>IF($D214="","",SUMIF($C$4:$C$503,"&gt;="&amp;$C214)/SUM(Valuation!$K$5:$K$504))</f>
        <v/>
      </c>
      <c r="G214" s="27" t="str">
        <f t="shared" si="3"/>
        <v/>
      </c>
      <c r="H214" s="28" t="str">
        <f>IF($D214="","",IF($C214=0,"C",IF($E214&lt;Settings!$B$7,"A",IF($E214&lt;Settings!$B$8,"B","C"))))</f>
        <v/>
      </c>
    </row>
    <row r="215" spans="1:8" x14ac:dyDescent="0.3">
      <c r="A215" s="25" t="str">
        <f>IF(Valuation!A216="","",Valuation!A216)</f>
        <v/>
      </c>
      <c r="B215" s="25" t="str">
        <f>IF($A215="","",Valuation!B216)</f>
        <v/>
      </c>
      <c r="C215" s="22" t="str">
        <f>IF($A215="","",N(Valuation!K216))</f>
        <v/>
      </c>
      <c r="D215" s="26" t="str">
        <f>IF(OR($A215="",SUM(Valuation!$K$5:$K$504)=0),"",$C215/SUM(Valuation!$K$5:$K$504))</f>
        <v/>
      </c>
      <c r="E215" s="26" t="str">
        <f>IF($D215="","",SUMIF($C$4:$C$503,"&gt;"&amp;$C215)/SUM(Valuation!$K$5:$K$504))</f>
        <v/>
      </c>
      <c r="F215" s="26" t="str">
        <f>IF($D215="","",SUMIF($C$4:$C$503,"&gt;="&amp;$C215)/SUM(Valuation!$K$5:$K$504))</f>
        <v/>
      </c>
      <c r="G215" s="27" t="str">
        <f t="shared" si="3"/>
        <v/>
      </c>
      <c r="H215" s="28" t="str">
        <f>IF($D215="","",IF($C215=0,"C",IF($E215&lt;Settings!$B$7,"A",IF($E215&lt;Settings!$B$8,"B","C"))))</f>
        <v/>
      </c>
    </row>
    <row r="216" spans="1:8" x14ac:dyDescent="0.3">
      <c r="A216" s="25" t="str">
        <f>IF(Valuation!A217="","",Valuation!A217)</f>
        <v/>
      </c>
      <c r="B216" s="25" t="str">
        <f>IF($A216="","",Valuation!B217)</f>
        <v/>
      </c>
      <c r="C216" s="22" t="str">
        <f>IF($A216="","",N(Valuation!K217))</f>
        <v/>
      </c>
      <c r="D216" s="26" t="str">
        <f>IF(OR($A216="",SUM(Valuation!$K$5:$K$504)=0),"",$C216/SUM(Valuation!$K$5:$K$504))</f>
        <v/>
      </c>
      <c r="E216" s="26" t="str">
        <f>IF($D216="","",SUMIF($C$4:$C$503,"&gt;"&amp;$C216)/SUM(Valuation!$K$5:$K$504))</f>
        <v/>
      </c>
      <c r="F216" s="26" t="str">
        <f>IF($D216="","",SUMIF($C$4:$C$503,"&gt;="&amp;$C216)/SUM(Valuation!$K$5:$K$504))</f>
        <v/>
      </c>
      <c r="G216" s="27" t="str">
        <f t="shared" si="3"/>
        <v/>
      </c>
      <c r="H216" s="28" t="str">
        <f>IF($D216="","",IF($C216=0,"C",IF($E216&lt;Settings!$B$7,"A",IF($E216&lt;Settings!$B$8,"B","C"))))</f>
        <v/>
      </c>
    </row>
    <row r="217" spans="1:8" x14ac:dyDescent="0.3">
      <c r="A217" s="25" t="str">
        <f>IF(Valuation!A218="","",Valuation!A218)</f>
        <v/>
      </c>
      <c r="B217" s="25" t="str">
        <f>IF($A217="","",Valuation!B218)</f>
        <v/>
      </c>
      <c r="C217" s="22" t="str">
        <f>IF($A217="","",N(Valuation!K218))</f>
        <v/>
      </c>
      <c r="D217" s="26" t="str">
        <f>IF(OR($A217="",SUM(Valuation!$K$5:$K$504)=0),"",$C217/SUM(Valuation!$K$5:$K$504))</f>
        <v/>
      </c>
      <c r="E217" s="26" t="str">
        <f>IF($D217="","",SUMIF($C$4:$C$503,"&gt;"&amp;$C217)/SUM(Valuation!$K$5:$K$504))</f>
        <v/>
      </c>
      <c r="F217" s="26" t="str">
        <f>IF($D217="","",SUMIF($C$4:$C$503,"&gt;="&amp;$C217)/SUM(Valuation!$K$5:$K$504))</f>
        <v/>
      </c>
      <c r="G217" s="27" t="str">
        <f t="shared" si="3"/>
        <v/>
      </c>
      <c r="H217" s="28" t="str">
        <f>IF($D217="","",IF($C217=0,"C",IF($E217&lt;Settings!$B$7,"A",IF($E217&lt;Settings!$B$8,"B","C"))))</f>
        <v/>
      </c>
    </row>
    <row r="218" spans="1:8" x14ac:dyDescent="0.3">
      <c r="A218" s="25" t="str">
        <f>IF(Valuation!A219="","",Valuation!A219)</f>
        <v/>
      </c>
      <c r="B218" s="25" t="str">
        <f>IF($A218="","",Valuation!B219)</f>
        <v/>
      </c>
      <c r="C218" s="22" t="str">
        <f>IF($A218="","",N(Valuation!K219))</f>
        <v/>
      </c>
      <c r="D218" s="26" t="str">
        <f>IF(OR($A218="",SUM(Valuation!$K$5:$K$504)=0),"",$C218/SUM(Valuation!$K$5:$K$504))</f>
        <v/>
      </c>
      <c r="E218" s="26" t="str">
        <f>IF($D218="","",SUMIF($C$4:$C$503,"&gt;"&amp;$C218)/SUM(Valuation!$K$5:$K$504))</f>
        <v/>
      </c>
      <c r="F218" s="26" t="str">
        <f>IF($D218="","",SUMIF($C$4:$C$503,"&gt;="&amp;$C218)/SUM(Valuation!$K$5:$K$504))</f>
        <v/>
      </c>
      <c r="G218" s="27" t="str">
        <f t="shared" si="3"/>
        <v/>
      </c>
      <c r="H218" s="28" t="str">
        <f>IF($D218="","",IF($C218=0,"C",IF($E218&lt;Settings!$B$7,"A",IF($E218&lt;Settings!$B$8,"B","C"))))</f>
        <v/>
      </c>
    </row>
    <row r="219" spans="1:8" x14ac:dyDescent="0.3">
      <c r="A219" s="25" t="str">
        <f>IF(Valuation!A220="","",Valuation!A220)</f>
        <v/>
      </c>
      <c r="B219" s="25" t="str">
        <f>IF($A219="","",Valuation!B220)</f>
        <v/>
      </c>
      <c r="C219" s="22" t="str">
        <f>IF($A219="","",N(Valuation!K220))</f>
        <v/>
      </c>
      <c r="D219" s="26" t="str">
        <f>IF(OR($A219="",SUM(Valuation!$K$5:$K$504)=0),"",$C219/SUM(Valuation!$K$5:$K$504))</f>
        <v/>
      </c>
      <c r="E219" s="26" t="str">
        <f>IF($D219="","",SUMIF($C$4:$C$503,"&gt;"&amp;$C219)/SUM(Valuation!$K$5:$K$504))</f>
        <v/>
      </c>
      <c r="F219" s="26" t="str">
        <f>IF($D219="","",SUMIF($C$4:$C$503,"&gt;="&amp;$C219)/SUM(Valuation!$K$5:$K$504))</f>
        <v/>
      </c>
      <c r="G219" s="27" t="str">
        <f t="shared" si="3"/>
        <v/>
      </c>
      <c r="H219" s="28" t="str">
        <f>IF($D219="","",IF($C219=0,"C",IF($E219&lt;Settings!$B$7,"A",IF($E219&lt;Settings!$B$8,"B","C"))))</f>
        <v/>
      </c>
    </row>
    <row r="220" spans="1:8" x14ac:dyDescent="0.3">
      <c r="A220" s="25" t="str">
        <f>IF(Valuation!A221="","",Valuation!A221)</f>
        <v/>
      </c>
      <c r="B220" s="25" t="str">
        <f>IF($A220="","",Valuation!B221)</f>
        <v/>
      </c>
      <c r="C220" s="22" t="str">
        <f>IF($A220="","",N(Valuation!K221))</f>
        <v/>
      </c>
      <c r="D220" s="26" t="str">
        <f>IF(OR($A220="",SUM(Valuation!$K$5:$K$504)=0),"",$C220/SUM(Valuation!$K$5:$K$504))</f>
        <v/>
      </c>
      <c r="E220" s="26" t="str">
        <f>IF($D220="","",SUMIF($C$4:$C$503,"&gt;"&amp;$C220)/SUM(Valuation!$K$5:$K$504))</f>
        <v/>
      </c>
      <c r="F220" s="26" t="str">
        <f>IF($D220="","",SUMIF($C$4:$C$503,"&gt;="&amp;$C220)/SUM(Valuation!$K$5:$K$504))</f>
        <v/>
      </c>
      <c r="G220" s="27" t="str">
        <f t="shared" si="3"/>
        <v/>
      </c>
      <c r="H220" s="28" t="str">
        <f>IF($D220="","",IF($C220=0,"C",IF($E220&lt;Settings!$B$7,"A",IF($E220&lt;Settings!$B$8,"B","C"))))</f>
        <v/>
      </c>
    </row>
    <row r="221" spans="1:8" x14ac:dyDescent="0.3">
      <c r="A221" s="25" t="str">
        <f>IF(Valuation!A222="","",Valuation!A222)</f>
        <v/>
      </c>
      <c r="B221" s="25" t="str">
        <f>IF($A221="","",Valuation!B222)</f>
        <v/>
      </c>
      <c r="C221" s="22" t="str">
        <f>IF($A221="","",N(Valuation!K222))</f>
        <v/>
      </c>
      <c r="D221" s="26" t="str">
        <f>IF(OR($A221="",SUM(Valuation!$K$5:$K$504)=0),"",$C221/SUM(Valuation!$K$5:$K$504))</f>
        <v/>
      </c>
      <c r="E221" s="26" t="str">
        <f>IF($D221="","",SUMIF($C$4:$C$503,"&gt;"&amp;$C221)/SUM(Valuation!$K$5:$K$504))</f>
        <v/>
      </c>
      <c r="F221" s="26" t="str">
        <f>IF($D221="","",SUMIF($C$4:$C$503,"&gt;="&amp;$C221)/SUM(Valuation!$K$5:$K$504))</f>
        <v/>
      </c>
      <c r="G221" s="27" t="str">
        <f t="shared" si="3"/>
        <v/>
      </c>
      <c r="H221" s="28" t="str">
        <f>IF($D221="","",IF($C221=0,"C",IF($E221&lt;Settings!$B$7,"A",IF($E221&lt;Settings!$B$8,"B","C"))))</f>
        <v/>
      </c>
    </row>
    <row r="222" spans="1:8" x14ac:dyDescent="0.3">
      <c r="A222" s="25" t="str">
        <f>IF(Valuation!A223="","",Valuation!A223)</f>
        <v/>
      </c>
      <c r="B222" s="25" t="str">
        <f>IF($A222="","",Valuation!B223)</f>
        <v/>
      </c>
      <c r="C222" s="22" t="str">
        <f>IF($A222="","",N(Valuation!K223))</f>
        <v/>
      </c>
      <c r="D222" s="26" t="str">
        <f>IF(OR($A222="",SUM(Valuation!$K$5:$K$504)=0),"",$C222/SUM(Valuation!$K$5:$K$504))</f>
        <v/>
      </c>
      <c r="E222" s="26" t="str">
        <f>IF($D222="","",SUMIF($C$4:$C$503,"&gt;"&amp;$C222)/SUM(Valuation!$K$5:$K$504))</f>
        <v/>
      </c>
      <c r="F222" s="26" t="str">
        <f>IF($D222="","",SUMIF($C$4:$C$503,"&gt;="&amp;$C222)/SUM(Valuation!$K$5:$K$504))</f>
        <v/>
      </c>
      <c r="G222" s="27" t="str">
        <f t="shared" si="3"/>
        <v/>
      </c>
      <c r="H222" s="28" t="str">
        <f>IF($D222="","",IF($C222=0,"C",IF($E222&lt;Settings!$B$7,"A",IF($E222&lt;Settings!$B$8,"B","C"))))</f>
        <v/>
      </c>
    </row>
    <row r="223" spans="1:8" x14ac:dyDescent="0.3">
      <c r="A223" s="25" t="str">
        <f>IF(Valuation!A224="","",Valuation!A224)</f>
        <v/>
      </c>
      <c r="B223" s="25" t="str">
        <f>IF($A223="","",Valuation!B224)</f>
        <v/>
      </c>
      <c r="C223" s="22" t="str">
        <f>IF($A223="","",N(Valuation!K224))</f>
        <v/>
      </c>
      <c r="D223" s="26" t="str">
        <f>IF(OR($A223="",SUM(Valuation!$K$5:$K$504)=0),"",$C223/SUM(Valuation!$K$5:$K$504))</f>
        <v/>
      </c>
      <c r="E223" s="26" t="str">
        <f>IF($D223="","",SUMIF($C$4:$C$503,"&gt;"&amp;$C223)/SUM(Valuation!$K$5:$K$504))</f>
        <v/>
      </c>
      <c r="F223" s="26" t="str">
        <f>IF($D223="","",SUMIF($C$4:$C$503,"&gt;="&amp;$C223)/SUM(Valuation!$K$5:$K$504))</f>
        <v/>
      </c>
      <c r="G223" s="27" t="str">
        <f t="shared" si="3"/>
        <v/>
      </c>
      <c r="H223" s="28" t="str">
        <f>IF($D223="","",IF($C223=0,"C",IF($E223&lt;Settings!$B$7,"A",IF($E223&lt;Settings!$B$8,"B","C"))))</f>
        <v/>
      </c>
    </row>
    <row r="224" spans="1:8" x14ac:dyDescent="0.3">
      <c r="A224" s="25" t="str">
        <f>IF(Valuation!A225="","",Valuation!A225)</f>
        <v/>
      </c>
      <c r="B224" s="25" t="str">
        <f>IF($A224="","",Valuation!B225)</f>
        <v/>
      </c>
      <c r="C224" s="22" t="str">
        <f>IF($A224="","",N(Valuation!K225))</f>
        <v/>
      </c>
      <c r="D224" s="26" t="str">
        <f>IF(OR($A224="",SUM(Valuation!$K$5:$K$504)=0),"",$C224/SUM(Valuation!$K$5:$K$504))</f>
        <v/>
      </c>
      <c r="E224" s="26" t="str">
        <f>IF($D224="","",SUMIF($C$4:$C$503,"&gt;"&amp;$C224)/SUM(Valuation!$K$5:$K$504))</f>
        <v/>
      </c>
      <c r="F224" s="26" t="str">
        <f>IF($D224="","",SUMIF($C$4:$C$503,"&gt;="&amp;$C224)/SUM(Valuation!$K$5:$K$504))</f>
        <v/>
      </c>
      <c r="G224" s="27" t="str">
        <f t="shared" si="3"/>
        <v/>
      </c>
      <c r="H224" s="28" t="str">
        <f>IF($D224="","",IF($C224=0,"C",IF($E224&lt;Settings!$B$7,"A",IF($E224&lt;Settings!$B$8,"B","C"))))</f>
        <v/>
      </c>
    </row>
    <row r="225" spans="1:8" x14ac:dyDescent="0.3">
      <c r="A225" s="25" t="str">
        <f>IF(Valuation!A226="","",Valuation!A226)</f>
        <v/>
      </c>
      <c r="B225" s="25" t="str">
        <f>IF($A225="","",Valuation!B226)</f>
        <v/>
      </c>
      <c r="C225" s="22" t="str">
        <f>IF($A225="","",N(Valuation!K226))</f>
        <v/>
      </c>
      <c r="D225" s="26" t="str">
        <f>IF(OR($A225="",SUM(Valuation!$K$5:$K$504)=0),"",$C225/SUM(Valuation!$K$5:$K$504))</f>
        <v/>
      </c>
      <c r="E225" s="26" t="str">
        <f>IF($D225="","",SUMIF($C$4:$C$503,"&gt;"&amp;$C225)/SUM(Valuation!$K$5:$K$504))</f>
        <v/>
      </c>
      <c r="F225" s="26" t="str">
        <f>IF($D225="","",SUMIF($C$4:$C$503,"&gt;="&amp;$C225)/SUM(Valuation!$K$5:$K$504))</f>
        <v/>
      </c>
      <c r="G225" s="27" t="str">
        <f t="shared" si="3"/>
        <v/>
      </c>
      <c r="H225" s="28" t="str">
        <f>IF($D225="","",IF($C225=0,"C",IF($E225&lt;Settings!$B$7,"A",IF($E225&lt;Settings!$B$8,"B","C"))))</f>
        <v/>
      </c>
    </row>
    <row r="226" spans="1:8" x14ac:dyDescent="0.3">
      <c r="A226" s="25" t="str">
        <f>IF(Valuation!A227="","",Valuation!A227)</f>
        <v/>
      </c>
      <c r="B226" s="25" t="str">
        <f>IF($A226="","",Valuation!B227)</f>
        <v/>
      </c>
      <c r="C226" s="22" t="str">
        <f>IF($A226="","",N(Valuation!K227))</f>
        <v/>
      </c>
      <c r="D226" s="26" t="str">
        <f>IF(OR($A226="",SUM(Valuation!$K$5:$K$504)=0),"",$C226/SUM(Valuation!$K$5:$K$504))</f>
        <v/>
      </c>
      <c r="E226" s="26" t="str">
        <f>IF($D226="","",SUMIF($C$4:$C$503,"&gt;"&amp;$C226)/SUM(Valuation!$K$5:$K$504))</f>
        <v/>
      </c>
      <c r="F226" s="26" t="str">
        <f>IF($D226="","",SUMIF($C$4:$C$503,"&gt;="&amp;$C226)/SUM(Valuation!$K$5:$K$504))</f>
        <v/>
      </c>
      <c r="G226" s="27" t="str">
        <f t="shared" si="3"/>
        <v/>
      </c>
      <c r="H226" s="28" t="str">
        <f>IF($D226="","",IF($C226=0,"C",IF($E226&lt;Settings!$B$7,"A",IF($E226&lt;Settings!$B$8,"B","C"))))</f>
        <v/>
      </c>
    </row>
    <row r="227" spans="1:8" x14ac:dyDescent="0.3">
      <c r="A227" s="25" t="str">
        <f>IF(Valuation!A228="","",Valuation!A228)</f>
        <v/>
      </c>
      <c r="B227" s="25" t="str">
        <f>IF($A227="","",Valuation!B228)</f>
        <v/>
      </c>
      <c r="C227" s="22" t="str">
        <f>IF($A227="","",N(Valuation!K228))</f>
        <v/>
      </c>
      <c r="D227" s="26" t="str">
        <f>IF(OR($A227="",SUM(Valuation!$K$5:$K$504)=0),"",$C227/SUM(Valuation!$K$5:$K$504))</f>
        <v/>
      </c>
      <c r="E227" s="26" t="str">
        <f>IF($D227="","",SUMIF($C$4:$C$503,"&gt;"&amp;$C227)/SUM(Valuation!$K$5:$K$504))</f>
        <v/>
      </c>
      <c r="F227" s="26" t="str">
        <f>IF($D227="","",SUMIF($C$4:$C$503,"&gt;="&amp;$C227)/SUM(Valuation!$K$5:$K$504))</f>
        <v/>
      </c>
      <c r="G227" s="27" t="str">
        <f t="shared" si="3"/>
        <v/>
      </c>
      <c r="H227" s="28" t="str">
        <f>IF($D227="","",IF($C227=0,"C",IF($E227&lt;Settings!$B$7,"A",IF($E227&lt;Settings!$B$8,"B","C"))))</f>
        <v/>
      </c>
    </row>
    <row r="228" spans="1:8" x14ac:dyDescent="0.3">
      <c r="A228" s="25" t="str">
        <f>IF(Valuation!A229="","",Valuation!A229)</f>
        <v/>
      </c>
      <c r="B228" s="25" t="str">
        <f>IF($A228="","",Valuation!B229)</f>
        <v/>
      </c>
      <c r="C228" s="22" t="str">
        <f>IF($A228="","",N(Valuation!K229))</f>
        <v/>
      </c>
      <c r="D228" s="26" t="str">
        <f>IF(OR($A228="",SUM(Valuation!$K$5:$K$504)=0),"",$C228/SUM(Valuation!$K$5:$K$504))</f>
        <v/>
      </c>
      <c r="E228" s="26" t="str">
        <f>IF($D228="","",SUMIF($C$4:$C$503,"&gt;"&amp;$C228)/SUM(Valuation!$K$5:$K$504))</f>
        <v/>
      </c>
      <c r="F228" s="26" t="str">
        <f>IF($D228="","",SUMIF($C$4:$C$503,"&gt;="&amp;$C228)/SUM(Valuation!$K$5:$K$504))</f>
        <v/>
      </c>
      <c r="G228" s="27" t="str">
        <f t="shared" si="3"/>
        <v/>
      </c>
      <c r="H228" s="28" t="str">
        <f>IF($D228="","",IF($C228=0,"C",IF($E228&lt;Settings!$B$7,"A",IF($E228&lt;Settings!$B$8,"B","C"))))</f>
        <v/>
      </c>
    </row>
    <row r="229" spans="1:8" x14ac:dyDescent="0.3">
      <c r="A229" s="25" t="str">
        <f>IF(Valuation!A230="","",Valuation!A230)</f>
        <v/>
      </c>
      <c r="B229" s="25" t="str">
        <f>IF($A229="","",Valuation!B230)</f>
        <v/>
      </c>
      <c r="C229" s="22" t="str">
        <f>IF($A229="","",N(Valuation!K230))</f>
        <v/>
      </c>
      <c r="D229" s="26" t="str">
        <f>IF(OR($A229="",SUM(Valuation!$K$5:$K$504)=0),"",$C229/SUM(Valuation!$K$5:$K$504))</f>
        <v/>
      </c>
      <c r="E229" s="26" t="str">
        <f>IF($D229="","",SUMIF($C$4:$C$503,"&gt;"&amp;$C229)/SUM(Valuation!$K$5:$K$504))</f>
        <v/>
      </c>
      <c r="F229" s="26" t="str">
        <f>IF($D229="","",SUMIF($C$4:$C$503,"&gt;="&amp;$C229)/SUM(Valuation!$K$5:$K$504))</f>
        <v/>
      </c>
      <c r="G229" s="27" t="str">
        <f t="shared" si="3"/>
        <v/>
      </c>
      <c r="H229" s="28" t="str">
        <f>IF($D229="","",IF($C229=0,"C",IF($E229&lt;Settings!$B$7,"A",IF($E229&lt;Settings!$B$8,"B","C"))))</f>
        <v/>
      </c>
    </row>
    <row r="230" spans="1:8" x14ac:dyDescent="0.3">
      <c r="A230" s="25" t="str">
        <f>IF(Valuation!A231="","",Valuation!A231)</f>
        <v/>
      </c>
      <c r="B230" s="25" t="str">
        <f>IF($A230="","",Valuation!B231)</f>
        <v/>
      </c>
      <c r="C230" s="22" t="str">
        <f>IF($A230="","",N(Valuation!K231))</f>
        <v/>
      </c>
      <c r="D230" s="26" t="str">
        <f>IF(OR($A230="",SUM(Valuation!$K$5:$K$504)=0),"",$C230/SUM(Valuation!$K$5:$K$504))</f>
        <v/>
      </c>
      <c r="E230" s="26" t="str">
        <f>IF($D230="","",SUMIF($C$4:$C$503,"&gt;"&amp;$C230)/SUM(Valuation!$K$5:$K$504))</f>
        <v/>
      </c>
      <c r="F230" s="26" t="str">
        <f>IF($D230="","",SUMIF($C$4:$C$503,"&gt;="&amp;$C230)/SUM(Valuation!$K$5:$K$504))</f>
        <v/>
      </c>
      <c r="G230" s="27" t="str">
        <f t="shared" si="3"/>
        <v/>
      </c>
      <c r="H230" s="28" t="str">
        <f>IF($D230="","",IF($C230=0,"C",IF($E230&lt;Settings!$B$7,"A",IF($E230&lt;Settings!$B$8,"B","C"))))</f>
        <v/>
      </c>
    </row>
    <row r="231" spans="1:8" x14ac:dyDescent="0.3">
      <c r="A231" s="25" t="str">
        <f>IF(Valuation!A232="","",Valuation!A232)</f>
        <v/>
      </c>
      <c r="B231" s="25" t="str">
        <f>IF($A231="","",Valuation!B232)</f>
        <v/>
      </c>
      <c r="C231" s="22" t="str">
        <f>IF($A231="","",N(Valuation!K232))</f>
        <v/>
      </c>
      <c r="D231" s="26" t="str">
        <f>IF(OR($A231="",SUM(Valuation!$K$5:$K$504)=0),"",$C231/SUM(Valuation!$K$5:$K$504))</f>
        <v/>
      </c>
      <c r="E231" s="26" t="str">
        <f>IF($D231="","",SUMIF($C$4:$C$503,"&gt;"&amp;$C231)/SUM(Valuation!$K$5:$K$504))</f>
        <v/>
      </c>
      <c r="F231" s="26" t="str">
        <f>IF($D231="","",SUMIF($C$4:$C$503,"&gt;="&amp;$C231)/SUM(Valuation!$K$5:$K$504))</f>
        <v/>
      </c>
      <c r="G231" s="27" t="str">
        <f t="shared" si="3"/>
        <v/>
      </c>
      <c r="H231" s="28" t="str">
        <f>IF($D231="","",IF($C231=0,"C",IF($E231&lt;Settings!$B$7,"A",IF($E231&lt;Settings!$B$8,"B","C"))))</f>
        <v/>
      </c>
    </row>
    <row r="232" spans="1:8" x14ac:dyDescent="0.3">
      <c r="A232" s="25" t="str">
        <f>IF(Valuation!A233="","",Valuation!A233)</f>
        <v/>
      </c>
      <c r="B232" s="25" t="str">
        <f>IF($A232="","",Valuation!B233)</f>
        <v/>
      </c>
      <c r="C232" s="22" t="str">
        <f>IF($A232="","",N(Valuation!K233))</f>
        <v/>
      </c>
      <c r="D232" s="26" t="str">
        <f>IF(OR($A232="",SUM(Valuation!$K$5:$K$504)=0),"",$C232/SUM(Valuation!$K$5:$K$504))</f>
        <v/>
      </c>
      <c r="E232" s="26" t="str">
        <f>IF($D232="","",SUMIF($C$4:$C$503,"&gt;"&amp;$C232)/SUM(Valuation!$K$5:$K$504))</f>
        <v/>
      </c>
      <c r="F232" s="26" t="str">
        <f>IF($D232="","",SUMIF($C$4:$C$503,"&gt;="&amp;$C232)/SUM(Valuation!$K$5:$K$504))</f>
        <v/>
      </c>
      <c r="G232" s="27" t="str">
        <f t="shared" si="3"/>
        <v/>
      </c>
      <c r="H232" s="28" t="str">
        <f>IF($D232="","",IF($C232=0,"C",IF($E232&lt;Settings!$B$7,"A",IF($E232&lt;Settings!$B$8,"B","C"))))</f>
        <v/>
      </c>
    </row>
    <row r="233" spans="1:8" x14ac:dyDescent="0.3">
      <c r="A233" s="25" t="str">
        <f>IF(Valuation!A234="","",Valuation!A234)</f>
        <v/>
      </c>
      <c r="B233" s="25" t="str">
        <f>IF($A233="","",Valuation!B234)</f>
        <v/>
      </c>
      <c r="C233" s="22" t="str">
        <f>IF($A233="","",N(Valuation!K234))</f>
        <v/>
      </c>
      <c r="D233" s="26" t="str">
        <f>IF(OR($A233="",SUM(Valuation!$K$5:$K$504)=0),"",$C233/SUM(Valuation!$K$5:$K$504))</f>
        <v/>
      </c>
      <c r="E233" s="26" t="str">
        <f>IF($D233="","",SUMIF($C$4:$C$503,"&gt;"&amp;$C233)/SUM(Valuation!$K$5:$K$504))</f>
        <v/>
      </c>
      <c r="F233" s="26" t="str">
        <f>IF($D233="","",SUMIF($C$4:$C$503,"&gt;="&amp;$C233)/SUM(Valuation!$K$5:$K$504))</f>
        <v/>
      </c>
      <c r="G233" s="27" t="str">
        <f t="shared" si="3"/>
        <v/>
      </c>
      <c r="H233" s="28" t="str">
        <f>IF($D233="","",IF($C233=0,"C",IF($E233&lt;Settings!$B$7,"A",IF($E233&lt;Settings!$B$8,"B","C"))))</f>
        <v/>
      </c>
    </row>
    <row r="234" spans="1:8" x14ac:dyDescent="0.3">
      <c r="A234" s="25" t="str">
        <f>IF(Valuation!A235="","",Valuation!A235)</f>
        <v/>
      </c>
      <c r="B234" s="25" t="str">
        <f>IF($A234="","",Valuation!B235)</f>
        <v/>
      </c>
      <c r="C234" s="22" t="str">
        <f>IF($A234="","",N(Valuation!K235))</f>
        <v/>
      </c>
      <c r="D234" s="26" t="str">
        <f>IF(OR($A234="",SUM(Valuation!$K$5:$K$504)=0),"",$C234/SUM(Valuation!$K$5:$K$504))</f>
        <v/>
      </c>
      <c r="E234" s="26" t="str">
        <f>IF($D234="","",SUMIF($C$4:$C$503,"&gt;"&amp;$C234)/SUM(Valuation!$K$5:$K$504))</f>
        <v/>
      </c>
      <c r="F234" s="26" t="str">
        <f>IF($D234="","",SUMIF($C$4:$C$503,"&gt;="&amp;$C234)/SUM(Valuation!$K$5:$K$504))</f>
        <v/>
      </c>
      <c r="G234" s="27" t="str">
        <f t="shared" si="3"/>
        <v/>
      </c>
      <c r="H234" s="28" t="str">
        <f>IF($D234="","",IF($C234=0,"C",IF($E234&lt;Settings!$B$7,"A",IF($E234&lt;Settings!$B$8,"B","C"))))</f>
        <v/>
      </c>
    </row>
    <row r="235" spans="1:8" x14ac:dyDescent="0.3">
      <c r="A235" s="25" t="str">
        <f>IF(Valuation!A236="","",Valuation!A236)</f>
        <v/>
      </c>
      <c r="B235" s="25" t="str">
        <f>IF($A235="","",Valuation!B236)</f>
        <v/>
      </c>
      <c r="C235" s="22" t="str">
        <f>IF($A235="","",N(Valuation!K236))</f>
        <v/>
      </c>
      <c r="D235" s="26" t="str">
        <f>IF(OR($A235="",SUM(Valuation!$K$5:$K$504)=0),"",$C235/SUM(Valuation!$K$5:$K$504))</f>
        <v/>
      </c>
      <c r="E235" s="26" t="str">
        <f>IF($D235="","",SUMIF($C$4:$C$503,"&gt;"&amp;$C235)/SUM(Valuation!$K$5:$K$504))</f>
        <v/>
      </c>
      <c r="F235" s="26" t="str">
        <f>IF($D235="","",SUMIF($C$4:$C$503,"&gt;="&amp;$C235)/SUM(Valuation!$K$5:$K$504))</f>
        <v/>
      </c>
      <c r="G235" s="27" t="str">
        <f t="shared" si="3"/>
        <v/>
      </c>
      <c r="H235" s="28" t="str">
        <f>IF($D235="","",IF($C235=0,"C",IF($E235&lt;Settings!$B$7,"A",IF($E235&lt;Settings!$B$8,"B","C"))))</f>
        <v/>
      </c>
    </row>
    <row r="236" spans="1:8" x14ac:dyDescent="0.3">
      <c r="A236" s="25" t="str">
        <f>IF(Valuation!A237="","",Valuation!A237)</f>
        <v/>
      </c>
      <c r="B236" s="25" t="str">
        <f>IF($A236="","",Valuation!B237)</f>
        <v/>
      </c>
      <c r="C236" s="22" t="str">
        <f>IF($A236="","",N(Valuation!K237))</f>
        <v/>
      </c>
      <c r="D236" s="26" t="str">
        <f>IF(OR($A236="",SUM(Valuation!$K$5:$K$504)=0),"",$C236/SUM(Valuation!$K$5:$K$504))</f>
        <v/>
      </c>
      <c r="E236" s="26" t="str">
        <f>IF($D236="","",SUMIF($C$4:$C$503,"&gt;"&amp;$C236)/SUM(Valuation!$K$5:$K$504))</f>
        <v/>
      </c>
      <c r="F236" s="26" t="str">
        <f>IF($D236="","",SUMIF($C$4:$C$503,"&gt;="&amp;$C236)/SUM(Valuation!$K$5:$K$504))</f>
        <v/>
      </c>
      <c r="G236" s="27" t="str">
        <f t="shared" si="3"/>
        <v/>
      </c>
      <c r="H236" s="28" t="str">
        <f>IF($D236="","",IF($C236=0,"C",IF($E236&lt;Settings!$B$7,"A",IF($E236&lt;Settings!$B$8,"B","C"))))</f>
        <v/>
      </c>
    </row>
    <row r="237" spans="1:8" x14ac:dyDescent="0.3">
      <c r="A237" s="25" t="str">
        <f>IF(Valuation!A238="","",Valuation!A238)</f>
        <v/>
      </c>
      <c r="B237" s="25" t="str">
        <f>IF($A237="","",Valuation!B238)</f>
        <v/>
      </c>
      <c r="C237" s="22" t="str">
        <f>IF($A237="","",N(Valuation!K238))</f>
        <v/>
      </c>
      <c r="D237" s="26" t="str">
        <f>IF(OR($A237="",SUM(Valuation!$K$5:$K$504)=0),"",$C237/SUM(Valuation!$K$5:$K$504))</f>
        <v/>
      </c>
      <c r="E237" s="26" t="str">
        <f>IF($D237="","",SUMIF($C$4:$C$503,"&gt;"&amp;$C237)/SUM(Valuation!$K$5:$K$504))</f>
        <v/>
      </c>
      <c r="F237" s="26" t="str">
        <f>IF($D237="","",SUMIF($C$4:$C$503,"&gt;="&amp;$C237)/SUM(Valuation!$K$5:$K$504))</f>
        <v/>
      </c>
      <c r="G237" s="27" t="str">
        <f t="shared" si="3"/>
        <v/>
      </c>
      <c r="H237" s="28" t="str">
        <f>IF($D237="","",IF($C237=0,"C",IF($E237&lt;Settings!$B$7,"A",IF($E237&lt;Settings!$B$8,"B","C"))))</f>
        <v/>
      </c>
    </row>
    <row r="238" spans="1:8" x14ac:dyDescent="0.3">
      <c r="A238" s="25" t="str">
        <f>IF(Valuation!A239="","",Valuation!A239)</f>
        <v/>
      </c>
      <c r="B238" s="25" t="str">
        <f>IF($A238="","",Valuation!B239)</f>
        <v/>
      </c>
      <c r="C238" s="22" t="str">
        <f>IF($A238="","",N(Valuation!K239))</f>
        <v/>
      </c>
      <c r="D238" s="26" t="str">
        <f>IF(OR($A238="",SUM(Valuation!$K$5:$K$504)=0),"",$C238/SUM(Valuation!$K$5:$K$504))</f>
        <v/>
      </c>
      <c r="E238" s="26" t="str">
        <f>IF($D238="","",SUMIF($C$4:$C$503,"&gt;"&amp;$C238)/SUM(Valuation!$K$5:$K$504))</f>
        <v/>
      </c>
      <c r="F238" s="26" t="str">
        <f>IF($D238="","",SUMIF($C$4:$C$503,"&gt;="&amp;$C238)/SUM(Valuation!$K$5:$K$504))</f>
        <v/>
      </c>
      <c r="G238" s="27" t="str">
        <f t="shared" si="3"/>
        <v/>
      </c>
      <c r="H238" s="28" t="str">
        <f>IF($D238="","",IF($C238=0,"C",IF($E238&lt;Settings!$B$7,"A",IF($E238&lt;Settings!$B$8,"B","C"))))</f>
        <v/>
      </c>
    </row>
    <row r="239" spans="1:8" x14ac:dyDescent="0.3">
      <c r="A239" s="25" t="str">
        <f>IF(Valuation!A240="","",Valuation!A240)</f>
        <v/>
      </c>
      <c r="B239" s="25" t="str">
        <f>IF($A239="","",Valuation!B240)</f>
        <v/>
      </c>
      <c r="C239" s="22" t="str">
        <f>IF($A239="","",N(Valuation!K240))</f>
        <v/>
      </c>
      <c r="D239" s="26" t="str">
        <f>IF(OR($A239="",SUM(Valuation!$K$5:$K$504)=0),"",$C239/SUM(Valuation!$K$5:$K$504))</f>
        <v/>
      </c>
      <c r="E239" s="26" t="str">
        <f>IF($D239="","",SUMIF($C$4:$C$503,"&gt;"&amp;$C239)/SUM(Valuation!$K$5:$K$504))</f>
        <v/>
      </c>
      <c r="F239" s="26" t="str">
        <f>IF($D239="","",SUMIF($C$4:$C$503,"&gt;="&amp;$C239)/SUM(Valuation!$K$5:$K$504))</f>
        <v/>
      </c>
      <c r="G239" s="27" t="str">
        <f t="shared" si="3"/>
        <v/>
      </c>
      <c r="H239" s="28" t="str">
        <f>IF($D239="","",IF($C239=0,"C",IF($E239&lt;Settings!$B$7,"A",IF($E239&lt;Settings!$B$8,"B","C"))))</f>
        <v/>
      </c>
    </row>
    <row r="240" spans="1:8" x14ac:dyDescent="0.3">
      <c r="A240" s="25" t="str">
        <f>IF(Valuation!A241="","",Valuation!A241)</f>
        <v/>
      </c>
      <c r="B240" s="25" t="str">
        <f>IF($A240="","",Valuation!B241)</f>
        <v/>
      </c>
      <c r="C240" s="22" t="str">
        <f>IF($A240="","",N(Valuation!K241))</f>
        <v/>
      </c>
      <c r="D240" s="26" t="str">
        <f>IF(OR($A240="",SUM(Valuation!$K$5:$K$504)=0),"",$C240/SUM(Valuation!$K$5:$K$504))</f>
        <v/>
      </c>
      <c r="E240" s="26" t="str">
        <f>IF($D240="","",SUMIF($C$4:$C$503,"&gt;"&amp;$C240)/SUM(Valuation!$K$5:$K$504))</f>
        <v/>
      </c>
      <c r="F240" s="26" t="str">
        <f>IF($D240="","",SUMIF($C$4:$C$503,"&gt;="&amp;$C240)/SUM(Valuation!$K$5:$K$504))</f>
        <v/>
      </c>
      <c r="G240" s="27" t="str">
        <f t="shared" si="3"/>
        <v/>
      </c>
      <c r="H240" s="28" t="str">
        <f>IF($D240="","",IF($C240=0,"C",IF($E240&lt;Settings!$B$7,"A",IF($E240&lt;Settings!$B$8,"B","C"))))</f>
        <v/>
      </c>
    </row>
    <row r="241" spans="1:8" x14ac:dyDescent="0.3">
      <c r="A241" s="25" t="str">
        <f>IF(Valuation!A242="","",Valuation!A242)</f>
        <v/>
      </c>
      <c r="B241" s="25" t="str">
        <f>IF($A241="","",Valuation!B242)</f>
        <v/>
      </c>
      <c r="C241" s="22" t="str">
        <f>IF($A241="","",N(Valuation!K242))</f>
        <v/>
      </c>
      <c r="D241" s="26" t="str">
        <f>IF(OR($A241="",SUM(Valuation!$K$5:$K$504)=0),"",$C241/SUM(Valuation!$K$5:$K$504))</f>
        <v/>
      </c>
      <c r="E241" s="26" t="str">
        <f>IF($D241="","",SUMIF($C$4:$C$503,"&gt;"&amp;$C241)/SUM(Valuation!$K$5:$K$504))</f>
        <v/>
      </c>
      <c r="F241" s="26" t="str">
        <f>IF($D241="","",SUMIF($C$4:$C$503,"&gt;="&amp;$C241)/SUM(Valuation!$K$5:$K$504))</f>
        <v/>
      </c>
      <c r="G241" s="27" t="str">
        <f t="shared" si="3"/>
        <v/>
      </c>
      <c r="H241" s="28" t="str">
        <f>IF($D241="","",IF($C241=0,"C",IF($E241&lt;Settings!$B$7,"A",IF($E241&lt;Settings!$B$8,"B","C"))))</f>
        <v/>
      </c>
    </row>
    <row r="242" spans="1:8" x14ac:dyDescent="0.3">
      <c r="A242" s="25" t="str">
        <f>IF(Valuation!A243="","",Valuation!A243)</f>
        <v/>
      </c>
      <c r="B242" s="25" t="str">
        <f>IF($A242="","",Valuation!B243)</f>
        <v/>
      </c>
      <c r="C242" s="22" t="str">
        <f>IF($A242="","",N(Valuation!K243))</f>
        <v/>
      </c>
      <c r="D242" s="26" t="str">
        <f>IF(OR($A242="",SUM(Valuation!$K$5:$K$504)=0),"",$C242/SUM(Valuation!$K$5:$K$504))</f>
        <v/>
      </c>
      <c r="E242" s="26" t="str">
        <f>IF($D242="","",SUMIF($C$4:$C$503,"&gt;"&amp;$C242)/SUM(Valuation!$K$5:$K$504))</f>
        <v/>
      </c>
      <c r="F242" s="26" t="str">
        <f>IF($D242="","",SUMIF($C$4:$C$503,"&gt;="&amp;$C242)/SUM(Valuation!$K$5:$K$504))</f>
        <v/>
      </c>
      <c r="G242" s="27" t="str">
        <f t="shared" si="3"/>
        <v/>
      </c>
      <c r="H242" s="28" t="str">
        <f>IF($D242="","",IF($C242=0,"C",IF($E242&lt;Settings!$B$7,"A",IF($E242&lt;Settings!$B$8,"B","C"))))</f>
        <v/>
      </c>
    </row>
    <row r="243" spans="1:8" x14ac:dyDescent="0.3">
      <c r="A243" s="25" t="str">
        <f>IF(Valuation!A244="","",Valuation!A244)</f>
        <v/>
      </c>
      <c r="B243" s="25" t="str">
        <f>IF($A243="","",Valuation!B244)</f>
        <v/>
      </c>
      <c r="C243" s="22" t="str">
        <f>IF($A243="","",N(Valuation!K244))</f>
        <v/>
      </c>
      <c r="D243" s="26" t="str">
        <f>IF(OR($A243="",SUM(Valuation!$K$5:$K$504)=0),"",$C243/SUM(Valuation!$K$5:$K$504))</f>
        <v/>
      </c>
      <c r="E243" s="26" t="str">
        <f>IF($D243="","",SUMIF($C$4:$C$503,"&gt;"&amp;$C243)/SUM(Valuation!$K$5:$K$504))</f>
        <v/>
      </c>
      <c r="F243" s="26" t="str">
        <f>IF($D243="","",SUMIF($C$4:$C$503,"&gt;="&amp;$C243)/SUM(Valuation!$K$5:$K$504))</f>
        <v/>
      </c>
      <c r="G243" s="27" t="str">
        <f t="shared" si="3"/>
        <v/>
      </c>
      <c r="H243" s="28" t="str">
        <f>IF($D243="","",IF($C243=0,"C",IF($E243&lt;Settings!$B$7,"A",IF($E243&lt;Settings!$B$8,"B","C"))))</f>
        <v/>
      </c>
    </row>
    <row r="244" spans="1:8" x14ac:dyDescent="0.3">
      <c r="A244" s="25" t="str">
        <f>IF(Valuation!A245="","",Valuation!A245)</f>
        <v/>
      </c>
      <c r="B244" s="25" t="str">
        <f>IF($A244="","",Valuation!B245)</f>
        <v/>
      </c>
      <c r="C244" s="22" t="str">
        <f>IF($A244="","",N(Valuation!K245))</f>
        <v/>
      </c>
      <c r="D244" s="26" t="str">
        <f>IF(OR($A244="",SUM(Valuation!$K$5:$K$504)=0),"",$C244/SUM(Valuation!$K$5:$K$504))</f>
        <v/>
      </c>
      <c r="E244" s="26" t="str">
        <f>IF($D244="","",SUMIF($C$4:$C$503,"&gt;"&amp;$C244)/SUM(Valuation!$K$5:$K$504))</f>
        <v/>
      </c>
      <c r="F244" s="26" t="str">
        <f>IF($D244="","",SUMIF($C$4:$C$503,"&gt;="&amp;$C244)/SUM(Valuation!$K$5:$K$504))</f>
        <v/>
      </c>
      <c r="G244" s="27" t="str">
        <f t="shared" si="3"/>
        <v/>
      </c>
      <c r="H244" s="28" t="str">
        <f>IF($D244="","",IF($C244=0,"C",IF($E244&lt;Settings!$B$7,"A",IF($E244&lt;Settings!$B$8,"B","C"))))</f>
        <v/>
      </c>
    </row>
    <row r="245" spans="1:8" x14ac:dyDescent="0.3">
      <c r="A245" s="25" t="str">
        <f>IF(Valuation!A246="","",Valuation!A246)</f>
        <v/>
      </c>
      <c r="B245" s="25" t="str">
        <f>IF($A245="","",Valuation!B246)</f>
        <v/>
      </c>
      <c r="C245" s="22" t="str">
        <f>IF($A245="","",N(Valuation!K246))</f>
        <v/>
      </c>
      <c r="D245" s="26" t="str">
        <f>IF(OR($A245="",SUM(Valuation!$K$5:$K$504)=0),"",$C245/SUM(Valuation!$K$5:$K$504))</f>
        <v/>
      </c>
      <c r="E245" s="26" t="str">
        <f>IF($D245="","",SUMIF($C$4:$C$503,"&gt;"&amp;$C245)/SUM(Valuation!$K$5:$K$504))</f>
        <v/>
      </c>
      <c r="F245" s="26" t="str">
        <f>IF($D245="","",SUMIF($C$4:$C$503,"&gt;="&amp;$C245)/SUM(Valuation!$K$5:$K$504))</f>
        <v/>
      </c>
      <c r="G245" s="27" t="str">
        <f t="shared" si="3"/>
        <v/>
      </c>
      <c r="H245" s="28" t="str">
        <f>IF($D245="","",IF($C245=0,"C",IF($E245&lt;Settings!$B$7,"A",IF($E245&lt;Settings!$B$8,"B","C"))))</f>
        <v/>
      </c>
    </row>
    <row r="246" spans="1:8" x14ac:dyDescent="0.3">
      <c r="A246" s="25" t="str">
        <f>IF(Valuation!A247="","",Valuation!A247)</f>
        <v/>
      </c>
      <c r="B246" s="25" t="str">
        <f>IF($A246="","",Valuation!B247)</f>
        <v/>
      </c>
      <c r="C246" s="22" t="str">
        <f>IF($A246="","",N(Valuation!K247))</f>
        <v/>
      </c>
      <c r="D246" s="26" t="str">
        <f>IF(OR($A246="",SUM(Valuation!$K$5:$K$504)=0),"",$C246/SUM(Valuation!$K$5:$K$504))</f>
        <v/>
      </c>
      <c r="E246" s="26" t="str">
        <f>IF($D246="","",SUMIF($C$4:$C$503,"&gt;"&amp;$C246)/SUM(Valuation!$K$5:$K$504))</f>
        <v/>
      </c>
      <c r="F246" s="26" t="str">
        <f>IF($D246="","",SUMIF($C$4:$C$503,"&gt;="&amp;$C246)/SUM(Valuation!$K$5:$K$504))</f>
        <v/>
      </c>
      <c r="G246" s="27" t="str">
        <f t="shared" si="3"/>
        <v/>
      </c>
      <c r="H246" s="28" t="str">
        <f>IF($D246="","",IF($C246=0,"C",IF($E246&lt;Settings!$B$7,"A",IF($E246&lt;Settings!$B$8,"B","C"))))</f>
        <v/>
      </c>
    </row>
    <row r="247" spans="1:8" x14ac:dyDescent="0.3">
      <c r="A247" s="25" t="str">
        <f>IF(Valuation!A248="","",Valuation!A248)</f>
        <v/>
      </c>
      <c r="B247" s="25" t="str">
        <f>IF($A247="","",Valuation!B248)</f>
        <v/>
      </c>
      <c r="C247" s="22" t="str">
        <f>IF($A247="","",N(Valuation!K248))</f>
        <v/>
      </c>
      <c r="D247" s="26" t="str">
        <f>IF(OR($A247="",SUM(Valuation!$K$5:$K$504)=0),"",$C247/SUM(Valuation!$K$5:$K$504))</f>
        <v/>
      </c>
      <c r="E247" s="26" t="str">
        <f>IF($D247="","",SUMIF($C$4:$C$503,"&gt;"&amp;$C247)/SUM(Valuation!$K$5:$K$504))</f>
        <v/>
      </c>
      <c r="F247" s="26" t="str">
        <f>IF($D247="","",SUMIF($C$4:$C$503,"&gt;="&amp;$C247)/SUM(Valuation!$K$5:$K$504))</f>
        <v/>
      </c>
      <c r="G247" s="27" t="str">
        <f t="shared" si="3"/>
        <v/>
      </c>
      <c r="H247" s="28" t="str">
        <f>IF($D247="","",IF($C247=0,"C",IF($E247&lt;Settings!$B$7,"A",IF($E247&lt;Settings!$B$8,"B","C"))))</f>
        <v/>
      </c>
    </row>
    <row r="248" spans="1:8" x14ac:dyDescent="0.3">
      <c r="A248" s="25" t="str">
        <f>IF(Valuation!A249="","",Valuation!A249)</f>
        <v/>
      </c>
      <c r="B248" s="25" t="str">
        <f>IF($A248="","",Valuation!B249)</f>
        <v/>
      </c>
      <c r="C248" s="22" t="str">
        <f>IF($A248="","",N(Valuation!K249))</f>
        <v/>
      </c>
      <c r="D248" s="26" t="str">
        <f>IF(OR($A248="",SUM(Valuation!$K$5:$K$504)=0),"",$C248/SUM(Valuation!$K$5:$K$504))</f>
        <v/>
      </c>
      <c r="E248" s="26" t="str">
        <f>IF($D248="","",SUMIF($C$4:$C$503,"&gt;"&amp;$C248)/SUM(Valuation!$K$5:$K$504))</f>
        <v/>
      </c>
      <c r="F248" s="26" t="str">
        <f>IF($D248="","",SUMIF($C$4:$C$503,"&gt;="&amp;$C248)/SUM(Valuation!$K$5:$K$504))</f>
        <v/>
      </c>
      <c r="G248" s="27" t="str">
        <f t="shared" si="3"/>
        <v/>
      </c>
      <c r="H248" s="28" t="str">
        <f>IF($D248="","",IF($C248=0,"C",IF($E248&lt;Settings!$B$7,"A",IF($E248&lt;Settings!$B$8,"B","C"))))</f>
        <v/>
      </c>
    </row>
    <row r="249" spans="1:8" x14ac:dyDescent="0.3">
      <c r="A249" s="25" t="str">
        <f>IF(Valuation!A250="","",Valuation!A250)</f>
        <v/>
      </c>
      <c r="B249" s="25" t="str">
        <f>IF($A249="","",Valuation!B250)</f>
        <v/>
      </c>
      <c r="C249" s="22" t="str">
        <f>IF($A249="","",N(Valuation!K250))</f>
        <v/>
      </c>
      <c r="D249" s="26" t="str">
        <f>IF(OR($A249="",SUM(Valuation!$K$5:$K$504)=0),"",$C249/SUM(Valuation!$K$5:$K$504))</f>
        <v/>
      </c>
      <c r="E249" s="26" t="str">
        <f>IF($D249="","",SUMIF($C$4:$C$503,"&gt;"&amp;$C249)/SUM(Valuation!$K$5:$K$504))</f>
        <v/>
      </c>
      <c r="F249" s="26" t="str">
        <f>IF($D249="","",SUMIF($C$4:$C$503,"&gt;="&amp;$C249)/SUM(Valuation!$K$5:$K$504))</f>
        <v/>
      </c>
      <c r="G249" s="27" t="str">
        <f t="shared" si="3"/>
        <v/>
      </c>
      <c r="H249" s="28" t="str">
        <f>IF($D249="","",IF($C249=0,"C",IF($E249&lt;Settings!$B$7,"A",IF($E249&lt;Settings!$B$8,"B","C"))))</f>
        <v/>
      </c>
    </row>
    <row r="250" spans="1:8" x14ac:dyDescent="0.3">
      <c r="A250" s="25" t="str">
        <f>IF(Valuation!A251="","",Valuation!A251)</f>
        <v/>
      </c>
      <c r="B250" s="25" t="str">
        <f>IF($A250="","",Valuation!B251)</f>
        <v/>
      </c>
      <c r="C250" s="22" t="str">
        <f>IF($A250="","",N(Valuation!K251))</f>
        <v/>
      </c>
      <c r="D250" s="26" t="str">
        <f>IF(OR($A250="",SUM(Valuation!$K$5:$K$504)=0),"",$C250/SUM(Valuation!$K$5:$K$504))</f>
        <v/>
      </c>
      <c r="E250" s="26" t="str">
        <f>IF($D250="","",SUMIF($C$4:$C$503,"&gt;"&amp;$C250)/SUM(Valuation!$K$5:$K$504))</f>
        <v/>
      </c>
      <c r="F250" s="26" t="str">
        <f>IF($D250="","",SUMIF($C$4:$C$503,"&gt;="&amp;$C250)/SUM(Valuation!$K$5:$K$504))</f>
        <v/>
      </c>
      <c r="G250" s="27" t="str">
        <f t="shared" si="3"/>
        <v/>
      </c>
      <c r="H250" s="28" t="str">
        <f>IF($D250="","",IF($C250=0,"C",IF($E250&lt;Settings!$B$7,"A",IF($E250&lt;Settings!$B$8,"B","C"))))</f>
        <v/>
      </c>
    </row>
    <row r="251" spans="1:8" x14ac:dyDescent="0.3">
      <c r="A251" s="25" t="str">
        <f>IF(Valuation!A252="","",Valuation!A252)</f>
        <v/>
      </c>
      <c r="B251" s="25" t="str">
        <f>IF($A251="","",Valuation!B252)</f>
        <v/>
      </c>
      <c r="C251" s="22" t="str">
        <f>IF($A251="","",N(Valuation!K252))</f>
        <v/>
      </c>
      <c r="D251" s="26" t="str">
        <f>IF(OR($A251="",SUM(Valuation!$K$5:$K$504)=0),"",$C251/SUM(Valuation!$K$5:$K$504))</f>
        <v/>
      </c>
      <c r="E251" s="26" t="str">
        <f>IF($D251="","",SUMIF($C$4:$C$503,"&gt;"&amp;$C251)/SUM(Valuation!$K$5:$K$504))</f>
        <v/>
      </c>
      <c r="F251" s="26" t="str">
        <f>IF($D251="","",SUMIF($C$4:$C$503,"&gt;="&amp;$C251)/SUM(Valuation!$K$5:$K$504))</f>
        <v/>
      </c>
      <c r="G251" s="27" t="str">
        <f t="shared" si="3"/>
        <v/>
      </c>
      <c r="H251" s="28" t="str">
        <f>IF($D251="","",IF($C251=0,"C",IF($E251&lt;Settings!$B$7,"A",IF($E251&lt;Settings!$B$8,"B","C"))))</f>
        <v/>
      </c>
    </row>
    <row r="252" spans="1:8" x14ac:dyDescent="0.3">
      <c r="A252" s="25" t="str">
        <f>IF(Valuation!A253="","",Valuation!A253)</f>
        <v/>
      </c>
      <c r="B252" s="25" t="str">
        <f>IF($A252="","",Valuation!B253)</f>
        <v/>
      </c>
      <c r="C252" s="22" t="str">
        <f>IF($A252="","",N(Valuation!K253))</f>
        <v/>
      </c>
      <c r="D252" s="26" t="str">
        <f>IF(OR($A252="",SUM(Valuation!$K$5:$K$504)=0),"",$C252/SUM(Valuation!$K$5:$K$504))</f>
        <v/>
      </c>
      <c r="E252" s="26" t="str">
        <f>IF($D252="","",SUMIF($C$4:$C$503,"&gt;"&amp;$C252)/SUM(Valuation!$K$5:$K$504))</f>
        <v/>
      </c>
      <c r="F252" s="26" t="str">
        <f>IF($D252="","",SUMIF($C$4:$C$503,"&gt;="&amp;$C252)/SUM(Valuation!$K$5:$K$504))</f>
        <v/>
      </c>
      <c r="G252" s="27" t="str">
        <f t="shared" si="3"/>
        <v/>
      </c>
      <c r="H252" s="28" t="str">
        <f>IF($D252="","",IF($C252=0,"C",IF($E252&lt;Settings!$B$7,"A",IF($E252&lt;Settings!$B$8,"B","C"))))</f>
        <v/>
      </c>
    </row>
    <row r="253" spans="1:8" x14ac:dyDescent="0.3">
      <c r="A253" s="25" t="str">
        <f>IF(Valuation!A254="","",Valuation!A254)</f>
        <v/>
      </c>
      <c r="B253" s="25" t="str">
        <f>IF($A253="","",Valuation!B254)</f>
        <v/>
      </c>
      <c r="C253" s="22" t="str">
        <f>IF($A253="","",N(Valuation!K254))</f>
        <v/>
      </c>
      <c r="D253" s="26" t="str">
        <f>IF(OR($A253="",SUM(Valuation!$K$5:$K$504)=0),"",$C253/SUM(Valuation!$K$5:$K$504))</f>
        <v/>
      </c>
      <c r="E253" s="26" t="str">
        <f>IF($D253="","",SUMIF($C$4:$C$503,"&gt;"&amp;$C253)/SUM(Valuation!$K$5:$K$504))</f>
        <v/>
      </c>
      <c r="F253" s="26" t="str">
        <f>IF($D253="","",SUMIF($C$4:$C$503,"&gt;="&amp;$C253)/SUM(Valuation!$K$5:$K$504))</f>
        <v/>
      </c>
      <c r="G253" s="27" t="str">
        <f t="shared" si="3"/>
        <v/>
      </c>
      <c r="H253" s="28" t="str">
        <f>IF($D253="","",IF($C253=0,"C",IF($E253&lt;Settings!$B$7,"A",IF($E253&lt;Settings!$B$8,"B","C"))))</f>
        <v/>
      </c>
    </row>
    <row r="254" spans="1:8" x14ac:dyDescent="0.3">
      <c r="A254" s="25" t="str">
        <f>IF(Valuation!A255="","",Valuation!A255)</f>
        <v/>
      </c>
      <c r="B254" s="25" t="str">
        <f>IF($A254="","",Valuation!B255)</f>
        <v/>
      </c>
      <c r="C254" s="22" t="str">
        <f>IF($A254="","",N(Valuation!K255))</f>
        <v/>
      </c>
      <c r="D254" s="26" t="str">
        <f>IF(OR($A254="",SUM(Valuation!$K$5:$K$504)=0),"",$C254/SUM(Valuation!$K$5:$K$504))</f>
        <v/>
      </c>
      <c r="E254" s="26" t="str">
        <f>IF($D254="","",SUMIF($C$4:$C$503,"&gt;"&amp;$C254)/SUM(Valuation!$K$5:$K$504))</f>
        <v/>
      </c>
      <c r="F254" s="26" t="str">
        <f>IF($D254="","",SUMIF($C$4:$C$503,"&gt;="&amp;$C254)/SUM(Valuation!$K$5:$K$504))</f>
        <v/>
      </c>
      <c r="G254" s="27" t="str">
        <f t="shared" si="3"/>
        <v/>
      </c>
      <c r="H254" s="28" t="str">
        <f>IF($D254="","",IF($C254=0,"C",IF($E254&lt;Settings!$B$7,"A",IF($E254&lt;Settings!$B$8,"B","C"))))</f>
        <v/>
      </c>
    </row>
    <row r="255" spans="1:8" x14ac:dyDescent="0.3">
      <c r="A255" s="25" t="str">
        <f>IF(Valuation!A256="","",Valuation!A256)</f>
        <v/>
      </c>
      <c r="B255" s="25" t="str">
        <f>IF($A255="","",Valuation!B256)</f>
        <v/>
      </c>
      <c r="C255" s="22" t="str">
        <f>IF($A255="","",N(Valuation!K256))</f>
        <v/>
      </c>
      <c r="D255" s="26" t="str">
        <f>IF(OR($A255="",SUM(Valuation!$K$5:$K$504)=0),"",$C255/SUM(Valuation!$K$5:$K$504))</f>
        <v/>
      </c>
      <c r="E255" s="26" t="str">
        <f>IF($D255="","",SUMIF($C$4:$C$503,"&gt;"&amp;$C255)/SUM(Valuation!$K$5:$K$504))</f>
        <v/>
      </c>
      <c r="F255" s="26" t="str">
        <f>IF($D255="","",SUMIF($C$4:$C$503,"&gt;="&amp;$C255)/SUM(Valuation!$K$5:$K$504))</f>
        <v/>
      </c>
      <c r="G255" s="27" t="str">
        <f t="shared" si="3"/>
        <v/>
      </c>
      <c r="H255" s="28" t="str">
        <f>IF($D255="","",IF($C255=0,"C",IF($E255&lt;Settings!$B$7,"A",IF($E255&lt;Settings!$B$8,"B","C"))))</f>
        <v/>
      </c>
    </row>
    <row r="256" spans="1:8" x14ac:dyDescent="0.3">
      <c r="A256" s="25" t="str">
        <f>IF(Valuation!A257="","",Valuation!A257)</f>
        <v/>
      </c>
      <c r="B256" s="25" t="str">
        <f>IF($A256="","",Valuation!B257)</f>
        <v/>
      </c>
      <c r="C256" s="22" t="str">
        <f>IF($A256="","",N(Valuation!K257))</f>
        <v/>
      </c>
      <c r="D256" s="26" t="str">
        <f>IF(OR($A256="",SUM(Valuation!$K$5:$K$504)=0),"",$C256/SUM(Valuation!$K$5:$K$504))</f>
        <v/>
      </c>
      <c r="E256" s="26" t="str">
        <f>IF($D256="","",SUMIF($C$4:$C$503,"&gt;"&amp;$C256)/SUM(Valuation!$K$5:$K$504))</f>
        <v/>
      </c>
      <c r="F256" s="26" t="str">
        <f>IF($D256="","",SUMIF($C$4:$C$503,"&gt;="&amp;$C256)/SUM(Valuation!$K$5:$K$504))</f>
        <v/>
      </c>
      <c r="G256" s="27" t="str">
        <f t="shared" si="3"/>
        <v/>
      </c>
      <c r="H256" s="28" t="str">
        <f>IF($D256="","",IF($C256=0,"C",IF($E256&lt;Settings!$B$7,"A",IF($E256&lt;Settings!$B$8,"B","C"))))</f>
        <v/>
      </c>
    </row>
    <row r="257" spans="1:8" x14ac:dyDescent="0.3">
      <c r="A257" s="25" t="str">
        <f>IF(Valuation!A258="","",Valuation!A258)</f>
        <v/>
      </c>
      <c r="B257" s="25" t="str">
        <f>IF($A257="","",Valuation!B258)</f>
        <v/>
      </c>
      <c r="C257" s="22" t="str">
        <f>IF($A257="","",N(Valuation!K258))</f>
        <v/>
      </c>
      <c r="D257" s="26" t="str">
        <f>IF(OR($A257="",SUM(Valuation!$K$5:$K$504)=0),"",$C257/SUM(Valuation!$K$5:$K$504))</f>
        <v/>
      </c>
      <c r="E257" s="26" t="str">
        <f>IF($D257="","",SUMIF($C$4:$C$503,"&gt;"&amp;$C257)/SUM(Valuation!$K$5:$K$504))</f>
        <v/>
      </c>
      <c r="F257" s="26" t="str">
        <f>IF($D257="","",SUMIF($C$4:$C$503,"&gt;="&amp;$C257)/SUM(Valuation!$K$5:$K$504))</f>
        <v/>
      </c>
      <c r="G257" s="27" t="str">
        <f t="shared" si="3"/>
        <v/>
      </c>
      <c r="H257" s="28" t="str">
        <f>IF($D257="","",IF($C257=0,"C",IF($E257&lt;Settings!$B$7,"A",IF($E257&lt;Settings!$B$8,"B","C"))))</f>
        <v/>
      </c>
    </row>
    <row r="258" spans="1:8" x14ac:dyDescent="0.3">
      <c r="A258" s="25" t="str">
        <f>IF(Valuation!A259="","",Valuation!A259)</f>
        <v/>
      </c>
      <c r="B258" s="25" t="str">
        <f>IF($A258="","",Valuation!B259)</f>
        <v/>
      </c>
      <c r="C258" s="22" t="str">
        <f>IF($A258="","",N(Valuation!K259))</f>
        <v/>
      </c>
      <c r="D258" s="26" t="str">
        <f>IF(OR($A258="",SUM(Valuation!$K$5:$K$504)=0),"",$C258/SUM(Valuation!$K$5:$K$504))</f>
        <v/>
      </c>
      <c r="E258" s="26" t="str">
        <f>IF($D258="","",SUMIF($C$4:$C$503,"&gt;"&amp;$C258)/SUM(Valuation!$K$5:$K$504))</f>
        <v/>
      </c>
      <c r="F258" s="26" t="str">
        <f>IF($D258="","",SUMIF($C$4:$C$503,"&gt;="&amp;$C258)/SUM(Valuation!$K$5:$K$504))</f>
        <v/>
      </c>
      <c r="G258" s="27" t="str">
        <f t="shared" si="3"/>
        <v/>
      </c>
      <c r="H258" s="28" t="str">
        <f>IF($D258="","",IF($C258=0,"C",IF($E258&lt;Settings!$B$7,"A",IF($E258&lt;Settings!$B$8,"B","C"))))</f>
        <v/>
      </c>
    </row>
    <row r="259" spans="1:8" x14ac:dyDescent="0.3">
      <c r="A259" s="25" t="str">
        <f>IF(Valuation!A260="","",Valuation!A260)</f>
        <v/>
      </c>
      <c r="B259" s="25" t="str">
        <f>IF($A259="","",Valuation!B260)</f>
        <v/>
      </c>
      <c r="C259" s="22" t="str">
        <f>IF($A259="","",N(Valuation!K260))</f>
        <v/>
      </c>
      <c r="D259" s="26" t="str">
        <f>IF(OR($A259="",SUM(Valuation!$K$5:$K$504)=0),"",$C259/SUM(Valuation!$K$5:$K$504))</f>
        <v/>
      </c>
      <c r="E259" s="26" t="str">
        <f>IF($D259="","",SUMIF($C$4:$C$503,"&gt;"&amp;$C259)/SUM(Valuation!$K$5:$K$504))</f>
        <v/>
      </c>
      <c r="F259" s="26" t="str">
        <f>IF($D259="","",SUMIF($C$4:$C$503,"&gt;="&amp;$C259)/SUM(Valuation!$K$5:$K$504))</f>
        <v/>
      </c>
      <c r="G259" s="27" t="str">
        <f t="shared" si="3"/>
        <v/>
      </c>
      <c r="H259" s="28" t="str">
        <f>IF($D259="","",IF($C259=0,"C",IF($E259&lt;Settings!$B$7,"A",IF($E259&lt;Settings!$B$8,"B","C"))))</f>
        <v/>
      </c>
    </row>
    <row r="260" spans="1:8" x14ac:dyDescent="0.3">
      <c r="A260" s="25" t="str">
        <f>IF(Valuation!A261="","",Valuation!A261)</f>
        <v/>
      </c>
      <c r="B260" s="25" t="str">
        <f>IF($A260="","",Valuation!B261)</f>
        <v/>
      </c>
      <c r="C260" s="22" t="str">
        <f>IF($A260="","",N(Valuation!K261))</f>
        <v/>
      </c>
      <c r="D260" s="26" t="str">
        <f>IF(OR($A260="",SUM(Valuation!$K$5:$K$504)=0),"",$C260/SUM(Valuation!$K$5:$K$504))</f>
        <v/>
      </c>
      <c r="E260" s="26" t="str">
        <f>IF($D260="","",SUMIF($C$4:$C$503,"&gt;"&amp;$C260)/SUM(Valuation!$K$5:$K$504))</f>
        <v/>
      </c>
      <c r="F260" s="26" t="str">
        <f>IF($D260="","",SUMIF($C$4:$C$503,"&gt;="&amp;$C260)/SUM(Valuation!$K$5:$K$504))</f>
        <v/>
      </c>
      <c r="G260" s="27" t="str">
        <f t="shared" ref="G260:G323" si="4">IF($D260="","",RANK($C260,$C$4:$C$503))</f>
        <v/>
      </c>
      <c r="H260" s="28" t="str">
        <f>IF($D260="","",IF($C260=0,"C",IF($E260&lt;Settings!$B$7,"A",IF($E260&lt;Settings!$B$8,"B","C"))))</f>
        <v/>
      </c>
    </row>
    <row r="261" spans="1:8" x14ac:dyDescent="0.3">
      <c r="A261" s="25" t="str">
        <f>IF(Valuation!A262="","",Valuation!A262)</f>
        <v/>
      </c>
      <c r="B261" s="25" t="str">
        <f>IF($A261="","",Valuation!B262)</f>
        <v/>
      </c>
      <c r="C261" s="22" t="str">
        <f>IF($A261="","",N(Valuation!K262))</f>
        <v/>
      </c>
      <c r="D261" s="26" t="str">
        <f>IF(OR($A261="",SUM(Valuation!$K$5:$K$504)=0),"",$C261/SUM(Valuation!$K$5:$K$504))</f>
        <v/>
      </c>
      <c r="E261" s="26" t="str">
        <f>IF($D261="","",SUMIF($C$4:$C$503,"&gt;"&amp;$C261)/SUM(Valuation!$K$5:$K$504))</f>
        <v/>
      </c>
      <c r="F261" s="26" t="str">
        <f>IF($D261="","",SUMIF($C$4:$C$503,"&gt;="&amp;$C261)/SUM(Valuation!$K$5:$K$504))</f>
        <v/>
      </c>
      <c r="G261" s="27" t="str">
        <f t="shared" si="4"/>
        <v/>
      </c>
      <c r="H261" s="28" t="str">
        <f>IF($D261="","",IF($C261=0,"C",IF($E261&lt;Settings!$B$7,"A",IF($E261&lt;Settings!$B$8,"B","C"))))</f>
        <v/>
      </c>
    </row>
    <row r="262" spans="1:8" x14ac:dyDescent="0.3">
      <c r="A262" s="25" t="str">
        <f>IF(Valuation!A263="","",Valuation!A263)</f>
        <v/>
      </c>
      <c r="B262" s="25" t="str">
        <f>IF($A262="","",Valuation!B263)</f>
        <v/>
      </c>
      <c r="C262" s="22" t="str">
        <f>IF($A262="","",N(Valuation!K263))</f>
        <v/>
      </c>
      <c r="D262" s="26" t="str">
        <f>IF(OR($A262="",SUM(Valuation!$K$5:$K$504)=0),"",$C262/SUM(Valuation!$K$5:$K$504))</f>
        <v/>
      </c>
      <c r="E262" s="26" t="str">
        <f>IF($D262="","",SUMIF($C$4:$C$503,"&gt;"&amp;$C262)/SUM(Valuation!$K$5:$K$504))</f>
        <v/>
      </c>
      <c r="F262" s="26" t="str">
        <f>IF($D262="","",SUMIF($C$4:$C$503,"&gt;="&amp;$C262)/SUM(Valuation!$K$5:$K$504))</f>
        <v/>
      </c>
      <c r="G262" s="27" t="str">
        <f t="shared" si="4"/>
        <v/>
      </c>
      <c r="H262" s="28" t="str">
        <f>IF($D262="","",IF($C262=0,"C",IF($E262&lt;Settings!$B$7,"A",IF($E262&lt;Settings!$B$8,"B","C"))))</f>
        <v/>
      </c>
    </row>
    <row r="263" spans="1:8" x14ac:dyDescent="0.3">
      <c r="A263" s="25" t="str">
        <f>IF(Valuation!A264="","",Valuation!A264)</f>
        <v/>
      </c>
      <c r="B263" s="25" t="str">
        <f>IF($A263="","",Valuation!B264)</f>
        <v/>
      </c>
      <c r="C263" s="22" t="str">
        <f>IF($A263="","",N(Valuation!K264))</f>
        <v/>
      </c>
      <c r="D263" s="26" t="str">
        <f>IF(OR($A263="",SUM(Valuation!$K$5:$K$504)=0),"",$C263/SUM(Valuation!$K$5:$K$504))</f>
        <v/>
      </c>
      <c r="E263" s="26" t="str">
        <f>IF($D263="","",SUMIF($C$4:$C$503,"&gt;"&amp;$C263)/SUM(Valuation!$K$5:$K$504))</f>
        <v/>
      </c>
      <c r="F263" s="26" t="str">
        <f>IF($D263="","",SUMIF($C$4:$C$503,"&gt;="&amp;$C263)/SUM(Valuation!$K$5:$K$504))</f>
        <v/>
      </c>
      <c r="G263" s="27" t="str">
        <f t="shared" si="4"/>
        <v/>
      </c>
      <c r="H263" s="28" t="str">
        <f>IF($D263="","",IF($C263=0,"C",IF($E263&lt;Settings!$B$7,"A",IF($E263&lt;Settings!$B$8,"B","C"))))</f>
        <v/>
      </c>
    </row>
    <row r="264" spans="1:8" x14ac:dyDescent="0.3">
      <c r="A264" s="25" t="str">
        <f>IF(Valuation!A265="","",Valuation!A265)</f>
        <v/>
      </c>
      <c r="B264" s="25" t="str">
        <f>IF($A264="","",Valuation!B265)</f>
        <v/>
      </c>
      <c r="C264" s="22" t="str">
        <f>IF($A264="","",N(Valuation!K265))</f>
        <v/>
      </c>
      <c r="D264" s="26" t="str">
        <f>IF(OR($A264="",SUM(Valuation!$K$5:$K$504)=0),"",$C264/SUM(Valuation!$K$5:$K$504))</f>
        <v/>
      </c>
      <c r="E264" s="26" t="str">
        <f>IF($D264="","",SUMIF($C$4:$C$503,"&gt;"&amp;$C264)/SUM(Valuation!$K$5:$K$504))</f>
        <v/>
      </c>
      <c r="F264" s="26" t="str">
        <f>IF($D264="","",SUMIF($C$4:$C$503,"&gt;="&amp;$C264)/SUM(Valuation!$K$5:$K$504))</f>
        <v/>
      </c>
      <c r="G264" s="27" t="str">
        <f t="shared" si="4"/>
        <v/>
      </c>
      <c r="H264" s="28" t="str">
        <f>IF($D264="","",IF($C264=0,"C",IF($E264&lt;Settings!$B$7,"A",IF($E264&lt;Settings!$B$8,"B","C"))))</f>
        <v/>
      </c>
    </row>
    <row r="265" spans="1:8" x14ac:dyDescent="0.3">
      <c r="A265" s="25" t="str">
        <f>IF(Valuation!A266="","",Valuation!A266)</f>
        <v/>
      </c>
      <c r="B265" s="25" t="str">
        <f>IF($A265="","",Valuation!B266)</f>
        <v/>
      </c>
      <c r="C265" s="22" t="str">
        <f>IF($A265="","",N(Valuation!K266))</f>
        <v/>
      </c>
      <c r="D265" s="26" t="str">
        <f>IF(OR($A265="",SUM(Valuation!$K$5:$K$504)=0),"",$C265/SUM(Valuation!$K$5:$K$504))</f>
        <v/>
      </c>
      <c r="E265" s="26" t="str">
        <f>IF($D265="","",SUMIF($C$4:$C$503,"&gt;"&amp;$C265)/SUM(Valuation!$K$5:$K$504))</f>
        <v/>
      </c>
      <c r="F265" s="26" t="str">
        <f>IF($D265="","",SUMIF($C$4:$C$503,"&gt;="&amp;$C265)/SUM(Valuation!$K$5:$K$504))</f>
        <v/>
      </c>
      <c r="G265" s="27" t="str">
        <f t="shared" si="4"/>
        <v/>
      </c>
      <c r="H265" s="28" t="str">
        <f>IF($D265="","",IF($C265=0,"C",IF($E265&lt;Settings!$B$7,"A",IF($E265&lt;Settings!$B$8,"B","C"))))</f>
        <v/>
      </c>
    </row>
    <row r="266" spans="1:8" x14ac:dyDescent="0.3">
      <c r="A266" s="25" t="str">
        <f>IF(Valuation!A267="","",Valuation!A267)</f>
        <v/>
      </c>
      <c r="B266" s="25" t="str">
        <f>IF($A266="","",Valuation!B267)</f>
        <v/>
      </c>
      <c r="C266" s="22" t="str">
        <f>IF($A266="","",N(Valuation!K267))</f>
        <v/>
      </c>
      <c r="D266" s="26" t="str">
        <f>IF(OR($A266="",SUM(Valuation!$K$5:$K$504)=0),"",$C266/SUM(Valuation!$K$5:$K$504))</f>
        <v/>
      </c>
      <c r="E266" s="26" t="str">
        <f>IF($D266="","",SUMIF($C$4:$C$503,"&gt;"&amp;$C266)/SUM(Valuation!$K$5:$K$504))</f>
        <v/>
      </c>
      <c r="F266" s="26" t="str">
        <f>IF($D266="","",SUMIF($C$4:$C$503,"&gt;="&amp;$C266)/SUM(Valuation!$K$5:$K$504))</f>
        <v/>
      </c>
      <c r="G266" s="27" t="str">
        <f t="shared" si="4"/>
        <v/>
      </c>
      <c r="H266" s="28" t="str">
        <f>IF($D266="","",IF($C266=0,"C",IF($E266&lt;Settings!$B$7,"A",IF($E266&lt;Settings!$B$8,"B","C"))))</f>
        <v/>
      </c>
    </row>
    <row r="267" spans="1:8" x14ac:dyDescent="0.3">
      <c r="A267" s="25" t="str">
        <f>IF(Valuation!A268="","",Valuation!A268)</f>
        <v/>
      </c>
      <c r="B267" s="25" t="str">
        <f>IF($A267="","",Valuation!B268)</f>
        <v/>
      </c>
      <c r="C267" s="22" t="str">
        <f>IF($A267="","",N(Valuation!K268))</f>
        <v/>
      </c>
      <c r="D267" s="26" t="str">
        <f>IF(OR($A267="",SUM(Valuation!$K$5:$K$504)=0),"",$C267/SUM(Valuation!$K$5:$K$504))</f>
        <v/>
      </c>
      <c r="E267" s="26" t="str">
        <f>IF($D267="","",SUMIF($C$4:$C$503,"&gt;"&amp;$C267)/SUM(Valuation!$K$5:$K$504))</f>
        <v/>
      </c>
      <c r="F267" s="26" t="str">
        <f>IF($D267="","",SUMIF($C$4:$C$503,"&gt;="&amp;$C267)/SUM(Valuation!$K$5:$K$504))</f>
        <v/>
      </c>
      <c r="G267" s="27" t="str">
        <f t="shared" si="4"/>
        <v/>
      </c>
      <c r="H267" s="28" t="str">
        <f>IF($D267="","",IF($C267=0,"C",IF($E267&lt;Settings!$B$7,"A",IF($E267&lt;Settings!$B$8,"B","C"))))</f>
        <v/>
      </c>
    </row>
    <row r="268" spans="1:8" x14ac:dyDescent="0.3">
      <c r="A268" s="25" t="str">
        <f>IF(Valuation!A269="","",Valuation!A269)</f>
        <v/>
      </c>
      <c r="B268" s="25" t="str">
        <f>IF($A268="","",Valuation!B269)</f>
        <v/>
      </c>
      <c r="C268" s="22" t="str">
        <f>IF($A268="","",N(Valuation!K269))</f>
        <v/>
      </c>
      <c r="D268" s="26" t="str">
        <f>IF(OR($A268="",SUM(Valuation!$K$5:$K$504)=0),"",$C268/SUM(Valuation!$K$5:$K$504))</f>
        <v/>
      </c>
      <c r="E268" s="26" t="str">
        <f>IF($D268="","",SUMIF($C$4:$C$503,"&gt;"&amp;$C268)/SUM(Valuation!$K$5:$K$504))</f>
        <v/>
      </c>
      <c r="F268" s="26" t="str">
        <f>IF($D268="","",SUMIF($C$4:$C$503,"&gt;="&amp;$C268)/SUM(Valuation!$K$5:$K$504))</f>
        <v/>
      </c>
      <c r="G268" s="27" t="str">
        <f t="shared" si="4"/>
        <v/>
      </c>
      <c r="H268" s="28" t="str">
        <f>IF($D268="","",IF($C268=0,"C",IF($E268&lt;Settings!$B$7,"A",IF($E268&lt;Settings!$B$8,"B","C"))))</f>
        <v/>
      </c>
    </row>
    <row r="269" spans="1:8" x14ac:dyDescent="0.3">
      <c r="A269" s="25" t="str">
        <f>IF(Valuation!A270="","",Valuation!A270)</f>
        <v/>
      </c>
      <c r="B269" s="25" t="str">
        <f>IF($A269="","",Valuation!B270)</f>
        <v/>
      </c>
      <c r="C269" s="22" t="str">
        <f>IF($A269="","",N(Valuation!K270))</f>
        <v/>
      </c>
      <c r="D269" s="26" t="str">
        <f>IF(OR($A269="",SUM(Valuation!$K$5:$K$504)=0),"",$C269/SUM(Valuation!$K$5:$K$504))</f>
        <v/>
      </c>
      <c r="E269" s="26" t="str">
        <f>IF($D269="","",SUMIF($C$4:$C$503,"&gt;"&amp;$C269)/SUM(Valuation!$K$5:$K$504))</f>
        <v/>
      </c>
      <c r="F269" s="26" t="str">
        <f>IF($D269="","",SUMIF($C$4:$C$503,"&gt;="&amp;$C269)/SUM(Valuation!$K$5:$K$504))</f>
        <v/>
      </c>
      <c r="G269" s="27" t="str">
        <f t="shared" si="4"/>
        <v/>
      </c>
      <c r="H269" s="28" t="str">
        <f>IF($D269="","",IF($C269=0,"C",IF($E269&lt;Settings!$B$7,"A",IF($E269&lt;Settings!$B$8,"B","C"))))</f>
        <v/>
      </c>
    </row>
    <row r="270" spans="1:8" x14ac:dyDescent="0.3">
      <c r="A270" s="25" t="str">
        <f>IF(Valuation!A271="","",Valuation!A271)</f>
        <v/>
      </c>
      <c r="B270" s="25" t="str">
        <f>IF($A270="","",Valuation!B271)</f>
        <v/>
      </c>
      <c r="C270" s="22" t="str">
        <f>IF($A270="","",N(Valuation!K271))</f>
        <v/>
      </c>
      <c r="D270" s="26" t="str">
        <f>IF(OR($A270="",SUM(Valuation!$K$5:$K$504)=0),"",$C270/SUM(Valuation!$K$5:$K$504))</f>
        <v/>
      </c>
      <c r="E270" s="26" t="str">
        <f>IF($D270="","",SUMIF($C$4:$C$503,"&gt;"&amp;$C270)/SUM(Valuation!$K$5:$K$504))</f>
        <v/>
      </c>
      <c r="F270" s="26" t="str">
        <f>IF($D270="","",SUMIF($C$4:$C$503,"&gt;="&amp;$C270)/SUM(Valuation!$K$5:$K$504))</f>
        <v/>
      </c>
      <c r="G270" s="27" t="str">
        <f t="shared" si="4"/>
        <v/>
      </c>
      <c r="H270" s="28" t="str">
        <f>IF($D270="","",IF($C270=0,"C",IF($E270&lt;Settings!$B$7,"A",IF($E270&lt;Settings!$B$8,"B","C"))))</f>
        <v/>
      </c>
    </row>
    <row r="271" spans="1:8" x14ac:dyDescent="0.3">
      <c r="A271" s="25" t="str">
        <f>IF(Valuation!A272="","",Valuation!A272)</f>
        <v/>
      </c>
      <c r="B271" s="25" t="str">
        <f>IF($A271="","",Valuation!B272)</f>
        <v/>
      </c>
      <c r="C271" s="22" t="str">
        <f>IF($A271="","",N(Valuation!K272))</f>
        <v/>
      </c>
      <c r="D271" s="26" t="str">
        <f>IF(OR($A271="",SUM(Valuation!$K$5:$K$504)=0),"",$C271/SUM(Valuation!$K$5:$K$504))</f>
        <v/>
      </c>
      <c r="E271" s="26" t="str">
        <f>IF($D271="","",SUMIF($C$4:$C$503,"&gt;"&amp;$C271)/SUM(Valuation!$K$5:$K$504))</f>
        <v/>
      </c>
      <c r="F271" s="26" t="str">
        <f>IF($D271="","",SUMIF($C$4:$C$503,"&gt;="&amp;$C271)/SUM(Valuation!$K$5:$K$504))</f>
        <v/>
      </c>
      <c r="G271" s="27" t="str">
        <f t="shared" si="4"/>
        <v/>
      </c>
      <c r="H271" s="28" t="str">
        <f>IF($D271="","",IF($C271=0,"C",IF($E271&lt;Settings!$B$7,"A",IF($E271&lt;Settings!$B$8,"B","C"))))</f>
        <v/>
      </c>
    </row>
    <row r="272" spans="1:8" x14ac:dyDescent="0.3">
      <c r="A272" s="25" t="str">
        <f>IF(Valuation!A273="","",Valuation!A273)</f>
        <v/>
      </c>
      <c r="B272" s="25" t="str">
        <f>IF($A272="","",Valuation!B273)</f>
        <v/>
      </c>
      <c r="C272" s="22" t="str">
        <f>IF($A272="","",N(Valuation!K273))</f>
        <v/>
      </c>
      <c r="D272" s="26" t="str">
        <f>IF(OR($A272="",SUM(Valuation!$K$5:$K$504)=0),"",$C272/SUM(Valuation!$K$5:$K$504))</f>
        <v/>
      </c>
      <c r="E272" s="26" t="str">
        <f>IF($D272="","",SUMIF($C$4:$C$503,"&gt;"&amp;$C272)/SUM(Valuation!$K$5:$K$504))</f>
        <v/>
      </c>
      <c r="F272" s="26" t="str">
        <f>IF($D272="","",SUMIF($C$4:$C$503,"&gt;="&amp;$C272)/SUM(Valuation!$K$5:$K$504))</f>
        <v/>
      </c>
      <c r="G272" s="27" t="str">
        <f t="shared" si="4"/>
        <v/>
      </c>
      <c r="H272" s="28" t="str">
        <f>IF($D272="","",IF($C272=0,"C",IF($E272&lt;Settings!$B$7,"A",IF($E272&lt;Settings!$B$8,"B","C"))))</f>
        <v/>
      </c>
    </row>
    <row r="273" spans="1:8" x14ac:dyDescent="0.3">
      <c r="A273" s="25" t="str">
        <f>IF(Valuation!A274="","",Valuation!A274)</f>
        <v/>
      </c>
      <c r="B273" s="25" t="str">
        <f>IF($A273="","",Valuation!B274)</f>
        <v/>
      </c>
      <c r="C273" s="22" t="str">
        <f>IF($A273="","",N(Valuation!K274))</f>
        <v/>
      </c>
      <c r="D273" s="26" t="str">
        <f>IF(OR($A273="",SUM(Valuation!$K$5:$K$504)=0),"",$C273/SUM(Valuation!$K$5:$K$504))</f>
        <v/>
      </c>
      <c r="E273" s="26" t="str">
        <f>IF($D273="","",SUMIF($C$4:$C$503,"&gt;"&amp;$C273)/SUM(Valuation!$K$5:$K$504))</f>
        <v/>
      </c>
      <c r="F273" s="26" t="str">
        <f>IF($D273="","",SUMIF($C$4:$C$503,"&gt;="&amp;$C273)/SUM(Valuation!$K$5:$K$504))</f>
        <v/>
      </c>
      <c r="G273" s="27" t="str">
        <f t="shared" si="4"/>
        <v/>
      </c>
      <c r="H273" s="28" t="str">
        <f>IF($D273="","",IF($C273=0,"C",IF($E273&lt;Settings!$B$7,"A",IF($E273&lt;Settings!$B$8,"B","C"))))</f>
        <v/>
      </c>
    </row>
    <row r="274" spans="1:8" x14ac:dyDescent="0.3">
      <c r="A274" s="25" t="str">
        <f>IF(Valuation!A275="","",Valuation!A275)</f>
        <v/>
      </c>
      <c r="B274" s="25" t="str">
        <f>IF($A274="","",Valuation!B275)</f>
        <v/>
      </c>
      <c r="C274" s="22" t="str">
        <f>IF($A274="","",N(Valuation!K275))</f>
        <v/>
      </c>
      <c r="D274" s="26" t="str">
        <f>IF(OR($A274="",SUM(Valuation!$K$5:$K$504)=0),"",$C274/SUM(Valuation!$K$5:$K$504))</f>
        <v/>
      </c>
      <c r="E274" s="26" t="str">
        <f>IF($D274="","",SUMIF($C$4:$C$503,"&gt;"&amp;$C274)/SUM(Valuation!$K$5:$K$504))</f>
        <v/>
      </c>
      <c r="F274" s="26" t="str">
        <f>IF($D274="","",SUMIF($C$4:$C$503,"&gt;="&amp;$C274)/SUM(Valuation!$K$5:$K$504))</f>
        <v/>
      </c>
      <c r="G274" s="27" t="str">
        <f t="shared" si="4"/>
        <v/>
      </c>
      <c r="H274" s="28" t="str">
        <f>IF($D274="","",IF($C274=0,"C",IF($E274&lt;Settings!$B$7,"A",IF($E274&lt;Settings!$B$8,"B","C"))))</f>
        <v/>
      </c>
    </row>
    <row r="275" spans="1:8" x14ac:dyDescent="0.3">
      <c r="A275" s="25" t="str">
        <f>IF(Valuation!A276="","",Valuation!A276)</f>
        <v/>
      </c>
      <c r="B275" s="25" t="str">
        <f>IF($A275="","",Valuation!B276)</f>
        <v/>
      </c>
      <c r="C275" s="22" t="str">
        <f>IF($A275="","",N(Valuation!K276))</f>
        <v/>
      </c>
      <c r="D275" s="26" t="str">
        <f>IF(OR($A275="",SUM(Valuation!$K$5:$K$504)=0),"",$C275/SUM(Valuation!$K$5:$K$504))</f>
        <v/>
      </c>
      <c r="E275" s="26" t="str">
        <f>IF($D275="","",SUMIF($C$4:$C$503,"&gt;"&amp;$C275)/SUM(Valuation!$K$5:$K$504))</f>
        <v/>
      </c>
      <c r="F275" s="26" t="str">
        <f>IF($D275="","",SUMIF($C$4:$C$503,"&gt;="&amp;$C275)/SUM(Valuation!$K$5:$K$504))</f>
        <v/>
      </c>
      <c r="G275" s="27" t="str">
        <f t="shared" si="4"/>
        <v/>
      </c>
      <c r="H275" s="28" t="str">
        <f>IF($D275="","",IF($C275=0,"C",IF($E275&lt;Settings!$B$7,"A",IF($E275&lt;Settings!$B$8,"B","C"))))</f>
        <v/>
      </c>
    </row>
    <row r="276" spans="1:8" x14ac:dyDescent="0.3">
      <c r="A276" s="25" t="str">
        <f>IF(Valuation!A277="","",Valuation!A277)</f>
        <v/>
      </c>
      <c r="B276" s="25" t="str">
        <f>IF($A276="","",Valuation!B277)</f>
        <v/>
      </c>
      <c r="C276" s="22" t="str">
        <f>IF($A276="","",N(Valuation!K277))</f>
        <v/>
      </c>
      <c r="D276" s="26" t="str">
        <f>IF(OR($A276="",SUM(Valuation!$K$5:$K$504)=0),"",$C276/SUM(Valuation!$K$5:$K$504))</f>
        <v/>
      </c>
      <c r="E276" s="26" t="str">
        <f>IF($D276="","",SUMIF($C$4:$C$503,"&gt;"&amp;$C276)/SUM(Valuation!$K$5:$K$504))</f>
        <v/>
      </c>
      <c r="F276" s="26" t="str">
        <f>IF($D276="","",SUMIF($C$4:$C$503,"&gt;="&amp;$C276)/SUM(Valuation!$K$5:$K$504))</f>
        <v/>
      </c>
      <c r="G276" s="27" t="str">
        <f t="shared" si="4"/>
        <v/>
      </c>
      <c r="H276" s="28" t="str">
        <f>IF($D276="","",IF($C276=0,"C",IF($E276&lt;Settings!$B$7,"A",IF($E276&lt;Settings!$B$8,"B","C"))))</f>
        <v/>
      </c>
    </row>
    <row r="277" spans="1:8" x14ac:dyDescent="0.3">
      <c r="A277" s="25" t="str">
        <f>IF(Valuation!A278="","",Valuation!A278)</f>
        <v/>
      </c>
      <c r="B277" s="25" t="str">
        <f>IF($A277="","",Valuation!B278)</f>
        <v/>
      </c>
      <c r="C277" s="22" t="str">
        <f>IF($A277="","",N(Valuation!K278))</f>
        <v/>
      </c>
      <c r="D277" s="26" t="str">
        <f>IF(OR($A277="",SUM(Valuation!$K$5:$K$504)=0),"",$C277/SUM(Valuation!$K$5:$K$504))</f>
        <v/>
      </c>
      <c r="E277" s="26" t="str">
        <f>IF($D277="","",SUMIF($C$4:$C$503,"&gt;"&amp;$C277)/SUM(Valuation!$K$5:$K$504))</f>
        <v/>
      </c>
      <c r="F277" s="26" t="str">
        <f>IF($D277="","",SUMIF($C$4:$C$503,"&gt;="&amp;$C277)/SUM(Valuation!$K$5:$K$504))</f>
        <v/>
      </c>
      <c r="G277" s="27" t="str">
        <f t="shared" si="4"/>
        <v/>
      </c>
      <c r="H277" s="28" t="str">
        <f>IF($D277="","",IF($C277=0,"C",IF($E277&lt;Settings!$B$7,"A",IF($E277&lt;Settings!$B$8,"B","C"))))</f>
        <v/>
      </c>
    </row>
    <row r="278" spans="1:8" x14ac:dyDescent="0.3">
      <c r="A278" s="25" t="str">
        <f>IF(Valuation!A279="","",Valuation!A279)</f>
        <v/>
      </c>
      <c r="B278" s="25" t="str">
        <f>IF($A278="","",Valuation!B279)</f>
        <v/>
      </c>
      <c r="C278" s="22" t="str">
        <f>IF($A278="","",N(Valuation!K279))</f>
        <v/>
      </c>
      <c r="D278" s="26" t="str">
        <f>IF(OR($A278="",SUM(Valuation!$K$5:$K$504)=0),"",$C278/SUM(Valuation!$K$5:$K$504))</f>
        <v/>
      </c>
      <c r="E278" s="26" t="str">
        <f>IF($D278="","",SUMIF($C$4:$C$503,"&gt;"&amp;$C278)/SUM(Valuation!$K$5:$K$504))</f>
        <v/>
      </c>
      <c r="F278" s="26" t="str">
        <f>IF($D278="","",SUMIF($C$4:$C$503,"&gt;="&amp;$C278)/SUM(Valuation!$K$5:$K$504))</f>
        <v/>
      </c>
      <c r="G278" s="27" t="str">
        <f t="shared" si="4"/>
        <v/>
      </c>
      <c r="H278" s="28" t="str">
        <f>IF($D278="","",IF($C278=0,"C",IF($E278&lt;Settings!$B$7,"A",IF($E278&lt;Settings!$B$8,"B","C"))))</f>
        <v/>
      </c>
    </row>
    <row r="279" spans="1:8" x14ac:dyDescent="0.3">
      <c r="A279" s="25" t="str">
        <f>IF(Valuation!A280="","",Valuation!A280)</f>
        <v/>
      </c>
      <c r="B279" s="25" t="str">
        <f>IF($A279="","",Valuation!B280)</f>
        <v/>
      </c>
      <c r="C279" s="22" t="str">
        <f>IF($A279="","",N(Valuation!K280))</f>
        <v/>
      </c>
      <c r="D279" s="26" t="str">
        <f>IF(OR($A279="",SUM(Valuation!$K$5:$K$504)=0),"",$C279/SUM(Valuation!$K$5:$K$504))</f>
        <v/>
      </c>
      <c r="E279" s="26" t="str">
        <f>IF($D279="","",SUMIF($C$4:$C$503,"&gt;"&amp;$C279)/SUM(Valuation!$K$5:$K$504))</f>
        <v/>
      </c>
      <c r="F279" s="26" t="str">
        <f>IF($D279="","",SUMIF($C$4:$C$503,"&gt;="&amp;$C279)/SUM(Valuation!$K$5:$K$504))</f>
        <v/>
      </c>
      <c r="G279" s="27" t="str">
        <f t="shared" si="4"/>
        <v/>
      </c>
      <c r="H279" s="28" t="str">
        <f>IF($D279="","",IF($C279=0,"C",IF($E279&lt;Settings!$B$7,"A",IF($E279&lt;Settings!$B$8,"B","C"))))</f>
        <v/>
      </c>
    </row>
    <row r="280" spans="1:8" x14ac:dyDescent="0.3">
      <c r="A280" s="25" t="str">
        <f>IF(Valuation!A281="","",Valuation!A281)</f>
        <v/>
      </c>
      <c r="B280" s="25" t="str">
        <f>IF($A280="","",Valuation!B281)</f>
        <v/>
      </c>
      <c r="C280" s="22" t="str">
        <f>IF($A280="","",N(Valuation!K281))</f>
        <v/>
      </c>
      <c r="D280" s="26" t="str">
        <f>IF(OR($A280="",SUM(Valuation!$K$5:$K$504)=0),"",$C280/SUM(Valuation!$K$5:$K$504))</f>
        <v/>
      </c>
      <c r="E280" s="26" t="str">
        <f>IF($D280="","",SUMIF($C$4:$C$503,"&gt;"&amp;$C280)/SUM(Valuation!$K$5:$K$504))</f>
        <v/>
      </c>
      <c r="F280" s="26" t="str">
        <f>IF($D280="","",SUMIF($C$4:$C$503,"&gt;="&amp;$C280)/SUM(Valuation!$K$5:$K$504))</f>
        <v/>
      </c>
      <c r="G280" s="27" t="str">
        <f t="shared" si="4"/>
        <v/>
      </c>
      <c r="H280" s="28" t="str">
        <f>IF($D280="","",IF($C280=0,"C",IF($E280&lt;Settings!$B$7,"A",IF($E280&lt;Settings!$B$8,"B","C"))))</f>
        <v/>
      </c>
    </row>
    <row r="281" spans="1:8" x14ac:dyDescent="0.3">
      <c r="A281" s="25" t="str">
        <f>IF(Valuation!A282="","",Valuation!A282)</f>
        <v/>
      </c>
      <c r="B281" s="25" t="str">
        <f>IF($A281="","",Valuation!B282)</f>
        <v/>
      </c>
      <c r="C281" s="22" t="str">
        <f>IF($A281="","",N(Valuation!K282))</f>
        <v/>
      </c>
      <c r="D281" s="26" t="str">
        <f>IF(OR($A281="",SUM(Valuation!$K$5:$K$504)=0),"",$C281/SUM(Valuation!$K$5:$K$504))</f>
        <v/>
      </c>
      <c r="E281" s="26" t="str">
        <f>IF($D281="","",SUMIF($C$4:$C$503,"&gt;"&amp;$C281)/SUM(Valuation!$K$5:$K$504))</f>
        <v/>
      </c>
      <c r="F281" s="26" t="str">
        <f>IF($D281="","",SUMIF($C$4:$C$503,"&gt;="&amp;$C281)/SUM(Valuation!$K$5:$K$504))</f>
        <v/>
      </c>
      <c r="G281" s="27" t="str">
        <f t="shared" si="4"/>
        <v/>
      </c>
      <c r="H281" s="28" t="str">
        <f>IF($D281="","",IF($C281=0,"C",IF($E281&lt;Settings!$B$7,"A",IF($E281&lt;Settings!$B$8,"B","C"))))</f>
        <v/>
      </c>
    </row>
    <row r="282" spans="1:8" x14ac:dyDescent="0.3">
      <c r="A282" s="25" t="str">
        <f>IF(Valuation!A283="","",Valuation!A283)</f>
        <v/>
      </c>
      <c r="B282" s="25" t="str">
        <f>IF($A282="","",Valuation!B283)</f>
        <v/>
      </c>
      <c r="C282" s="22" t="str">
        <f>IF($A282="","",N(Valuation!K283))</f>
        <v/>
      </c>
      <c r="D282" s="26" t="str">
        <f>IF(OR($A282="",SUM(Valuation!$K$5:$K$504)=0),"",$C282/SUM(Valuation!$K$5:$K$504))</f>
        <v/>
      </c>
      <c r="E282" s="26" t="str">
        <f>IF($D282="","",SUMIF($C$4:$C$503,"&gt;"&amp;$C282)/SUM(Valuation!$K$5:$K$504))</f>
        <v/>
      </c>
      <c r="F282" s="26" t="str">
        <f>IF($D282="","",SUMIF($C$4:$C$503,"&gt;="&amp;$C282)/SUM(Valuation!$K$5:$K$504))</f>
        <v/>
      </c>
      <c r="G282" s="27" t="str">
        <f t="shared" si="4"/>
        <v/>
      </c>
      <c r="H282" s="28" t="str">
        <f>IF($D282="","",IF($C282=0,"C",IF($E282&lt;Settings!$B$7,"A",IF($E282&lt;Settings!$B$8,"B","C"))))</f>
        <v/>
      </c>
    </row>
    <row r="283" spans="1:8" x14ac:dyDescent="0.3">
      <c r="A283" s="25" t="str">
        <f>IF(Valuation!A284="","",Valuation!A284)</f>
        <v/>
      </c>
      <c r="B283" s="25" t="str">
        <f>IF($A283="","",Valuation!B284)</f>
        <v/>
      </c>
      <c r="C283" s="22" t="str">
        <f>IF($A283="","",N(Valuation!K284))</f>
        <v/>
      </c>
      <c r="D283" s="26" t="str">
        <f>IF(OR($A283="",SUM(Valuation!$K$5:$K$504)=0),"",$C283/SUM(Valuation!$K$5:$K$504))</f>
        <v/>
      </c>
      <c r="E283" s="26" t="str">
        <f>IF($D283="","",SUMIF($C$4:$C$503,"&gt;"&amp;$C283)/SUM(Valuation!$K$5:$K$504))</f>
        <v/>
      </c>
      <c r="F283" s="26" t="str">
        <f>IF($D283="","",SUMIF($C$4:$C$503,"&gt;="&amp;$C283)/SUM(Valuation!$K$5:$K$504))</f>
        <v/>
      </c>
      <c r="G283" s="27" t="str">
        <f t="shared" si="4"/>
        <v/>
      </c>
      <c r="H283" s="28" t="str">
        <f>IF($D283="","",IF($C283=0,"C",IF($E283&lt;Settings!$B$7,"A",IF($E283&lt;Settings!$B$8,"B","C"))))</f>
        <v/>
      </c>
    </row>
    <row r="284" spans="1:8" x14ac:dyDescent="0.3">
      <c r="A284" s="25" t="str">
        <f>IF(Valuation!A285="","",Valuation!A285)</f>
        <v/>
      </c>
      <c r="B284" s="25" t="str">
        <f>IF($A284="","",Valuation!B285)</f>
        <v/>
      </c>
      <c r="C284" s="22" t="str">
        <f>IF($A284="","",N(Valuation!K285))</f>
        <v/>
      </c>
      <c r="D284" s="26" t="str">
        <f>IF(OR($A284="",SUM(Valuation!$K$5:$K$504)=0),"",$C284/SUM(Valuation!$K$5:$K$504))</f>
        <v/>
      </c>
      <c r="E284" s="26" t="str">
        <f>IF($D284="","",SUMIF($C$4:$C$503,"&gt;"&amp;$C284)/SUM(Valuation!$K$5:$K$504))</f>
        <v/>
      </c>
      <c r="F284" s="26" t="str">
        <f>IF($D284="","",SUMIF($C$4:$C$503,"&gt;="&amp;$C284)/SUM(Valuation!$K$5:$K$504))</f>
        <v/>
      </c>
      <c r="G284" s="27" t="str">
        <f t="shared" si="4"/>
        <v/>
      </c>
      <c r="H284" s="28" t="str">
        <f>IF($D284="","",IF($C284=0,"C",IF($E284&lt;Settings!$B$7,"A",IF($E284&lt;Settings!$B$8,"B","C"))))</f>
        <v/>
      </c>
    </row>
    <row r="285" spans="1:8" x14ac:dyDescent="0.3">
      <c r="A285" s="25" t="str">
        <f>IF(Valuation!A286="","",Valuation!A286)</f>
        <v/>
      </c>
      <c r="B285" s="25" t="str">
        <f>IF($A285="","",Valuation!B286)</f>
        <v/>
      </c>
      <c r="C285" s="22" t="str">
        <f>IF($A285="","",N(Valuation!K286))</f>
        <v/>
      </c>
      <c r="D285" s="26" t="str">
        <f>IF(OR($A285="",SUM(Valuation!$K$5:$K$504)=0),"",$C285/SUM(Valuation!$K$5:$K$504))</f>
        <v/>
      </c>
      <c r="E285" s="26" t="str">
        <f>IF($D285="","",SUMIF($C$4:$C$503,"&gt;"&amp;$C285)/SUM(Valuation!$K$5:$K$504))</f>
        <v/>
      </c>
      <c r="F285" s="26" t="str">
        <f>IF($D285="","",SUMIF($C$4:$C$503,"&gt;="&amp;$C285)/SUM(Valuation!$K$5:$K$504))</f>
        <v/>
      </c>
      <c r="G285" s="27" t="str">
        <f t="shared" si="4"/>
        <v/>
      </c>
      <c r="H285" s="28" t="str">
        <f>IF($D285="","",IF($C285=0,"C",IF($E285&lt;Settings!$B$7,"A",IF($E285&lt;Settings!$B$8,"B","C"))))</f>
        <v/>
      </c>
    </row>
    <row r="286" spans="1:8" x14ac:dyDescent="0.3">
      <c r="A286" s="25" t="str">
        <f>IF(Valuation!A287="","",Valuation!A287)</f>
        <v/>
      </c>
      <c r="B286" s="25" t="str">
        <f>IF($A286="","",Valuation!B287)</f>
        <v/>
      </c>
      <c r="C286" s="22" t="str">
        <f>IF($A286="","",N(Valuation!K287))</f>
        <v/>
      </c>
      <c r="D286" s="26" t="str">
        <f>IF(OR($A286="",SUM(Valuation!$K$5:$K$504)=0),"",$C286/SUM(Valuation!$K$5:$K$504))</f>
        <v/>
      </c>
      <c r="E286" s="26" t="str">
        <f>IF($D286="","",SUMIF($C$4:$C$503,"&gt;"&amp;$C286)/SUM(Valuation!$K$5:$K$504))</f>
        <v/>
      </c>
      <c r="F286" s="26" t="str">
        <f>IF($D286="","",SUMIF($C$4:$C$503,"&gt;="&amp;$C286)/SUM(Valuation!$K$5:$K$504))</f>
        <v/>
      </c>
      <c r="G286" s="27" t="str">
        <f t="shared" si="4"/>
        <v/>
      </c>
      <c r="H286" s="28" t="str">
        <f>IF($D286="","",IF($C286=0,"C",IF($E286&lt;Settings!$B$7,"A",IF($E286&lt;Settings!$B$8,"B","C"))))</f>
        <v/>
      </c>
    </row>
    <row r="287" spans="1:8" x14ac:dyDescent="0.3">
      <c r="A287" s="25" t="str">
        <f>IF(Valuation!A288="","",Valuation!A288)</f>
        <v/>
      </c>
      <c r="B287" s="25" t="str">
        <f>IF($A287="","",Valuation!B288)</f>
        <v/>
      </c>
      <c r="C287" s="22" t="str">
        <f>IF($A287="","",N(Valuation!K288))</f>
        <v/>
      </c>
      <c r="D287" s="26" t="str">
        <f>IF(OR($A287="",SUM(Valuation!$K$5:$K$504)=0),"",$C287/SUM(Valuation!$K$5:$K$504))</f>
        <v/>
      </c>
      <c r="E287" s="26" t="str">
        <f>IF($D287="","",SUMIF($C$4:$C$503,"&gt;"&amp;$C287)/SUM(Valuation!$K$5:$K$504))</f>
        <v/>
      </c>
      <c r="F287" s="26" t="str">
        <f>IF($D287="","",SUMIF($C$4:$C$503,"&gt;="&amp;$C287)/SUM(Valuation!$K$5:$K$504))</f>
        <v/>
      </c>
      <c r="G287" s="27" t="str">
        <f t="shared" si="4"/>
        <v/>
      </c>
      <c r="H287" s="28" t="str">
        <f>IF($D287="","",IF($C287=0,"C",IF($E287&lt;Settings!$B$7,"A",IF($E287&lt;Settings!$B$8,"B","C"))))</f>
        <v/>
      </c>
    </row>
    <row r="288" spans="1:8" x14ac:dyDescent="0.3">
      <c r="A288" s="25" t="str">
        <f>IF(Valuation!A289="","",Valuation!A289)</f>
        <v/>
      </c>
      <c r="B288" s="25" t="str">
        <f>IF($A288="","",Valuation!B289)</f>
        <v/>
      </c>
      <c r="C288" s="22" t="str">
        <f>IF($A288="","",N(Valuation!K289))</f>
        <v/>
      </c>
      <c r="D288" s="26" t="str">
        <f>IF(OR($A288="",SUM(Valuation!$K$5:$K$504)=0),"",$C288/SUM(Valuation!$K$5:$K$504))</f>
        <v/>
      </c>
      <c r="E288" s="26" t="str">
        <f>IF($D288="","",SUMIF($C$4:$C$503,"&gt;"&amp;$C288)/SUM(Valuation!$K$5:$K$504))</f>
        <v/>
      </c>
      <c r="F288" s="26" t="str">
        <f>IF($D288="","",SUMIF($C$4:$C$503,"&gt;="&amp;$C288)/SUM(Valuation!$K$5:$K$504))</f>
        <v/>
      </c>
      <c r="G288" s="27" t="str">
        <f t="shared" si="4"/>
        <v/>
      </c>
      <c r="H288" s="28" t="str">
        <f>IF($D288="","",IF($C288=0,"C",IF($E288&lt;Settings!$B$7,"A",IF($E288&lt;Settings!$B$8,"B","C"))))</f>
        <v/>
      </c>
    </row>
    <row r="289" spans="1:8" x14ac:dyDescent="0.3">
      <c r="A289" s="25" t="str">
        <f>IF(Valuation!A290="","",Valuation!A290)</f>
        <v/>
      </c>
      <c r="B289" s="25" t="str">
        <f>IF($A289="","",Valuation!B290)</f>
        <v/>
      </c>
      <c r="C289" s="22" t="str">
        <f>IF($A289="","",N(Valuation!K290))</f>
        <v/>
      </c>
      <c r="D289" s="26" t="str">
        <f>IF(OR($A289="",SUM(Valuation!$K$5:$K$504)=0),"",$C289/SUM(Valuation!$K$5:$K$504))</f>
        <v/>
      </c>
      <c r="E289" s="26" t="str">
        <f>IF($D289="","",SUMIF($C$4:$C$503,"&gt;"&amp;$C289)/SUM(Valuation!$K$5:$K$504))</f>
        <v/>
      </c>
      <c r="F289" s="26" t="str">
        <f>IF($D289="","",SUMIF($C$4:$C$503,"&gt;="&amp;$C289)/SUM(Valuation!$K$5:$K$504))</f>
        <v/>
      </c>
      <c r="G289" s="27" t="str">
        <f t="shared" si="4"/>
        <v/>
      </c>
      <c r="H289" s="28" t="str">
        <f>IF($D289="","",IF($C289=0,"C",IF($E289&lt;Settings!$B$7,"A",IF($E289&lt;Settings!$B$8,"B","C"))))</f>
        <v/>
      </c>
    </row>
    <row r="290" spans="1:8" x14ac:dyDescent="0.3">
      <c r="A290" s="25" t="str">
        <f>IF(Valuation!A291="","",Valuation!A291)</f>
        <v/>
      </c>
      <c r="B290" s="25" t="str">
        <f>IF($A290="","",Valuation!B291)</f>
        <v/>
      </c>
      <c r="C290" s="22" t="str">
        <f>IF($A290="","",N(Valuation!K291))</f>
        <v/>
      </c>
      <c r="D290" s="26" t="str">
        <f>IF(OR($A290="",SUM(Valuation!$K$5:$K$504)=0),"",$C290/SUM(Valuation!$K$5:$K$504))</f>
        <v/>
      </c>
      <c r="E290" s="26" t="str">
        <f>IF($D290="","",SUMIF($C$4:$C$503,"&gt;"&amp;$C290)/SUM(Valuation!$K$5:$K$504))</f>
        <v/>
      </c>
      <c r="F290" s="26" t="str">
        <f>IF($D290="","",SUMIF($C$4:$C$503,"&gt;="&amp;$C290)/SUM(Valuation!$K$5:$K$504))</f>
        <v/>
      </c>
      <c r="G290" s="27" t="str">
        <f t="shared" si="4"/>
        <v/>
      </c>
      <c r="H290" s="28" t="str">
        <f>IF($D290="","",IF($C290=0,"C",IF($E290&lt;Settings!$B$7,"A",IF($E290&lt;Settings!$B$8,"B","C"))))</f>
        <v/>
      </c>
    </row>
    <row r="291" spans="1:8" x14ac:dyDescent="0.3">
      <c r="A291" s="25" t="str">
        <f>IF(Valuation!A292="","",Valuation!A292)</f>
        <v/>
      </c>
      <c r="B291" s="25" t="str">
        <f>IF($A291="","",Valuation!B292)</f>
        <v/>
      </c>
      <c r="C291" s="22" t="str">
        <f>IF($A291="","",N(Valuation!K292))</f>
        <v/>
      </c>
      <c r="D291" s="26" t="str">
        <f>IF(OR($A291="",SUM(Valuation!$K$5:$K$504)=0),"",$C291/SUM(Valuation!$K$5:$K$504))</f>
        <v/>
      </c>
      <c r="E291" s="26" t="str">
        <f>IF($D291="","",SUMIF($C$4:$C$503,"&gt;"&amp;$C291)/SUM(Valuation!$K$5:$K$504))</f>
        <v/>
      </c>
      <c r="F291" s="26" t="str">
        <f>IF($D291="","",SUMIF($C$4:$C$503,"&gt;="&amp;$C291)/SUM(Valuation!$K$5:$K$504))</f>
        <v/>
      </c>
      <c r="G291" s="27" t="str">
        <f t="shared" si="4"/>
        <v/>
      </c>
      <c r="H291" s="28" t="str">
        <f>IF($D291="","",IF($C291=0,"C",IF($E291&lt;Settings!$B$7,"A",IF($E291&lt;Settings!$B$8,"B","C"))))</f>
        <v/>
      </c>
    </row>
    <row r="292" spans="1:8" x14ac:dyDescent="0.3">
      <c r="A292" s="25" t="str">
        <f>IF(Valuation!A293="","",Valuation!A293)</f>
        <v/>
      </c>
      <c r="B292" s="25" t="str">
        <f>IF($A292="","",Valuation!B293)</f>
        <v/>
      </c>
      <c r="C292" s="22" t="str">
        <f>IF($A292="","",N(Valuation!K293))</f>
        <v/>
      </c>
      <c r="D292" s="26" t="str">
        <f>IF(OR($A292="",SUM(Valuation!$K$5:$K$504)=0),"",$C292/SUM(Valuation!$K$5:$K$504))</f>
        <v/>
      </c>
      <c r="E292" s="26" t="str">
        <f>IF($D292="","",SUMIF($C$4:$C$503,"&gt;"&amp;$C292)/SUM(Valuation!$K$5:$K$504))</f>
        <v/>
      </c>
      <c r="F292" s="26" t="str">
        <f>IF($D292="","",SUMIF($C$4:$C$503,"&gt;="&amp;$C292)/SUM(Valuation!$K$5:$K$504))</f>
        <v/>
      </c>
      <c r="G292" s="27" t="str">
        <f t="shared" si="4"/>
        <v/>
      </c>
      <c r="H292" s="28" t="str">
        <f>IF($D292="","",IF($C292=0,"C",IF($E292&lt;Settings!$B$7,"A",IF($E292&lt;Settings!$B$8,"B","C"))))</f>
        <v/>
      </c>
    </row>
    <row r="293" spans="1:8" x14ac:dyDescent="0.3">
      <c r="A293" s="25" t="str">
        <f>IF(Valuation!A294="","",Valuation!A294)</f>
        <v/>
      </c>
      <c r="B293" s="25" t="str">
        <f>IF($A293="","",Valuation!B294)</f>
        <v/>
      </c>
      <c r="C293" s="22" t="str">
        <f>IF($A293="","",N(Valuation!K294))</f>
        <v/>
      </c>
      <c r="D293" s="26" t="str">
        <f>IF(OR($A293="",SUM(Valuation!$K$5:$K$504)=0),"",$C293/SUM(Valuation!$K$5:$K$504))</f>
        <v/>
      </c>
      <c r="E293" s="26" t="str">
        <f>IF($D293="","",SUMIF($C$4:$C$503,"&gt;"&amp;$C293)/SUM(Valuation!$K$5:$K$504))</f>
        <v/>
      </c>
      <c r="F293" s="26" t="str">
        <f>IF($D293="","",SUMIF($C$4:$C$503,"&gt;="&amp;$C293)/SUM(Valuation!$K$5:$K$504))</f>
        <v/>
      </c>
      <c r="G293" s="27" t="str">
        <f t="shared" si="4"/>
        <v/>
      </c>
      <c r="H293" s="28" t="str">
        <f>IF($D293="","",IF($C293=0,"C",IF($E293&lt;Settings!$B$7,"A",IF($E293&lt;Settings!$B$8,"B","C"))))</f>
        <v/>
      </c>
    </row>
    <row r="294" spans="1:8" x14ac:dyDescent="0.3">
      <c r="A294" s="25" t="str">
        <f>IF(Valuation!A295="","",Valuation!A295)</f>
        <v/>
      </c>
      <c r="B294" s="25" t="str">
        <f>IF($A294="","",Valuation!B295)</f>
        <v/>
      </c>
      <c r="C294" s="22" t="str">
        <f>IF($A294="","",N(Valuation!K295))</f>
        <v/>
      </c>
      <c r="D294" s="26" t="str">
        <f>IF(OR($A294="",SUM(Valuation!$K$5:$K$504)=0),"",$C294/SUM(Valuation!$K$5:$K$504))</f>
        <v/>
      </c>
      <c r="E294" s="26" t="str">
        <f>IF($D294="","",SUMIF($C$4:$C$503,"&gt;"&amp;$C294)/SUM(Valuation!$K$5:$K$504))</f>
        <v/>
      </c>
      <c r="F294" s="26" t="str">
        <f>IF($D294="","",SUMIF($C$4:$C$503,"&gt;="&amp;$C294)/SUM(Valuation!$K$5:$K$504))</f>
        <v/>
      </c>
      <c r="G294" s="27" t="str">
        <f t="shared" si="4"/>
        <v/>
      </c>
      <c r="H294" s="28" t="str">
        <f>IF($D294="","",IF($C294=0,"C",IF($E294&lt;Settings!$B$7,"A",IF($E294&lt;Settings!$B$8,"B","C"))))</f>
        <v/>
      </c>
    </row>
    <row r="295" spans="1:8" x14ac:dyDescent="0.3">
      <c r="A295" s="25" t="str">
        <f>IF(Valuation!A296="","",Valuation!A296)</f>
        <v/>
      </c>
      <c r="B295" s="25" t="str">
        <f>IF($A295="","",Valuation!B296)</f>
        <v/>
      </c>
      <c r="C295" s="22" t="str">
        <f>IF($A295="","",N(Valuation!K296))</f>
        <v/>
      </c>
      <c r="D295" s="26" t="str">
        <f>IF(OR($A295="",SUM(Valuation!$K$5:$K$504)=0),"",$C295/SUM(Valuation!$K$5:$K$504))</f>
        <v/>
      </c>
      <c r="E295" s="26" t="str">
        <f>IF($D295="","",SUMIF($C$4:$C$503,"&gt;"&amp;$C295)/SUM(Valuation!$K$5:$K$504))</f>
        <v/>
      </c>
      <c r="F295" s="26" t="str">
        <f>IF($D295="","",SUMIF($C$4:$C$503,"&gt;="&amp;$C295)/SUM(Valuation!$K$5:$K$504))</f>
        <v/>
      </c>
      <c r="G295" s="27" t="str">
        <f t="shared" si="4"/>
        <v/>
      </c>
      <c r="H295" s="28" t="str">
        <f>IF($D295="","",IF($C295=0,"C",IF($E295&lt;Settings!$B$7,"A",IF($E295&lt;Settings!$B$8,"B","C"))))</f>
        <v/>
      </c>
    </row>
    <row r="296" spans="1:8" x14ac:dyDescent="0.3">
      <c r="A296" s="25" t="str">
        <f>IF(Valuation!A297="","",Valuation!A297)</f>
        <v/>
      </c>
      <c r="B296" s="25" t="str">
        <f>IF($A296="","",Valuation!B297)</f>
        <v/>
      </c>
      <c r="C296" s="22" t="str">
        <f>IF($A296="","",N(Valuation!K297))</f>
        <v/>
      </c>
      <c r="D296" s="26" t="str">
        <f>IF(OR($A296="",SUM(Valuation!$K$5:$K$504)=0),"",$C296/SUM(Valuation!$K$5:$K$504))</f>
        <v/>
      </c>
      <c r="E296" s="26" t="str">
        <f>IF($D296="","",SUMIF($C$4:$C$503,"&gt;"&amp;$C296)/SUM(Valuation!$K$5:$K$504))</f>
        <v/>
      </c>
      <c r="F296" s="26" t="str">
        <f>IF($D296="","",SUMIF($C$4:$C$503,"&gt;="&amp;$C296)/SUM(Valuation!$K$5:$K$504))</f>
        <v/>
      </c>
      <c r="G296" s="27" t="str">
        <f t="shared" si="4"/>
        <v/>
      </c>
      <c r="H296" s="28" t="str">
        <f>IF($D296="","",IF($C296=0,"C",IF($E296&lt;Settings!$B$7,"A",IF($E296&lt;Settings!$B$8,"B","C"))))</f>
        <v/>
      </c>
    </row>
    <row r="297" spans="1:8" x14ac:dyDescent="0.3">
      <c r="A297" s="25" t="str">
        <f>IF(Valuation!A298="","",Valuation!A298)</f>
        <v/>
      </c>
      <c r="B297" s="25" t="str">
        <f>IF($A297="","",Valuation!B298)</f>
        <v/>
      </c>
      <c r="C297" s="22" t="str">
        <f>IF($A297="","",N(Valuation!K298))</f>
        <v/>
      </c>
      <c r="D297" s="26" t="str">
        <f>IF(OR($A297="",SUM(Valuation!$K$5:$K$504)=0),"",$C297/SUM(Valuation!$K$5:$K$504))</f>
        <v/>
      </c>
      <c r="E297" s="26" t="str">
        <f>IF($D297="","",SUMIF($C$4:$C$503,"&gt;"&amp;$C297)/SUM(Valuation!$K$5:$K$504))</f>
        <v/>
      </c>
      <c r="F297" s="26" t="str">
        <f>IF($D297="","",SUMIF($C$4:$C$503,"&gt;="&amp;$C297)/SUM(Valuation!$K$5:$K$504))</f>
        <v/>
      </c>
      <c r="G297" s="27" t="str">
        <f t="shared" si="4"/>
        <v/>
      </c>
      <c r="H297" s="28" t="str">
        <f>IF($D297="","",IF($C297=0,"C",IF($E297&lt;Settings!$B$7,"A",IF($E297&lt;Settings!$B$8,"B","C"))))</f>
        <v/>
      </c>
    </row>
    <row r="298" spans="1:8" x14ac:dyDescent="0.3">
      <c r="A298" s="25" t="str">
        <f>IF(Valuation!A299="","",Valuation!A299)</f>
        <v/>
      </c>
      <c r="B298" s="25" t="str">
        <f>IF($A298="","",Valuation!B299)</f>
        <v/>
      </c>
      <c r="C298" s="22" t="str">
        <f>IF($A298="","",N(Valuation!K299))</f>
        <v/>
      </c>
      <c r="D298" s="26" t="str">
        <f>IF(OR($A298="",SUM(Valuation!$K$5:$K$504)=0),"",$C298/SUM(Valuation!$K$5:$K$504))</f>
        <v/>
      </c>
      <c r="E298" s="26" t="str">
        <f>IF($D298="","",SUMIF($C$4:$C$503,"&gt;"&amp;$C298)/SUM(Valuation!$K$5:$K$504))</f>
        <v/>
      </c>
      <c r="F298" s="26" t="str">
        <f>IF($D298="","",SUMIF($C$4:$C$503,"&gt;="&amp;$C298)/SUM(Valuation!$K$5:$K$504))</f>
        <v/>
      </c>
      <c r="G298" s="27" t="str">
        <f t="shared" si="4"/>
        <v/>
      </c>
      <c r="H298" s="28" t="str">
        <f>IF($D298="","",IF($C298=0,"C",IF($E298&lt;Settings!$B$7,"A",IF($E298&lt;Settings!$B$8,"B","C"))))</f>
        <v/>
      </c>
    </row>
    <row r="299" spans="1:8" x14ac:dyDescent="0.3">
      <c r="A299" s="25" t="str">
        <f>IF(Valuation!A300="","",Valuation!A300)</f>
        <v/>
      </c>
      <c r="B299" s="25" t="str">
        <f>IF($A299="","",Valuation!B300)</f>
        <v/>
      </c>
      <c r="C299" s="22" t="str">
        <f>IF($A299="","",N(Valuation!K300))</f>
        <v/>
      </c>
      <c r="D299" s="26" t="str">
        <f>IF(OR($A299="",SUM(Valuation!$K$5:$K$504)=0),"",$C299/SUM(Valuation!$K$5:$K$504))</f>
        <v/>
      </c>
      <c r="E299" s="26" t="str">
        <f>IF($D299="","",SUMIF($C$4:$C$503,"&gt;"&amp;$C299)/SUM(Valuation!$K$5:$K$504))</f>
        <v/>
      </c>
      <c r="F299" s="26" t="str">
        <f>IF($D299="","",SUMIF($C$4:$C$503,"&gt;="&amp;$C299)/SUM(Valuation!$K$5:$K$504))</f>
        <v/>
      </c>
      <c r="G299" s="27" t="str">
        <f t="shared" si="4"/>
        <v/>
      </c>
      <c r="H299" s="28" t="str">
        <f>IF($D299="","",IF($C299=0,"C",IF($E299&lt;Settings!$B$7,"A",IF($E299&lt;Settings!$B$8,"B","C"))))</f>
        <v/>
      </c>
    </row>
    <row r="300" spans="1:8" x14ac:dyDescent="0.3">
      <c r="A300" s="25" t="str">
        <f>IF(Valuation!A301="","",Valuation!A301)</f>
        <v/>
      </c>
      <c r="B300" s="25" t="str">
        <f>IF($A300="","",Valuation!B301)</f>
        <v/>
      </c>
      <c r="C300" s="22" t="str">
        <f>IF($A300="","",N(Valuation!K301))</f>
        <v/>
      </c>
      <c r="D300" s="26" t="str">
        <f>IF(OR($A300="",SUM(Valuation!$K$5:$K$504)=0),"",$C300/SUM(Valuation!$K$5:$K$504))</f>
        <v/>
      </c>
      <c r="E300" s="26" t="str">
        <f>IF($D300="","",SUMIF($C$4:$C$503,"&gt;"&amp;$C300)/SUM(Valuation!$K$5:$K$504))</f>
        <v/>
      </c>
      <c r="F300" s="26" t="str">
        <f>IF($D300="","",SUMIF($C$4:$C$503,"&gt;="&amp;$C300)/SUM(Valuation!$K$5:$K$504))</f>
        <v/>
      </c>
      <c r="G300" s="27" t="str">
        <f t="shared" si="4"/>
        <v/>
      </c>
      <c r="H300" s="28" t="str">
        <f>IF($D300="","",IF($C300=0,"C",IF($E300&lt;Settings!$B$7,"A",IF($E300&lt;Settings!$B$8,"B","C"))))</f>
        <v/>
      </c>
    </row>
    <row r="301" spans="1:8" x14ac:dyDescent="0.3">
      <c r="A301" s="25" t="str">
        <f>IF(Valuation!A302="","",Valuation!A302)</f>
        <v/>
      </c>
      <c r="B301" s="25" t="str">
        <f>IF($A301="","",Valuation!B302)</f>
        <v/>
      </c>
      <c r="C301" s="22" t="str">
        <f>IF($A301="","",N(Valuation!K302))</f>
        <v/>
      </c>
      <c r="D301" s="26" t="str">
        <f>IF(OR($A301="",SUM(Valuation!$K$5:$K$504)=0),"",$C301/SUM(Valuation!$K$5:$K$504))</f>
        <v/>
      </c>
      <c r="E301" s="26" t="str">
        <f>IF($D301="","",SUMIF($C$4:$C$503,"&gt;"&amp;$C301)/SUM(Valuation!$K$5:$K$504))</f>
        <v/>
      </c>
      <c r="F301" s="26" t="str">
        <f>IF($D301="","",SUMIF($C$4:$C$503,"&gt;="&amp;$C301)/SUM(Valuation!$K$5:$K$504))</f>
        <v/>
      </c>
      <c r="G301" s="27" t="str">
        <f t="shared" si="4"/>
        <v/>
      </c>
      <c r="H301" s="28" t="str">
        <f>IF($D301="","",IF($C301=0,"C",IF($E301&lt;Settings!$B$7,"A",IF($E301&lt;Settings!$B$8,"B","C"))))</f>
        <v/>
      </c>
    </row>
    <row r="302" spans="1:8" x14ac:dyDescent="0.3">
      <c r="A302" s="25" t="str">
        <f>IF(Valuation!A303="","",Valuation!A303)</f>
        <v/>
      </c>
      <c r="B302" s="25" t="str">
        <f>IF($A302="","",Valuation!B303)</f>
        <v/>
      </c>
      <c r="C302" s="22" t="str">
        <f>IF($A302="","",N(Valuation!K303))</f>
        <v/>
      </c>
      <c r="D302" s="26" t="str">
        <f>IF(OR($A302="",SUM(Valuation!$K$5:$K$504)=0),"",$C302/SUM(Valuation!$K$5:$K$504))</f>
        <v/>
      </c>
      <c r="E302" s="26" t="str">
        <f>IF($D302="","",SUMIF($C$4:$C$503,"&gt;"&amp;$C302)/SUM(Valuation!$K$5:$K$504))</f>
        <v/>
      </c>
      <c r="F302" s="26" t="str">
        <f>IF($D302="","",SUMIF($C$4:$C$503,"&gt;="&amp;$C302)/SUM(Valuation!$K$5:$K$504))</f>
        <v/>
      </c>
      <c r="G302" s="27" t="str">
        <f t="shared" si="4"/>
        <v/>
      </c>
      <c r="H302" s="28" t="str">
        <f>IF($D302="","",IF($C302=0,"C",IF($E302&lt;Settings!$B$7,"A",IF($E302&lt;Settings!$B$8,"B","C"))))</f>
        <v/>
      </c>
    </row>
    <row r="303" spans="1:8" x14ac:dyDescent="0.3">
      <c r="A303" s="25" t="str">
        <f>IF(Valuation!A304="","",Valuation!A304)</f>
        <v/>
      </c>
      <c r="B303" s="25" t="str">
        <f>IF($A303="","",Valuation!B304)</f>
        <v/>
      </c>
      <c r="C303" s="22" t="str">
        <f>IF($A303="","",N(Valuation!K304))</f>
        <v/>
      </c>
      <c r="D303" s="26" t="str">
        <f>IF(OR($A303="",SUM(Valuation!$K$5:$K$504)=0),"",$C303/SUM(Valuation!$K$5:$K$504))</f>
        <v/>
      </c>
      <c r="E303" s="26" t="str">
        <f>IF($D303="","",SUMIF($C$4:$C$503,"&gt;"&amp;$C303)/SUM(Valuation!$K$5:$K$504))</f>
        <v/>
      </c>
      <c r="F303" s="26" t="str">
        <f>IF($D303="","",SUMIF($C$4:$C$503,"&gt;="&amp;$C303)/SUM(Valuation!$K$5:$K$504))</f>
        <v/>
      </c>
      <c r="G303" s="27" t="str">
        <f t="shared" si="4"/>
        <v/>
      </c>
      <c r="H303" s="28" t="str">
        <f>IF($D303="","",IF($C303=0,"C",IF($E303&lt;Settings!$B$7,"A",IF($E303&lt;Settings!$B$8,"B","C"))))</f>
        <v/>
      </c>
    </row>
    <row r="304" spans="1:8" x14ac:dyDescent="0.3">
      <c r="A304" s="25" t="str">
        <f>IF(Valuation!A305="","",Valuation!A305)</f>
        <v/>
      </c>
      <c r="B304" s="25" t="str">
        <f>IF($A304="","",Valuation!B305)</f>
        <v/>
      </c>
      <c r="C304" s="22" t="str">
        <f>IF($A304="","",N(Valuation!K305))</f>
        <v/>
      </c>
      <c r="D304" s="26" t="str">
        <f>IF(OR($A304="",SUM(Valuation!$K$5:$K$504)=0),"",$C304/SUM(Valuation!$K$5:$K$504))</f>
        <v/>
      </c>
      <c r="E304" s="26" t="str">
        <f>IF($D304="","",SUMIF($C$4:$C$503,"&gt;"&amp;$C304)/SUM(Valuation!$K$5:$K$504))</f>
        <v/>
      </c>
      <c r="F304" s="26" t="str">
        <f>IF($D304="","",SUMIF($C$4:$C$503,"&gt;="&amp;$C304)/SUM(Valuation!$K$5:$K$504))</f>
        <v/>
      </c>
      <c r="G304" s="27" t="str">
        <f t="shared" si="4"/>
        <v/>
      </c>
      <c r="H304" s="28" t="str">
        <f>IF($D304="","",IF($C304=0,"C",IF($E304&lt;Settings!$B$7,"A",IF($E304&lt;Settings!$B$8,"B","C"))))</f>
        <v/>
      </c>
    </row>
    <row r="305" spans="1:8" x14ac:dyDescent="0.3">
      <c r="A305" s="25" t="str">
        <f>IF(Valuation!A306="","",Valuation!A306)</f>
        <v/>
      </c>
      <c r="B305" s="25" t="str">
        <f>IF($A305="","",Valuation!B306)</f>
        <v/>
      </c>
      <c r="C305" s="22" t="str">
        <f>IF($A305="","",N(Valuation!K306))</f>
        <v/>
      </c>
      <c r="D305" s="26" t="str">
        <f>IF(OR($A305="",SUM(Valuation!$K$5:$K$504)=0),"",$C305/SUM(Valuation!$K$5:$K$504))</f>
        <v/>
      </c>
      <c r="E305" s="26" t="str">
        <f>IF($D305="","",SUMIF($C$4:$C$503,"&gt;"&amp;$C305)/SUM(Valuation!$K$5:$K$504))</f>
        <v/>
      </c>
      <c r="F305" s="26" t="str">
        <f>IF($D305="","",SUMIF($C$4:$C$503,"&gt;="&amp;$C305)/SUM(Valuation!$K$5:$K$504))</f>
        <v/>
      </c>
      <c r="G305" s="27" t="str">
        <f t="shared" si="4"/>
        <v/>
      </c>
      <c r="H305" s="28" t="str">
        <f>IF($D305="","",IF($C305=0,"C",IF($E305&lt;Settings!$B$7,"A",IF($E305&lt;Settings!$B$8,"B","C"))))</f>
        <v/>
      </c>
    </row>
    <row r="306" spans="1:8" x14ac:dyDescent="0.3">
      <c r="A306" s="25" t="str">
        <f>IF(Valuation!A307="","",Valuation!A307)</f>
        <v/>
      </c>
      <c r="B306" s="25" t="str">
        <f>IF($A306="","",Valuation!B307)</f>
        <v/>
      </c>
      <c r="C306" s="22" t="str">
        <f>IF($A306="","",N(Valuation!K307))</f>
        <v/>
      </c>
      <c r="D306" s="26" t="str">
        <f>IF(OR($A306="",SUM(Valuation!$K$5:$K$504)=0),"",$C306/SUM(Valuation!$K$5:$K$504))</f>
        <v/>
      </c>
      <c r="E306" s="26" t="str">
        <f>IF($D306="","",SUMIF($C$4:$C$503,"&gt;"&amp;$C306)/SUM(Valuation!$K$5:$K$504))</f>
        <v/>
      </c>
      <c r="F306" s="26" t="str">
        <f>IF($D306="","",SUMIF($C$4:$C$503,"&gt;="&amp;$C306)/SUM(Valuation!$K$5:$K$504))</f>
        <v/>
      </c>
      <c r="G306" s="27" t="str">
        <f t="shared" si="4"/>
        <v/>
      </c>
      <c r="H306" s="28" t="str">
        <f>IF($D306="","",IF($C306=0,"C",IF($E306&lt;Settings!$B$7,"A",IF($E306&lt;Settings!$B$8,"B","C"))))</f>
        <v/>
      </c>
    </row>
    <row r="307" spans="1:8" x14ac:dyDescent="0.3">
      <c r="A307" s="25" t="str">
        <f>IF(Valuation!A308="","",Valuation!A308)</f>
        <v/>
      </c>
      <c r="B307" s="25" t="str">
        <f>IF($A307="","",Valuation!B308)</f>
        <v/>
      </c>
      <c r="C307" s="22" t="str">
        <f>IF($A307="","",N(Valuation!K308))</f>
        <v/>
      </c>
      <c r="D307" s="26" t="str">
        <f>IF(OR($A307="",SUM(Valuation!$K$5:$K$504)=0),"",$C307/SUM(Valuation!$K$5:$K$504))</f>
        <v/>
      </c>
      <c r="E307" s="26" t="str">
        <f>IF($D307="","",SUMIF($C$4:$C$503,"&gt;"&amp;$C307)/SUM(Valuation!$K$5:$K$504))</f>
        <v/>
      </c>
      <c r="F307" s="26" t="str">
        <f>IF($D307="","",SUMIF($C$4:$C$503,"&gt;="&amp;$C307)/SUM(Valuation!$K$5:$K$504))</f>
        <v/>
      </c>
      <c r="G307" s="27" t="str">
        <f t="shared" si="4"/>
        <v/>
      </c>
      <c r="H307" s="28" t="str">
        <f>IF($D307="","",IF($C307=0,"C",IF($E307&lt;Settings!$B$7,"A",IF($E307&lt;Settings!$B$8,"B","C"))))</f>
        <v/>
      </c>
    </row>
    <row r="308" spans="1:8" x14ac:dyDescent="0.3">
      <c r="A308" s="25" t="str">
        <f>IF(Valuation!A309="","",Valuation!A309)</f>
        <v/>
      </c>
      <c r="B308" s="25" t="str">
        <f>IF($A308="","",Valuation!B309)</f>
        <v/>
      </c>
      <c r="C308" s="22" t="str">
        <f>IF($A308="","",N(Valuation!K309))</f>
        <v/>
      </c>
      <c r="D308" s="26" t="str">
        <f>IF(OR($A308="",SUM(Valuation!$K$5:$K$504)=0),"",$C308/SUM(Valuation!$K$5:$K$504))</f>
        <v/>
      </c>
      <c r="E308" s="26" t="str">
        <f>IF($D308="","",SUMIF($C$4:$C$503,"&gt;"&amp;$C308)/SUM(Valuation!$K$5:$K$504))</f>
        <v/>
      </c>
      <c r="F308" s="26" t="str">
        <f>IF($D308="","",SUMIF($C$4:$C$503,"&gt;="&amp;$C308)/SUM(Valuation!$K$5:$K$504))</f>
        <v/>
      </c>
      <c r="G308" s="27" t="str">
        <f t="shared" si="4"/>
        <v/>
      </c>
      <c r="H308" s="28" t="str">
        <f>IF($D308="","",IF($C308=0,"C",IF($E308&lt;Settings!$B$7,"A",IF($E308&lt;Settings!$B$8,"B","C"))))</f>
        <v/>
      </c>
    </row>
    <row r="309" spans="1:8" x14ac:dyDescent="0.3">
      <c r="A309" s="25" t="str">
        <f>IF(Valuation!A310="","",Valuation!A310)</f>
        <v/>
      </c>
      <c r="B309" s="25" t="str">
        <f>IF($A309="","",Valuation!B310)</f>
        <v/>
      </c>
      <c r="C309" s="22" t="str">
        <f>IF($A309="","",N(Valuation!K310))</f>
        <v/>
      </c>
      <c r="D309" s="26" t="str">
        <f>IF(OR($A309="",SUM(Valuation!$K$5:$K$504)=0),"",$C309/SUM(Valuation!$K$5:$K$504))</f>
        <v/>
      </c>
      <c r="E309" s="26" t="str">
        <f>IF($D309="","",SUMIF($C$4:$C$503,"&gt;"&amp;$C309)/SUM(Valuation!$K$5:$K$504))</f>
        <v/>
      </c>
      <c r="F309" s="26" t="str">
        <f>IF($D309="","",SUMIF($C$4:$C$503,"&gt;="&amp;$C309)/SUM(Valuation!$K$5:$K$504))</f>
        <v/>
      </c>
      <c r="G309" s="27" t="str">
        <f t="shared" si="4"/>
        <v/>
      </c>
      <c r="H309" s="28" t="str">
        <f>IF($D309="","",IF($C309=0,"C",IF($E309&lt;Settings!$B$7,"A",IF($E309&lt;Settings!$B$8,"B","C"))))</f>
        <v/>
      </c>
    </row>
    <row r="310" spans="1:8" x14ac:dyDescent="0.3">
      <c r="A310" s="25" t="str">
        <f>IF(Valuation!A311="","",Valuation!A311)</f>
        <v/>
      </c>
      <c r="B310" s="25" t="str">
        <f>IF($A310="","",Valuation!B311)</f>
        <v/>
      </c>
      <c r="C310" s="22" t="str">
        <f>IF($A310="","",N(Valuation!K311))</f>
        <v/>
      </c>
      <c r="D310" s="26" t="str">
        <f>IF(OR($A310="",SUM(Valuation!$K$5:$K$504)=0),"",$C310/SUM(Valuation!$K$5:$K$504))</f>
        <v/>
      </c>
      <c r="E310" s="26" t="str">
        <f>IF($D310="","",SUMIF($C$4:$C$503,"&gt;"&amp;$C310)/SUM(Valuation!$K$5:$K$504))</f>
        <v/>
      </c>
      <c r="F310" s="26" t="str">
        <f>IF($D310="","",SUMIF($C$4:$C$503,"&gt;="&amp;$C310)/SUM(Valuation!$K$5:$K$504))</f>
        <v/>
      </c>
      <c r="G310" s="27" t="str">
        <f t="shared" si="4"/>
        <v/>
      </c>
      <c r="H310" s="28" t="str">
        <f>IF($D310="","",IF($C310=0,"C",IF($E310&lt;Settings!$B$7,"A",IF($E310&lt;Settings!$B$8,"B","C"))))</f>
        <v/>
      </c>
    </row>
    <row r="311" spans="1:8" x14ac:dyDescent="0.3">
      <c r="A311" s="25" t="str">
        <f>IF(Valuation!A312="","",Valuation!A312)</f>
        <v/>
      </c>
      <c r="B311" s="25" t="str">
        <f>IF($A311="","",Valuation!B312)</f>
        <v/>
      </c>
      <c r="C311" s="22" t="str">
        <f>IF($A311="","",N(Valuation!K312))</f>
        <v/>
      </c>
      <c r="D311" s="26" t="str">
        <f>IF(OR($A311="",SUM(Valuation!$K$5:$K$504)=0),"",$C311/SUM(Valuation!$K$5:$K$504))</f>
        <v/>
      </c>
      <c r="E311" s="26" t="str">
        <f>IF($D311="","",SUMIF($C$4:$C$503,"&gt;"&amp;$C311)/SUM(Valuation!$K$5:$K$504))</f>
        <v/>
      </c>
      <c r="F311" s="26" t="str">
        <f>IF($D311="","",SUMIF($C$4:$C$503,"&gt;="&amp;$C311)/SUM(Valuation!$K$5:$K$504))</f>
        <v/>
      </c>
      <c r="G311" s="27" t="str">
        <f t="shared" si="4"/>
        <v/>
      </c>
      <c r="H311" s="28" t="str">
        <f>IF($D311="","",IF($C311=0,"C",IF($E311&lt;Settings!$B$7,"A",IF($E311&lt;Settings!$B$8,"B","C"))))</f>
        <v/>
      </c>
    </row>
    <row r="312" spans="1:8" x14ac:dyDescent="0.3">
      <c r="A312" s="25" t="str">
        <f>IF(Valuation!A313="","",Valuation!A313)</f>
        <v/>
      </c>
      <c r="B312" s="25" t="str">
        <f>IF($A312="","",Valuation!B313)</f>
        <v/>
      </c>
      <c r="C312" s="22" t="str">
        <f>IF($A312="","",N(Valuation!K313))</f>
        <v/>
      </c>
      <c r="D312" s="26" t="str">
        <f>IF(OR($A312="",SUM(Valuation!$K$5:$K$504)=0),"",$C312/SUM(Valuation!$K$5:$K$504))</f>
        <v/>
      </c>
      <c r="E312" s="26" t="str">
        <f>IF($D312="","",SUMIF($C$4:$C$503,"&gt;"&amp;$C312)/SUM(Valuation!$K$5:$K$504))</f>
        <v/>
      </c>
      <c r="F312" s="26" t="str">
        <f>IF($D312="","",SUMIF($C$4:$C$503,"&gt;="&amp;$C312)/SUM(Valuation!$K$5:$K$504))</f>
        <v/>
      </c>
      <c r="G312" s="27" t="str">
        <f t="shared" si="4"/>
        <v/>
      </c>
      <c r="H312" s="28" t="str">
        <f>IF($D312="","",IF($C312=0,"C",IF($E312&lt;Settings!$B$7,"A",IF($E312&lt;Settings!$B$8,"B","C"))))</f>
        <v/>
      </c>
    </row>
    <row r="313" spans="1:8" x14ac:dyDescent="0.3">
      <c r="A313" s="25" t="str">
        <f>IF(Valuation!A314="","",Valuation!A314)</f>
        <v/>
      </c>
      <c r="B313" s="25" t="str">
        <f>IF($A313="","",Valuation!B314)</f>
        <v/>
      </c>
      <c r="C313" s="22" t="str">
        <f>IF($A313="","",N(Valuation!K314))</f>
        <v/>
      </c>
      <c r="D313" s="26" t="str">
        <f>IF(OR($A313="",SUM(Valuation!$K$5:$K$504)=0),"",$C313/SUM(Valuation!$K$5:$K$504))</f>
        <v/>
      </c>
      <c r="E313" s="26" t="str">
        <f>IF($D313="","",SUMIF($C$4:$C$503,"&gt;"&amp;$C313)/SUM(Valuation!$K$5:$K$504))</f>
        <v/>
      </c>
      <c r="F313" s="26" t="str">
        <f>IF($D313="","",SUMIF($C$4:$C$503,"&gt;="&amp;$C313)/SUM(Valuation!$K$5:$K$504))</f>
        <v/>
      </c>
      <c r="G313" s="27" t="str">
        <f t="shared" si="4"/>
        <v/>
      </c>
      <c r="H313" s="28" t="str">
        <f>IF($D313="","",IF($C313=0,"C",IF($E313&lt;Settings!$B$7,"A",IF($E313&lt;Settings!$B$8,"B","C"))))</f>
        <v/>
      </c>
    </row>
    <row r="314" spans="1:8" x14ac:dyDescent="0.3">
      <c r="A314" s="25" t="str">
        <f>IF(Valuation!A315="","",Valuation!A315)</f>
        <v/>
      </c>
      <c r="B314" s="25" t="str">
        <f>IF($A314="","",Valuation!B315)</f>
        <v/>
      </c>
      <c r="C314" s="22" t="str">
        <f>IF($A314="","",N(Valuation!K315))</f>
        <v/>
      </c>
      <c r="D314" s="26" t="str">
        <f>IF(OR($A314="",SUM(Valuation!$K$5:$K$504)=0),"",$C314/SUM(Valuation!$K$5:$K$504))</f>
        <v/>
      </c>
      <c r="E314" s="26" t="str">
        <f>IF($D314="","",SUMIF($C$4:$C$503,"&gt;"&amp;$C314)/SUM(Valuation!$K$5:$K$504))</f>
        <v/>
      </c>
      <c r="F314" s="26" t="str">
        <f>IF($D314="","",SUMIF($C$4:$C$503,"&gt;="&amp;$C314)/SUM(Valuation!$K$5:$K$504))</f>
        <v/>
      </c>
      <c r="G314" s="27" t="str">
        <f t="shared" si="4"/>
        <v/>
      </c>
      <c r="H314" s="28" t="str">
        <f>IF($D314="","",IF($C314=0,"C",IF($E314&lt;Settings!$B$7,"A",IF($E314&lt;Settings!$B$8,"B","C"))))</f>
        <v/>
      </c>
    </row>
    <row r="315" spans="1:8" x14ac:dyDescent="0.3">
      <c r="A315" s="25" t="str">
        <f>IF(Valuation!A316="","",Valuation!A316)</f>
        <v/>
      </c>
      <c r="B315" s="25" t="str">
        <f>IF($A315="","",Valuation!B316)</f>
        <v/>
      </c>
      <c r="C315" s="22" t="str">
        <f>IF($A315="","",N(Valuation!K316))</f>
        <v/>
      </c>
      <c r="D315" s="26" t="str">
        <f>IF(OR($A315="",SUM(Valuation!$K$5:$K$504)=0),"",$C315/SUM(Valuation!$K$5:$K$504))</f>
        <v/>
      </c>
      <c r="E315" s="26" t="str">
        <f>IF($D315="","",SUMIF($C$4:$C$503,"&gt;"&amp;$C315)/SUM(Valuation!$K$5:$K$504))</f>
        <v/>
      </c>
      <c r="F315" s="26" t="str">
        <f>IF($D315="","",SUMIF($C$4:$C$503,"&gt;="&amp;$C315)/SUM(Valuation!$K$5:$K$504))</f>
        <v/>
      </c>
      <c r="G315" s="27" t="str">
        <f t="shared" si="4"/>
        <v/>
      </c>
      <c r="H315" s="28" t="str">
        <f>IF($D315="","",IF($C315=0,"C",IF($E315&lt;Settings!$B$7,"A",IF($E315&lt;Settings!$B$8,"B","C"))))</f>
        <v/>
      </c>
    </row>
    <row r="316" spans="1:8" x14ac:dyDescent="0.3">
      <c r="A316" s="25" t="str">
        <f>IF(Valuation!A317="","",Valuation!A317)</f>
        <v/>
      </c>
      <c r="B316" s="25" t="str">
        <f>IF($A316="","",Valuation!B317)</f>
        <v/>
      </c>
      <c r="C316" s="22" t="str">
        <f>IF($A316="","",N(Valuation!K317))</f>
        <v/>
      </c>
      <c r="D316" s="26" t="str">
        <f>IF(OR($A316="",SUM(Valuation!$K$5:$K$504)=0),"",$C316/SUM(Valuation!$K$5:$K$504))</f>
        <v/>
      </c>
      <c r="E316" s="26" t="str">
        <f>IF($D316="","",SUMIF($C$4:$C$503,"&gt;"&amp;$C316)/SUM(Valuation!$K$5:$K$504))</f>
        <v/>
      </c>
      <c r="F316" s="26" t="str">
        <f>IF($D316="","",SUMIF($C$4:$C$503,"&gt;="&amp;$C316)/SUM(Valuation!$K$5:$K$504))</f>
        <v/>
      </c>
      <c r="G316" s="27" t="str">
        <f t="shared" si="4"/>
        <v/>
      </c>
      <c r="H316" s="28" t="str">
        <f>IF($D316="","",IF($C316=0,"C",IF($E316&lt;Settings!$B$7,"A",IF($E316&lt;Settings!$B$8,"B","C"))))</f>
        <v/>
      </c>
    </row>
    <row r="317" spans="1:8" x14ac:dyDescent="0.3">
      <c r="A317" s="25" t="str">
        <f>IF(Valuation!A318="","",Valuation!A318)</f>
        <v/>
      </c>
      <c r="B317" s="25" t="str">
        <f>IF($A317="","",Valuation!B318)</f>
        <v/>
      </c>
      <c r="C317" s="22" t="str">
        <f>IF($A317="","",N(Valuation!K318))</f>
        <v/>
      </c>
      <c r="D317" s="26" t="str">
        <f>IF(OR($A317="",SUM(Valuation!$K$5:$K$504)=0),"",$C317/SUM(Valuation!$K$5:$K$504))</f>
        <v/>
      </c>
      <c r="E317" s="26" t="str">
        <f>IF($D317="","",SUMIF($C$4:$C$503,"&gt;"&amp;$C317)/SUM(Valuation!$K$5:$K$504))</f>
        <v/>
      </c>
      <c r="F317" s="26" t="str">
        <f>IF($D317="","",SUMIF($C$4:$C$503,"&gt;="&amp;$C317)/SUM(Valuation!$K$5:$K$504))</f>
        <v/>
      </c>
      <c r="G317" s="27" t="str">
        <f t="shared" si="4"/>
        <v/>
      </c>
      <c r="H317" s="28" t="str">
        <f>IF($D317="","",IF($C317=0,"C",IF($E317&lt;Settings!$B$7,"A",IF($E317&lt;Settings!$B$8,"B","C"))))</f>
        <v/>
      </c>
    </row>
    <row r="318" spans="1:8" x14ac:dyDescent="0.3">
      <c r="A318" s="25" t="str">
        <f>IF(Valuation!A319="","",Valuation!A319)</f>
        <v/>
      </c>
      <c r="B318" s="25" t="str">
        <f>IF($A318="","",Valuation!B319)</f>
        <v/>
      </c>
      <c r="C318" s="22" t="str">
        <f>IF($A318="","",N(Valuation!K319))</f>
        <v/>
      </c>
      <c r="D318" s="26" t="str">
        <f>IF(OR($A318="",SUM(Valuation!$K$5:$K$504)=0),"",$C318/SUM(Valuation!$K$5:$K$504))</f>
        <v/>
      </c>
      <c r="E318" s="26" t="str">
        <f>IF($D318="","",SUMIF($C$4:$C$503,"&gt;"&amp;$C318)/SUM(Valuation!$K$5:$K$504))</f>
        <v/>
      </c>
      <c r="F318" s="26" t="str">
        <f>IF($D318="","",SUMIF($C$4:$C$503,"&gt;="&amp;$C318)/SUM(Valuation!$K$5:$K$504))</f>
        <v/>
      </c>
      <c r="G318" s="27" t="str">
        <f t="shared" si="4"/>
        <v/>
      </c>
      <c r="H318" s="28" t="str">
        <f>IF($D318="","",IF($C318=0,"C",IF($E318&lt;Settings!$B$7,"A",IF($E318&lt;Settings!$B$8,"B","C"))))</f>
        <v/>
      </c>
    </row>
    <row r="319" spans="1:8" x14ac:dyDescent="0.3">
      <c r="A319" s="25" t="str">
        <f>IF(Valuation!A320="","",Valuation!A320)</f>
        <v/>
      </c>
      <c r="B319" s="25" t="str">
        <f>IF($A319="","",Valuation!B320)</f>
        <v/>
      </c>
      <c r="C319" s="22" t="str">
        <f>IF($A319="","",N(Valuation!K320))</f>
        <v/>
      </c>
      <c r="D319" s="26" t="str">
        <f>IF(OR($A319="",SUM(Valuation!$K$5:$K$504)=0),"",$C319/SUM(Valuation!$K$5:$K$504))</f>
        <v/>
      </c>
      <c r="E319" s="26" t="str">
        <f>IF($D319="","",SUMIF($C$4:$C$503,"&gt;"&amp;$C319)/SUM(Valuation!$K$5:$K$504))</f>
        <v/>
      </c>
      <c r="F319" s="26" t="str">
        <f>IF($D319="","",SUMIF($C$4:$C$503,"&gt;="&amp;$C319)/SUM(Valuation!$K$5:$K$504))</f>
        <v/>
      </c>
      <c r="G319" s="27" t="str">
        <f t="shared" si="4"/>
        <v/>
      </c>
      <c r="H319" s="28" t="str">
        <f>IF($D319="","",IF($C319=0,"C",IF($E319&lt;Settings!$B$7,"A",IF($E319&lt;Settings!$B$8,"B","C"))))</f>
        <v/>
      </c>
    </row>
    <row r="320" spans="1:8" x14ac:dyDescent="0.3">
      <c r="A320" s="25" t="str">
        <f>IF(Valuation!A321="","",Valuation!A321)</f>
        <v/>
      </c>
      <c r="B320" s="25" t="str">
        <f>IF($A320="","",Valuation!B321)</f>
        <v/>
      </c>
      <c r="C320" s="22" t="str">
        <f>IF($A320="","",N(Valuation!K321))</f>
        <v/>
      </c>
      <c r="D320" s="26" t="str">
        <f>IF(OR($A320="",SUM(Valuation!$K$5:$K$504)=0),"",$C320/SUM(Valuation!$K$5:$K$504))</f>
        <v/>
      </c>
      <c r="E320" s="26" t="str">
        <f>IF($D320="","",SUMIF($C$4:$C$503,"&gt;"&amp;$C320)/SUM(Valuation!$K$5:$K$504))</f>
        <v/>
      </c>
      <c r="F320" s="26" t="str">
        <f>IF($D320="","",SUMIF($C$4:$C$503,"&gt;="&amp;$C320)/SUM(Valuation!$K$5:$K$504))</f>
        <v/>
      </c>
      <c r="G320" s="27" t="str">
        <f t="shared" si="4"/>
        <v/>
      </c>
      <c r="H320" s="28" t="str">
        <f>IF($D320="","",IF($C320=0,"C",IF($E320&lt;Settings!$B$7,"A",IF($E320&lt;Settings!$B$8,"B","C"))))</f>
        <v/>
      </c>
    </row>
    <row r="321" spans="1:8" x14ac:dyDescent="0.3">
      <c r="A321" s="25" t="str">
        <f>IF(Valuation!A322="","",Valuation!A322)</f>
        <v/>
      </c>
      <c r="B321" s="25" t="str">
        <f>IF($A321="","",Valuation!B322)</f>
        <v/>
      </c>
      <c r="C321" s="22" t="str">
        <f>IF($A321="","",N(Valuation!K322))</f>
        <v/>
      </c>
      <c r="D321" s="26" t="str">
        <f>IF(OR($A321="",SUM(Valuation!$K$5:$K$504)=0),"",$C321/SUM(Valuation!$K$5:$K$504))</f>
        <v/>
      </c>
      <c r="E321" s="26" t="str">
        <f>IF($D321="","",SUMIF($C$4:$C$503,"&gt;"&amp;$C321)/SUM(Valuation!$K$5:$K$504))</f>
        <v/>
      </c>
      <c r="F321" s="26" t="str">
        <f>IF($D321="","",SUMIF($C$4:$C$503,"&gt;="&amp;$C321)/SUM(Valuation!$K$5:$K$504))</f>
        <v/>
      </c>
      <c r="G321" s="27" t="str">
        <f t="shared" si="4"/>
        <v/>
      </c>
      <c r="H321" s="28" t="str">
        <f>IF($D321="","",IF($C321=0,"C",IF($E321&lt;Settings!$B$7,"A",IF($E321&lt;Settings!$B$8,"B","C"))))</f>
        <v/>
      </c>
    </row>
    <row r="322" spans="1:8" x14ac:dyDescent="0.3">
      <c r="A322" s="25" t="str">
        <f>IF(Valuation!A323="","",Valuation!A323)</f>
        <v/>
      </c>
      <c r="B322" s="25" t="str">
        <f>IF($A322="","",Valuation!B323)</f>
        <v/>
      </c>
      <c r="C322" s="22" t="str">
        <f>IF($A322="","",N(Valuation!K323))</f>
        <v/>
      </c>
      <c r="D322" s="26" t="str">
        <f>IF(OR($A322="",SUM(Valuation!$K$5:$K$504)=0),"",$C322/SUM(Valuation!$K$5:$K$504))</f>
        <v/>
      </c>
      <c r="E322" s="26" t="str">
        <f>IF($D322="","",SUMIF($C$4:$C$503,"&gt;"&amp;$C322)/SUM(Valuation!$K$5:$K$504))</f>
        <v/>
      </c>
      <c r="F322" s="26" t="str">
        <f>IF($D322="","",SUMIF($C$4:$C$503,"&gt;="&amp;$C322)/SUM(Valuation!$K$5:$K$504))</f>
        <v/>
      </c>
      <c r="G322" s="27" t="str">
        <f t="shared" si="4"/>
        <v/>
      </c>
      <c r="H322" s="28" t="str">
        <f>IF($D322="","",IF($C322=0,"C",IF($E322&lt;Settings!$B$7,"A",IF($E322&lt;Settings!$B$8,"B","C"))))</f>
        <v/>
      </c>
    </row>
    <row r="323" spans="1:8" x14ac:dyDescent="0.3">
      <c r="A323" s="25" t="str">
        <f>IF(Valuation!A324="","",Valuation!A324)</f>
        <v/>
      </c>
      <c r="B323" s="25" t="str">
        <f>IF($A323="","",Valuation!B324)</f>
        <v/>
      </c>
      <c r="C323" s="22" t="str">
        <f>IF($A323="","",N(Valuation!K324))</f>
        <v/>
      </c>
      <c r="D323" s="26" t="str">
        <f>IF(OR($A323="",SUM(Valuation!$K$5:$K$504)=0),"",$C323/SUM(Valuation!$K$5:$K$504))</f>
        <v/>
      </c>
      <c r="E323" s="26" t="str">
        <f>IF($D323="","",SUMIF($C$4:$C$503,"&gt;"&amp;$C323)/SUM(Valuation!$K$5:$K$504))</f>
        <v/>
      </c>
      <c r="F323" s="26" t="str">
        <f>IF($D323="","",SUMIF($C$4:$C$503,"&gt;="&amp;$C323)/SUM(Valuation!$K$5:$K$504))</f>
        <v/>
      </c>
      <c r="G323" s="27" t="str">
        <f t="shared" si="4"/>
        <v/>
      </c>
      <c r="H323" s="28" t="str">
        <f>IF($D323="","",IF($C323=0,"C",IF($E323&lt;Settings!$B$7,"A",IF($E323&lt;Settings!$B$8,"B","C"))))</f>
        <v/>
      </c>
    </row>
    <row r="324" spans="1:8" x14ac:dyDescent="0.3">
      <c r="A324" s="25" t="str">
        <f>IF(Valuation!A325="","",Valuation!A325)</f>
        <v/>
      </c>
      <c r="B324" s="25" t="str">
        <f>IF($A324="","",Valuation!B325)</f>
        <v/>
      </c>
      <c r="C324" s="22" t="str">
        <f>IF($A324="","",N(Valuation!K325))</f>
        <v/>
      </c>
      <c r="D324" s="26" t="str">
        <f>IF(OR($A324="",SUM(Valuation!$K$5:$K$504)=0),"",$C324/SUM(Valuation!$K$5:$K$504))</f>
        <v/>
      </c>
      <c r="E324" s="26" t="str">
        <f>IF($D324="","",SUMIF($C$4:$C$503,"&gt;"&amp;$C324)/SUM(Valuation!$K$5:$K$504))</f>
        <v/>
      </c>
      <c r="F324" s="26" t="str">
        <f>IF($D324="","",SUMIF($C$4:$C$503,"&gt;="&amp;$C324)/SUM(Valuation!$K$5:$K$504))</f>
        <v/>
      </c>
      <c r="G324" s="27" t="str">
        <f t="shared" ref="G324:G387" si="5">IF($D324="","",RANK($C324,$C$4:$C$503))</f>
        <v/>
      </c>
      <c r="H324" s="28" t="str">
        <f>IF($D324="","",IF($C324=0,"C",IF($E324&lt;Settings!$B$7,"A",IF($E324&lt;Settings!$B$8,"B","C"))))</f>
        <v/>
      </c>
    </row>
    <row r="325" spans="1:8" x14ac:dyDescent="0.3">
      <c r="A325" s="25" t="str">
        <f>IF(Valuation!A326="","",Valuation!A326)</f>
        <v/>
      </c>
      <c r="B325" s="25" t="str">
        <f>IF($A325="","",Valuation!B326)</f>
        <v/>
      </c>
      <c r="C325" s="22" t="str">
        <f>IF($A325="","",N(Valuation!K326))</f>
        <v/>
      </c>
      <c r="D325" s="26" t="str">
        <f>IF(OR($A325="",SUM(Valuation!$K$5:$K$504)=0),"",$C325/SUM(Valuation!$K$5:$K$504))</f>
        <v/>
      </c>
      <c r="E325" s="26" t="str">
        <f>IF($D325="","",SUMIF($C$4:$C$503,"&gt;"&amp;$C325)/SUM(Valuation!$K$5:$K$504))</f>
        <v/>
      </c>
      <c r="F325" s="26" t="str">
        <f>IF($D325="","",SUMIF($C$4:$C$503,"&gt;="&amp;$C325)/SUM(Valuation!$K$5:$K$504))</f>
        <v/>
      </c>
      <c r="G325" s="27" t="str">
        <f t="shared" si="5"/>
        <v/>
      </c>
      <c r="H325" s="28" t="str">
        <f>IF($D325="","",IF($C325=0,"C",IF($E325&lt;Settings!$B$7,"A",IF($E325&lt;Settings!$B$8,"B","C"))))</f>
        <v/>
      </c>
    </row>
    <row r="326" spans="1:8" x14ac:dyDescent="0.3">
      <c r="A326" s="25" t="str">
        <f>IF(Valuation!A327="","",Valuation!A327)</f>
        <v/>
      </c>
      <c r="B326" s="25" t="str">
        <f>IF($A326="","",Valuation!B327)</f>
        <v/>
      </c>
      <c r="C326" s="22" t="str">
        <f>IF($A326="","",N(Valuation!K327))</f>
        <v/>
      </c>
      <c r="D326" s="26" t="str">
        <f>IF(OR($A326="",SUM(Valuation!$K$5:$K$504)=0),"",$C326/SUM(Valuation!$K$5:$K$504))</f>
        <v/>
      </c>
      <c r="E326" s="26" t="str">
        <f>IF($D326="","",SUMIF($C$4:$C$503,"&gt;"&amp;$C326)/SUM(Valuation!$K$5:$K$504))</f>
        <v/>
      </c>
      <c r="F326" s="26" t="str">
        <f>IF($D326="","",SUMIF($C$4:$C$503,"&gt;="&amp;$C326)/SUM(Valuation!$K$5:$K$504))</f>
        <v/>
      </c>
      <c r="G326" s="27" t="str">
        <f t="shared" si="5"/>
        <v/>
      </c>
      <c r="H326" s="28" t="str">
        <f>IF($D326="","",IF($C326=0,"C",IF($E326&lt;Settings!$B$7,"A",IF($E326&lt;Settings!$B$8,"B","C"))))</f>
        <v/>
      </c>
    </row>
    <row r="327" spans="1:8" x14ac:dyDescent="0.3">
      <c r="A327" s="25" t="str">
        <f>IF(Valuation!A328="","",Valuation!A328)</f>
        <v/>
      </c>
      <c r="B327" s="25" t="str">
        <f>IF($A327="","",Valuation!B328)</f>
        <v/>
      </c>
      <c r="C327" s="22" t="str">
        <f>IF($A327="","",N(Valuation!K328))</f>
        <v/>
      </c>
      <c r="D327" s="26" t="str">
        <f>IF(OR($A327="",SUM(Valuation!$K$5:$K$504)=0),"",$C327/SUM(Valuation!$K$5:$K$504))</f>
        <v/>
      </c>
      <c r="E327" s="26" t="str">
        <f>IF($D327="","",SUMIF($C$4:$C$503,"&gt;"&amp;$C327)/SUM(Valuation!$K$5:$K$504))</f>
        <v/>
      </c>
      <c r="F327" s="26" t="str">
        <f>IF($D327="","",SUMIF($C$4:$C$503,"&gt;="&amp;$C327)/SUM(Valuation!$K$5:$K$504))</f>
        <v/>
      </c>
      <c r="G327" s="27" t="str">
        <f t="shared" si="5"/>
        <v/>
      </c>
      <c r="H327" s="28" t="str">
        <f>IF($D327="","",IF($C327=0,"C",IF($E327&lt;Settings!$B$7,"A",IF($E327&lt;Settings!$B$8,"B","C"))))</f>
        <v/>
      </c>
    </row>
    <row r="328" spans="1:8" x14ac:dyDescent="0.3">
      <c r="A328" s="25" t="str">
        <f>IF(Valuation!A329="","",Valuation!A329)</f>
        <v/>
      </c>
      <c r="B328" s="25" t="str">
        <f>IF($A328="","",Valuation!B329)</f>
        <v/>
      </c>
      <c r="C328" s="22" t="str">
        <f>IF($A328="","",N(Valuation!K329))</f>
        <v/>
      </c>
      <c r="D328" s="26" t="str">
        <f>IF(OR($A328="",SUM(Valuation!$K$5:$K$504)=0),"",$C328/SUM(Valuation!$K$5:$K$504))</f>
        <v/>
      </c>
      <c r="E328" s="26" t="str">
        <f>IF($D328="","",SUMIF($C$4:$C$503,"&gt;"&amp;$C328)/SUM(Valuation!$K$5:$K$504))</f>
        <v/>
      </c>
      <c r="F328" s="26" t="str">
        <f>IF($D328="","",SUMIF($C$4:$C$503,"&gt;="&amp;$C328)/SUM(Valuation!$K$5:$K$504))</f>
        <v/>
      </c>
      <c r="G328" s="27" t="str">
        <f t="shared" si="5"/>
        <v/>
      </c>
      <c r="H328" s="28" t="str">
        <f>IF($D328="","",IF($C328=0,"C",IF($E328&lt;Settings!$B$7,"A",IF($E328&lt;Settings!$B$8,"B","C"))))</f>
        <v/>
      </c>
    </row>
    <row r="329" spans="1:8" x14ac:dyDescent="0.3">
      <c r="A329" s="25" t="str">
        <f>IF(Valuation!A330="","",Valuation!A330)</f>
        <v/>
      </c>
      <c r="B329" s="25" t="str">
        <f>IF($A329="","",Valuation!B330)</f>
        <v/>
      </c>
      <c r="C329" s="22" t="str">
        <f>IF($A329="","",N(Valuation!K330))</f>
        <v/>
      </c>
      <c r="D329" s="26" t="str">
        <f>IF(OR($A329="",SUM(Valuation!$K$5:$K$504)=0),"",$C329/SUM(Valuation!$K$5:$K$504))</f>
        <v/>
      </c>
      <c r="E329" s="26" t="str">
        <f>IF($D329="","",SUMIF($C$4:$C$503,"&gt;"&amp;$C329)/SUM(Valuation!$K$5:$K$504))</f>
        <v/>
      </c>
      <c r="F329" s="26" t="str">
        <f>IF($D329="","",SUMIF($C$4:$C$503,"&gt;="&amp;$C329)/SUM(Valuation!$K$5:$K$504))</f>
        <v/>
      </c>
      <c r="G329" s="27" t="str">
        <f t="shared" si="5"/>
        <v/>
      </c>
      <c r="H329" s="28" t="str">
        <f>IF($D329="","",IF($C329=0,"C",IF($E329&lt;Settings!$B$7,"A",IF($E329&lt;Settings!$B$8,"B","C"))))</f>
        <v/>
      </c>
    </row>
    <row r="330" spans="1:8" x14ac:dyDescent="0.3">
      <c r="A330" s="25" t="str">
        <f>IF(Valuation!A331="","",Valuation!A331)</f>
        <v/>
      </c>
      <c r="B330" s="25" t="str">
        <f>IF($A330="","",Valuation!B331)</f>
        <v/>
      </c>
      <c r="C330" s="22" t="str">
        <f>IF($A330="","",N(Valuation!K331))</f>
        <v/>
      </c>
      <c r="D330" s="26" t="str">
        <f>IF(OR($A330="",SUM(Valuation!$K$5:$K$504)=0),"",$C330/SUM(Valuation!$K$5:$K$504))</f>
        <v/>
      </c>
      <c r="E330" s="26" t="str">
        <f>IF($D330="","",SUMIF($C$4:$C$503,"&gt;"&amp;$C330)/SUM(Valuation!$K$5:$K$504))</f>
        <v/>
      </c>
      <c r="F330" s="26" t="str">
        <f>IF($D330="","",SUMIF($C$4:$C$503,"&gt;="&amp;$C330)/SUM(Valuation!$K$5:$K$504))</f>
        <v/>
      </c>
      <c r="G330" s="27" t="str">
        <f t="shared" si="5"/>
        <v/>
      </c>
      <c r="H330" s="28" t="str">
        <f>IF($D330="","",IF($C330=0,"C",IF($E330&lt;Settings!$B$7,"A",IF($E330&lt;Settings!$B$8,"B","C"))))</f>
        <v/>
      </c>
    </row>
    <row r="331" spans="1:8" x14ac:dyDescent="0.3">
      <c r="A331" s="25" t="str">
        <f>IF(Valuation!A332="","",Valuation!A332)</f>
        <v/>
      </c>
      <c r="B331" s="25" t="str">
        <f>IF($A331="","",Valuation!B332)</f>
        <v/>
      </c>
      <c r="C331" s="22" t="str">
        <f>IF($A331="","",N(Valuation!K332))</f>
        <v/>
      </c>
      <c r="D331" s="26" t="str">
        <f>IF(OR($A331="",SUM(Valuation!$K$5:$K$504)=0),"",$C331/SUM(Valuation!$K$5:$K$504))</f>
        <v/>
      </c>
      <c r="E331" s="26" t="str">
        <f>IF($D331="","",SUMIF($C$4:$C$503,"&gt;"&amp;$C331)/SUM(Valuation!$K$5:$K$504))</f>
        <v/>
      </c>
      <c r="F331" s="26" t="str">
        <f>IF($D331="","",SUMIF($C$4:$C$503,"&gt;="&amp;$C331)/SUM(Valuation!$K$5:$K$504))</f>
        <v/>
      </c>
      <c r="G331" s="27" t="str">
        <f t="shared" si="5"/>
        <v/>
      </c>
      <c r="H331" s="28" t="str">
        <f>IF($D331="","",IF($C331=0,"C",IF($E331&lt;Settings!$B$7,"A",IF($E331&lt;Settings!$B$8,"B","C"))))</f>
        <v/>
      </c>
    </row>
    <row r="332" spans="1:8" x14ac:dyDescent="0.3">
      <c r="A332" s="25" t="str">
        <f>IF(Valuation!A333="","",Valuation!A333)</f>
        <v/>
      </c>
      <c r="B332" s="25" t="str">
        <f>IF($A332="","",Valuation!B333)</f>
        <v/>
      </c>
      <c r="C332" s="22" t="str">
        <f>IF($A332="","",N(Valuation!K333))</f>
        <v/>
      </c>
      <c r="D332" s="26" t="str">
        <f>IF(OR($A332="",SUM(Valuation!$K$5:$K$504)=0),"",$C332/SUM(Valuation!$K$5:$K$504))</f>
        <v/>
      </c>
      <c r="E332" s="26" t="str">
        <f>IF($D332="","",SUMIF($C$4:$C$503,"&gt;"&amp;$C332)/SUM(Valuation!$K$5:$K$504))</f>
        <v/>
      </c>
      <c r="F332" s="26" t="str">
        <f>IF($D332="","",SUMIF($C$4:$C$503,"&gt;="&amp;$C332)/SUM(Valuation!$K$5:$K$504))</f>
        <v/>
      </c>
      <c r="G332" s="27" t="str">
        <f t="shared" si="5"/>
        <v/>
      </c>
      <c r="H332" s="28" t="str">
        <f>IF($D332="","",IF($C332=0,"C",IF($E332&lt;Settings!$B$7,"A",IF($E332&lt;Settings!$B$8,"B","C"))))</f>
        <v/>
      </c>
    </row>
    <row r="333" spans="1:8" x14ac:dyDescent="0.3">
      <c r="A333" s="25" t="str">
        <f>IF(Valuation!A334="","",Valuation!A334)</f>
        <v/>
      </c>
      <c r="B333" s="25" t="str">
        <f>IF($A333="","",Valuation!B334)</f>
        <v/>
      </c>
      <c r="C333" s="22" t="str">
        <f>IF($A333="","",N(Valuation!K334))</f>
        <v/>
      </c>
      <c r="D333" s="26" t="str">
        <f>IF(OR($A333="",SUM(Valuation!$K$5:$K$504)=0),"",$C333/SUM(Valuation!$K$5:$K$504))</f>
        <v/>
      </c>
      <c r="E333" s="26" t="str">
        <f>IF($D333="","",SUMIF($C$4:$C$503,"&gt;"&amp;$C333)/SUM(Valuation!$K$5:$K$504))</f>
        <v/>
      </c>
      <c r="F333" s="26" t="str">
        <f>IF($D333="","",SUMIF($C$4:$C$503,"&gt;="&amp;$C333)/SUM(Valuation!$K$5:$K$504))</f>
        <v/>
      </c>
      <c r="G333" s="27" t="str">
        <f t="shared" si="5"/>
        <v/>
      </c>
      <c r="H333" s="28" t="str">
        <f>IF($D333="","",IF($C333=0,"C",IF($E333&lt;Settings!$B$7,"A",IF($E333&lt;Settings!$B$8,"B","C"))))</f>
        <v/>
      </c>
    </row>
    <row r="334" spans="1:8" x14ac:dyDescent="0.3">
      <c r="A334" s="25" t="str">
        <f>IF(Valuation!A335="","",Valuation!A335)</f>
        <v/>
      </c>
      <c r="B334" s="25" t="str">
        <f>IF($A334="","",Valuation!B335)</f>
        <v/>
      </c>
      <c r="C334" s="22" t="str">
        <f>IF($A334="","",N(Valuation!K335))</f>
        <v/>
      </c>
      <c r="D334" s="26" t="str">
        <f>IF(OR($A334="",SUM(Valuation!$K$5:$K$504)=0),"",$C334/SUM(Valuation!$K$5:$K$504))</f>
        <v/>
      </c>
      <c r="E334" s="26" t="str">
        <f>IF($D334="","",SUMIF($C$4:$C$503,"&gt;"&amp;$C334)/SUM(Valuation!$K$5:$K$504))</f>
        <v/>
      </c>
      <c r="F334" s="26" t="str">
        <f>IF($D334="","",SUMIF($C$4:$C$503,"&gt;="&amp;$C334)/SUM(Valuation!$K$5:$K$504))</f>
        <v/>
      </c>
      <c r="G334" s="27" t="str">
        <f t="shared" si="5"/>
        <v/>
      </c>
      <c r="H334" s="28" t="str">
        <f>IF($D334="","",IF($C334=0,"C",IF($E334&lt;Settings!$B$7,"A",IF($E334&lt;Settings!$B$8,"B","C"))))</f>
        <v/>
      </c>
    </row>
    <row r="335" spans="1:8" x14ac:dyDescent="0.3">
      <c r="A335" s="25" t="str">
        <f>IF(Valuation!A336="","",Valuation!A336)</f>
        <v/>
      </c>
      <c r="B335" s="25" t="str">
        <f>IF($A335="","",Valuation!B336)</f>
        <v/>
      </c>
      <c r="C335" s="22" t="str">
        <f>IF($A335="","",N(Valuation!K336))</f>
        <v/>
      </c>
      <c r="D335" s="26" t="str">
        <f>IF(OR($A335="",SUM(Valuation!$K$5:$K$504)=0),"",$C335/SUM(Valuation!$K$5:$K$504))</f>
        <v/>
      </c>
      <c r="E335" s="26" t="str">
        <f>IF($D335="","",SUMIF($C$4:$C$503,"&gt;"&amp;$C335)/SUM(Valuation!$K$5:$K$504))</f>
        <v/>
      </c>
      <c r="F335" s="26" t="str">
        <f>IF($D335="","",SUMIF($C$4:$C$503,"&gt;="&amp;$C335)/SUM(Valuation!$K$5:$K$504))</f>
        <v/>
      </c>
      <c r="G335" s="27" t="str">
        <f t="shared" si="5"/>
        <v/>
      </c>
      <c r="H335" s="28" t="str">
        <f>IF($D335="","",IF($C335=0,"C",IF($E335&lt;Settings!$B$7,"A",IF($E335&lt;Settings!$B$8,"B","C"))))</f>
        <v/>
      </c>
    </row>
    <row r="336" spans="1:8" x14ac:dyDescent="0.3">
      <c r="A336" s="25" t="str">
        <f>IF(Valuation!A337="","",Valuation!A337)</f>
        <v/>
      </c>
      <c r="B336" s="25" t="str">
        <f>IF($A336="","",Valuation!B337)</f>
        <v/>
      </c>
      <c r="C336" s="22" t="str">
        <f>IF($A336="","",N(Valuation!K337))</f>
        <v/>
      </c>
      <c r="D336" s="26" t="str">
        <f>IF(OR($A336="",SUM(Valuation!$K$5:$K$504)=0),"",$C336/SUM(Valuation!$K$5:$K$504))</f>
        <v/>
      </c>
      <c r="E336" s="26" t="str">
        <f>IF($D336="","",SUMIF($C$4:$C$503,"&gt;"&amp;$C336)/SUM(Valuation!$K$5:$K$504))</f>
        <v/>
      </c>
      <c r="F336" s="26" t="str">
        <f>IF($D336="","",SUMIF($C$4:$C$503,"&gt;="&amp;$C336)/SUM(Valuation!$K$5:$K$504))</f>
        <v/>
      </c>
      <c r="G336" s="27" t="str">
        <f t="shared" si="5"/>
        <v/>
      </c>
      <c r="H336" s="28" t="str">
        <f>IF($D336="","",IF($C336=0,"C",IF($E336&lt;Settings!$B$7,"A",IF($E336&lt;Settings!$B$8,"B","C"))))</f>
        <v/>
      </c>
    </row>
    <row r="337" spans="1:8" x14ac:dyDescent="0.3">
      <c r="A337" s="25" t="str">
        <f>IF(Valuation!A338="","",Valuation!A338)</f>
        <v/>
      </c>
      <c r="B337" s="25" t="str">
        <f>IF($A337="","",Valuation!B338)</f>
        <v/>
      </c>
      <c r="C337" s="22" t="str">
        <f>IF($A337="","",N(Valuation!K338))</f>
        <v/>
      </c>
      <c r="D337" s="26" t="str">
        <f>IF(OR($A337="",SUM(Valuation!$K$5:$K$504)=0),"",$C337/SUM(Valuation!$K$5:$K$504))</f>
        <v/>
      </c>
      <c r="E337" s="26" t="str">
        <f>IF($D337="","",SUMIF($C$4:$C$503,"&gt;"&amp;$C337)/SUM(Valuation!$K$5:$K$504))</f>
        <v/>
      </c>
      <c r="F337" s="26" t="str">
        <f>IF($D337="","",SUMIF($C$4:$C$503,"&gt;="&amp;$C337)/SUM(Valuation!$K$5:$K$504))</f>
        <v/>
      </c>
      <c r="G337" s="27" t="str">
        <f t="shared" si="5"/>
        <v/>
      </c>
      <c r="H337" s="28" t="str">
        <f>IF($D337="","",IF($C337=0,"C",IF($E337&lt;Settings!$B$7,"A",IF($E337&lt;Settings!$B$8,"B","C"))))</f>
        <v/>
      </c>
    </row>
    <row r="338" spans="1:8" x14ac:dyDescent="0.3">
      <c r="A338" s="25" t="str">
        <f>IF(Valuation!A339="","",Valuation!A339)</f>
        <v/>
      </c>
      <c r="B338" s="25" t="str">
        <f>IF($A338="","",Valuation!B339)</f>
        <v/>
      </c>
      <c r="C338" s="22" t="str">
        <f>IF($A338="","",N(Valuation!K339))</f>
        <v/>
      </c>
      <c r="D338" s="26" t="str">
        <f>IF(OR($A338="",SUM(Valuation!$K$5:$K$504)=0),"",$C338/SUM(Valuation!$K$5:$K$504))</f>
        <v/>
      </c>
      <c r="E338" s="26" t="str">
        <f>IF($D338="","",SUMIF($C$4:$C$503,"&gt;"&amp;$C338)/SUM(Valuation!$K$5:$K$504))</f>
        <v/>
      </c>
      <c r="F338" s="26" t="str">
        <f>IF($D338="","",SUMIF($C$4:$C$503,"&gt;="&amp;$C338)/SUM(Valuation!$K$5:$K$504))</f>
        <v/>
      </c>
      <c r="G338" s="27" t="str">
        <f t="shared" si="5"/>
        <v/>
      </c>
      <c r="H338" s="28" t="str">
        <f>IF($D338="","",IF($C338=0,"C",IF($E338&lt;Settings!$B$7,"A",IF($E338&lt;Settings!$B$8,"B","C"))))</f>
        <v/>
      </c>
    </row>
    <row r="339" spans="1:8" x14ac:dyDescent="0.3">
      <c r="A339" s="25" t="str">
        <f>IF(Valuation!A340="","",Valuation!A340)</f>
        <v/>
      </c>
      <c r="B339" s="25" t="str">
        <f>IF($A339="","",Valuation!B340)</f>
        <v/>
      </c>
      <c r="C339" s="22" t="str">
        <f>IF($A339="","",N(Valuation!K340))</f>
        <v/>
      </c>
      <c r="D339" s="26" t="str">
        <f>IF(OR($A339="",SUM(Valuation!$K$5:$K$504)=0),"",$C339/SUM(Valuation!$K$5:$K$504))</f>
        <v/>
      </c>
      <c r="E339" s="26" t="str">
        <f>IF($D339="","",SUMIF($C$4:$C$503,"&gt;"&amp;$C339)/SUM(Valuation!$K$5:$K$504))</f>
        <v/>
      </c>
      <c r="F339" s="26" t="str">
        <f>IF($D339="","",SUMIF($C$4:$C$503,"&gt;="&amp;$C339)/SUM(Valuation!$K$5:$K$504))</f>
        <v/>
      </c>
      <c r="G339" s="27" t="str">
        <f t="shared" si="5"/>
        <v/>
      </c>
      <c r="H339" s="28" t="str">
        <f>IF($D339="","",IF($C339=0,"C",IF($E339&lt;Settings!$B$7,"A",IF($E339&lt;Settings!$B$8,"B","C"))))</f>
        <v/>
      </c>
    </row>
    <row r="340" spans="1:8" x14ac:dyDescent="0.3">
      <c r="A340" s="25" t="str">
        <f>IF(Valuation!A341="","",Valuation!A341)</f>
        <v/>
      </c>
      <c r="B340" s="25" t="str">
        <f>IF($A340="","",Valuation!B341)</f>
        <v/>
      </c>
      <c r="C340" s="22" t="str">
        <f>IF($A340="","",N(Valuation!K341))</f>
        <v/>
      </c>
      <c r="D340" s="26" t="str">
        <f>IF(OR($A340="",SUM(Valuation!$K$5:$K$504)=0),"",$C340/SUM(Valuation!$K$5:$K$504))</f>
        <v/>
      </c>
      <c r="E340" s="26" t="str">
        <f>IF($D340="","",SUMIF($C$4:$C$503,"&gt;"&amp;$C340)/SUM(Valuation!$K$5:$K$504))</f>
        <v/>
      </c>
      <c r="F340" s="26" t="str">
        <f>IF($D340="","",SUMIF($C$4:$C$503,"&gt;="&amp;$C340)/SUM(Valuation!$K$5:$K$504))</f>
        <v/>
      </c>
      <c r="G340" s="27" t="str">
        <f t="shared" si="5"/>
        <v/>
      </c>
      <c r="H340" s="28" t="str">
        <f>IF($D340="","",IF($C340=0,"C",IF($E340&lt;Settings!$B$7,"A",IF($E340&lt;Settings!$B$8,"B","C"))))</f>
        <v/>
      </c>
    </row>
    <row r="341" spans="1:8" x14ac:dyDescent="0.3">
      <c r="A341" s="25" t="str">
        <f>IF(Valuation!A342="","",Valuation!A342)</f>
        <v/>
      </c>
      <c r="B341" s="25" t="str">
        <f>IF($A341="","",Valuation!B342)</f>
        <v/>
      </c>
      <c r="C341" s="22" t="str">
        <f>IF($A341="","",N(Valuation!K342))</f>
        <v/>
      </c>
      <c r="D341" s="26" t="str">
        <f>IF(OR($A341="",SUM(Valuation!$K$5:$K$504)=0),"",$C341/SUM(Valuation!$K$5:$K$504))</f>
        <v/>
      </c>
      <c r="E341" s="26" t="str">
        <f>IF($D341="","",SUMIF($C$4:$C$503,"&gt;"&amp;$C341)/SUM(Valuation!$K$5:$K$504))</f>
        <v/>
      </c>
      <c r="F341" s="26" t="str">
        <f>IF($D341="","",SUMIF($C$4:$C$503,"&gt;="&amp;$C341)/SUM(Valuation!$K$5:$K$504))</f>
        <v/>
      </c>
      <c r="G341" s="27" t="str">
        <f t="shared" si="5"/>
        <v/>
      </c>
      <c r="H341" s="28" t="str">
        <f>IF($D341="","",IF($C341=0,"C",IF($E341&lt;Settings!$B$7,"A",IF($E341&lt;Settings!$B$8,"B","C"))))</f>
        <v/>
      </c>
    </row>
    <row r="342" spans="1:8" x14ac:dyDescent="0.3">
      <c r="A342" s="25" t="str">
        <f>IF(Valuation!A343="","",Valuation!A343)</f>
        <v/>
      </c>
      <c r="B342" s="25" t="str">
        <f>IF($A342="","",Valuation!B343)</f>
        <v/>
      </c>
      <c r="C342" s="22" t="str">
        <f>IF($A342="","",N(Valuation!K343))</f>
        <v/>
      </c>
      <c r="D342" s="26" t="str">
        <f>IF(OR($A342="",SUM(Valuation!$K$5:$K$504)=0),"",$C342/SUM(Valuation!$K$5:$K$504))</f>
        <v/>
      </c>
      <c r="E342" s="26" t="str">
        <f>IF($D342="","",SUMIF($C$4:$C$503,"&gt;"&amp;$C342)/SUM(Valuation!$K$5:$K$504))</f>
        <v/>
      </c>
      <c r="F342" s="26" t="str">
        <f>IF($D342="","",SUMIF($C$4:$C$503,"&gt;="&amp;$C342)/SUM(Valuation!$K$5:$K$504))</f>
        <v/>
      </c>
      <c r="G342" s="27" t="str">
        <f t="shared" si="5"/>
        <v/>
      </c>
      <c r="H342" s="28" t="str">
        <f>IF($D342="","",IF($C342=0,"C",IF($E342&lt;Settings!$B$7,"A",IF($E342&lt;Settings!$B$8,"B","C"))))</f>
        <v/>
      </c>
    </row>
    <row r="343" spans="1:8" x14ac:dyDescent="0.3">
      <c r="A343" s="25" t="str">
        <f>IF(Valuation!A344="","",Valuation!A344)</f>
        <v/>
      </c>
      <c r="B343" s="25" t="str">
        <f>IF($A343="","",Valuation!B344)</f>
        <v/>
      </c>
      <c r="C343" s="22" t="str">
        <f>IF($A343="","",N(Valuation!K344))</f>
        <v/>
      </c>
      <c r="D343" s="26" t="str">
        <f>IF(OR($A343="",SUM(Valuation!$K$5:$K$504)=0),"",$C343/SUM(Valuation!$K$5:$K$504))</f>
        <v/>
      </c>
      <c r="E343" s="26" t="str">
        <f>IF($D343="","",SUMIF($C$4:$C$503,"&gt;"&amp;$C343)/SUM(Valuation!$K$5:$K$504))</f>
        <v/>
      </c>
      <c r="F343" s="26" t="str">
        <f>IF($D343="","",SUMIF($C$4:$C$503,"&gt;="&amp;$C343)/SUM(Valuation!$K$5:$K$504))</f>
        <v/>
      </c>
      <c r="G343" s="27" t="str">
        <f t="shared" si="5"/>
        <v/>
      </c>
      <c r="H343" s="28" t="str">
        <f>IF($D343="","",IF($C343=0,"C",IF($E343&lt;Settings!$B$7,"A",IF($E343&lt;Settings!$B$8,"B","C"))))</f>
        <v/>
      </c>
    </row>
    <row r="344" spans="1:8" x14ac:dyDescent="0.3">
      <c r="A344" s="25" t="str">
        <f>IF(Valuation!A345="","",Valuation!A345)</f>
        <v/>
      </c>
      <c r="B344" s="25" t="str">
        <f>IF($A344="","",Valuation!B345)</f>
        <v/>
      </c>
      <c r="C344" s="22" t="str">
        <f>IF($A344="","",N(Valuation!K345))</f>
        <v/>
      </c>
      <c r="D344" s="26" t="str">
        <f>IF(OR($A344="",SUM(Valuation!$K$5:$K$504)=0),"",$C344/SUM(Valuation!$K$5:$K$504))</f>
        <v/>
      </c>
      <c r="E344" s="26" t="str">
        <f>IF($D344="","",SUMIF($C$4:$C$503,"&gt;"&amp;$C344)/SUM(Valuation!$K$5:$K$504))</f>
        <v/>
      </c>
      <c r="F344" s="26" t="str">
        <f>IF($D344="","",SUMIF($C$4:$C$503,"&gt;="&amp;$C344)/SUM(Valuation!$K$5:$K$504))</f>
        <v/>
      </c>
      <c r="G344" s="27" t="str">
        <f t="shared" si="5"/>
        <v/>
      </c>
      <c r="H344" s="28" t="str">
        <f>IF($D344="","",IF($C344=0,"C",IF($E344&lt;Settings!$B$7,"A",IF($E344&lt;Settings!$B$8,"B","C"))))</f>
        <v/>
      </c>
    </row>
    <row r="345" spans="1:8" x14ac:dyDescent="0.3">
      <c r="A345" s="25" t="str">
        <f>IF(Valuation!A346="","",Valuation!A346)</f>
        <v/>
      </c>
      <c r="B345" s="25" t="str">
        <f>IF($A345="","",Valuation!B346)</f>
        <v/>
      </c>
      <c r="C345" s="22" t="str">
        <f>IF($A345="","",N(Valuation!K346))</f>
        <v/>
      </c>
      <c r="D345" s="26" t="str">
        <f>IF(OR($A345="",SUM(Valuation!$K$5:$K$504)=0),"",$C345/SUM(Valuation!$K$5:$K$504))</f>
        <v/>
      </c>
      <c r="E345" s="26" t="str">
        <f>IF($D345="","",SUMIF($C$4:$C$503,"&gt;"&amp;$C345)/SUM(Valuation!$K$5:$K$504))</f>
        <v/>
      </c>
      <c r="F345" s="26" t="str">
        <f>IF($D345="","",SUMIF($C$4:$C$503,"&gt;="&amp;$C345)/SUM(Valuation!$K$5:$K$504))</f>
        <v/>
      </c>
      <c r="G345" s="27" t="str">
        <f t="shared" si="5"/>
        <v/>
      </c>
      <c r="H345" s="28" t="str">
        <f>IF($D345="","",IF($C345=0,"C",IF($E345&lt;Settings!$B$7,"A",IF($E345&lt;Settings!$B$8,"B","C"))))</f>
        <v/>
      </c>
    </row>
    <row r="346" spans="1:8" x14ac:dyDescent="0.3">
      <c r="A346" s="25" t="str">
        <f>IF(Valuation!A347="","",Valuation!A347)</f>
        <v/>
      </c>
      <c r="B346" s="25" t="str">
        <f>IF($A346="","",Valuation!B347)</f>
        <v/>
      </c>
      <c r="C346" s="22" t="str">
        <f>IF($A346="","",N(Valuation!K347))</f>
        <v/>
      </c>
      <c r="D346" s="26" t="str">
        <f>IF(OR($A346="",SUM(Valuation!$K$5:$K$504)=0),"",$C346/SUM(Valuation!$K$5:$K$504))</f>
        <v/>
      </c>
      <c r="E346" s="26" t="str">
        <f>IF($D346="","",SUMIF($C$4:$C$503,"&gt;"&amp;$C346)/SUM(Valuation!$K$5:$K$504))</f>
        <v/>
      </c>
      <c r="F346" s="26" t="str">
        <f>IF($D346="","",SUMIF($C$4:$C$503,"&gt;="&amp;$C346)/SUM(Valuation!$K$5:$K$504))</f>
        <v/>
      </c>
      <c r="G346" s="27" t="str">
        <f t="shared" si="5"/>
        <v/>
      </c>
      <c r="H346" s="28" t="str">
        <f>IF($D346="","",IF($C346=0,"C",IF($E346&lt;Settings!$B$7,"A",IF($E346&lt;Settings!$B$8,"B","C"))))</f>
        <v/>
      </c>
    </row>
    <row r="347" spans="1:8" x14ac:dyDescent="0.3">
      <c r="A347" s="25" t="str">
        <f>IF(Valuation!A348="","",Valuation!A348)</f>
        <v/>
      </c>
      <c r="B347" s="25" t="str">
        <f>IF($A347="","",Valuation!B348)</f>
        <v/>
      </c>
      <c r="C347" s="22" t="str">
        <f>IF($A347="","",N(Valuation!K348))</f>
        <v/>
      </c>
      <c r="D347" s="26" t="str">
        <f>IF(OR($A347="",SUM(Valuation!$K$5:$K$504)=0),"",$C347/SUM(Valuation!$K$5:$K$504))</f>
        <v/>
      </c>
      <c r="E347" s="26" t="str">
        <f>IF($D347="","",SUMIF($C$4:$C$503,"&gt;"&amp;$C347)/SUM(Valuation!$K$5:$K$504))</f>
        <v/>
      </c>
      <c r="F347" s="26" t="str">
        <f>IF($D347="","",SUMIF($C$4:$C$503,"&gt;="&amp;$C347)/SUM(Valuation!$K$5:$K$504))</f>
        <v/>
      </c>
      <c r="G347" s="27" t="str">
        <f t="shared" si="5"/>
        <v/>
      </c>
      <c r="H347" s="28" t="str">
        <f>IF($D347="","",IF($C347=0,"C",IF($E347&lt;Settings!$B$7,"A",IF($E347&lt;Settings!$B$8,"B","C"))))</f>
        <v/>
      </c>
    </row>
    <row r="348" spans="1:8" x14ac:dyDescent="0.3">
      <c r="A348" s="25" t="str">
        <f>IF(Valuation!A349="","",Valuation!A349)</f>
        <v/>
      </c>
      <c r="B348" s="25" t="str">
        <f>IF($A348="","",Valuation!B349)</f>
        <v/>
      </c>
      <c r="C348" s="22" t="str">
        <f>IF($A348="","",N(Valuation!K349))</f>
        <v/>
      </c>
      <c r="D348" s="26" t="str">
        <f>IF(OR($A348="",SUM(Valuation!$K$5:$K$504)=0),"",$C348/SUM(Valuation!$K$5:$K$504))</f>
        <v/>
      </c>
      <c r="E348" s="26" t="str">
        <f>IF($D348="","",SUMIF($C$4:$C$503,"&gt;"&amp;$C348)/SUM(Valuation!$K$5:$K$504))</f>
        <v/>
      </c>
      <c r="F348" s="26" t="str">
        <f>IF($D348="","",SUMIF($C$4:$C$503,"&gt;="&amp;$C348)/SUM(Valuation!$K$5:$K$504))</f>
        <v/>
      </c>
      <c r="G348" s="27" t="str">
        <f t="shared" si="5"/>
        <v/>
      </c>
      <c r="H348" s="28" t="str">
        <f>IF($D348="","",IF($C348=0,"C",IF($E348&lt;Settings!$B$7,"A",IF($E348&lt;Settings!$B$8,"B","C"))))</f>
        <v/>
      </c>
    </row>
    <row r="349" spans="1:8" x14ac:dyDescent="0.3">
      <c r="A349" s="25" t="str">
        <f>IF(Valuation!A350="","",Valuation!A350)</f>
        <v/>
      </c>
      <c r="B349" s="25" t="str">
        <f>IF($A349="","",Valuation!B350)</f>
        <v/>
      </c>
      <c r="C349" s="22" t="str">
        <f>IF($A349="","",N(Valuation!K350))</f>
        <v/>
      </c>
      <c r="D349" s="26" t="str">
        <f>IF(OR($A349="",SUM(Valuation!$K$5:$K$504)=0),"",$C349/SUM(Valuation!$K$5:$K$504))</f>
        <v/>
      </c>
      <c r="E349" s="26" t="str">
        <f>IF($D349="","",SUMIF($C$4:$C$503,"&gt;"&amp;$C349)/SUM(Valuation!$K$5:$K$504))</f>
        <v/>
      </c>
      <c r="F349" s="26" t="str">
        <f>IF($D349="","",SUMIF($C$4:$C$503,"&gt;="&amp;$C349)/SUM(Valuation!$K$5:$K$504))</f>
        <v/>
      </c>
      <c r="G349" s="27" t="str">
        <f t="shared" si="5"/>
        <v/>
      </c>
      <c r="H349" s="28" t="str">
        <f>IF($D349="","",IF($C349=0,"C",IF($E349&lt;Settings!$B$7,"A",IF($E349&lt;Settings!$B$8,"B","C"))))</f>
        <v/>
      </c>
    </row>
    <row r="350" spans="1:8" x14ac:dyDescent="0.3">
      <c r="A350" s="25" t="str">
        <f>IF(Valuation!A351="","",Valuation!A351)</f>
        <v/>
      </c>
      <c r="B350" s="25" t="str">
        <f>IF($A350="","",Valuation!B351)</f>
        <v/>
      </c>
      <c r="C350" s="22" t="str">
        <f>IF($A350="","",N(Valuation!K351))</f>
        <v/>
      </c>
      <c r="D350" s="26" t="str">
        <f>IF(OR($A350="",SUM(Valuation!$K$5:$K$504)=0),"",$C350/SUM(Valuation!$K$5:$K$504))</f>
        <v/>
      </c>
      <c r="E350" s="26" t="str">
        <f>IF($D350="","",SUMIF($C$4:$C$503,"&gt;"&amp;$C350)/SUM(Valuation!$K$5:$K$504))</f>
        <v/>
      </c>
      <c r="F350" s="26" t="str">
        <f>IF($D350="","",SUMIF($C$4:$C$503,"&gt;="&amp;$C350)/SUM(Valuation!$K$5:$K$504))</f>
        <v/>
      </c>
      <c r="G350" s="27" t="str">
        <f t="shared" si="5"/>
        <v/>
      </c>
      <c r="H350" s="28" t="str">
        <f>IF($D350="","",IF($C350=0,"C",IF($E350&lt;Settings!$B$7,"A",IF($E350&lt;Settings!$B$8,"B","C"))))</f>
        <v/>
      </c>
    </row>
    <row r="351" spans="1:8" x14ac:dyDescent="0.3">
      <c r="A351" s="25" t="str">
        <f>IF(Valuation!A352="","",Valuation!A352)</f>
        <v/>
      </c>
      <c r="B351" s="25" t="str">
        <f>IF($A351="","",Valuation!B352)</f>
        <v/>
      </c>
      <c r="C351" s="22" t="str">
        <f>IF($A351="","",N(Valuation!K352))</f>
        <v/>
      </c>
      <c r="D351" s="26" t="str">
        <f>IF(OR($A351="",SUM(Valuation!$K$5:$K$504)=0),"",$C351/SUM(Valuation!$K$5:$K$504))</f>
        <v/>
      </c>
      <c r="E351" s="26" t="str">
        <f>IF($D351="","",SUMIF($C$4:$C$503,"&gt;"&amp;$C351)/SUM(Valuation!$K$5:$K$504))</f>
        <v/>
      </c>
      <c r="F351" s="26" t="str">
        <f>IF($D351="","",SUMIF($C$4:$C$503,"&gt;="&amp;$C351)/SUM(Valuation!$K$5:$K$504))</f>
        <v/>
      </c>
      <c r="G351" s="27" t="str">
        <f t="shared" si="5"/>
        <v/>
      </c>
      <c r="H351" s="28" t="str">
        <f>IF($D351="","",IF($C351=0,"C",IF($E351&lt;Settings!$B$7,"A",IF($E351&lt;Settings!$B$8,"B","C"))))</f>
        <v/>
      </c>
    </row>
    <row r="352" spans="1:8" x14ac:dyDescent="0.3">
      <c r="A352" s="25" t="str">
        <f>IF(Valuation!A353="","",Valuation!A353)</f>
        <v/>
      </c>
      <c r="B352" s="25" t="str">
        <f>IF($A352="","",Valuation!B353)</f>
        <v/>
      </c>
      <c r="C352" s="22" t="str">
        <f>IF($A352="","",N(Valuation!K353))</f>
        <v/>
      </c>
      <c r="D352" s="26" t="str">
        <f>IF(OR($A352="",SUM(Valuation!$K$5:$K$504)=0),"",$C352/SUM(Valuation!$K$5:$K$504))</f>
        <v/>
      </c>
      <c r="E352" s="26" t="str">
        <f>IF($D352="","",SUMIF($C$4:$C$503,"&gt;"&amp;$C352)/SUM(Valuation!$K$5:$K$504))</f>
        <v/>
      </c>
      <c r="F352" s="26" t="str">
        <f>IF($D352="","",SUMIF($C$4:$C$503,"&gt;="&amp;$C352)/SUM(Valuation!$K$5:$K$504))</f>
        <v/>
      </c>
      <c r="G352" s="27" t="str">
        <f t="shared" si="5"/>
        <v/>
      </c>
      <c r="H352" s="28" t="str">
        <f>IF($D352="","",IF($C352=0,"C",IF($E352&lt;Settings!$B$7,"A",IF($E352&lt;Settings!$B$8,"B","C"))))</f>
        <v/>
      </c>
    </row>
    <row r="353" spans="1:8" x14ac:dyDescent="0.3">
      <c r="A353" s="25" t="str">
        <f>IF(Valuation!A354="","",Valuation!A354)</f>
        <v/>
      </c>
      <c r="B353" s="25" t="str">
        <f>IF($A353="","",Valuation!B354)</f>
        <v/>
      </c>
      <c r="C353" s="22" t="str">
        <f>IF($A353="","",N(Valuation!K354))</f>
        <v/>
      </c>
      <c r="D353" s="26" t="str">
        <f>IF(OR($A353="",SUM(Valuation!$K$5:$K$504)=0),"",$C353/SUM(Valuation!$K$5:$K$504))</f>
        <v/>
      </c>
      <c r="E353" s="26" t="str">
        <f>IF($D353="","",SUMIF($C$4:$C$503,"&gt;"&amp;$C353)/SUM(Valuation!$K$5:$K$504))</f>
        <v/>
      </c>
      <c r="F353" s="26" t="str">
        <f>IF($D353="","",SUMIF($C$4:$C$503,"&gt;="&amp;$C353)/SUM(Valuation!$K$5:$K$504))</f>
        <v/>
      </c>
      <c r="G353" s="27" t="str">
        <f t="shared" si="5"/>
        <v/>
      </c>
      <c r="H353" s="28" t="str">
        <f>IF($D353="","",IF($C353=0,"C",IF($E353&lt;Settings!$B$7,"A",IF($E353&lt;Settings!$B$8,"B","C"))))</f>
        <v/>
      </c>
    </row>
    <row r="354" spans="1:8" x14ac:dyDescent="0.3">
      <c r="A354" s="25" t="str">
        <f>IF(Valuation!A355="","",Valuation!A355)</f>
        <v/>
      </c>
      <c r="B354" s="25" t="str">
        <f>IF($A354="","",Valuation!B355)</f>
        <v/>
      </c>
      <c r="C354" s="22" t="str">
        <f>IF($A354="","",N(Valuation!K355))</f>
        <v/>
      </c>
      <c r="D354" s="26" t="str">
        <f>IF(OR($A354="",SUM(Valuation!$K$5:$K$504)=0),"",$C354/SUM(Valuation!$K$5:$K$504))</f>
        <v/>
      </c>
      <c r="E354" s="26" t="str">
        <f>IF($D354="","",SUMIF($C$4:$C$503,"&gt;"&amp;$C354)/SUM(Valuation!$K$5:$K$504))</f>
        <v/>
      </c>
      <c r="F354" s="26" t="str">
        <f>IF($D354="","",SUMIF($C$4:$C$503,"&gt;="&amp;$C354)/SUM(Valuation!$K$5:$K$504))</f>
        <v/>
      </c>
      <c r="G354" s="27" t="str">
        <f t="shared" si="5"/>
        <v/>
      </c>
      <c r="H354" s="28" t="str">
        <f>IF($D354="","",IF($C354=0,"C",IF($E354&lt;Settings!$B$7,"A",IF($E354&lt;Settings!$B$8,"B","C"))))</f>
        <v/>
      </c>
    </row>
    <row r="355" spans="1:8" x14ac:dyDescent="0.3">
      <c r="A355" s="25" t="str">
        <f>IF(Valuation!A356="","",Valuation!A356)</f>
        <v/>
      </c>
      <c r="B355" s="25" t="str">
        <f>IF($A355="","",Valuation!B356)</f>
        <v/>
      </c>
      <c r="C355" s="22" t="str">
        <f>IF($A355="","",N(Valuation!K356))</f>
        <v/>
      </c>
      <c r="D355" s="26" t="str">
        <f>IF(OR($A355="",SUM(Valuation!$K$5:$K$504)=0),"",$C355/SUM(Valuation!$K$5:$K$504))</f>
        <v/>
      </c>
      <c r="E355" s="26" t="str">
        <f>IF($D355="","",SUMIF($C$4:$C$503,"&gt;"&amp;$C355)/SUM(Valuation!$K$5:$K$504))</f>
        <v/>
      </c>
      <c r="F355" s="26" t="str">
        <f>IF($D355="","",SUMIF($C$4:$C$503,"&gt;="&amp;$C355)/SUM(Valuation!$K$5:$K$504))</f>
        <v/>
      </c>
      <c r="G355" s="27" t="str">
        <f t="shared" si="5"/>
        <v/>
      </c>
      <c r="H355" s="28" t="str">
        <f>IF($D355="","",IF($C355=0,"C",IF($E355&lt;Settings!$B$7,"A",IF($E355&lt;Settings!$B$8,"B","C"))))</f>
        <v/>
      </c>
    </row>
    <row r="356" spans="1:8" x14ac:dyDescent="0.3">
      <c r="A356" s="25" t="str">
        <f>IF(Valuation!A357="","",Valuation!A357)</f>
        <v/>
      </c>
      <c r="B356" s="25" t="str">
        <f>IF($A356="","",Valuation!B357)</f>
        <v/>
      </c>
      <c r="C356" s="22" t="str">
        <f>IF($A356="","",N(Valuation!K357))</f>
        <v/>
      </c>
      <c r="D356" s="26" t="str">
        <f>IF(OR($A356="",SUM(Valuation!$K$5:$K$504)=0),"",$C356/SUM(Valuation!$K$5:$K$504))</f>
        <v/>
      </c>
      <c r="E356" s="26" t="str">
        <f>IF($D356="","",SUMIF($C$4:$C$503,"&gt;"&amp;$C356)/SUM(Valuation!$K$5:$K$504))</f>
        <v/>
      </c>
      <c r="F356" s="26" t="str">
        <f>IF($D356="","",SUMIF($C$4:$C$503,"&gt;="&amp;$C356)/SUM(Valuation!$K$5:$K$504))</f>
        <v/>
      </c>
      <c r="G356" s="27" t="str">
        <f t="shared" si="5"/>
        <v/>
      </c>
      <c r="H356" s="28" t="str">
        <f>IF($D356="","",IF($C356=0,"C",IF($E356&lt;Settings!$B$7,"A",IF($E356&lt;Settings!$B$8,"B","C"))))</f>
        <v/>
      </c>
    </row>
    <row r="357" spans="1:8" x14ac:dyDescent="0.3">
      <c r="A357" s="25" t="str">
        <f>IF(Valuation!A358="","",Valuation!A358)</f>
        <v/>
      </c>
      <c r="B357" s="25" t="str">
        <f>IF($A357="","",Valuation!B358)</f>
        <v/>
      </c>
      <c r="C357" s="22" t="str">
        <f>IF($A357="","",N(Valuation!K358))</f>
        <v/>
      </c>
      <c r="D357" s="26" t="str">
        <f>IF(OR($A357="",SUM(Valuation!$K$5:$K$504)=0),"",$C357/SUM(Valuation!$K$5:$K$504))</f>
        <v/>
      </c>
      <c r="E357" s="26" t="str">
        <f>IF($D357="","",SUMIF($C$4:$C$503,"&gt;"&amp;$C357)/SUM(Valuation!$K$5:$K$504))</f>
        <v/>
      </c>
      <c r="F357" s="26" t="str">
        <f>IF($D357="","",SUMIF($C$4:$C$503,"&gt;="&amp;$C357)/SUM(Valuation!$K$5:$K$504))</f>
        <v/>
      </c>
      <c r="G357" s="27" t="str">
        <f t="shared" si="5"/>
        <v/>
      </c>
      <c r="H357" s="28" t="str">
        <f>IF($D357="","",IF($C357=0,"C",IF($E357&lt;Settings!$B$7,"A",IF($E357&lt;Settings!$B$8,"B","C"))))</f>
        <v/>
      </c>
    </row>
    <row r="358" spans="1:8" x14ac:dyDescent="0.3">
      <c r="A358" s="25" t="str">
        <f>IF(Valuation!A359="","",Valuation!A359)</f>
        <v/>
      </c>
      <c r="B358" s="25" t="str">
        <f>IF($A358="","",Valuation!B359)</f>
        <v/>
      </c>
      <c r="C358" s="22" t="str">
        <f>IF($A358="","",N(Valuation!K359))</f>
        <v/>
      </c>
      <c r="D358" s="26" t="str">
        <f>IF(OR($A358="",SUM(Valuation!$K$5:$K$504)=0),"",$C358/SUM(Valuation!$K$5:$K$504))</f>
        <v/>
      </c>
      <c r="E358" s="26" t="str">
        <f>IF($D358="","",SUMIF($C$4:$C$503,"&gt;"&amp;$C358)/SUM(Valuation!$K$5:$K$504))</f>
        <v/>
      </c>
      <c r="F358" s="26" t="str">
        <f>IF($D358="","",SUMIF($C$4:$C$503,"&gt;="&amp;$C358)/SUM(Valuation!$K$5:$K$504))</f>
        <v/>
      </c>
      <c r="G358" s="27" t="str">
        <f t="shared" si="5"/>
        <v/>
      </c>
      <c r="H358" s="28" t="str">
        <f>IF($D358="","",IF($C358=0,"C",IF($E358&lt;Settings!$B$7,"A",IF($E358&lt;Settings!$B$8,"B","C"))))</f>
        <v/>
      </c>
    </row>
    <row r="359" spans="1:8" x14ac:dyDescent="0.3">
      <c r="A359" s="25" t="str">
        <f>IF(Valuation!A360="","",Valuation!A360)</f>
        <v/>
      </c>
      <c r="B359" s="25" t="str">
        <f>IF($A359="","",Valuation!B360)</f>
        <v/>
      </c>
      <c r="C359" s="22" t="str">
        <f>IF($A359="","",N(Valuation!K360))</f>
        <v/>
      </c>
      <c r="D359" s="26" t="str">
        <f>IF(OR($A359="",SUM(Valuation!$K$5:$K$504)=0),"",$C359/SUM(Valuation!$K$5:$K$504))</f>
        <v/>
      </c>
      <c r="E359" s="26" t="str">
        <f>IF($D359="","",SUMIF($C$4:$C$503,"&gt;"&amp;$C359)/SUM(Valuation!$K$5:$K$504))</f>
        <v/>
      </c>
      <c r="F359" s="26" t="str">
        <f>IF($D359="","",SUMIF($C$4:$C$503,"&gt;="&amp;$C359)/SUM(Valuation!$K$5:$K$504))</f>
        <v/>
      </c>
      <c r="G359" s="27" t="str">
        <f t="shared" si="5"/>
        <v/>
      </c>
      <c r="H359" s="28" t="str">
        <f>IF($D359="","",IF($C359=0,"C",IF($E359&lt;Settings!$B$7,"A",IF($E359&lt;Settings!$B$8,"B","C"))))</f>
        <v/>
      </c>
    </row>
    <row r="360" spans="1:8" x14ac:dyDescent="0.3">
      <c r="A360" s="25" t="str">
        <f>IF(Valuation!A361="","",Valuation!A361)</f>
        <v/>
      </c>
      <c r="B360" s="25" t="str">
        <f>IF($A360="","",Valuation!B361)</f>
        <v/>
      </c>
      <c r="C360" s="22" t="str">
        <f>IF($A360="","",N(Valuation!K361))</f>
        <v/>
      </c>
      <c r="D360" s="26" t="str">
        <f>IF(OR($A360="",SUM(Valuation!$K$5:$K$504)=0),"",$C360/SUM(Valuation!$K$5:$K$504))</f>
        <v/>
      </c>
      <c r="E360" s="26" t="str">
        <f>IF($D360="","",SUMIF($C$4:$C$503,"&gt;"&amp;$C360)/SUM(Valuation!$K$5:$K$504))</f>
        <v/>
      </c>
      <c r="F360" s="26" t="str">
        <f>IF($D360="","",SUMIF($C$4:$C$503,"&gt;="&amp;$C360)/SUM(Valuation!$K$5:$K$504))</f>
        <v/>
      </c>
      <c r="G360" s="27" t="str">
        <f t="shared" si="5"/>
        <v/>
      </c>
      <c r="H360" s="28" t="str">
        <f>IF($D360="","",IF($C360=0,"C",IF($E360&lt;Settings!$B$7,"A",IF($E360&lt;Settings!$B$8,"B","C"))))</f>
        <v/>
      </c>
    </row>
    <row r="361" spans="1:8" x14ac:dyDescent="0.3">
      <c r="A361" s="25" t="str">
        <f>IF(Valuation!A362="","",Valuation!A362)</f>
        <v/>
      </c>
      <c r="B361" s="25" t="str">
        <f>IF($A361="","",Valuation!B362)</f>
        <v/>
      </c>
      <c r="C361" s="22" t="str">
        <f>IF($A361="","",N(Valuation!K362))</f>
        <v/>
      </c>
      <c r="D361" s="26" t="str">
        <f>IF(OR($A361="",SUM(Valuation!$K$5:$K$504)=0),"",$C361/SUM(Valuation!$K$5:$K$504))</f>
        <v/>
      </c>
      <c r="E361" s="26" t="str">
        <f>IF($D361="","",SUMIF($C$4:$C$503,"&gt;"&amp;$C361)/SUM(Valuation!$K$5:$K$504))</f>
        <v/>
      </c>
      <c r="F361" s="26" t="str">
        <f>IF($D361="","",SUMIF($C$4:$C$503,"&gt;="&amp;$C361)/SUM(Valuation!$K$5:$K$504))</f>
        <v/>
      </c>
      <c r="G361" s="27" t="str">
        <f t="shared" si="5"/>
        <v/>
      </c>
      <c r="H361" s="28" t="str">
        <f>IF($D361="","",IF($C361=0,"C",IF($E361&lt;Settings!$B$7,"A",IF($E361&lt;Settings!$B$8,"B","C"))))</f>
        <v/>
      </c>
    </row>
    <row r="362" spans="1:8" x14ac:dyDescent="0.3">
      <c r="A362" s="25" t="str">
        <f>IF(Valuation!A363="","",Valuation!A363)</f>
        <v/>
      </c>
      <c r="B362" s="25" t="str">
        <f>IF($A362="","",Valuation!B363)</f>
        <v/>
      </c>
      <c r="C362" s="22" t="str">
        <f>IF($A362="","",N(Valuation!K363))</f>
        <v/>
      </c>
      <c r="D362" s="26" t="str">
        <f>IF(OR($A362="",SUM(Valuation!$K$5:$K$504)=0),"",$C362/SUM(Valuation!$K$5:$K$504))</f>
        <v/>
      </c>
      <c r="E362" s="26" t="str">
        <f>IF($D362="","",SUMIF($C$4:$C$503,"&gt;"&amp;$C362)/SUM(Valuation!$K$5:$K$504))</f>
        <v/>
      </c>
      <c r="F362" s="26" t="str">
        <f>IF($D362="","",SUMIF($C$4:$C$503,"&gt;="&amp;$C362)/SUM(Valuation!$K$5:$K$504))</f>
        <v/>
      </c>
      <c r="G362" s="27" t="str">
        <f t="shared" si="5"/>
        <v/>
      </c>
      <c r="H362" s="28" t="str">
        <f>IF($D362="","",IF($C362=0,"C",IF($E362&lt;Settings!$B$7,"A",IF($E362&lt;Settings!$B$8,"B","C"))))</f>
        <v/>
      </c>
    </row>
    <row r="363" spans="1:8" x14ac:dyDescent="0.3">
      <c r="A363" s="25" t="str">
        <f>IF(Valuation!A364="","",Valuation!A364)</f>
        <v/>
      </c>
      <c r="B363" s="25" t="str">
        <f>IF($A363="","",Valuation!B364)</f>
        <v/>
      </c>
      <c r="C363" s="22" t="str">
        <f>IF($A363="","",N(Valuation!K364))</f>
        <v/>
      </c>
      <c r="D363" s="26" t="str">
        <f>IF(OR($A363="",SUM(Valuation!$K$5:$K$504)=0),"",$C363/SUM(Valuation!$K$5:$K$504))</f>
        <v/>
      </c>
      <c r="E363" s="26" t="str">
        <f>IF($D363="","",SUMIF($C$4:$C$503,"&gt;"&amp;$C363)/SUM(Valuation!$K$5:$K$504))</f>
        <v/>
      </c>
      <c r="F363" s="26" t="str">
        <f>IF($D363="","",SUMIF($C$4:$C$503,"&gt;="&amp;$C363)/SUM(Valuation!$K$5:$K$504))</f>
        <v/>
      </c>
      <c r="G363" s="27" t="str">
        <f t="shared" si="5"/>
        <v/>
      </c>
      <c r="H363" s="28" t="str">
        <f>IF($D363="","",IF($C363=0,"C",IF($E363&lt;Settings!$B$7,"A",IF($E363&lt;Settings!$B$8,"B","C"))))</f>
        <v/>
      </c>
    </row>
    <row r="364" spans="1:8" x14ac:dyDescent="0.3">
      <c r="A364" s="25" t="str">
        <f>IF(Valuation!A365="","",Valuation!A365)</f>
        <v/>
      </c>
      <c r="B364" s="25" t="str">
        <f>IF($A364="","",Valuation!B365)</f>
        <v/>
      </c>
      <c r="C364" s="22" t="str">
        <f>IF($A364="","",N(Valuation!K365))</f>
        <v/>
      </c>
      <c r="D364" s="26" t="str">
        <f>IF(OR($A364="",SUM(Valuation!$K$5:$K$504)=0),"",$C364/SUM(Valuation!$K$5:$K$504))</f>
        <v/>
      </c>
      <c r="E364" s="26" t="str">
        <f>IF($D364="","",SUMIF($C$4:$C$503,"&gt;"&amp;$C364)/SUM(Valuation!$K$5:$K$504))</f>
        <v/>
      </c>
      <c r="F364" s="26" t="str">
        <f>IF($D364="","",SUMIF($C$4:$C$503,"&gt;="&amp;$C364)/SUM(Valuation!$K$5:$K$504))</f>
        <v/>
      </c>
      <c r="G364" s="27" t="str">
        <f t="shared" si="5"/>
        <v/>
      </c>
      <c r="H364" s="28" t="str">
        <f>IF($D364="","",IF($C364=0,"C",IF($E364&lt;Settings!$B$7,"A",IF($E364&lt;Settings!$B$8,"B","C"))))</f>
        <v/>
      </c>
    </row>
    <row r="365" spans="1:8" x14ac:dyDescent="0.3">
      <c r="A365" s="25" t="str">
        <f>IF(Valuation!A366="","",Valuation!A366)</f>
        <v/>
      </c>
      <c r="B365" s="25" t="str">
        <f>IF($A365="","",Valuation!B366)</f>
        <v/>
      </c>
      <c r="C365" s="22" t="str">
        <f>IF($A365="","",N(Valuation!K366))</f>
        <v/>
      </c>
      <c r="D365" s="26" t="str">
        <f>IF(OR($A365="",SUM(Valuation!$K$5:$K$504)=0),"",$C365/SUM(Valuation!$K$5:$K$504))</f>
        <v/>
      </c>
      <c r="E365" s="26" t="str">
        <f>IF($D365="","",SUMIF($C$4:$C$503,"&gt;"&amp;$C365)/SUM(Valuation!$K$5:$K$504))</f>
        <v/>
      </c>
      <c r="F365" s="26" t="str">
        <f>IF($D365="","",SUMIF($C$4:$C$503,"&gt;="&amp;$C365)/SUM(Valuation!$K$5:$K$504))</f>
        <v/>
      </c>
      <c r="G365" s="27" t="str">
        <f t="shared" si="5"/>
        <v/>
      </c>
      <c r="H365" s="28" t="str">
        <f>IF($D365="","",IF($C365=0,"C",IF($E365&lt;Settings!$B$7,"A",IF($E365&lt;Settings!$B$8,"B","C"))))</f>
        <v/>
      </c>
    </row>
    <row r="366" spans="1:8" x14ac:dyDescent="0.3">
      <c r="A366" s="25" t="str">
        <f>IF(Valuation!A367="","",Valuation!A367)</f>
        <v/>
      </c>
      <c r="B366" s="25" t="str">
        <f>IF($A366="","",Valuation!B367)</f>
        <v/>
      </c>
      <c r="C366" s="22" t="str">
        <f>IF($A366="","",N(Valuation!K367))</f>
        <v/>
      </c>
      <c r="D366" s="26" t="str">
        <f>IF(OR($A366="",SUM(Valuation!$K$5:$K$504)=0),"",$C366/SUM(Valuation!$K$5:$K$504))</f>
        <v/>
      </c>
      <c r="E366" s="26" t="str">
        <f>IF($D366="","",SUMIF($C$4:$C$503,"&gt;"&amp;$C366)/SUM(Valuation!$K$5:$K$504))</f>
        <v/>
      </c>
      <c r="F366" s="26" t="str">
        <f>IF($D366="","",SUMIF($C$4:$C$503,"&gt;="&amp;$C366)/SUM(Valuation!$K$5:$K$504))</f>
        <v/>
      </c>
      <c r="G366" s="27" t="str">
        <f t="shared" si="5"/>
        <v/>
      </c>
      <c r="H366" s="28" t="str">
        <f>IF($D366="","",IF($C366=0,"C",IF($E366&lt;Settings!$B$7,"A",IF($E366&lt;Settings!$B$8,"B","C"))))</f>
        <v/>
      </c>
    </row>
    <row r="367" spans="1:8" x14ac:dyDescent="0.3">
      <c r="A367" s="25" t="str">
        <f>IF(Valuation!A368="","",Valuation!A368)</f>
        <v/>
      </c>
      <c r="B367" s="25" t="str">
        <f>IF($A367="","",Valuation!B368)</f>
        <v/>
      </c>
      <c r="C367" s="22" t="str">
        <f>IF($A367="","",N(Valuation!K368))</f>
        <v/>
      </c>
      <c r="D367" s="26" t="str">
        <f>IF(OR($A367="",SUM(Valuation!$K$5:$K$504)=0),"",$C367/SUM(Valuation!$K$5:$K$504))</f>
        <v/>
      </c>
      <c r="E367" s="26" t="str">
        <f>IF($D367="","",SUMIF($C$4:$C$503,"&gt;"&amp;$C367)/SUM(Valuation!$K$5:$K$504))</f>
        <v/>
      </c>
      <c r="F367" s="26" t="str">
        <f>IF($D367="","",SUMIF($C$4:$C$503,"&gt;="&amp;$C367)/SUM(Valuation!$K$5:$K$504))</f>
        <v/>
      </c>
      <c r="G367" s="27" t="str">
        <f t="shared" si="5"/>
        <v/>
      </c>
      <c r="H367" s="28" t="str">
        <f>IF($D367="","",IF($C367=0,"C",IF($E367&lt;Settings!$B$7,"A",IF($E367&lt;Settings!$B$8,"B","C"))))</f>
        <v/>
      </c>
    </row>
    <row r="368" spans="1:8" x14ac:dyDescent="0.3">
      <c r="A368" s="25" t="str">
        <f>IF(Valuation!A369="","",Valuation!A369)</f>
        <v/>
      </c>
      <c r="B368" s="25" t="str">
        <f>IF($A368="","",Valuation!B369)</f>
        <v/>
      </c>
      <c r="C368" s="22" t="str">
        <f>IF($A368="","",N(Valuation!K369))</f>
        <v/>
      </c>
      <c r="D368" s="26" t="str">
        <f>IF(OR($A368="",SUM(Valuation!$K$5:$K$504)=0),"",$C368/SUM(Valuation!$K$5:$K$504))</f>
        <v/>
      </c>
      <c r="E368" s="26" t="str">
        <f>IF($D368="","",SUMIF($C$4:$C$503,"&gt;"&amp;$C368)/SUM(Valuation!$K$5:$K$504))</f>
        <v/>
      </c>
      <c r="F368" s="26" t="str">
        <f>IF($D368="","",SUMIF($C$4:$C$503,"&gt;="&amp;$C368)/SUM(Valuation!$K$5:$K$504))</f>
        <v/>
      </c>
      <c r="G368" s="27" t="str">
        <f t="shared" si="5"/>
        <v/>
      </c>
      <c r="H368" s="28" t="str">
        <f>IF($D368="","",IF($C368=0,"C",IF($E368&lt;Settings!$B$7,"A",IF($E368&lt;Settings!$B$8,"B","C"))))</f>
        <v/>
      </c>
    </row>
    <row r="369" spans="1:8" x14ac:dyDescent="0.3">
      <c r="A369" s="25" t="str">
        <f>IF(Valuation!A370="","",Valuation!A370)</f>
        <v/>
      </c>
      <c r="B369" s="25" t="str">
        <f>IF($A369="","",Valuation!B370)</f>
        <v/>
      </c>
      <c r="C369" s="22" t="str">
        <f>IF($A369="","",N(Valuation!K370))</f>
        <v/>
      </c>
      <c r="D369" s="26" t="str">
        <f>IF(OR($A369="",SUM(Valuation!$K$5:$K$504)=0),"",$C369/SUM(Valuation!$K$5:$K$504))</f>
        <v/>
      </c>
      <c r="E369" s="26" t="str">
        <f>IF($D369="","",SUMIF($C$4:$C$503,"&gt;"&amp;$C369)/SUM(Valuation!$K$5:$K$504))</f>
        <v/>
      </c>
      <c r="F369" s="26" t="str">
        <f>IF($D369="","",SUMIF($C$4:$C$503,"&gt;="&amp;$C369)/SUM(Valuation!$K$5:$K$504))</f>
        <v/>
      </c>
      <c r="G369" s="27" t="str">
        <f t="shared" si="5"/>
        <v/>
      </c>
      <c r="H369" s="28" t="str">
        <f>IF($D369="","",IF($C369=0,"C",IF($E369&lt;Settings!$B$7,"A",IF($E369&lt;Settings!$B$8,"B","C"))))</f>
        <v/>
      </c>
    </row>
    <row r="370" spans="1:8" x14ac:dyDescent="0.3">
      <c r="A370" s="25" t="str">
        <f>IF(Valuation!A371="","",Valuation!A371)</f>
        <v/>
      </c>
      <c r="B370" s="25" t="str">
        <f>IF($A370="","",Valuation!B371)</f>
        <v/>
      </c>
      <c r="C370" s="22" t="str">
        <f>IF($A370="","",N(Valuation!K371))</f>
        <v/>
      </c>
      <c r="D370" s="26" t="str">
        <f>IF(OR($A370="",SUM(Valuation!$K$5:$K$504)=0),"",$C370/SUM(Valuation!$K$5:$K$504))</f>
        <v/>
      </c>
      <c r="E370" s="26" t="str">
        <f>IF($D370="","",SUMIF($C$4:$C$503,"&gt;"&amp;$C370)/SUM(Valuation!$K$5:$K$504))</f>
        <v/>
      </c>
      <c r="F370" s="26" t="str">
        <f>IF($D370="","",SUMIF($C$4:$C$503,"&gt;="&amp;$C370)/SUM(Valuation!$K$5:$K$504))</f>
        <v/>
      </c>
      <c r="G370" s="27" t="str">
        <f t="shared" si="5"/>
        <v/>
      </c>
      <c r="H370" s="28" t="str">
        <f>IF($D370="","",IF($C370=0,"C",IF($E370&lt;Settings!$B$7,"A",IF($E370&lt;Settings!$B$8,"B","C"))))</f>
        <v/>
      </c>
    </row>
    <row r="371" spans="1:8" x14ac:dyDescent="0.3">
      <c r="A371" s="25" t="str">
        <f>IF(Valuation!A372="","",Valuation!A372)</f>
        <v/>
      </c>
      <c r="B371" s="25" t="str">
        <f>IF($A371="","",Valuation!B372)</f>
        <v/>
      </c>
      <c r="C371" s="22" t="str">
        <f>IF($A371="","",N(Valuation!K372))</f>
        <v/>
      </c>
      <c r="D371" s="26" t="str">
        <f>IF(OR($A371="",SUM(Valuation!$K$5:$K$504)=0),"",$C371/SUM(Valuation!$K$5:$K$504))</f>
        <v/>
      </c>
      <c r="E371" s="26" t="str">
        <f>IF($D371="","",SUMIF($C$4:$C$503,"&gt;"&amp;$C371)/SUM(Valuation!$K$5:$K$504))</f>
        <v/>
      </c>
      <c r="F371" s="26" t="str">
        <f>IF($D371="","",SUMIF($C$4:$C$503,"&gt;="&amp;$C371)/SUM(Valuation!$K$5:$K$504))</f>
        <v/>
      </c>
      <c r="G371" s="27" t="str">
        <f t="shared" si="5"/>
        <v/>
      </c>
      <c r="H371" s="28" t="str">
        <f>IF($D371="","",IF($C371=0,"C",IF($E371&lt;Settings!$B$7,"A",IF($E371&lt;Settings!$B$8,"B","C"))))</f>
        <v/>
      </c>
    </row>
    <row r="372" spans="1:8" x14ac:dyDescent="0.3">
      <c r="A372" s="25" t="str">
        <f>IF(Valuation!A373="","",Valuation!A373)</f>
        <v/>
      </c>
      <c r="B372" s="25" t="str">
        <f>IF($A372="","",Valuation!B373)</f>
        <v/>
      </c>
      <c r="C372" s="22" t="str">
        <f>IF($A372="","",N(Valuation!K373))</f>
        <v/>
      </c>
      <c r="D372" s="26" t="str">
        <f>IF(OR($A372="",SUM(Valuation!$K$5:$K$504)=0),"",$C372/SUM(Valuation!$K$5:$K$504))</f>
        <v/>
      </c>
      <c r="E372" s="26" t="str">
        <f>IF($D372="","",SUMIF($C$4:$C$503,"&gt;"&amp;$C372)/SUM(Valuation!$K$5:$K$504))</f>
        <v/>
      </c>
      <c r="F372" s="26" t="str">
        <f>IF($D372="","",SUMIF($C$4:$C$503,"&gt;="&amp;$C372)/SUM(Valuation!$K$5:$K$504))</f>
        <v/>
      </c>
      <c r="G372" s="27" t="str">
        <f t="shared" si="5"/>
        <v/>
      </c>
      <c r="H372" s="28" t="str">
        <f>IF($D372="","",IF($C372=0,"C",IF($E372&lt;Settings!$B$7,"A",IF($E372&lt;Settings!$B$8,"B","C"))))</f>
        <v/>
      </c>
    </row>
    <row r="373" spans="1:8" x14ac:dyDescent="0.3">
      <c r="A373" s="25" t="str">
        <f>IF(Valuation!A374="","",Valuation!A374)</f>
        <v/>
      </c>
      <c r="B373" s="25" t="str">
        <f>IF($A373="","",Valuation!B374)</f>
        <v/>
      </c>
      <c r="C373" s="22" t="str">
        <f>IF($A373="","",N(Valuation!K374))</f>
        <v/>
      </c>
      <c r="D373" s="26" t="str">
        <f>IF(OR($A373="",SUM(Valuation!$K$5:$K$504)=0),"",$C373/SUM(Valuation!$K$5:$K$504))</f>
        <v/>
      </c>
      <c r="E373" s="26" t="str">
        <f>IF($D373="","",SUMIF($C$4:$C$503,"&gt;"&amp;$C373)/SUM(Valuation!$K$5:$K$504))</f>
        <v/>
      </c>
      <c r="F373" s="26" t="str">
        <f>IF($D373="","",SUMIF($C$4:$C$503,"&gt;="&amp;$C373)/SUM(Valuation!$K$5:$K$504))</f>
        <v/>
      </c>
      <c r="G373" s="27" t="str">
        <f t="shared" si="5"/>
        <v/>
      </c>
      <c r="H373" s="28" t="str">
        <f>IF($D373="","",IF($C373=0,"C",IF($E373&lt;Settings!$B$7,"A",IF($E373&lt;Settings!$B$8,"B","C"))))</f>
        <v/>
      </c>
    </row>
    <row r="374" spans="1:8" x14ac:dyDescent="0.3">
      <c r="A374" s="25" t="str">
        <f>IF(Valuation!A375="","",Valuation!A375)</f>
        <v/>
      </c>
      <c r="B374" s="25" t="str">
        <f>IF($A374="","",Valuation!B375)</f>
        <v/>
      </c>
      <c r="C374" s="22" t="str">
        <f>IF($A374="","",N(Valuation!K375))</f>
        <v/>
      </c>
      <c r="D374" s="26" t="str">
        <f>IF(OR($A374="",SUM(Valuation!$K$5:$K$504)=0),"",$C374/SUM(Valuation!$K$5:$K$504))</f>
        <v/>
      </c>
      <c r="E374" s="26" t="str">
        <f>IF($D374="","",SUMIF($C$4:$C$503,"&gt;"&amp;$C374)/SUM(Valuation!$K$5:$K$504))</f>
        <v/>
      </c>
      <c r="F374" s="26" t="str">
        <f>IF($D374="","",SUMIF($C$4:$C$503,"&gt;="&amp;$C374)/SUM(Valuation!$K$5:$K$504))</f>
        <v/>
      </c>
      <c r="G374" s="27" t="str">
        <f t="shared" si="5"/>
        <v/>
      </c>
      <c r="H374" s="28" t="str">
        <f>IF($D374="","",IF($C374=0,"C",IF($E374&lt;Settings!$B$7,"A",IF($E374&lt;Settings!$B$8,"B","C"))))</f>
        <v/>
      </c>
    </row>
    <row r="375" spans="1:8" x14ac:dyDescent="0.3">
      <c r="A375" s="25" t="str">
        <f>IF(Valuation!A376="","",Valuation!A376)</f>
        <v/>
      </c>
      <c r="B375" s="25" t="str">
        <f>IF($A375="","",Valuation!B376)</f>
        <v/>
      </c>
      <c r="C375" s="22" t="str">
        <f>IF($A375="","",N(Valuation!K376))</f>
        <v/>
      </c>
      <c r="D375" s="26" t="str">
        <f>IF(OR($A375="",SUM(Valuation!$K$5:$K$504)=0),"",$C375/SUM(Valuation!$K$5:$K$504))</f>
        <v/>
      </c>
      <c r="E375" s="26" t="str">
        <f>IF($D375="","",SUMIF($C$4:$C$503,"&gt;"&amp;$C375)/SUM(Valuation!$K$5:$K$504))</f>
        <v/>
      </c>
      <c r="F375" s="26" t="str">
        <f>IF($D375="","",SUMIF($C$4:$C$503,"&gt;="&amp;$C375)/SUM(Valuation!$K$5:$K$504))</f>
        <v/>
      </c>
      <c r="G375" s="27" t="str">
        <f t="shared" si="5"/>
        <v/>
      </c>
      <c r="H375" s="28" t="str">
        <f>IF($D375="","",IF($C375=0,"C",IF($E375&lt;Settings!$B$7,"A",IF($E375&lt;Settings!$B$8,"B","C"))))</f>
        <v/>
      </c>
    </row>
    <row r="376" spans="1:8" x14ac:dyDescent="0.3">
      <c r="A376" s="25" t="str">
        <f>IF(Valuation!A377="","",Valuation!A377)</f>
        <v/>
      </c>
      <c r="B376" s="25" t="str">
        <f>IF($A376="","",Valuation!B377)</f>
        <v/>
      </c>
      <c r="C376" s="22" t="str">
        <f>IF($A376="","",N(Valuation!K377))</f>
        <v/>
      </c>
      <c r="D376" s="26" t="str">
        <f>IF(OR($A376="",SUM(Valuation!$K$5:$K$504)=0),"",$C376/SUM(Valuation!$K$5:$K$504))</f>
        <v/>
      </c>
      <c r="E376" s="26" t="str">
        <f>IF($D376="","",SUMIF($C$4:$C$503,"&gt;"&amp;$C376)/SUM(Valuation!$K$5:$K$504))</f>
        <v/>
      </c>
      <c r="F376" s="26" t="str">
        <f>IF($D376="","",SUMIF($C$4:$C$503,"&gt;="&amp;$C376)/SUM(Valuation!$K$5:$K$504))</f>
        <v/>
      </c>
      <c r="G376" s="27" t="str">
        <f t="shared" si="5"/>
        <v/>
      </c>
      <c r="H376" s="28" t="str">
        <f>IF($D376="","",IF($C376=0,"C",IF($E376&lt;Settings!$B$7,"A",IF($E376&lt;Settings!$B$8,"B","C"))))</f>
        <v/>
      </c>
    </row>
    <row r="377" spans="1:8" x14ac:dyDescent="0.3">
      <c r="A377" s="25" t="str">
        <f>IF(Valuation!A378="","",Valuation!A378)</f>
        <v/>
      </c>
      <c r="B377" s="25" t="str">
        <f>IF($A377="","",Valuation!B378)</f>
        <v/>
      </c>
      <c r="C377" s="22" t="str">
        <f>IF($A377="","",N(Valuation!K378))</f>
        <v/>
      </c>
      <c r="D377" s="26" t="str">
        <f>IF(OR($A377="",SUM(Valuation!$K$5:$K$504)=0),"",$C377/SUM(Valuation!$K$5:$K$504))</f>
        <v/>
      </c>
      <c r="E377" s="26" t="str">
        <f>IF($D377="","",SUMIF($C$4:$C$503,"&gt;"&amp;$C377)/SUM(Valuation!$K$5:$K$504))</f>
        <v/>
      </c>
      <c r="F377" s="26" t="str">
        <f>IF($D377="","",SUMIF($C$4:$C$503,"&gt;="&amp;$C377)/SUM(Valuation!$K$5:$K$504))</f>
        <v/>
      </c>
      <c r="G377" s="27" t="str">
        <f t="shared" si="5"/>
        <v/>
      </c>
      <c r="H377" s="28" t="str">
        <f>IF($D377="","",IF($C377=0,"C",IF($E377&lt;Settings!$B$7,"A",IF($E377&lt;Settings!$B$8,"B","C"))))</f>
        <v/>
      </c>
    </row>
    <row r="378" spans="1:8" x14ac:dyDescent="0.3">
      <c r="A378" s="25" t="str">
        <f>IF(Valuation!A379="","",Valuation!A379)</f>
        <v/>
      </c>
      <c r="B378" s="25" t="str">
        <f>IF($A378="","",Valuation!B379)</f>
        <v/>
      </c>
      <c r="C378" s="22" t="str">
        <f>IF($A378="","",N(Valuation!K379))</f>
        <v/>
      </c>
      <c r="D378" s="26" t="str">
        <f>IF(OR($A378="",SUM(Valuation!$K$5:$K$504)=0),"",$C378/SUM(Valuation!$K$5:$K$504))</f>
        <v/>
      </c>
      <c r="E378" s="26" t="str">
        <f>IF($D378="","",SUMIF($C$4:$C$503,"&gt;"&amp;$C378)/SUM(Valuation!$K$5:$K$504))</f>
        <v/>
      </c>
      <c r="F378" s="26" t="str">
        <f>IF($D378="","",SUMIF($C$4:$C$503,"&gt;="&amp;$C378)/SUM(Valuation!$K$5:$K$504))</f>
        <v/>
      </c>
      <c r="G378" s="27" t="str">
        <f t="shared" si="5"/>
        <v/>
      </c>
      <c r="H378" s="28" t="str">
        <f>IF($D378="","",IF($C378=0,"C",IF($E378&lt;Settings!$B$7,"A",IF($E378&lt;Settings!$B$8,"B","C"))))</f>
        <v/>
      </c>
    </row>
    <row r="379" spans="1:8" x14ac:dyDescent="0.3">
      <c r="A379" s="25" t="str">
        <f>IF(Valuation!A380="","",Valuation!A380)</f>
        <v/>
      </c>
      <c r="B379" s="25" t="str">
        <f>IF($A379="","",Valuation!B380)</f>
        <v/>
      </c>
      <c r="C379" s="22" t="str">
        <f>IF($A379="","",N(Valuation!K380))</f>
        <v/>
      </c>
      <c r="D379" s="26" t="str">
        <f>IF(OR($A379="",SUM(Valuation!$K$5:$K$504)=0),"",$C379/SUM(Valuation!$K$5:$K$504))</f>
        <v/>
      </c>
      <c r="E379" s="26" t="str">
        <f>IF($D379="","",SUMIF($C$4:$C$503,"&gt;"&amp;$C379)/SUM(Valuation!$K$5:$K$504))</f>
        <v/>
      </c>
      <c r="F379" s="26" t="str">
        <f>IF($D379="","",SUMIF($C$4:$C$503,"&gt;="&amp;$C379)/SUM(Valuation!$K$5:$K$504))</f>
        <v/>
      </c>
      <c r="G379" s="27" t="str">
        <f t="shared" si="5"/>
        <v/>
      </c>
      <c r="H379" s="28" t="str">
        <f>IF($D379="","",IF($C379=0,"C",IF($E379&lt;Settings!$B$7,"A",IF($E379&lt;Settings!$B$8,"B","C"))))</f>
        <v/>
      </c>
    </row>
    <row r="380" spans="1:8" x14ac:dyDescent="0.3">
      <c r="A380" s="25" t="str">
        <f>IF(Valuation!A381="","",Valuation!A381)</f>
        <v/>
      </c>
      <c r="B380" s="25" t="str">
        <f>IF($A380="","",Valuation!B381)</f>
        <v/>
      </c>
      <c r="C380" s="22" t="str">
        <f>IF($A380="","",N(Valuation!K381))</f>
        <v/>
      </c>
      <c r="D380" s="26" t="str">
        <f>IF(OR($A380="",SUM(Valuation!$K$5:$K$504)=0),"",$C380/SUM(Valuation!$K$5:$K$504))</f>
        <v/>
      </c>
      <c r="E380" s="26" t="str">
        <f>IF($D380="","",SUMIF($C$4:$C$503,"&gt;"&amp;$C380)/SUM(Valuation!$K$5:$K$504))</f>
        <v/>
      </c>
      <c r="F380" s="26" t="str">
        <f>IF($D380="","",SUMIF($C$4:$C$503,"&gt;="&amp;$C380)/SUM(Valuation!$K$5:$K$504))</f>
        <v/>
      </c>
      <c r="G380" s="27" t="str">
        <f t="shared" si="5"/>
        <v/>
      </c>
      <c r="H380" s="28" t="str">
        <f>IF($D380="","",IF($C380=0,"C",IF($E380&lt;Settings!$B$7,"A",IF($E380&lt;Settings!$B$8,"B","C"))))</f>
        <v/>
      </c>
    </row>
    <row r="381" spans="1:8" x14ac:dyDescent="0.3">
      <c r="A381" s="25" t="str">
        <f>IF(Valuation!A382="","",Valuation!A382)</f>
        <v/>
      </c>
      <c r="B381" s="25" t="str">
        <f>IF($A381="","",Valuation!B382)</f>
        <v/>
      </c>
      <c r="C381" s="22" t="str">
        <f>IF($A381="","",N(Valuation!K382))</f>
        <v/>
      </c>
      <c r="D381" s="26" t="str">
        <f>IF(OR($A381="",SUM(Valuation!$K$5:$K$504)=0),"",$C381/SUM(Valuation!$K$5:$K$504))</f>
        <v/>
      </c>
      <c r="E381" s="26" t="str">
        <f>IF($D381="","",SUMIF($C$4:$C$503,"&gt;"&amp;$C381)/SUM(Valuation!$K$5:$K$504))</f>
        <v/>
      </c>
      <c r="F381" s="26" t="str">
        <f>IF($D381="","",SUMIF($C$4:$C$503,"&gt;="&amp;$C381)/SUM(Valuation!$K$5:$K$504))</f>
        <v/>
      </c>
      <c r="G381" s="27" t="str">
        <f t="shared" si="5"/>
        <v/>
      </c>
      <c r="H381" s="28" t="str">
        <f>IF($D381="","",IF($C381=0,"C",IF($E381&lt;Settings!$B$7,"A",IF($E381&lt;Settings!$B$8,"B","C"))))</f>
        <v/>
      </c>
    </row>
    <row r="382" spans="1:8" x14ac:dyDescent="0.3">
      <c r="A382" s="25" t="str">
        <f>IF(Valuation!A383="","",Valuation!A383)</f>
        <v/>
      </c>
      <c r="B382" s="25" t="str">
        <f>IF($A382="","",Valuation!B383)</f>
        <v/>
      </c>
      <c r="C382" s="22" t="str">
        <f>IF($A382="","",N(Valuation!K383))</f>
        <v/>
      </c>
      <c r="D382" s="26" t="str">
        <f>IF(OR($A382="",SUM(Valuation!$K$5:$K$504)=0),"",$C382/SUM(Valuation!$K$5:$K$504))</f>
        <v/>
      </c>
      <c r="E382" s="26" t="str">
        <f>IF($D382="","",SUMIF($C$4:$C$503,"&gt;"&amp;$C382)/SUM(Valuation!$K$5:$K$504))</f>
        <v/>
      </c>
      <c r="F382" s="26" t="str">
        <f>IF($D382="","",SUMIF($C$4:$C$503,"&gt;="&amp;$C382)/SUM(Valuation!$K$5:$K$504))</f>
        <v/>
      </c>
      <c r="G382" s="27" t="str">
        <f t="shared" si="5"/>
        <v/>
      </c>
      <c r="H382" s="28" t="str">
        <f>IF($D382="","",IF($C382=0,"C",IF($E382&lt;Settings!$B$7,"A",IF($E382&lt;Settings!$B$8,"B","C"))))</f>
        <v/>
      </c>
    </row>
    <row r="383" spans="1:8" x14ac:dyDescent="0.3">
      <c r="A383" s="25" t="str">
        <f>IF(Valuation!A384="","",Valuation!A384)</f>
        <v/>
      </c>
      <c r="B383" s="25" t="str">
        <f>IF($A383="","",Valuation!B384)</f>
        <v/>
      </c>
      <c r="C383" s="22" t="str">
        <f>IF($A383="","",N(Valuation!K384))</f>
        <v/>
      </c>
      <c r="D383" s="26" t="str">
        <f>IF(OR($A383="",SUM(Valuation!$K$5:$K$504)=0),"",$C383/SUM(Valuation!$K$5:$K$504))</f>
        <v/>
      </c>
      <c r="E383" s="26" t="str">
        <f>IF($D383="","",SUMIF($C$4:$C$503,"&gt;"&amp;$C383)/SUM(Valuation!$K$5:$K$504))</f>
        <v/>
      </c>
      <c r="F383" s="26" t="str">
        <f>IF($D383="","",SUMIF($C$4:$C$503,"&gt;="&amp;$C383)/SUM(Valuation!$K$5:$K$504))</f>
        <v/>
      </c>
      <c r="G383" s="27" t="str">
        <f t="shared" si="5"/>
        <v/>
      </c>
      <c r="H383" s="28" t="str">
        <f>IF($D383="","",IF($C383=0,"C",IF($E383&lt;Settings!$B$7,"A",IF($E383&lt;Settings!$B$8,"B","C"))))</f>
        <v/>
      </c>
    </row>
    <row r="384" spans="1:8" x14ac:dyDescent="0.3">
      <c r="A384" s="25" t="str">
        <f>IF(Valuation!A385="","",Valuation!A385)</f>
        <v/>
      </c>
      <c r="B384" s="25" t="str">
        <f>IF($A384="","",Valuation!B385)</f>
        <v/>
      </c>
      <c r="C384" s="22" t="str">
        <f>IF($A384="","",N(Valuation!K385))</f>
        <v/>
      </c>
      <c r="D384" s="26" t="str">
        <f>IF(OR($A384="",SUM(Valuation!$K$5:$K$504)=0),"",$C384/SUM(Valuation!$K$5:$K$504))</f>
        <v/>
      </c>
      <c r="E384" s="26" t="str">
        <f>IF($D384="","",SUMIF($C$4:$C$503,"&gt;"&amp;$C384)/SUM(Valuation!$K$5:$K$504))</f>
        <v/>
      </c>
      <c r="F384" s="26" t="str">
        <f>IF($D384="","",SUMIF($C$4:$C$503,"&gt;="&amp;$C384)/SUM(Valuation!$K$5:$K$504))</f>
        <v/>
      </c>
      <c r="G384" s="27" t="str">
        <f t="shared" si="5"/>
        <v/>
      </c>
      <c r="H384" s="28" t="str">
        <f>IF($D384="","",IF($C384=0,"C",IF($E384&lt;Settings!$B$7,"A",IF($E384&lt;Settings!$B$8,"B","C"))))</f>
        <v/>
      </c>
    </row>
    <row r="385" spans="1:8" x14ac:dyDescent="0.3">
      <c r="A385" s="25" t="str">
        <f>IF(Valuation!A386="","",Valuation!A386)</f>
        <v/>
      </c>
      <c r="B385" s="25" t="str">
        <f>IF($A385="","",Valuation!B386)</f>
        <v/>
      </c>
      <c r="C385" s="22" t="str">
        <f>IF($A385="","",N(Valuation!K386))</f>
        <v/>
      </c>
      <c r="D385" s="26" t="str">
        <f>IF(OR($A385="",SUM(Valuation!$K$5:$K$504)=0),"",$C385/SUM(Valuation!$K$5:$K$504))</f>
        <v/>
      </c>
      <c r="E385" s="26" t="str">
        <f>IF($D385="","",SUMIF($C$4:$C$503,"&gt;"&amp;$C385)/SUM(Valuation!$K$5:$K$504))</f>
        <v/>
      </c>
      <c r="F385" s="26" t="str">
        <f>IF($D385="","",SUMIF($C$4:$C$503,"&gt;="&amp;$C385)/SUM(Valuation!$K$5:$K$504))</f>
        <v/>
      </c>
      <c r="G385" s="27" t="str">
        <f t="shared" si="5"/>
        <v/>
      </c>
      <c r="H385" s="28" t="str">
        <f>IF($D385="","",IF($C385=0,"C",IF($E385&lt;Settings!$B$7,"A",IF($E385&lt;Settings!$B$8,"B","C"))))</f>
        <v/>
      </c>
    </row>
    <row r="386" spans="1:8" x14ac:dyDescent="0.3">
      <c r="A386" s="25" t="str">
        <f>IF(Valuation!A387="","",Valuation!A387)</f>
        <v/>
      </c>
      <c r="B386" s="25" t="str">
        <f>IF($A386="","",Valuation!B387)</f>
        <v/>
      </c>
      <c r="C386" s="22" t="str">
        <f>IF($A386="","",N(Valuation!K387))</f>
        <v/>
      </c>
      <c r="D386" s="26" t="str">
        <f>IF(OR($A386="",SUM(Valuation!$K$5:$K$504)=0),"",$C386/SUM(Valuation!$K$5:$K$504))</f>
        <v/>
      </c>
      <c r="E386" s="26" t="str">
        <f>IF($D386="","",SUMIF($C$4:$C$503,"&gt;"&amp;$C386)/SUM(Valuation!$K$5:$K$504))</f>
        <v/>
      </c>
      <c r="F386" s="26" t="str">
        <f>IF($D386="","",SUMIF($C$4:$C$503,"&gt;="&amp;$C386)/SUM(Valuation!$K$5:$K$504))</f>
        <v/>
      </c>
      <c r="G386" s="27" t="str">
        <f t="shared" si="5"/>
        <v/>
      </c>
      <c r="H386" s="28" t="str">
        <f>IF($D386="","",IF($C386=0,"C",IF($E386&lt;Settings!$B$7,"A",IF($E386&lt;Settings!$B$8,"B","C"))))</f>
        <v/>
      </c>
    </row>
    <row r="387" spans="1:8" x14ac:dyDescent="0.3">
      <c r="A387" s="25" t="str">
        <f>IF(Valuation!A388="","",Valuation!A388)</f>
        <v/>
      </c>
      <c r="B387" s="25" t="str">
        <f>IF($A387="","",Valuation!B388)</f>
        <v/>
      </c>
      <c r="C387" s="22" t="str">
        <f>IF($A387="","",N(Valuation!K388))</f>
        <v/>
      </c>
      <c r="D387" s="26" t="str">
        <f>IF(OR($A387="",SUM(Valuation!$K$5:$K$504)=0),"",$C387/SUM(Valuation!$K$5:$K$504))</f>
        <v/>
      </c>
      <c r="E387" s="26" t="str">
        <f>IF($D387="","",SUMIF($C$4:$C$503,"&gt;"&amp;$C387)/SUM(Valuation!$K$5:$K$504))</f>
        <v/>
      </c>
      <c r="F387" s="26" t="str">
        <f>IF($D387="","",SUMIF($C$4:$C$503,"&gt;="&amp;$C387)/SUM(Valuation!$K$5:$K$504))</f>
        <v/>
      </c>
      <c r="G387" s="27" t="str">
        <f t="shared" si="5"/>
        <v/>
      </c>
      <c r="H387" s="28" t="str">
        <f>IF($D387="","",IF($C387=0,"C",IF($E387&lt;Settings!$B$7,"A",IF($E387&lt;Settings!$B$8,"B","C"))))</f>
        <v/>
      </c>
    </row>
    <row r="388" spans="1:8" x14ac:dyDescent="0.3">
      <c r="A388" s="25" t="str">
        <f>IF(Valuation!A389="","",Valuation!A389)</f>
        <v/>
      </c>
      <c r="B388" s="25" t="str">
        <f>IF($A388="","",Valuation!B389)</f>
        <v/>
      </c>
      <c r="C388" s="22" t="str">
        <f>IF($A388="","",N(Valuation!K389))</f>
        <v/>
      </c>
      <c r="D388" s="26" t="str">
        <f>IF(OR($A388="",SUM(Valuation!$K$5:$K$504)=0),"",$C388/SUM(Valuation!$K$5:$K$504))</f>
        <v/>
      </c>
      <c r="E388" s="26" t="str">
        <f>IF($D388="","",SUMIF($C$4:$C$503,"&gt;"&amp;$C388)/SUM(Valuation!$K$5:$K$504))</f>
        <v/>
      </c>
      <c r="F388" s="26" t="str">
        <f>IF($D388="","",SUMIF($C$4:$C$503,"&gt;="&amp;$C388)/SUM(Valuation!$K$5:$K$504))</f>
        <v/>
      </c>
      <c r="G388" s="27" t="str">
        <f t="shared" ref="G388:G451" si="6">IF($D388="","",RANK($C388,$C$4:$C$503))</f>
        <v/>
      </c>
      <c r="H388" s="28" t="str">
        <f>IF($D388="","",IF($C388=0,"C",IF($E388&lt;Settings!$B$7,"A",IF($E388&lt;Settings!$B$8,"B","C"))))</f>
        <v/>
      </c>
    </row>
    <row r="389" spans="1:8" x14ac:dyDescent="0.3">
      <c r="A389" s="25" t="str">
        <f>IF(Valuation!A390="","",Valuation!A390)</f>
        <v/>
      </c>
      <c r="B389" s="25" t="str">
        <f>IF($A389="","",Valuation!B390)</f>
        <v/>
      </c>
      <c r="C389" s="22" t="str">
        <f>IF($A389="","",N(Valuation!K390))</f>
        <v/>
      </c>
      <c r="D389" s="26" t="str">
        <f>IF(OR($A389="",SUM(Valuation!$K$5:$K$504)=0),"",$C389/SUM(Valuation!$K$5:$K$504))</f>
        <v/>
      </c>
      <c r="E389" s="26" t="str">
        <f>IF($D389="","",SUMIF($C$4:$C$503,"&gt;"&amp;$C389)/SUM(Valuation!$K$5:$K$504))</f>
        <v/>
      </c>
      <c r="F389" s="26" t="str">
        <f>IF($D389="","",SUMIF($C$4:$C$503,"&gt;="&amp;$C389)/SUM(Valuation!$K$5:$K$504))</f>
        <v/>
      </c>
      <c r="G389" s="27" t="str">
        <f t="shared" si="6"/>
        <v/>
      </c>
      <c r="H389" s="28" t="str">
        <f>IF($D389="","",IF($C389=0,"C",IF($E389&lt;Settings!$B$7,"A",IF($E389&lt;Settings!$B$8,"B","C"))))</f>
        <v/>
      </c>
    </row>
    <row r="390" spans="1:8" x14ac:dyDescent="0.3">
      <c r="A390" s="25" t="str">
        <f>IF(Valuation!A391="","",Valuation!A391)</f>
        <v/>
      </c>
      <c r="B390" s="25" t="str">
        <f>IF($A390="","",Valuation!B391)</f>
        <v/>
      </c>
      <c r="C390" s="22" t="str">
        <f>IF($A390="","",N(Valuation!K391))</f>
        <v/>
      </c>
      <c r="D390" s="26" t="str">
        <f>IF(OR($A390="",SUM(Valuation!$K$5:$K$504)=0),"",$C390/SUM(Valuation!$K$5:$K$504))</f>
        <v/>
      </c>
      <c r="E390" s="26" t="str">
        <f>IF($D390="","",SUMIF($C$4:$C$503,"&gt;"&amp;$C390)/SUM(Valuation!$K$5:$K$504))</f>
        <v/>
      </c>
      <c r="F390" s="26" t="str">
        <f>IF($D390="","",SUMIF($C$4:$C$503,"&gt;="&amp;$C390)/SUM(Valuation!$K$5:$K$504))</f>
        <v/>
      </c>
      <c r="G390" s="27" t="str">
        <f t="shared" si="6"/>
        <v/>
      </c>
      <c r="H390" s="28" t="str">
        <f>IF($D390="","",IF($C390=0,"C",IF($E390&lt;Settings!$B$7,"A",IF($E390&lt;Settings!$B$8,"B","C"))))</f>
        <v/>
      </c>
    </row>
    <row r="391" spans="1:8" x14ac:dyDescent="0.3">
      <c r="A391" s="25" t="str">
        <f>IF(Valuation!A392="","",Valuation!A392)</f>
        <v/>
      </c>
      <c r="B391" s="25" t="str">
        <f>IF($A391="","",Valuation!B392)</f>
        <v/>
      </c>
      <c r="C391" s="22" t="str">
        <f>IF($A391="","",N(Valuation!K392))</f>
        <v/>
      </c>
      <c r="D391" s="26" t="str">
        <f>IF(OR($A391="",SUM(Valuation!$K$5:$K$504)=0),"",$C391/SUM(Valuation!$K$5:$K$504))</f>
        <v/>
      </c>
      <c r="E391" s="26" t="str">
        <f>IF($D391="","",SUMIF($C$4:$C$503,"&gt;"&amp;$C391)/SUM(Valuation!$K$5:$K$504))</f>
        <v/>
      </c>
      <c r="F391" s="26" t="str">
        <f>IF($D391="","",SUMIF($C$4:$C$503,"&gt;="&amp;$C391)/SUM(Valuation!$K$5:$K$504))</f>
        <v/>
      </c>
      <c r="G391" s="27" t="str">
        <f t="shared" si="6"/>
        <v/>
      </c>
      <c r="H391" s="28" t="str">
        <f>IF($D391="","",IF($C391=0,"C",IF($E391&lt;Settings!$B$7,"A",IF($E391&lt;Settings!$B$8,"B","C"))))</f>
        <v/>
      </c>
    </row>
    <row r="392" spans="1:8" x14ac:dyDescent="0.3">
      <c r="A392" s="25" t="str">
        <f>IF(Valuation!A393="","",Valuation!A393)</f>
        <v/>
      </c>
      <c r="B392" s="25" t="str">
        <f>IF($A392="","",Valuation!B393)</f>
        <v/>
      </c>
      <c r="C392" s="22" t="str">
        <f>IF($A392="","",N(Valuation!K393))</f>
        <v/>
      </c>
      <c r="D392" s="26" t="str">
        <f>IF(OR($A392="",SUM(Valuation!$K$5:$K$504)=0),"",$C392/SUM(Valuation!$K$5:$K$504))</f>
        <v/>
      </c>
      <c r="E392" s="26" t="str">
        <f>IF($D392="","",SUMIF($C$4:$C$503,"&gt;"&amp;$C392)/SUM(Valuation!$K$5:$K$504))</f>
        <v/>
      </c>
      <c r="F392" s="26" t="str">
        <f>IF($D392="","",SUMIF($C$4:$C$503,"&gt;="&amp;$C392)/SUM(Valuation!$K$5:$K$504))</f>
        <v/>
      </c>
      <c r="G392" s="27" t="str">
        <f t="shared" si="6"/>
        <v/>
      </c>
      <c r="H392" s="28" t="str">
        <f>IF($D392="","",IF($C392=0,"C",IF($E392&lt;Settings!$B$7,"A",IF($E392&lt;Settings!$B$8,"B","C"))))</f>
        <v/>
      </c>
    </row>
    <row r="393" spans="1:8" x14ac:dyDescent="0.3">
      <c r="A393" s="25" t="str">
        <f>IF(Valuation!A394="","",Valuation!A394)</f>
        <v/>
      </c>
      <c r="B393" s="25" t="str">
        <f>IF($A393="","",Valuation!B394)</f>
        <v/>
      </c>
      <c r="C393" s="22" t="str">
        <f>IF($A393="","",N(Valuation!K394))</f>
        <v/>
      </c>
      <c r="D393" s="26" t="str">
        <f>IF(OR($A393="",SUM(Valuation!$K$5:$K$504)=0),"",$C393/SUM(Valuation!$K$5:$K$504))</f>
        <v/>
      </c>
      <c r="E393" s="26" t="str">
        <f>IF($D393="","",SUMIF($C$4:$C$503,"&gt;"&amp;$C393)/SUM(Valuation!$K$5:$K$504))</f>
        <v/>
      </c>
      <c r="F393" s="26" t="str">
        <f>IF($D393="","",SUMIF($C$4:$C$503,"&gt;="&amp;$C393)/SUM(Valuation!$K$5:$K$504))</f>
        <v/>
      </c>
      <c r="G393" s="27" t="str">
        <f t="shared" si="6"/>
        <v/>
      </c>
      <c r="H393" s="28" t="str">
        <f>IF($D393="","",IF($C393=0,"C",IF($E393&lt;Settings!$B$7,"A",IF($E393&lt;Settings!$B$8,"B","C"))))</f>
        <v/>
      </c>
    </row>
    <row r="394" spans="1:8" x14ac:dyDescent="0.3">
      <c r="A394" s="25" t="str">
        <f>IF(Valuation!A395="","",Valuation!A395)</f>
        <v/>
      </c>
      <c r="B394" s="25" t="str">
        <f>IF($A394="","",Valuation!B395)</f>
        <v/>
      </c>
      <c r="C394" s="22" t="str">
        <f>IF($A394="","",N(Valuation!K395))</f>
        <v/>
      </c>
      <c r="D394" s="26" t="str">
        <f>IF(OR($A394="",SUM(Valuation!$K$5:$K$504)=0),"",$C394/SUM(Valuation!$K$5:$K$504))</f>
        <v/>
      </c>
      <c r="E394" s="26" t="str">
        <f>IF($D394="","",SUMIF($C$4:$C$503,"&gt;"&amp;$C394)/SUM(Valuation!$K$5:$K$504))</f>
        <v/>
      </c>
      <c r="F394" s="26" t="str">
        <f>IF($D394="","",SUMIF($C$4:$C$503,"&gt;="&amp;$C394)/SUM(Valuation!$K$5:$K$504))</f>
        <v/>
      </c>
      <c r="G394" s="27" t="str">
        <f t="shared" si="6"/>
        <v/>
      </c>
      <c r="H394" s="28" t="str">
        <f>IF($D394="","",IF($C394=0,"C",IF($E394&lt;Settings!$B$7,"A",IF($E394&lt;Settings!$B$8,"B","C"))))</f>
        <v/>
      </c>
    </row>
    <row r="395" spans="1:8" x14ac:dyDescent="0.3">
      <c r="A395" s="25" t="str">
        <f>IF(Valuation!A396="","",Valuation!A396)</f>
        <v/>
      </c>
      <c r="B395" s="25" t="str">
        <f>IF($A395="","",Valuation!B396)</f>
        <v/>
      </c>
      <c r="C395" s="22" t="str">
        <f>IF($A395="","",N(Valuation!K396))</f>
        <v/>
      </c>
      <c r="D395" s="26" t="str">
        <f>IF(OR($A395="",SUM(Valuation!$K$5:$K$504)=0),"",$C395/SUM(Valuation!$K$5:$K$504))</f>
        <v/>
      </c>
      <c r="E395" s="26" t="str">
        <f>IF($D395="","",SUMIF($C$4:$C$503,"&gt;"&amp;$C395)/SUM(Valuation!$K$5:$K$504))</f>
        <v/>
      </c>
      <c r="F395" s="26" t="str">
        <f>IF($D395="","",SUMIF($C$4:$C$503,"&gt;="&amp;$C395)/SUM(Valuation!$K$5:$K$504))</f>
        <v/>
      </c>
      <c r="G395" s="27" t="str">
        <f t="shared" si="6"/>
        <v/>
      </c>
      <c r="H395" s="28" t="str">
        <f>IF($D395="","",IF($C395=0,"C",IF($E395&lt;Settings!$B$7,"A",IF($E395&lt;Settings!$B$8,"B","C"))))</f>
        <v/>
      </c>
    </row>
    <row r="396" spans="1:8" x14ac:dyDescent="0.3">
      <c r="A396" s="25" t="str">
        <f>IF(Valuation!A397="","",Valuation!A397)</f>
        <v/>
      </c>
      <c r="B396" s="25" t="str">
        <f>IF($A396="","",Valuation!B397)</f>
        <v/>
      </c>
      <c r="C396" s="22" t="str">
        <f>IF($A396="","",N(Valuation!K397))</f>
        <v/>
      </c>
      <c r="D396" s="26" t="str">
        <f>IF(OR($A396="",SUM(Valuation!$K$5:$K$504)=0),"",$C396/SUM(Valuation!$K$5:$K$504))</f>
        <v/>
      </c>
      <c r="E396" s="26" t="str">
        <f>IF($D396="","",SUMIF($C$4:$C$503,"&gt;"&amp;$C396)/SUM(Valuation!$K$5:$K$504))</f>
        <v/>
      </c>
      <c r="F396" s="26" t="str">
        <f>IF($D396="","",SUMIF($C$4:$C$503,"&gt;="&amp;$C396)/SUM(Valuation!$K$5:$K$504))</f>
        <v/>
      </c>
      <c r="G396" s="27" t="str">
        <f t="shared" si="6"/>
        <v/>
      </c>
      <c r="H396" s="28" t="str">
        <f>IF($D396="","",IF($C396=0,"C",IF($E396&lt;Settings!$B$7,"A",IF($E396&lt;Settings!$B$8,"B","C"))))</f>
        <v/>
      </c>
    </row>
    <row r="397" spans="1:8" x14ac:dyDescent="0.3">
      <c r="A397" s="25" t="str">
        <f>IF(Valuation!A398="","",Valuation!A398)</f>
        <v/>
      </c>
      <c r="B397" s="25" t="str">
        <f>IF($A397="","",Valuation!B398)</f>
        <v/>
      </c>
      <c r="C397" s="22" t="str">
        <f>IF($A397="","",N(Valuation!K398))</f>
        <v/>
      </c>
      <c r="D397" s="26" t="str">
        <f>IF(OR($A397="",SUM(Valuation!$K$5:$K$504)=0),"",$C397/SUM(Valuation!$K$5:$K$504))</f>
        <v/>
      </c>
      <c r="E397" s="26" t="str">
        <f>IF($D397="","",SUMIF($C$4:$C$503,"&gt;"&amp;$C397)/SUM(Valuation!$K$5:$K$504))</f>
        <v/>
      </c>
      <c r="F397" s="26" t="str">
        <f>IF($D397="","",SUMIF($C$4:$C$503,"&gt;="&amp;$C397)/SUM(Valuation!$K$5:$K$504))</f>
        <v/>
      </c>
      <c r="G397" s="27" t="str">
        <f t="shared" si="6"/>
        <v/>
      </c>
      <c r="H397" s="28" t="str">
        <f>IF($D397="","",IF($C397=0,"C",IF($E397&lt;Settings!$B$7,"A",IF($E397&lt;Settings!$B$8,"B","C"))))</f>
        <v/>
      </c>
    </row>
    <row r="398" spans="1:8" x14ac:dyDescent="0.3">
      <c r="A398" s="25" t="str">
        <f>IF(Valuation!A399="","",Valuation!A399)</f>
        <v/>
      </c>
      <c r="B398" s="25" t="str">
        <f>IF($A398="","",Valuation!B399)</f>
        <v/>
      </c>
      <c r="C398" s="22" t="str">
        <f>IF($A398="","",N(Valuation!K399))</f>
        <v/>
      </c>
      <c r="D398" s="26" t="str">
        <f>IF(OR($A398="",SUM(Valuation!$K$5:$K$504)=0),"",$C398/SUM(Valuation!$K$5:$K$504))</f>
        <v/>
      </c>
      <c r="E398" s="26" t="str">
        <f>IF($D398="","",SUMIF($C$4:$C$503,"&gt;"&amp;$C398)/SUM(Valuation!$K$5:$K$504))</f>
        <v/>
      </c>
      <c r="F398" s="26" t="str">
        <f>IF($D398="","",SUMIF($C$4:$C$503,"&gt;="&amp;$C398)/SUM(Valuation!$K$5:$K$504))</f>
        <v/>
      </c>
      <c r="G398" s="27" t="str">
        <f t="shared" si="6"/>
        <v/>
      </c>
      <c r="H398" s="28" t="str">
        <f>IF($D398="","",IF($C398=0,"C",IF($E398&lt;Settings!$B$7,"A",IF($E398&lt;Settings!$B$8,"B","C"))))</f>
        <v/>
      </c>
    </row>
    <row r="399" spans="1:8" x14ac:dyDescent="0.3">
      <c r="A399" s="25" t="str">
        <f>IF(Valuation!A400="","",Valuation!A400)</f>
        <v/>
      </c>
      <c r="B399" s="25" t="str">
        <f>IF($A399="","",Valuation!B400)</f>
        <v/>
      </c>
      <c r="C399" s="22" t="str">
        <f>IF($A399="","",N(Valuation!K400))</f>
        <v/>
      </c>
      <c r="D399" s="26" t="str">
        <f>IF(OR($A399="",SUM(Valuation!$K$5:$K$504)=0),"",$C399/SUM(Valuation!$K$5:$K$504))</f>
        <v/>
      </c>
      <c r="E399" s="26" t="str">
        <f>IF($D399="","",SUMIF($C$4:$C$503,"&gt;"&amp;$C399)/SUM(Valuation!$K$5:$K$504))</f>
        <v/>
      </c>
      <c r="F399" s="26" t="str">
        <f>IF($D399="","",SUMIF($C$4:$C$503,"&gt;="&amp;$C399)/SUM(Valuation!$K$5:$K$504))</f>
        <v/>
      </c>
      <c r="G399" s="27" t="str">
        <f t="shared" si="6"/>
        <v/>
      </c>
      <c r="H399" s="28" t="str">
        <f>IF($D399="","",IF($C399=0,"C",IF($E399&lt;Settings!$B$7,"A",IF($E399&lt;Settings!$B$8,"B","C"))))</f>
        <v/>
      </c>
    </row>
    <row r="400" spans="1:8" x14ac:dyDescent="0.3">
      <c r="A400" s="25" t="str">
        <f>IF(Valuation!A401="","",Valuation!A401)</f>
        <v/>
      </c>
      <c r="B400" s="25" t="str">
        <f>IF($A400="","",Valuation!B401)</f>
        <v/>
      </c>
      <c r="C400" s="22" t="str">
        <f>IF($A400="","",N(Valuation!K401))</f>
        <v/>
      </c>
      <c r="D400" s="26" t="str">
        <f>IF(OR($A400="",SUM(Valuation!$K$5:$K$504)=0),"",$C400/SUM(Valuation!$K$5:$K$504))</f>
        <v/>
      </c>
      <c r="E400" s="26" t="str">
        <f>IF($D400="","",SUMIF($C$4:$C$503,"&gt;"&amp;$C400)/SUM(Valuation!$K$5:$K$504))</f>
        <v/>
      </c>
      <c r="F400" s="26" t="str">
        <f>IF($D400="","",SUMIF($C$4:$C$503,"&gt;="&amp;$C400)/SUM(Valuation!$K$5:$K$504))</f>
        <v/>
      </c>
      <c r="G400" s="27" t="str">
        <f t="shared" si="6"/>
        <v/>
      </c>
      <c r="H400" s="28" t="str">
        <f>IF($D400="","",IF($C400=0,"C",IF($E400&lt;Settings!$B$7,"A",IF($E400&lt;Settings!$B$8,"B","C"))))</f>
        <v/>
      </c>
    </row>
    <row r="401" spans="1:8" x14ac:dyDescent="0.3">
      <c r="A401" s="25" t="str">
        <f>IF(Valuation!A402="","",Valuation!A402)</f>
        <v/>
      </c>
      <c r="B401" s="25" t="str">
        <f>IF($A401="","",Valuation!B402)</f>
        <v/>
      </c>
      <c r="C401" s="22" t="str">
        <f>IF($A401="","",N(Valuation!K402))</f>
        <v/>
      </c>
      <c r="D401" s="26" t="str">
        <f>IF(OR($A401="",SUM(Valuation!$K$5:$K$504)=0),"",$C401/SUM(Valuation!$K$5:$K$504))</f>
        <v/>
      </c>
      <c r="E401" s="26" t="str">
        <f>IF($D401="","",SUMIF($C$4:$C$503,"&gt;"&amp;$C401)/SUM(Valuation!$K$5:$K$504))</f>
        <v/>
      </c>
      <c r="F401" s="26" t="str">
        <f>IF($D401="","",SUMIF($C$4:$C$503,"&gt;="&amp;$C401)/SUM(Valuation!$K$5:$K$504))</f>
        <v/>
      </c>
      <c r="G401" s="27" t="str">
        <f t="shared" si="6"/>
        <v/>
      </c>
      <c r="H401" s="28" t="str">
        <f>IF($D401="","",IF($C401=0,"C",IF($E401&lt;Settings!$B$7,"A",IF($E401&lt;Settings!$B$8,"B","C"))))</f>
        <v/>
      </c>
    </row>
    <row r="402" spans="1:8" x14ac:dyDescent="0.3">
      <c r="A402" s="25" t="str">
        <f>IF(Valuation!A403="","",Valuation!A403)</f>
        <v/>
      </c>
      <c r="B402" s="25" t="str">
        <f>IF($A402="","",Valuation!B403)</f>
        <v/>
      </c>
      <c r="C402" s="22" t="str">
        <f>IF($A402="","",N(Valuation!K403))</f>
        <v/>
      </c>
      <c r="D402" s="26" t="str">
        <f>IF(OR($A402="",SUM(Valuation!$K$5:$K$504)=0),"",$C402/SUM(Valuation!$K$5:$K$504))</f>
        <v/>
      </c>
      <c r="E402" s="26" t="str">
        <f>IF($D402="","",SUMIF($C$4:$C$503,"&gt;"&amp;$C402)/SUM(Valuation!$K$5:$K$504))</f>
        <v/>
      </c>
      <c r="F402" s="26" t="str">
        <f>IF($D402="","",SUMIF($C$4:$C$503,"&gt;="&amp;$C402)/SUM(Valuation!$K$5:$K$504))</f>
        <v/>
      </c>
      <c r="G402" s="27" t="str">
        <f t="shared" si="6"/>
        <v/>
      </c>
      <c r="H402" s="28" t="str">
        <f>IF($D402="","",IF($C402=0,"C",IF($E402&lt;Settings!$B$7,"A",IF($E402&lt;Settings!$B$8,"B","C"))))</f>
        <v/>
      </c>
    </row>
    <row r="403" spans="1:8" x14ac:dyDescent="0.3">
      <c r="A403" s="25" t="str">
        <f>IF(Valuation!A404="","",Valuation!A404)</f>
        <v/>
      </c>
      <c r="B403" s="25" t="str">
        <f>IF($A403="","",Valuation!B404)</f>
        <v/>
      </c>
      <c r="C403" s="22" t="str">
        <f>IF($A403="","",N(Valuation!K404))</f>
        <v/>
      </c>
      <c r="D403" s="26" t="str">
        <f>IF(OR($A403="",SUM(Valuation!$K$5:$K$504)=0),"",$C403/SUM(Valuation!$K$5:$K$504))</f>
        <v/>
      </c>
      <c r="E403" s="26" t="str">
        <f>IF($D403="","",SUMIF($C$4:$C$503,"&gt;"&amp;$C403)/SUM(Valuation!$K$5:$K$504))</f>
        <v/>
      </c>
      <c r="F403" s="26" t="str">
        <f>IF($D403="","",SUMIF($C$4:$C$503,"&gt;="&amp;$C403)/SUM(Valuation!$K$5:$K$504))</f>
        <v/>
      </c>
      <c r="G403" s="27" t="str">
        <f t="shared" si="6"/>
        <v/>
      </c>
      <c r="H403" s="28" t="str">
        <f>IF($D403="","",IF($C403=0,"C",IF($E403&lt;Settings!$B$7,"A",IF($E403&lt;Settings!$B$8,"B","C"))))</f>
        <v/>
      </c>
    </row>
    <row r="404" spans="1:8" x14ac:dyDescent="0.3">
      <c r="A404" s="25" t="str">
        <f>IF(Valuation!A405="","",Valuation!A405)</f>
        <v/>
      </c>
      <c r="B404" s="25" t="str">
        <f>IF($A404="","",Valuation!B405)</f>
        <v/>
      </c>
      <c r="C404" s="22" t="str">
        <f>IF($A404="","",N(Valuation!K405))</f>
        <v/>
      </c>
      <c r="D404" s="26" t="str">
        <f>IF(OR($A404="",SUM(Valuation!$K$5:$K$504)=0),"",$C404/SUM(Valuation!$K$5:$K$504))</f>
        <v/>
      </c>
      <c r="E404" s="26" t="str">
        <f>IF($D404="","",SUMIF($C$4:$C$503,"&gt;"&amp;$C404)/SUM(Valuation!$K$5:$K$504))</f>
        <v/>
      </c>
      <c r="F404" s="26" t="str">
        <f>IF($D404="","",SUMIF($C$4:$C$503,"&gt;="&amp;$C404)/SUM(Valuation!$K$5:$K$504))</f>
        <v/>
      </c>
      <c r="G404" s="27" t="str">
        <f t="shared" si="6"/>
        <v/>
      </c>
      <c r="H404" s="28" t="str">
        <f>IF($D404="","",IF($C404=0,"C",IF($E404&lt;Settings!$B$7,"A",IF($E404&lt;Settings!$B$8,"B","C"))))</f>
        <v/>
      </c>
    </row>
    <row r="405" spans="1:8" x14ac:dyDescent="0.3">
      <c r="A405" s="25" t="str">
        <f>IF(Valuation!A406="","",Valuation!A406)</f>
        <v/>
      </c>
      <c r="B405" s="25" t="str">
        <f>IF($A405="","",Valuation!B406)</f>
        <v/>
      </c>
      <c r="C405" s="22" t="str">
        <f>IF($A405="","",N(Valuation!K406))</f>
        <v/>
      </c>
      <c r="D405" s="26" t="str">
        <f>IF(OR($A405="",SUM(Valuation!$K$5:$K$504)=0),"",$C405/SUM(Valuation!$K$5:$K$504))</f>
        <v/>
      </c>
      <c r="E405" s="26" t="str">
        <f>IF($D405="","",SUMIF($C$4:$C$503,"&gt;"&amp;$C405)/SUM(Valuation!$K$5:$K$504))</f>
        <v/>
      </c>
      <c r="F405" s="26" t="str">
        <f>IF($D405="","",SUMIF($C$4:$C$503,"&gt;="&amp;$C405)/SUM(Valuation!$K$5:$K$504))</f>
        <v/>
      </c>
      <c r="G405" s="27" t="str">
        <f t="shared" si="6"/>
        <v/>
      </c>
      <c r="H405" s="28" t="str">
        <f>IF($D405="","",IF($C405=0,"C",IF($E405&lt;Settings!$B$7,"A",IF($E405&lt;Settings!$B$8,"B","C"))))</f>
        <v/>
      </c>
    </row>
    <row r="406" spans="1:8" x14ac:dyDescent="0.3">
      <c r="A406" s="25" t="str">
        <f>IF(Valuation!A407="","",Valuation!A407)</f>
        <v/>
      </c>
      <c r="B406" s="25" t="str">
        <f>IF($A406="","",Valuation!B407)</f>
        <v/>
      </c>
      <c r="C406" s="22" t="str">
        <f>IF($A406="","",N(Valuation!K407))</f>
        <v/>
      </c>
      <c r="D406" s="26" t="str">
        <f>IF(OR($A406="",SUM(Valuation!$K$5:$K$504)=0),"",$C406/SUM(Valuation!$K$5:$K$504))</f>
        <v/>
      </c>
      <c r="E406" s="26" t="str">
        <f>IF($D406="","",SUMIF($C$4:$C$503,"&gt;"&amp;$C406)/SUM(Valuation!$K$5:$K$504))</f>
        <v/>
      </c>
      <c r="F406" s="26" t="str">
        <f>IF($D406="","",SUMIF($C$4:$C$503,"&gt;="&amp;$C406)/SUM(Valuation!$K$5:$K$504))</f>
        <v/>
      </c>
      <c r="G406" s="27" t="str">
        <f t="shared" si="6"/>
        <v/>
      </c>
      <c r="H406" s="28" t="str">
        <f>IF($D406="","",IF($C406=0,"C",IF($E406&lt;Settings!$B$7,"A",IF($E406&lt;Settings!$B$8,"B","C"))))</f>
        <v/>
      </c>
    </row>
    <row r="407" spans="1:8" x14ac:dyDescent="0.3">
      <c r="A407" s="25" t="str">
        <f>IF(Valuation!A408="","",Valuation!A408)</f>
        <v/>
      </c>
      <c r="B407" s="25" t="str">
        <f>IF($A407="","",Valuation!B408)</f>
        <v/>
      </c>
      <c r="C407" s="22" t="str">
        <f>IF($A407="","",N(Valuation!K408))</f>
        <v/>
      </c>
      <c r="D407" s="26" t="str">
        <f>IF(OR($A407="",SUM(Valuation!$K$5:$K$504)=0),"",$C407/SUM(Valuation!$K$5:$K$504))</f>
        <v/>
      </c>
      <c r="E407" s="26" t="str">
        <f>IF($D407="","",SUMIF($C$4:$C$503,"&gt;"&amp;$C407)/SUM(Valuation!$K$5:$K$504))</f>
        <v/>
      </c>
      <c r="F407" s="26" t="str">
        <f>IF($D407="","",SUMIF($C$4:$C$503,"&gt;="&amp;$C407)/SUM(Valuation!$K$5:$K$504))</f>
        <v/>
      </c>
      <c r="G407" s="27" t="str">
        <f t="shared" si="6"/>
        <v/>
      </c>
      <c r="H407" s="28" t="str">
        <f>IF($D407="","",IF($C407=0,"C",IF($E407&lt;Settings!$B$7,"A",IF($E407&lt;Settings!$B$8,"B","C"))))</f>
        <v/>
      </c>
    </row>
    <row r="408" spans="1:8" x14ac:dyDescent="0.3">
      <c r="A408" s="25" t="str">
        <f>IF(Valuation!A409="","",Valuation!A409)</f>
        <v/>
      </c>
      <c r="B408" s="25" t="str">
        <f>IF($A408="","",Valuation!B409)</f>
        <v/>
      </c>
      <c r="C408" s="22" t="str">
        <f>IF($A408="","",N(Valuation!K409))</f>
        <v/>
      </c>
      <c r="D408" s="26" t="str">
        <f>IF(OR($A408="",SUM(Valuation!$K$5:$K$504)=0),"",$C408/SUM(Valuation!$K$5:$K$504))</f>
        <v/>
      </c>
      <c r="E408" s="26" t="str">
        <f>IF($D408="","",SUMIF($C$4:$C$503,"&gt;"&amp;$C408)/SUM(Valuation!$K$5:$K$504))</f>
        <v/>
      </c>
      <c r="F408" s="26" t="str">
        <f>IF($D408="","",SUMIF($C$4:$C$503,"&gt;="&amp;$C408)/SUM(Valuation!$K$5:$K$504))</f>
        <v/>
      </c>
      <c r="G408" s="27" t="str">
        <f t="shared" si="6"/>
        <v/>
      </c>
      <c r="H408" s="28" t="str">
        <f>IF($D408="","",IF($C408=0,"C",IF($E408&lt;Settings!$B$7,"A",IF($E408&lt;Settings!$B$8,"B","C"))))</f>
        <v/>
      </c>
    </row>
    <row r="409" spans="1:8" x14ac:dyDescent="0.3">
      <c r="A409" s="25" t="str">
        <f>IF(Valuation!A410="","",Valuation!A410)</f>
        <v/>
      </c>
      <c r="B409" s="25" t="str">
        <f>IF($A409="","",Valuation!B410)</f>
        <v/>
      </c>
      <c r="C409" s="22" t="str">
        <f>IF($A409="","",N(Valuation!K410))</f>
        <v/>
      </c>
      <c r="D409" s="26" t="str">
        <f>IF(OR($A409="",SUM(Valuation!$K$5:$K$504)=0),"",$C409/SUM(Valuation!$K$5:$K$504))</f>
        <v/>
      </c>
      <c r="E409" s="26" t="str">
        <f>IF($D409="","",SUMIF($C$4:$C$503,"&gt;"&amp;$C409)/SUM(Valuation!$K$5:$K$504))</f>
        <v/>
      </c>
      <c r="F409" s="26" t="str">
        <f>IF($D409="","",SUMIF($C$4:$C$503,"&gt;="&amp;$C409)/SUM(Valuation!$K$5:$K$504))</f>
        <v/>
      </c>
      <c r="G409" s="27" t="str">
        <f t="shared" si="6"/>
        <v/>
      </c>
      <c r="H409" s="28" t="str">
        <f>IF($D409="","",IF($C409=0,"C",IF($E409&lt;Settings!$B$7,"A",IF($E409&lt;Settings!$B$8,"B","C"))))</f>
        <v/>
      </c>
    </row>
    <row r="410" spans="1:8" x14ac:dyDescent="0.3">
      <c r="A410" s="25" t="str">
        <f>IF(Valuation!A411="","",Valuation!A411)</f>
        <v/>
      </c>
      <c r="B410" s="25" t="str">
        <f>IF($A410="","",Valuation!B411)</f>
        <v/>
      </c>
      <c r="C410" s="22" t="str">
        <f>IF($A410="","",N(Valuation!K411))</f>
        <v/>
      </c>
      <c r="D410" s="26" t="str">
        <f>IF(OR($A410="",SUM(Valuation!$K$5:$K$504)=0),"",$C410/SUM(Valuation!$K$5:$K$504))</f>
        <v/>
      </c>
      <c r="E410" s="26" t="str">
        <f>IF($D410="","",SUMIF($C$4:$C$503,"&gt;"&amp;$C410)/SUM(Valuation!$K$5:$K$504))</f>
        <v/>
      </c>
      <c r="F410" s="26" t="str">
        <f>IF($D410="","",SUMIF($C$4:$C$503,"&gt;="&amp;$C410)/SUM(Valuation!$K$5:$K$504))</f>
        <v/>
      </c>
      <c r="G410" s="27" t="str">
        <f t="shared" si="6"/>
        <v/>
      </c>
      <c r="H410" s="28" t="str">
        <f>IF($D410="","",IF($C410=0,"C",IF($E410&lt;Settings!$B$7,"A",IF($E410&lt;Settings!$B$8,"B","C"))))</f>
        <v/>
      </c>
    </row>
    <row r="411" spans="1:8" x14ac:dyDescent="0.3">
      <c r="A411" s="25" t="str">
        <f>IF(Valuation!A412="","",Valuation!A412)</f>
        <v/>
      </c>
      <c r="B411" s="25" t="str">
        <f>IF($A411="","",Valuation!B412)</f>
        <v/>
      </c>
      <c r="C411" s="22" t="str">
        <f>IF($A411="","",N(Valuation!K412))</f>
        <v/>
      </c>
      <c r="D411" s="26" t="str">
        <f>IF(OR($A411="",SUM(Valuation!$K$5:$K$504)=0),"",$C411/SUM(Valuation!$K$5:$K$504))</f>
        <v/>
      </c>
      <c r="E411" s="26" t="str">
        <f>IF($D411="","",SUMIF($C$4:$C$503,"&gt;"&amp;$C411)/SUM(Valuation!$K$5:$K$504))</f>
        <v/>
      </c>
      <c r="F411" s="26" t="str">
        <f>IF($D411="","",SUMIF($C$4:$C$503,"&gt;="&amp;$C411)/SUM(Valuation!$K$5:$K$504))</f>
        <v/>
      </c>
      <c r="G411" s="27" t="str">
        <f t="shared" si="6"/>
        <v/>
      </c>
      <c r="H411" s="28" t="str">
        <f>IF($D411="","",IF($C411=0,"C",IF($E411&lt;Settings!$B$7,"A",IF($E411&lt;Settings!$B$8,"B","C"))))</f>
        <v/>
      </c>
    </row>
    <row r="412" spans="1:8" x14ac:dyDescent="0.3">
      <c r="A412" s="25" t="str">
        <f>IF(Valuation!A413="","",Valuation!A413)</f>
        <v/>
      </c>
      <c r="B412" s="25" t="str">
        <f>IF($A412="","",Valuation!B413)</f>
        <v/>
      </c>
      <c r="C412" s="22" t="str">
        <f>IF($A412="","",N(Valuation!K413))</f>
        <v/>
      </c>
      <c r="D412" s="26" t="str">
        <f>IF(OR($A412="",SUM(Valuation!$K$5:$K$504)=0),"",$C412/SUM(Valuation!$K$5:$K$504))</f>
        <v/>
      </c>
      <c r="E412" s="26" t="str">
        <f>IF($D412="","",SUMIF($C$4:$C$503,"&gt;"&amp;$C412)/SUM(Valuation!$K$5:$K$504))</f>
        <v/>
      </c>
      <c r="F412" s="26" t="str">
        <f>IF($D412="","",SUMIF($C$4:$C$503,"&gt;="&amp;$C412)/SUM(Valuation!$K$5:$K$504))</f>
        <v/>
      </c>
      <c r="G412" s="27" t="str">
        <f t="shared" si="6"/>
        <v/>
      </c>
      <c r="H412" s="28" t="str">
        <f>IF($D412="","",IF($C412=0,"C",IF($E412&lt;Settings!$B$7,"A",IF($E412&lt;Settings!$B$8,"B","C"))))</f>
        <v/>
      </c>
    </row>
    <row r="413" spans="1:8" x14ac:dyDescent="0.3">
      <c r="A413" s="25" t="str">
        <f>IF(Valuation!A414="","",Valuation!A414)</f>
        <v/>
      </c>
      <c r="B413" s="25" t="str">
        <f>IF($A413="","",Valuation!B414)</f>
        <v/>
      </c>
      <c r="C413" s="22" t="str">
        <f>IF($A413="","",N(Valuation!K414))</f>
        <v/>
      </c>
      <c r="D413" s="26" t="str">
        <f>IF(OR($A413="",SUM(Valuation!$K$5:$K$504)=0),"",$C413/SUM(Valuation!$K$5:$K$504))</f>
        <v/>
      </c>
      <c r="E413" s="26" t="str">
        <f>IF($D413="","",SUMIF($C$4:$C$503,"&gt;"&amp;$C413)/SUM(Valuation!$K$5:$K$504))</f>
        <v/>
      </c>
      <c r="F413" s="26" t="str">
        <f>IF($D413="","",SUMIF($C$4:$C$503,"&gt;="&amp;$C413)/SUM(Valuation!$K$5:$K$504))</f>
        <v/>
      </c>
      <c r="G413" s="27" t="str">
        <f t="shared" si="6"/>
        <v/>
      </c>
      <c r="H413" s="28" t="str">
        <f>IF($D413="","",IF($C413=0,"C",IF($E413&lt;Settings!$B$7,"A",IF($E413&lt;Settings!$B$8,"B","C"))))</f>
        <v/>
      </c>
    </row>
    <row r="414" spans="1:8" x14ac:dyDescent="0.3">
      <c r="A414" s="25" t="str">
        <f>IF(Valuation!A415="","",Valuation!A415)</f>
        <v/>
      </c>
      <c r="B414" s="25" t="str">
        <f>IF($A414="","",Valuation!B415)</f>
        <v/>
      </c>
      <c r="C414" s="22" t="str">
        <f>IF($A414="","",N(Valuation!K415))</f>
        <v/>
      </c>
      <c r="D414" s="26" t="str">
        <f>IF(OR($A414="",SUM(Valuation!$K$5:$K$504)=0),"",$C414/SUM(Valuation!$K$5:$K$504))</f>
        <v/>
      </c>
      <c r="E414" s="26" t="str">
        <f>IF($D414="","",SUMIF($C$4:$C$503,"&gt;"&amp;$C414)/SUM(Valuation!$K$5:$K$504))</f>
        <v/>
      </c>
      <c r="F414" s="26" t="str">
        <f>IF($D414="","",SUMIF($C$4:$C$503,"&gt;="&amp;$C414)/SUM(Valuation!$K$5:$K$504))</f>
        <v/>
      </c>
      <c r="G414" s="27" t="str">
        <f t="shared" si="6"/>
        <v/>
      </c>
      <c r="H414" s="28" t="str">
        <f>IF($D414="","",IF($C414=0,"C",IF($E414&lt;Settings!$B$7,"A",IF($E414&lt;Settings!$B$8,"B","C"))))</f>
        <v/>
      </c>
    </row>
    <row r="415" spans="1:8" x14ac:dyDescent="0.3">
      <c r="A415" s="25" t="str">
        <f>IF(Valuation!A416="","",Valuation!A416)</f>
        <v/>
      </c>
      <c r="B415" s="25" t="str">
        <f>IF($A415="","",Valuation!B416)</f>
        <v/>
      </c>
      <c r="C415" s="22" t="str">
        <f>IF($A415="","",N(Valuation!K416))</f>
        <v/>
      </c>
      <c r="D415" s="26" t="str">
        <f>IF(OR($A415="",SUM(Valuation!$K$5:$K$504)=0),"",$C415/SUM(Valuation!$K$5:$K$504))</f>
        <v/>
      </c>
      <c r="E415" s="26" t="str">
        <f>IF($D415="","",SUMIF($C$4:$C$503,"&gt;"&amp;$C415)/SUM(Valuation!$K$5:$K$504))</f>
        <v/>
      </c>
      <c r="F415" s="26" t="str">
        <f>IF($D415="","",SUMIF($C$4:$C$503,"&gt;="&amp;$C415)/SUM(Valuation!$K$5:$K$504))</f>
        <v/>
      </c>
      <c r="G415" s="27" t="str">
        <f t="shared" si="6"/>
        <v/>
      </c>
      <c r="H415" s="28" t="str">
        <f>IF($D415="","",IF($C415=0,"C",IF($E415&lt;Settings!$B$7,"A",IF($E415&lt;Settings!$B$8,"B","C"))))</f>
        <v/>
      </c>
    </row>
    <row r="416" spans="1:8" x14ac:dyDescent="0.3">
      <c r="A416" s="25" t="str">
        <f>IF(Valuation!A417="","",Valuation!A417)</f>
        <v/>
      </c>
      <c r="B416" s="25" t="str">
        <f>IF($A416="","",Valuation!B417)</f>
        <v/>
      </c>
      <c r="C416" s="22" t="str">
        <f>IF($A416="","",N(Valuation!K417))</f>
        <v/>
      </c>
      <c r="D416" s="26" t="str">
        <f>IF(OR($A416="",SUM(Valuation!$K$5:$K$504)=0),"",$C416/SUM(Valuation!$K$5:$K$504))</f>
        <v/>
      </c>
      <c r="E416" s="26" t="str">
        <f>IF($D416="","",SUMIF($C$4:$C$503,"&gt;"&amp;$C416)/SUM(Valuation!$K$5:$K$504))</f>
        <v/>
      </c>
      <c r="F416" s="26" t="str">
        <f>IF($D416="","",SUMIF($C$4:$C$503,"&gt;="&amp;$C416)/SUM(Valuation!$K$5:$K$504))</f>
        <v/>
      </c>
      <c r="G416" s="27" t="str">
        <f t="shared" si="6"/>
        <v/>
      </c>
      <c r="H416" s="28" t="str">
        <f>IF($D416="","",IF($C416=0,"C",IF($E416&lt;Settings!$B$7,"A",IF($E416&lt;Settings!$B$8,"B","C"))))</f>
        <v/>
      </c>
    </row>
    <row r="417" spans="1:8" x14ac:dyDescent="0.3">
      <c r="A417" s="25" t="str">
        <f>IF(Valuation!A418="","",Valuation!A418)</f>
        <v/>
      </c>
      <c r="B417" s="25" t="str">
        <f>IF($A417="","",Valuation!B418)</f>
        <v/>
      </c>
      <c r="C417" s="22" t="str">
        <f>IF($A417="","",N(Valuation!K418))</f>
        <v/>
      </c>
      <c r="D417" s="26" t="str">
        <f>IF(OR($A417="",SUM(Valuation!$K$5:$K$504)=0),"",$C417/SUM(Valuation!$K$5:$K$504))</f>
        <v/>
      </c>
      <c r="E417" s="26" t="str">
        <f>IF($D417="","",SUMIF($C$4:$C$503,"&gt;"&amp;$C417)/SUM(Valuation!$K$5:$K$504))</f>
        <v/>
      </c>
      <c r="F417" s="26" t="str">
        <f>IF($D417="","",SUMIF($C$4:$C$503,"&gt;="&amp;$C417)/SUM(Valuation!$K$5:$K$504))</f>
        <v/>
      </c>
      <c r="G417" s="27" t="str">
        <f t="shared" si="6"/>
        <v/>
      </c>
      <c r="H417" s="28" t="str">
        <f>IF($D417="","",IF($C417=0,"C",IF($E417&lt;Settings!$B$7,"A",IF($E417&lt;Settings!$B$8,"B","C"))))</f>
        <v/>
      </c>
    </row>
    <row r="418" spans="1:8" x14ac:dyDescent="0.3">
      <c r="A418" s="25" t="str">
        <f>IF(Valuation!A419="","",Valuation!A419)</f>
        <v/>
      </c>
      <c r="B418" s="25" t="str">
        <f>IF($A418="","",Valuation!B419)</f>
        <v/>
      </c>
      <c r="C418" s="22" t="str">
        <f>IF($A418="","",N(Valuation!K419))</f>
        <v/>
      </c>
      <c r="D418" s="26" t="str">
        <f>IF(OR($A418="",SUM(Valuation!$K$5:$K$504)=0),"",$C418/SUM(Valuation!$K$5:$K$504))</f>
        <v/>
      </c>
      <c r="E418" s="26" t="str">
        <f>IF($D418="","",SUMIF($C$4:$C$503,"&gt;"&amp;$C418)/SUM(Valuation!$K$5:$K$504))</f>
        <v/>
      </c>
      <c r="F418" s="26" t="str">
        <f>IF($D418="","",SUMIF($C$4:$C$503,"&gt;="&amp;$C418)/SUM(Valuation!$K$5:$K$504))</f>
        <v/>
      </c>
      <c r="G418" s="27" t="str">
        <f t="shared" si="6"/>
        <v/>
      </c>
      <c r="H418" s="28" t="str">
        <f>IF($D418="","",IF($C418=0,"C",IF($E418&lt;Settings!$B$7,"A",IF($E418&lt;Settings!$B$8,"B","C"))))</f>
        <v/>
      </c>
    </row>
    <row r="419" spans="1:8" x14ac:dyDescent="0.3">
      <c r="A419" s="25" t="str">
        <f>IF(Valuation!A420="","",Valuation!A420)</f>
        <v/>
      </c>
      <c r="B419" s="25" t="str">
        <f>IF($A419="","",Valuation!B420)</f>
        <v/>
      </c>
      <c r="C419" s="22" t="str">
        <f>IF($A419="","",N(Valuation!K420))</f>
        <v/>
      </c>
      <c r="D419" s="26" t="str">
        <f>IF(OR($A419="",SUM(Valuation!$K$5:$K$504)=0),"",$C419/SUM(Valuation!$K$5:$K$504))</f>
        <v/>
      </c>
      <c r="E419" s="26" t="str">
        <f>IF($D419="","",SUMIF($C$4:$C$503,"&gt;"&amp;$C419)/SUM(Valuation!$K$5:$K$504))</f>
        <v/>
      </c>
      <c r="F419" s="26" t="str">
        <f>IF($D419="","",SUMIF($C$4:$C$503,"&gt;="&amp;$C419)/SUM(Valuation!$K$5:$K$504))</f>
        <v/>
      </c>
      <c r="G419" s="27" t="str">
        <f t="shared" si="6"/>
        <v/>
      </c>
      <c r="H419" s="28" t="str">
        <f>IF($D419="","",IF($C419=0,"C",IF($E419&lt;Settings!$B$7,"A",IF($E419&lt;Settings!$B$8,"B","C"))))</f>
        <v/>
      </c>
    </row>
    <row r="420" spans="1:8" x14ac:dyDescent="0.3">
      <c r="A420" s="25" t="str">
        <f>IF(Valuation!A421="","",Valuation!A421)</f>
        <v/>
      </c>
      <c r="B420" s="25" t="str">
        <f>IF($A420="","",Valuation!B421)</f>
        <v/>
      </c>
      <c r="C420" s="22" t="str">
        <f>IF($A420="","",N(Valuation!K421))</f>
        <v/>
      </c>
      <c r="D420" s="26" t="str">
        <f>IF(OR($A420="",SUM(Valuation!$K$5:$K$504)=0),"",$C420/SUM(Valuation!$K$5:$K$504))</f>
        <v/>
      </c>
      <c r="E420" s="26" t="str">
        <f>IF($D420="","",SUMIF($C$4:$C$503,"&gt;"&amp;$C420)/SUM(Valuation!$K$5:$K$504))</f>
        <v/>
      </c>
      <c r="F420" s="26" t="str">
        <f>IF($D420="","",SUMIF($C$4:$C$503,"&gt;="&amp;$C420)/SUM(Valuation!$K$5:$K$504))</f>
        <v/>
      </c>
      <c r="G420" s="27" t="str">
        <f t="shared" si="6"/>
        <v/>
      </c>
      <c r="H420" s="28" t="str">
        <f>IF($D420="","",IF($C420=0,"C",IF($E420&lt;Settings!$B$7,"A",IF($E420&lt;Settings!$B$8,"B","C"))))</f>
        <v/>
      </c>
    </row>
    <row r="421" spans="1:8" x14ac:dyDescent="0.3">
      <c r="A421" s="25" t="str">
        <f>IF(Valuation!A422="","",Valuation!A422)</f>
        <v/>
      </c>
      <c r="B421" s="25" t="str">
        <f>IF($A421="","",Valuation!B422)</f>
        <v/>
      </c>
      <c r="C421" s="22" t="str">
        <f>IF($A421="","",N(Valuation!K422))</f>
        <v/>
      </c>
      <c r="D421" s="26" t="str">
        <f>IF(OR($A421="",SUM(Valuation!$K$5:$K$504)=0),"",$C421/SUM(Valuation!$K$5:$K$504))</f>
        <v/>
      </c>
      <c r="E421" s="26" t="str">
        <f>IF($D421="","",SUMIF($C$4:$C$503,"&gt;"&amp;$C421)/SUM(Valuation!$K$5:$K$504))</f>
        <v/>
      </c>
      <c r="F421" s="26" t="str">
        <f>IF($D421="","",SUMIF($C$4:$C$503,"&gt;="&amp;$C421)/SUM(Valuation!$K$5:$K$504))</f>
        <v/>
      </c>
      <c r="G421" s="27" t="str">
        <f t="shared" si="6"/>
        <v/>
      </c>
      <c r="H421" s="28" t="str">
        <f>IF($D421="","",IF($C421=0,"C",IF($E421&lt;Settings!$B$7,"A",IF($E421&lt;Settings!$B$8,"B","C"))))</f>
        <v/>
      </c>
    </row>
    <row r="422" spans="1:8" x14ac:dyDescent="0.3">
      <c r="A422" s="25" t="str">
        <f>IF(Valuation!A423="","",Valuation!A423)</f>
        <v/>
      </c>
      <c r="B422" s="25" t="str">
        <f>IF($A422="","",Valuation!B423)</f>
        <v/>
      </c>
      <c r="C422" s="22" t="str">
        <f>IF($A422="","",N(Valuation!K423))</f>
        <v/>
      </c>
      <c r="D422" s="26" t="str">
        <f>IF(OR($A422="",SUM(Valuation!$K$5:$K$504)=0),"",$C422/SUM(Valuation!$K$5:$K$504))</f>
        <v/>
      </c>
      <c r="E422" s="26" t="str">
        <f>IF($D422="","",SUMIF($C$4:$C$503,"&gt;"&amp;$C422)/SUM(Valuation!$K$5:$K$504))</f>
        <v/>
      </c>
      <c r="F422" s="26" t="str">
        <f>IF($D422="","",SUMIF($C$4:$C$503,"&gt;="&amp;$C422)/SUM(Valuation!$K$5:$K$504))</f>
        <v/>
      </c>
      <c r="G422" s="27" t="str">
        <f t="shared" si="6"/>
        <v/>
      </c>
      <c r="H422" s="28" t="str">
        <f>IF($D422="","",IF($C422=0,"C",IF($E422&lt;Settings!$B$7,"A",IF($E422&lt;Settings!$B$8,"B","C"))))</f>
        <v/>
      </c>
    </row>
    <row r="423" spans="1:8" x14ac:dyDescent="0.3">
      <c r="A423" s="25" t="str">
        <f>IF(Valuation!A424="","",Valuation!A424)</f>
        <v/>
      </c>
      <c r="B423" s="25" t="str">
        <f>IF($A423="","",Valuation!B424)</f>
        <v/>
      </c>
      <c r="C423" s="22" t="str">
        <f>IF($A423="","",N(Valuation!K424))</f>
        <v/>
      </c>
      <c r="D423" s="26" t="str">
        <f>IF(OR($A423="",SUM(Valuation!$K$5:$K$504)=0),"",$C423/SUM(Valuation!$K$5:$K$504))</f>
        <v/>
      </c>
      <c r="E423" s="26" t="str">
        <f>IF($D423="","",SUMIF($C$4:$C$503,"&gt;"&amp;$C423)/SUM(Valuation!$K$5:$K$504))</f>
        <v/>
      </c>
      <c r="F423" s="26" t="str">
        <f>IF($D423="","",SUMIF($C$4:$C$503,"&gt;="&amp;$C423)/SUM(Valuation!$K$5:$K$504))</f>
        <v/>
      </c>
      <c r="G423" s="27" t="str">
        <f t="shared" si="6"/>
        <v/>
      </c>
      <c r="H423" s="28" t="str">
        <f>IF($D423="","",IF($C423=0,"C",IF($E423&lt;Settings!$B$7,"A",IF($E423&lt;Settings!$B$8,"B","C"))))</f>
        <v/>
      </c>
    </row>
    <row r="424" spans="1:8" x14ac:dyDescent="0.3">
      <c r="A424" s="25" t="str">
        <f>IF(Valuation!A425="","",Valuation!A425)</f>
        <v/>
      </c>
      <c r="B424" s="25" t="str">
        <f>IF($A424="","",Valuation!B425)</f>
        <v/>
      </c>
      <c r="C424" s="22" t="str">
        <f>IF($A424="","",N(Valuation!K425))</f>
        <v/>
      </c>
      <c r="D424" s="26" t="str">
        <f>IF(OR($A424="",SUM(Valuation!$K$5:$K$504)=0),"",$C424/SUM(Valuation!$K$5:$K$504))</f>
        <v/>
      </c>
      <c r="E424" s="26" t="str">
        <f>IF($D424="","",SUMIF($C$4:$C$503,"&gt;"&amp;$C424)/SUM(Valuation!$K$5:$K$504))</f>
        <v/>
      </c>
      <c r="F424" s="26" t="str">
        <f>IF($D424="","",SUMIF($C$4:$C$503,"&gt;="&amp;$C424)/SUM(Valuation!$K$5:$K$504))</f>
        <v/>
      </c>
      <c r="G424" s="27" t="str">
        <f t="shared" si="6"/>
        <v/>
      </c>
      <c r="H424" s="28" t="str">
        <f>IF($D424="","",IF($C424=0,"C",IF($E424&lt;Settings!$B$7,"A",IF($E424&lt;Settings!$B$8,"B","C"))))</f>
        <v/>
      </c>
    </row>
    <row r="425" spans="1:8" x14ac:dyDescent="0.3">
      <c r="A425" s="25" t="str">
        <f>IF(Valuation!A426="","",Valuation!A426)</f>
        <v/>
      </c>
      <c r="B425" s="25" t="str">
        <f>IF($A425="","",Valuation!B426)</f>
        <v/>
      </c>
      <c r="C425" s="22" t="str">
        <f>IF($A425="","",N(Valuation!K426))</f>
        <v/>
      </c>
      <c r="D425" s="26" t="str">
        <f>IF(OR($A425="",SUM(Valuation!$K$5:$K$504)=0),"",$C425/SUM(Valuation!$K$5:$K$504))</f>
        <v/>
      </c>
      <c r="E425" s="26" t="str">
        <f>IF($D425="","",SUMIF($C$4:$C$503,"&gt;"&amp;$C425)/SUM(Valuation!$K$5:$K$504))</f>
        <v/>
      </c>
      <c r="F425" s="26" t="str">
        <f>IF($D425="","",SUMIF($C$4:$C$503,"&gt;="&amp;$C425)/SUM(Valuation!$K$5:$K$504))</f>
        <v/>
      </c>
      <c r="G425" s="27" t="str">
        <f t="shared" si="6"/>
        <v/>
      </c>
      <c r="H425" s="28" t="str">
        <f>IF($D425="","",IF($C425=0,"C",IF($E425&lt;Settings!$B$7,"A",IF($E425&lt;Settings!$B$8,"B","C"))))</f>
        <v/>
      </c>
    </row>
    <row r="426" spans="1:8" x14ac:dyDescent="0.3">
      <c r="A426" s="25" t="str">
        <f>IF(Valuation!A427="","",Valuation!A427)</f>
        <v/>
      </c>
      <c r="B426" s="25" t="str">
        <f>IF($A426="","",Valuation!B427)</f>
        <v/>
      </c>
      <c r="C426" s="22" t="str">
        <f>IF($A426="","",N(Valuation!K427))</f>
        <v/>
      </c>
      <c r="D426" s="26" t="str">
        <f>IF(OR($A426="",SUM(Valuation!$K$5:$K$504)=0),"",$C426/SUM(Valuation!$K$5:$K$504))</f>
        <v/>
      </c>
      <c r="E426" s="26" t="str">
        <f>IF($D426="","",SUMIF($C$4:$C$503,"&gt;"&amp;$C426)/SUM(Valuation!$K$5:$K$504))</f>
        <v/>
      </c>
      <c r="F426" s="26" t="str">
        <f>IF($D426="","",SUMIF($C$4:$C$503,"&gt;="&amp;$C426)/SUM(Valuation!$K$5:$K$504))</f>
        <v/>
      </c>
      <c r="G426" s="27" t="str">
        <f t="shared" si="6"/>
        <v/>
      </c>
      <c r="H426" s="28" t="str">
        <f>IF($D426="","",IF($C426=0,"C",IF($E426&lt;Settings!$B$7,"A",IF($E426&lt;Settings!$B$8,"B","C"))))</f>
        <v/>
      </c>
    </row>
    <row r="427" spans="1:8" x14ac:dyDescent="0.3">
      <c r="A427" s="25" t="str">
        <f>IF(Valuation!A428="","",Valuation!A428)</f>
        <v/>
      </c>
      <c r="B427" s="25" t="str">
        <f>IF($A427="","",Valuation!B428)</f>
        <v/>
      </c>
      <c r="C427" s="22" t="str">
        <f>IF($A427="","",N(Valuation!K428))</f>
        <v/>
      </c>
      <c r="D427" s="26" t="str">
        <f>IF(OR($A427="",SUM(Valuation!$K$5:$K$504)=0),"",$C427/SUM(Valuation!$K$5:$K$504))</f>
        <v/>
      </c>
      <c r="E427" s="26" t="str">
        <f>IF($D427="","",SUMIF($C$4:$C$503,"&gt;"&amp;$C427)/SUM(Valuation!$K$5:$K$504))</f>
        <v/>
      </c>
      <c r="F427" s="26" t="str">
        <f>IF($D427="","",SUMIF($C$4:$C$503,"&gt;="&amp;$C427)/SUM(Valuation!$K$5:$K$504))</f>
        <v/>
      </c>
      <c r="G427" s="27" t="str">
        <f t="shared" si="6"/>
        <v/>
      </c>
      <c r="H427" s="28" t="str">
        <f>IF($D427="","",IF($C427=0,"C",IF($E427&lt;Settings!$B$7,"A",IF($E427&lt;Settings!$B$8,"B","C"))))</f>
        <v/>
      </c>
    </row>
    <row r="428" spans="1:8" x14ac:dyDescent="0.3">
      <c r="A428" s="25" t="str">
        <f>IF(Valuation!A429="","",Valuation!A429)</f>
        <v/>
      </c>
      <c r="B428" s="25" t="str">
        <f>IF($A428="","",Valuation!B429)</f>
        <v/>
      </c>
      <c r="C428" s="22" t="str">
        <f>IF($A428="","",N(Valuation!K429))</f>
        <v/>
      </c>
      <c r="D428" s="26" t="str">
        <f>IF(OR($A428="",SUM(Valuation!$K$5:$K$504)=0),"",$C428/SUM(Valuation!$K$5:$K$504))</f>
        <v/>
      </c>
      <c r="E428" s="26" t="str">
        <f>IF($D428="","",SUMIF($C$4:$C$503,"&gt;"&amp;$C428)/SUM(Valuation!$K$5:$K$504))</f>
        <v/>
      </c>
      <c r="F428" s="26" t="str">
        <f>IF($D428="","",SUMIF($C$4:$C$503,"&gt;="&amp;$C428)/SUM(Valuation!$K$5:$K$504))</f>
        <v/>
      </c>
      <c r="G428" s="27" t="str">
        <f t="shared" si="6"/>
        <v/>
      </c>
      <c r="H428" s="28" t="str">
        <f>IF($D428="","",IF($C428=0,"C",IF($E428&lt;Settings!$B$7,"A",IF($E428&lt;Settings!$B$8,"B","C"))))</f>
        <v/>
      </c>
    </row>
    <row r="429" spans="1:8" x14ac:dyDescent="0.3">
      <c r="A429" s="25" t="str">
        <f>IF(Valuation!A430="","",Valuation!A430)</f>
        <v/>
      </c>
      <c r="B429" s="25" t="str">
        <f>IF($A429="","",Valuation!B430)</f>
        <v/>
      </c>
      <c r="C429" s="22" t="str">
        <f>IF($A429="","",N(Valuation!K430))</f>
        <v/>
      </c>
      <c r="D429" s="26" t="str">
        <f>IF(OR($A429="",SUM(Valuation!$K$5:$K$504)=0),"",$C429/SUM(Valuation!$K$5:$K$504))</f>
        <v/>
      </c>
      <c r="E429" s="26" t="str">
        <f>IF($D429="","",SUMIF($C$4:$C$503,"&gt;"&amp;$C429)/SUM(Valuation!$K$5:$K$504))</f>
        <v/>
      </c>
      <c r="F429" s="26" t="str">
        <f>IF($D429="","",SUMIF($C$4:$C$503,"&gt;="&amp;$C429)/SUM(Valuation!$K$5:$K$504))</f>
        <v/>
      </c>
      <c r="G429" s="27" t="str">
        <f t="shared" si="6"/>
        <v/>
      </c>
      <c r="H429" s="28" t="str">
        <f>IF($D429="","",IF($C429=0,"C",IF($E429&lt;Settings!$B$7,"A",IF($E429&lt;Settings!$B$8,"B","C"))))</f>
        <v/>
      </c>
    </row>
    <row r="430" spans="1:8" x14ac:dyDescent="0.3">
      <c r="A430" s="25" t="str">
        <f>IF(Valuation!A431="","",Valuation!A431)</f>
        <v/>
      </c>
      <c r="B430" s="25" t="str">
        <f>IF($A430="","",Valuation!B431)</f>
        <v/>
      </c>
      <c r="C430" s="22" t="str">
        <f>IF($A430="","",N(Valuation!K431))</f>
        <v/>
      </c>
      <c r="D430" s="26" t="str">
        <f>IF(OR($A430="",SUM(Valuation!$K$5:$K$504)=0),"",$C430/SUM(Valuation!$K$5:$K$504))</f>
        <v/>
      </c>
      <c r="E430" s="26" t="str">
        <f>IF($D430="","",SUMIF($C$4:$C$503,"&gt;"&amp;$C430)/SUM(Valuation!$K$5:$K$504))</f>
        <v/>
      </c>
      <c r="F430" s="26" t="str">
        <f>IF($D430="","",SUMIF($C$4:$C$503,"&gt;="&amp;$C430)/SUM(Valuation!$K$5:$K$504))</f>
        <v/>
      </c>
      <c r="G430" s="27" t="str">
        <f t="shared" si="6"/>
        <v/>
      </c>
      <c r="H430" s="28" t="str">
        <f>IF($D430="","",IF($C430=0,"C",IF($E430&lt;Settings!$B$7,"A",IF($E430&lt;Settings!$B$8,"B","C"))))</f>
        <v/>
      </c>
    </row>
    <row r="431" spans="1:8" x14ac:dyDescent="0.3">
      <c r="A431" s="25" t="str">
        <f>IF(Valuation!A432="","",Valuation!A432)</f>
        <v/>
      </c>
      <c r="B431" s="25" t="str">
        <f>IF($A431="","",Valuation!B432)</f>
        <v/>
      </c>
      <c r="C431" s="22" t="str">
        <f>IF($A431="","",N(Valuation!K432))</f>
        <v/>
      </c>
      <c r="D431" s="26" t="str">
        <f>IF(OR($A431="",SUM(Valuation!$K$5:$K$504)=0),"",$C431/SUM(Valuation!$K$5:$K$504))</f>
        <v/>
      </c>
      <c r="E431" s="26" t="str">
        <f>IF($D431="","",SUMIF($C$4:$C$503,"&gt;"&amp;$C431)/SUM(Valuation!$K$5:$K$504))</f>
        <v/>
      </c>
      <c r="F431" s="26" t="str">
        <f>IF($D431="","",SUMIF($C$4:$C$503,"&gt;="&amp;$C431)/SUM(Valuation!$K$5:$K$504))</f>
        <v/>
      </c>
      <c r="G431" s="27" t="str">
        <f t="shared" si="6"/>
        <v/>
      </c>
      <c r="H431" s="28" t="str">
        <f>IF($D431="","",IF($C431=0,"C",IF($E431&lt;Settings!$B$7,"A",IF($E431&lt;Settings!$B$8,"B","C"))))</f>
        <v/>
      </c>
    </row>
    <row r="432" spans="1:8" x14ac:dyDescent="0.3">
      <c r="A432" s="25" t="str">
        <f>IF(Valuation!A433="","",Valuation!A433)</f>
        <v/>
      </c>
      <c r="B432" s="25" t="str">
        <f>IF($A432="","",Valuation!B433)</f>
        <v/>
      </c>
      <c r="C432" s="22" t="str">
        <f>IF($A432="","",N(Valuation!K433))</f>
        <v/>
      </c>
      <c r="D432" s="26" t="str">
        <f>IF(OR($A432="",SUM(Valuation!$K$5:$K$504)=0),"",$C432/SUM(Valuation!$K$5:$K$504))</f>
        <v/>
      </c>
      <c r="E432" s="26" t="str">
        <f>IF($D432="","",SUMIF($C$4:$C$503,"&gt;"&amp;$C432)/SUM(Valuation!$K$5:$K$504))</f>
        <v/>
      </c>
      <c r="F432" s="26" t="str">
        <f>IF($D432="","",SUMIF($C$4:$C$503,"&gt;="&amp;$C432)/SUM(Valuation!$K$5:$K$504))</f>
        <v/>
      </c>
      <c r="G432" s="27" t="str">
        <f t="shared" si="6"/>
        <v/>
      </c>
      <c r="H432" s="28" t="str">
        <f>IF($D432="","",IF($C432=0,"C",IF($E432&lt;Settings!$B$7,"A",IF($E432&lt;Settings!$B$8,"B","C"))))</f>
        <v/>
      </c>
    </row>
    <row r="433" spans="1:8" x14ac:dyDescent="0.3">
      <c r="A433" s="25" t="str">
        <f>IF(Valuation!A434="","",Valuation!A434)</f>
        <v/>
      </c>
      <c r="B433" s="25" t="str">
        <f>IF($A433="","",Valuation!B434)</f>
        <v/>
      </c>
      <c r="C433" s="22" t="str">
        <f>IF($A433="","",N(Valuation!K434))</f>
        <v/>
      </c>
      <c r="D433" s="26" t="str">
        <f>IF(OR($A433="",SUM(Valuation!$K$5:$K$504)=0),"",$C433/SUM(Valuation!$K$5:$K$504))</f>
        <v/>
      </c>
      <c r="E433" s="26" t="str">
        <f>IF($D433="","",SUMIF($C$4:$C$503,"&gt;"&amp;$C433)/SUM(Valuation!$K$5:$K$504))</f>
        <v/>
      </c>
      <c r="F433" s="26" t="str">
        <f>IF($D433="","",SUMIF($C$4:$C$503,"&gt;="&amp;$C433)/SUM(Valuation!$K$5:$K$504))</f>
        <v/>
      </c>
      <c r="G433" s="27" t="str">
        <f t="shared" si="6"/>
        <v/>
      </c>
      <c r="H433" s="28" t="str">
        <f>IF($D433="","",IF($C433=0,"C",IF($E433&lt;Settings!$B$7,"A",IF($E433&lt;Settings!$B$8,"B","C"))))</f>
        <v/>
      </c>
    </row>
    <row r="434" spans="1:8" x14ac:dyDescent="0.3">
      <c r="A434" s="25" t="str">
        <f>IF(Valuation!A435="","",Valuation!A435)</f>
        <v/>
      </c>
      <c r="B434" s="25" t="str">
        <f>IF($A434="","",Valuation!B435)</f>
        <v/>
      </c>
      <c r="C434" s="22" t="str">
        <f>IF($A434="","",N(Valuation!K435))</f>
        <v/>
      </c>
      <c r="D434" s="26" t="str">
        <f>IF(OR($A434="",SUM(Valuation!$K$5:$K$504)=0),"",$C434/SUM(Valuation!$K$5:$K$504))</f>
        <v/>
      </c>
      <c r="E434" s="26" t="str">
        <f>IF($D434="","",SUMIF($C$4:$C$503,"&gt;"&amp;$C434)/SUM(Valuation!$K$5:$K$504))</f>
        <v/>
      </c>
      <c r="F434" s="26" t="str">
        <f>IF($D434="","",SUMIF($C$4:$C$503,"&gt;="&amp;$C434)/SUM(Valuation!$K$5:$K$504))</f>
        <v/>
      </c>
      <c r="G434" s="27" t="str">
        <f t="shared" si="6"/>
        <v/>
      </c>
      <c r="H434" s="28" t="str">
        <f>IF($D434="","",IF($C434=0,"C",IF($E434&lt;Settings!$B$7,"A",IF($E434&lt;Settings!$B$8,"B","C"))))</f>
        <v/>
      </c>
    </row>
    <row r="435" spans="1:8" x14ac:dyDescent="0.3">
      <c r="A435" s="25" t="str">
        <f>IF(Valuation!A436="","",Valuation!A436)</f>
        <v/>
      </c>
      <c r="B435" s="25" t="str">
        <f>IF($A435="","",Valuation!B436)</f>
        <v/>
      </c>
      <c r="C435" s="22" t="str">
        <f>IF($A435="","",N(Valuation!K436))</f>
        <v/>
      </c>
      <c r="D435" s="26" t="str">
        <f>IF(OR($A435="",SUM(Valuation!$K$5:$K$504)=0),"",$C435/SUM(Valuation!$K$5:$K$504))</f>
        <v/>
      </c>
      <c r="E435" s="26" t="str">
        <f>IF($D435="","",SUMIF($C$4:$C$503,"&gt;"&amp;$C435)/SUM(Valuation!$K$5:$K$504))</f>
        <v/>
      </c>
      <c r="F435" s="26" t="str">
        <f>IF($D435="","",SUMIF($C$4:$C$503,"&gt;="&amp;$C435)/SUM(Valuation!$K$5:$K$504))</f>
        <v/>
      </c>
      <c r="G435" s="27" t="str">
        <f t="shared" si="6"/>
        <v/>
      </c>
      <c r="H435" s="28" t="str">
        <f>IF($D435="","",IF($C435=0,"C",IF($E435&lt;Settings!$B$7,"A",IF($E435&lt;Settings!$B$8,"B","C"))))</f>
        <v/>
      </c>
    </row>
    <row r="436" spans="1:8" x14ac:dyDescent="0.3">
      <c r="A436" s="25" t="str">
        <f>IF(Valuation!A437="","",Valuation!A437)</f>
        <v/>
      </c>
      <c r="B436" s="25" t="str">
        <f>IF($A436="","",Valuation!B437)</f>
        <v/>
      </c>
      <c r="C436" s="22" t="str">
        <f>IF($A436="","",N(Valuation!K437))</f>
        <v/>
      </c>
      <c r="D436" s="26" t="str">
        <f>IF(OR($A436="",SUM(Valuation!$K$5:$K$504)=0),"",$C436/SUM(Valuation!$K$5:$K$504))</f>
        <v/>
      </c>
      <c r="E436" s="26" t="str">
        <f>IF($D436="","",SUMIF($C$4:$C$503,"&gt;"&amp;$C436)/SUM(Valuation!$K$5:$K$504))</f>
        <v/>
      </c>
      <c r="F436" s="26" t="str">
        <f>IF($D436="","",SUMIF($C$4:$C$503,"&gt;="&amp;$C436)/SUM(Valuation!$K$5:$K$504))</f>
        <v/>
      </c>
      <c r="G436" s="27" t="str">
        <f t="shared" si="6"/>
        <v/>
      </c>
      <c r="H436" s="28" t="str">
        <f>IF($D436="","",IF($C436=0,"C",IF($E436&lt;Settings!$B$7,"A",IF($E436&lt;Settings!$B$8,"B","C"))))</f>
        <v/>
      </c>
    </row>
    <row r="437" spans="1:8" x14ac:dyDescent="0.3">
      <c r="A437" s="25" t="str">
        <f>IF(Valuation!A438="","",Valuation!A438)</f>
        <v/>
      </c>
      <c r="B437" s="25" t="str">
        <f>IF($A437="","",Valuation!B438)</f>
        <v/>
      </c>
      <c r="C437" s="22" t="str">
        <f>IF($A437="","",N(Valuation!K438))</f>
        <v/>
      </c>
      <c r="D437" s="26" t="str">
        <f>IF(OR($A437="",SUM(Valuation!$K$5:$K$504)=0),"",$C437/SUM(Valuation!$K$5:$K$504))</f>
        <v/>
      </c>
      <c r="E437" s="26" t="str">
        <f>IF($D437="","",SUMIF($C$4:$C$503,"&gt;"&amp;$C437)/SUM(Valuation!$K$5:$K$504))</f>
        <v/>
      </c>
      <c r="F437" s="26" t="str">
        <f>IF($D437="","",SUMIF($C$4:$C$503,"&gt;="&amp;$C437)/SUM(Valuation!$K$5:$K$504))</f>
        <v/>
      </c>
      <c r="G437" s="27" t="str">
        <f t="shared" si="6"/>
        <v/>
      </c>
      <c r="H437" s="28" t="str">
        <f>IF($D437="","",IF($C437=0,"C",IF($E437&lt;Settings!$B$7,"A",IF($E437&lt;Settings!$B$8,"B","C"))))</f>
        <v/>
      </c>
    </row>
    <row r="438" spans="1:8" x14ac:dyDescent="0.3">
      <c r="A438" s="25" t="str">
        <f>IF(Valuation!A439="","",Valuation!A439)</f>
        <v/>
      </c>
      <c r="B438" s="25" t="str">
        <f>IF($A438="","",Valuation!B439)</f>
        <v/>
      </c>
      <c r="C438" s="22" t="str">
        <f>IF($A438="","",N(Valuation!K439))</f>
        <v/>
      </c>
      <c r="D438" s="26" t="str">
        <f>IF(OR($A438="",SUM(Valuation!$K$5:$K$504)=0),"",$C438/SUM(Valuation!$K$5:$K$504))</f>
        <v/>
      </c>
      <c r="E438" s="26" t="str">
        <f>IF($D438="","",SUMIF($C$4:$C$503,"&gt;"&amp;$C438)/SUM(Valuation!$K$5:$K$504))</f>
        <v/>
      </c>
      <c r="F438" s="26" t="str">
        <f>IF($D438="","",SUMIF($C$4:$C$503,"&gt;="&amp;$C438)/SUM(Valuation!$K$5:$K$504))</f>
        <v/>
      </c>
      <c r="G438" s="27" t="str">
        <f t="shared" si="6"/>
        <v/>
      </c>
      <c r="H438" s="28" t="str">
        <f>IF($D438="","",IF($C438=0,"C",IF($E438&lt;Settings!$B$7,"A",IF($E438&lt;Settings!$B$8,"B","C"))))</f>
        <v/>
      </c>
    </row>
    <row r="439" spans="1:8" x14ac:dyDescent="0.3">
      <c r="A439" s="25" t="str">
        <f>IF(Valuation!A440="","",Valuation!A440)</f>
        <v/>
      </c>
      <c r="B439" s="25" t="str">
        <f>IF($A439="","",Valuation!B440)</f>
        <v/>
      </c>
      <c r="C439" s="22" t="str">
        <f>IF($A439="","",N(Valuation!K440))</f>
        <v/>
      </c>
      <c r="D439" s="26" t="str">
        <f>IF(OR($A439="",SUM(Valuation!$K$5:$K$504)=0),"",$C439/SUM(Valuation!$K$5:$K$504))</f>
        <v/>
      </c>
      <c r="E439" s="26" t="str">
        <f>IF($D439="","",SUMIF($C$4:$C$503,"&gt;"&amp;$C439)/SUM(Valuation!$K$5:$K$504))</f>
        <v/>
      </c>
      <c r="F439" s="26" t="str">
        <f>IF($D439="","",SUMIF($C$4:$C$503,"&gt;="&amp;$C439)/SUM(Valuation!$K$5:$K$504))</f>
        <v/>
      </c>
      <c r="G439" s="27" t="str">
        <f t="shared" si="6"/>
        <v/>
      </c>
      <c r="H439" s="28" t="str">
        <f>IF($D439="","",IF($C439=0,"C",IF($E439&lt;Settings!$B$7,"A",IF($E439&lt;Settings!$B$8,"B","C"))))</f>
        <v/>
      </c>
    </row>
    <row r="440" spans="1:8" x14ac:dyDescent="0.3">
      <c r="A440" s="25" t="str">
        <f>IF(Valuation!A441="","",Valuation!A441)</f>
        <v/>
      </c>
      <c r="B440" s="25" t="str">
        <f>IF($A440="","",Valuation!B441)</f>
        <v/>
      </c>
      <c r="C440" s="22" t="str">
        <f>IF($A440="","",N(Valuation!K441))</f>
        <v/>
      </c>
      <c r="D440" s="26" t="str">
        <f>IF(OR($A440="",SUM(Valuation!$K$5:$K$504)=0),"",$C440/SUM(Valuation!$K$5:$K$504))</f>
        <v/>
      </c>
      <c r="E440" s="26" t="str">
        <f>IF($D440="","",SUMIF($C$4:$C$503,"&gt;"&amp;$C440)/SUM(Valuation!$K$5:$K$504))</f>
        <v/>
      </c>
      <c r="F440" s="26" t="str">
        <f>IF($D440="","",SUMIF($C$4:$C$503,"&gt;="&amp;$C440)/SUM(Valuation!$K$5:$K$504))</f>
        <v/>
      </c>
      <c r="G440" s="27" t="str">
        <f t="shared" si="6"/>
        <v/>
      </c>
      <c r="H440" s="28" t="str">
        <f>IF($D440="","",IF($C440=0,"C",IF($E440&lt;Settings!$B$7,"A",IF($E440&lt;Settings!$B$8,"B","C"))))</f>
        <v/>
      </c>
    </row>
    <row r="441" spans="1:8" x14ac:dyDescent="0.3">
      <c r="A441" s="25" t="str">
        <f>IF(Valuation!A442="","",Valuation!A442)</f>
        <v/>
      </c>
      <c r="B441" s="25" t="str">
        <f>IF($A441="","",Valuation!B442)</f>
        <v/>
      </c>
      <c r="C441" s="22" t="str">
        <f>IF($A441="","",N(Valuation!K442))</f>
        <v/>
      </c>
      <c r="D441" s="26" t="str">
        <f>IF(OR($A441="",SUM(Valuation!$K$5:$K$504)=0),"",$C441/SUM(Valuation!$K$5:$K$504))</f>
        <v/>
      </c>
      <c r="E441" s="26" t="str">
        <f>IF($D441="","",SUMIF($C$4:$C$503,"&gt;"&amp;$C441)/SUM(Valuation!$K$5:$K$504))</f>
        <v/>
      </c>
      <c r="F441" s="26" t="str">
        <f>IF($D441="","",SUMIF($C$4:$C$503,"&gt;="&amp;$C441)/SUM(Valuation!$K$5:$K$504))</f>
        <v/>
      </c>
      <c r="G441" s="27" t="str">
        <f t="shared" si="6"/>
        <v/>
      </c>
      <c r="H441" s="28" t="str">
        <f>IF($D441="","",IF($C441=0,"C",IF($E441&lt;Settings!$B$7,"A",IF($E441&lt;Settings!$B$8,"B","C"))))</f>
        <v/>
      </c>
    </row>
    <row r="442" spans="1:8" x14ac:dyDescent="0.3">
      <c r="A442" s="25" t="str">
        <f>IF(Valuation!A443="","",Valuation!A443)</f>
        <v/>
      </c>
      <c r="B442" s="25" t="str">
        <f>IF($A442="","",Valuation!B443)</f>
        <v/>
      </c>
      <c r="C442" s="22" t="str">
        <f>IF($A442="","",N(Valuation!K443))</f>
        <v/>
      </c>
      <c r="D442" s="26" t="str">
        <f>IF(OR($A442="",SUM(Valuation!$K$5:$K$504)=0),"",$C442/SUM(Valuation!$K$5:$K$504))</f>
        <v/>
      </c>
      <c r="E442" s="26" t="str">
        <f>IF($D442="","",SUMIF($C$4:$C$503,"&gt;"&amp;$C442)/SUM(Valuation!$K$5:$K$504))</f>
        <v/>
      </c>
      <c r="F442" s="26" t="str">
        <f>IF($D442="","",SUMIF($C$4:$C$503,"&gt;="&amp;$C442)/SUM(Valuation!$K$5:$K$504))</f>
        <v/>
      </c>
      <c r="G442" s="27" t="str">
        <f t="shared" si="6"/>
        <v/>
      </c>
      <c r="H442" s="28" t="str">
        <f>IF($D442="","",IF($C442=0,"C",IF($E442&lt;Settings!$B$7,"A",IF($E442&lt;Settings!$B$8,"B","C"))))</f>
        <v/>
      </c>
    </row>
    <row r="443" spans="1:8" x14ac:dyDescent="0.3">
      <c r="A443" s="25" t="str">
        <f>IF(Valuation!A444="","",Valuation!A444)</f>
        <v/>
      </c>
      <c r="B443" s="25" t="str">
        <f>IF($A443="","",Valuation!B444)</f>
        <v/>
      </c>
      <c r="C443" s="22" t="str">
        <f>IF($A443="","",N(Valuation!K444))</f>
        <v/>
      </c>
      <c r="D443" s="26" t="str">
        <f>IF(OR($A443="",SUM(Valuation!$K$5:$K$504)=0),"",$C443/SUM(Valuation!$K$5:$K$504))</f>
        <v/>
      </c>
      <c r="E443" s="26" t="str">
        <f>IF($D443="","",SUMIF($C$4:$C$503,"&gt;"&amp;$C443)/SUM(Valuation!$K$5:$K$504))</f>
        <v/>
      </c>
      <c r="F443" s="26" t="str">
        <f>IF($D443="","",SUMIF($C$4:$C$503,"&gt;="&amp;$C443)/SUM(Valuation!$K$5:$K$504))</f>
        <v/>
      </c>
      <c r="G443" s="27" t="str">
        <f t="shared" si="6"/>
        <v/>
      </c>
      <c r="H443" s="28" t="str">
        <f>IF($D443="","",IF($C443=0,"C",IF($E443&lt;Settings!$B$7,"A",IF($E443&lt;Settings!$B$8,"B","C"))))</f>
        <v/>
      </c>
    </row>
    <row r="444" spans="1:8" x14ac:dyDescent="0.3">
      <c r="A444" s="25" t="str">
        <f>IF(Valuation!A445="","",Valuation!A445)</f>
        <v/>
      </c>
      <c r="B444" s="25" t="str">
        <f>IF($A444="","",Valuation!B445)</f>
        <v/>
      </c>
      <c r="C444" s="22" t="str">
        <f>IF($A444="","",N(Valuation!K445))</f>
        <v/>
      </c>
      <c r="D444" s="26" t="str">
        <f>IF(OR($A444="",SUM(Valuation!$K$5:$K$504)=0),"",$C444/SUM(Valuation!$K$5:$K$504))</f>
        <v/>
      </c>
      <c r="E444" s="26" t="str">
        <f>IF($D444="","",SUMIF($C$4:$C$503,"&gt;"&amp;$C444)/SUM(Valuation!$K$5:$K$504))</f>
        <v/>
      </c>
      <c r="F444" s="26" t="str">
        <f>IF($D444="","",SUMIF($C$4:$C$503,"&gt;="&amp;$C444)/SUM(Valuation!$K$5:$K$504))</f>
        <v/>
      </c>
      <c r="G444" s="27" t="str">
        <f t="shared" si="6"/>
        <v/>
      </c>
      <c r="H444" s="28" t="str">
        <f>IF($D444="","",IF($C444=0,"C",IF($E444&lt;Settings!$B$7,"A",IF($E444&lt;Settings!$B$8,"B","C"))))</f>
        <v/>
      </c>
    </row>
    <row r="445" spans="1:8" x14ac:dyDescent="0.3">
      <c r="A445" s="25" t="str">
        <f>IF(Valuation!A446="","",Valuation!A446)</f>
        <v/>
      </c>
      <c r="B445" s="25" t="str">
        <f>IF($A445="","",Valuation!B446)</f>
        <v/>
      </c>
      <c r="C445" s="22" t="str">
        <f>IF($A445="","",N(Valuation!K446))</f>
        <v/>
      </c>
      <c r="D445" s="26" t="str">
        <f>IF(OR($A445="",SUM(Valuation!$K$5:$K$504)=0),"",$C445/SUM(Valuation!$K$5:$K$504))</f>
        <v/>
      </c>
      <c r="E445" s="26" t="str">
        <f>IF($D445="","",SUMIF($C$4:$C$503,"&gt;"&amp;$C445)/SUM(Valuation!$K$5:$K$504))</f>
        <v/>
      </c>
      <c r="F445" s="26" t="str">
        <f>IF($D445="","",SUMIF($C$4:$C$503,"&gt;="&amp;$C445)/SUM(Valuation!$K$5:$K$504))</f>
        <v/>
      </c>
      <c r="G445" s="27" t="str">
        <f t="shared" si="6"/>
        <v/>
      </c>
      <c r="H445" s="28" t="str">
        <f>IF($D445="","",IF($C445=0,"C",IF($E445&lt;Settings!$B$7,"A",IF($E445&lt;Settings!$B$8,"B","C"))))</f>
        <v/>
      </c>
    </row>
    <row r="446" spans="1:8" x14ac:dyDescent="0.3">
      <c r="A446" s="25" t="str">
        <f>IF(Valuation!A447="","",Valuation!A447)</f>
        <v/>
      </c>
      <c r="B446" s="25" t="str">
        <f>IF($A446="","",Valuation!B447)</f>
        <v/>
      </c>
      <c r="C446" s="22" t="str">
        <f>IF($A446="","",N(Valuation!K447))</f>
        <v/>
      </c>
      <c r="D446" s="26" t="str">
        <f>IF(OR($A446="",SUM(Valuation!$K$5:$K$504)=0),"",$C446/SUM(Valuation!$K$5:$K$504))</f>
        <v/>
      </c>
      <c r="E446" s="26" t="str">
        <f>IF($D446="","",SUMIF($C$4:$C$503,"&gt;"&amp;$C446)/SUM(Valuation!$K$5:$K$504))</f>
        <v/>
      </c>
      <c r="F446" s="26" t="str">
        <f>IF($D446="","",SUMIF($C$4:$C$503,"&gt;="&amp;$C446)/SUM(Valuation!$K$5:$K$504))</f>
        <v/>
      </c>
      <c r="G446" s="27" t="str">
        <f t="shared" si="6"/>
        <v/>
      </c>
      <c r="H446" s="28" t="str">
        <f>IF($D446="","",IF($C446=0,"C",IF($E446&lt;Settings!$B$7,"A",IF($E446&lt;Settings!$B$8,"B","C"))))</f>
        <v/>
      </c>
    </row>
    <row r="447" spans="1:8" x14ac:dyDescent="0.3">
      <c r="A447" s="25" t="str">
        <f>IF(Valuation!A448="","",Valuation!A448)</f>
        <v/>
      </c>
      <c r="B447" s="25" t="str">
        <f>IF($A447="","",Valuation!B448)</f>
        <v/>
      </c>
      <c r="C447" s="22" t="str">
        <f>IF($A447="","",N(Valuation!K448))</f>
        <v/>
      </c>
      <c r="D447" s="26" t="str">
        <f>IF(OR($A447="",SUM(Valuation!$K$5:$K$504)=0),"",$C447/SUM(Valuation!$K$5:$K$504))</f>
        <v/>
      </c>
      <c r="E447" s="26" t="str">
        <f>IF($D447="","",SUMIF($C$4:$C$503,"&gt;"&amp;$C447)/SUM(Valuation!$K$5:$K$504))</f>
        <v/>
      </c>
      <c r="F447" s="26" t="str">
        <f>IF($D447="","",SUMIF($C$4:$C$503,"&gt;="&amp;$C447)/SUM(Valuation!$K$5:$K$504))</f>
        <v/>
      </c>
      <c r="G447" s="27" t="str">
        <f t="shared" si="6"/>
        <v/>
      </c>
      <c r="H447" s="28" t="str">
        <f>IF($D447="","",IF($C447=0,"C",IF($E447&lt;Settings!$B$7,"A",IF($E447&lt;Settings!$B$8,"B","C"))))</f>
        <v/>
      </c>
    </row>
    <row r="448" spans="1:8" x14ac:dyDescent="0.3">
      <c r="A448" s="25" t="str">
        <f>IF(Valuation!A449="","",Valuation!A449)</f>
        <v/>
      </c>
      <c r="B448" s="25" t="str">
        <f>IF($A448="","",Valuation!B449)</f>
        <v/>
      </c>
      <c r="C448" s="22" t="str">
        <f>IF($A448="","",N(Valuation!K449))</f>
        <v/>
      </c>
      <c r="D448" s="26" t="str">
        <f>IF(OR($A448="",SUM(Valuation!$K$5:$K$504)=0),"",$C448/SUM(Valuation!$K$5:$K$504))</f>
        <v/>
      </c>
      <c r="E448" s="26" t="str">
        <f>IF($D448="","",SUMIF($C$4:$C$503,"&gt;"&amp;$C448)/SUM(Valuation!$K$5:$K$504))</f>
        <v/>
      </c>
      <c r="F448" s="26" t="str">
        <f>IF($D448="","",SUMIF($C$4:$C$503,"&gt;="&amp;$C448)/SUM(Valuation!$K$5:$K$504))</f>
        <v/>
      </c>
      <c r="G448" s="27" t="str">
        <f t="shared" si="6"/>
        <v/>
      </c>
      <c r="H448" s="28" t="str">
        <f>IF($D448="","",IF($C448=0,"C",IF($E448&lt;Settings!$B$7,"A",IF($E448&lt;Settings!$B$8,"B","C"))))</f>
        <v/>
      </c>
    </row>
    <row r="449" spans="1:8" x14ac:dyDescent="0.3">
      <c r="A449" s="25" t="str">
        <f>IF(Valuation!A450="","",Valuation!A450)</f>
        <v/>
      </c>
      <c r="B449" s="25" t="str">
        <f>IF($A449="","",Valuation!B450)</f>
        <v/>
      </c>
      <c r="C449" s="22" t="str">
        <f>IF($A449="","",N(Valuation!K450))</f>
        <v/>
      </c>
      <c r="D449" s="26" t="str">
        <f>IF(OR($A449="",SUM(Valuation!$K$5:$K$504)=0),"",$C449/SUM(Valuation!$K$5:$K$504))</f>
        <v/>
      </c>
      <c r="E449" s="26" t="str">
        <f>IF($D449="","",SUMIF($C$4:$C$503,"&gt;"&amp;$C449)/SUM(Valuation!$K$5:$K$504))</f>
        <v/>
      </c>
      <c r="F449" s="26" t="str">
        <f>IF($D449="","",SUMIF($C$4:$C$503,"&gt;="&amp;$C449)/SUM(Valuation!$K$5:$K$504))</f>
        <v/>
      </c>
      <c r="G449" s="27" t="str">
        <f t="shared" si="6"/>
        <v/>
      </c>
      <c r="H449" s="28" t="str">
        <f>IF($D449="","",IF($C449=0,"C",IF($E449&lt;Settings!$B$7,"A",IF($E449&lt;Settings!$B$8,"B","C"))))</f>
        <v/>
      </c>
    </row>
    <row r="450" spans="1:8" x14ac:dyDescent="0.3">
      <c r="A450" s="25" t="str">
        <f>IF(Valuation!A451="","",Valuation!A451)</f>
        <v/>
      </c>
      <c r="B450" s="25" t="str">
        <f>IF($A450="","",Valuation!B451)</f>
        <v/>
      </c>
      <c r="C450" s="22" t="str">
        <f>IF($A450="","",N(Valuation!K451))</f>
        <v/>
      </c>
      <c r="D450" s="26" t="str">
        <f>IF(OR($A450="",SUM(Valuation!$K$5:$K$504)=0),"",$C450/SUM(Valuation!$K$5:$K$504))</f>
        <v/>
      </c>
      <c r="E450" s="26" t="str">
        <f>IF($D450="","",SUMIF($C$4:$C$503,"&gt;"&amp;$C450)/SUM(Valuation!$K$5:$K$504))</f>
        <v/>
      </c>
      <c r="F450" s="26" t="str">
        <f>IF($D450="","",SUMIF($C$4:$C$503,"&gt;="&amp;$C450)/SUM(Valuation!$K$5:$K$504))</f>
        <v/>
      </c>
      <c r="G450" s="27" t="str">
        <f t="shared" si="6"/>
        <v/>
      </c>
      <c r="H450" s="28" t="str">
        <f>IF($D450="","",IF($C450=0,"C",IF($E450&lt;Settings!$B$7,"A",IF($E450&lt;Settings!$B$8,"B","C"))))</f>
        <v/>
      </c>
    </row>
    <row r="451" spans="1:8" x14ac:dyDescent="0.3">
      <c r="A451" s="25" t="str">
        <f>IF(Valuation!A452="","",Valuation!A452)</f>
        <v/>
      </c>
      <c r="B451" s="25" t="str">
        <f>IF($A451="","",Valuation!B452)</f>
        <v/>
      </c>
      <c r="C451" s="22" t="str">
        <f>IF($A451="","",N(Valuation!K452))</f>
        <v/>
      </c>
      <c r="D451" s="26" t="str">
        <f>IF(OR($A451="",SUM(Valuation!$K$5:$K$504)=0),"",$C451/SUM(Valuation!$K$5:$K$504))</f>
        <v/>
      </c>
      <c r="E451" s="26" t="str">
        <f>IF($D451="","",SUMIF($C$4:$C$503,"&gt;"&amp;$C451)/SUM(Valuation!$K$5:$K$504))</f>
        <v/>
      </c>
      <c r="F451" s="26" t="str">
        <f>IF($D451="","",SUMIF($C$4:$C$503,"&gt;="&amp;$C451)/SUM(Valuation!$K$5:$K$504))</f>
        <v/>
      </c>
      <c r="G451" s="27" t="str">
        <f t="shared" si="6"/>
        <v/>
      </c>
      <c r="H451" s="28" t="str">
        <f>IF($D451="","",IF($C451=0,"C",IF($E451&lt;Settings!$B$7,"A",IF($E451&lt;Settings!$B$8,"B","C"))))</f>
        <v/>
      </c>
    </row>
    <row r="452" spans="1:8" x14ac:dyDescent="0.3">
      <c r="A452" s="25" t="str">
        <f>IF(Valuation!A453="","",Valuation!A453)</f>
        <v/>
      </c>
      <c r="B452" s="25" t="str">
        <f>IF($A452="","",Valuation!B453)</f>
        <v/>
      </c>
      <c r="C452" s="22" t="str">
        <f>IF($A452="","",N(Valuation!K453))</f>
        <v/>
      </c>
      <c r="D452" s="26" t="str">
        <f>IF(OR($A452="",SUM(Valuation!$K$5:$K$504)=0),"",$C452/SUM(Valuation!$K$5:$K$504))</f>
        <v/>
      </c>
      <c r="E452" s="26" t="str">
        <f>IF($D452="","",SUMIF($C$4:$C$503,"&gt;"&amp;$C452)/SUM(Valuation!$K$5:$K$504))</f>
        <v/>
      </c>
      <c r="F452" s="26" t="str">
        <f>IF($D452="","",SUMIF($C$4:$C$503,"&gt;="&amp;$C452)/SUM(Valuation!$K$5:$K$504))</f>
        <v/>
      </c>
      <c r="G452" s="27" t="str">
        <f t="shared" ref="G452:G503" si="7">IF($D452="","",RANK($C452,$C$4:$C$503))</f>
        <v/>
      </c>
      <c r="H452" s="28" t="str">
        <f>IF($D452="","",IF($C452=0,"C",IF($E452&lt;Settings!$B$7,"A",IF($E452&lt;Settings!$B$8,"B","C"))))</f>
        <v/>
      </c>
    </row>
    <row r="453" spans="1:8" x14ac:dyDescent="0.3">
      <c r="A453" s="25" t="str">
        <f>IF(Valuation!A454="","",Valuation!A454)</f>
        <v/>
      </c>
      <c r="B453" s="25" t="str">
        <f>IF($A453="","",Valuation!B454)</f>
        <v/>
      </c>
      <c r="C453" s="22" t="str">
        <f>IF($A453="","",N(Valuation!K454))</f>
        <v/>
      </c>
      <c r="D453" s="26" t="str">
        <f>IF(OR($A453="",SUM(Valuation!$K$5:$K$504)=0),"",$C453/SUM(Valuation!$K$5:$K$504))</f>
        <v/>
      </c>
      <c r="E453" s="26" t="str">
        <f>IF($D453="","",SUMIF($C$4:$C$503,"&gt;"&amp;$C453)/SUM(Valuation!$K$5:$K$504))</f>
        <v/>
      </c>
      <c r="F453" s="26" t="str">
        <f>IF($D453="","",SUMIF($C$4:$C$503,"&gt;="&amp;$C453)/SUM(Valuation!$K$5:$K$504))</f>
        <v/>
      </c>
      <c r="G453" s="27" t="str">
        <f t="shared" si="7"/>
        <v/>
      </c>
      <c r="H453" s="28" t="str">
        <f>IF($D453="","",IF($C453=0,"C",IF($E453&lt;Settings!$B$7,"A",IF($E453&lt;Settings!$B$8,"B","C"))))</f>
        <v/>
      </c>
    </row>
    <row r="454" spans="1:8" x14ac:dyDescent="0.3">
      <c r="A454" s="25" t="str">
        <f>IF(Valuation!A455="","",Valuation!A455)</f>
        <v/>
      </c>
      <c r="B454" s="25" t="str">
        <f>IF($A454="","",Valuation!B455)</f>
        <v/>
      </c>
      <c r="C454" s="22" t="str">
        <f>IF($A454="","",N(Valuation!K455))</f>
        <v/>
      </c>
      <c r="D454" s="26" t="str">
        <f>IF(OR($A454="",SUM(Valuation!$K$5:$K$504)=0),"",$C454/SUM(Valuation!$K$5:$K$504))</f>
        <v/>
      </c>
      <c r="E454" s="26" t="str">
        <f>IF($D454="","",SUMIF($C$4:$C$503,"&gt;"&amp;$C454)/SUM(Valuation!$K$5:$K$504))</f>
        <v/>
      </c>
      <c r="F454" s="26" t="str">
        <f>IF($D454="","",SUMIF($C$4:$C$503,"&gt;="&amp;$C454)/SUM(Valuation!$K$5:$K$504))</f>
        <v/>
      </c>
      <c r="G454" s="27" t="str">
        <f t="shared" si="7"/>
        <v/>
      </c>
      <c r="H454" s="28" t="str">
        <f>IF($D454="","",IF($C454=0,"C",IF($E454&lt;Settings!$B$7,"A",IF($E454&lt;Settings!$B$8,"B","C"))))</f>
        <v/>
      </c>
    </row>
    <row r="455" spans="1:8" x14ac:dyDescent="0.3">
      <c r="A455" s="25" t="str">
        <f>IF(Valuation!A456="","",Valuation!A456)</f>
        <v/>
      </c>
      <c r="B455" s="25" t="str">
        <f>IF($A455="","",Valuation!B456)</f>
        <v/>
      </c>
      <c r="C455" s="22" t="str">
        <f>IF($A455="","",N(Valuation!K456))</f>
        <v/>
      </c>
      <c r="D455" s="26" t="str">
        <f>IF(OR($A455="",SUM(Valuation!$K$5:$K$504)=0),"",$C455/SUM(Valuation!$K$5:$K$504))</f>
        <v/>
      </c>
      <c r="E455" s="26" t="str">
        <f>IF($D455="","",SUMIF($C$4:$C$503,"&gt;"&amp;$C455)/SUM(Valuation!$K$5:$K$504))</f>
        <v/>
      </c>
      <c r="F455" s="26" t="str">
        <f>IF($D455="","",SUMIF($C$4:$C$503,"&gt;="&amp;$C455)/SUM(Valuation!$K$5:$K$504))</f>
        <v/>
      </c>
      <c r="G455" s="27" t="str">
        <f t="shared" si="7"/>
        <v/>
      </c>
      <c r="H455" s="28" t="str">
        <f>IF($D455="","",IF($C455=0,"C",IF($E455&lt;Settings!$B$7,"A",IF($E455&lt;Settings!$B$8,"B","C"))))</f>
        <v/>
      </c>
    </row>
    <row r="456" spans="1:8" x14ac:dyDescent="0.3">
      <c r="A456" s="25" t="str">
        <f>IF(Valuation!A457="","",Valuation!A457)</f>
        <v/>
      </c>
      <c r="B456" s="25" t="str">
        <f>IF($A456="","",Valuation!B457)</f>
        <v/>
      </c>
      <c r="C456" s="22" t="str">
        <f>IF($A456="","",N(Valuation!K457))</f>
        <v/>
      </c>
      <c r="D456" s="26" t="str">
        <f>IF(OR($A456="",SUM(Valuation!$K$5:$K$504)=0),"",$C456/SUM(Valuation!$K$5:$K$504))</f>
        <v/>
      </c>
      <c r="E456" s="26" t="str">
        <f>IF($D456="","",SUMIF($C$4:$C$503,"&gt;"&amp;$C456)/SUM(Valuation!$K$5:$K$504))</f>
        <v/>
      </c>
      <c r="F456" s="26" t="str">
        <f>IF($D456="","",SUMIF($C$4:$C$503,"&gt;="&amp;$C456)/SUM(Valuation!$K$5:$K$504))</f>
        <v/>
      </c>
      <c r="G456" s="27" t="str">
        <f t="shared" si="7"/>
        <v/>
      </c>
      <c r="H456" s="28" t="str">
        <f>IF($D456="","",IF($C456=0,"C",IF($E456&lt;Settings!$B$7,"A",IF($E456&lt;Settings!$B$8,"B","C"))))</f>
        <v/>
      </c>
    </row>
    <row r="457" spans="1:8" x14ac:dyDescent="0.3">
      <c r="A457" s="25" t="str">
        <f>IF(Valuation!A458="","",Valuation!A458)</f>
        <v/>
      </c>
      <c r="B457" s="25" t="str">
        <f>IF($A457="","",Valuation!B458)</f>
        <v/>
      </c>
      <c r="C457" s="22" t="str">
        <f>IF($A457="","",N(Valuation!K458))</f>
        <v/>
      </c>
      <c r="D457" s="26" t="str">
        <f>IF(OR($A457="",SUM(Valuation!$K$5:$K$504)=0),"",$C457/SUM(Valuation!$K$5:$K$504))</f>
        <v/>
      </c>
      <c r="E457" s="26" t="str">
        <f>IF($D457="","",SUMIF($C$4:$C$503,"&gt;"&amp;$C457)/SUM(Valuation!$K$5:$K$504))</f>
        <v/>
      </c>
      <c r="F457" s="26" t="str">
        <f>IF($D457="","",SUMIF($C$4:$C$503,"&gt;="&amp;$C457)/SUM(Valuation!$K$5:$K$504))</f>
        <v/>
      </c>
      <c r="G457" s="27" t="str">
        <f t="shared" si="7"/>
        <v/>
      </c>
      <c r="H457" s="28" t="str">
        <f>IF($D457="","",IF($C457=0,"C",IF($E457&lt;Settings!$B$7,"A",IF($E457&lt;Settings!$B$8,"B","C"))))</f>
        <v/>
      </c>
    </row>
    <row r="458" spans="1:8" x14ac:dyDescent="0.3">
      <c r="A458" s="25" t="str">
        <f>IF(Valuation!A459="","",Valuation!A459)</f>
        <v/>
      </c>
      <c r="B458" s="25" t="str">
        <f>IF($A458="","",Valuation!B459)</f>
        <v/>
      </c>
      <c r="C458" s="22" t="str">
        <f>IF($A458="","",N(Valuation!K459))</f>
        <v/>
      </c>
      <c r="D458" s="26" t="str">
        <f>IF(OR($A458="",SUM(Valuation!$K$5:$K$504)=0),"",$C458/SUM(Valuation!$K$5:$K$504))</f>
        <v/>
      </c>
      <c r="E458" s="26" t="str">
        <f>IF($D458="","",SUMIF($C$4:$C$503,"&gt;"&amp;$C458)/SUM(Valuation!$K$5:$K$504))</f>
        <v/>
      </c>
      <c r="F458" s="26" t="str">
        <f>IF($D458="","",SUMIF($C$4:$C$503,"&gt;="&amp;$C458)/SUM(Valuation!$K$5:$K$504))</f>
        <v/>
      </c>
      <c r="G458" s="27" t="str">
        <f t="shared" si="7"/>
        <v/>
      </c>
      <c r="H458" s="28" t="str">
        <f>IF($D458="","",IF($C458=0,"C",IF($E458&lt;Settings!$B$7,"A",IF($E458&lt;Settings!$B$8,"B","C"))))</f>
        <v/>
      </c>
    </row>
    <row r="459" spans="1:8" x14ac:dyDescent="0.3">
      <c r="A459" s="25" t="str">
        <f>IF(Valuation!A460="","",Valuation!A460)</f>
        <v/>
      </c>
      <c r="B459" s="25" t="str">
        <f>IF($A459="","",Valuation!B460)</f>
        <v/>
      </c>
      <c r="C459" s="22" t="str">
        <f>IF($A459="","",N(Valuation!K460))</f>
        <v/>
      </c>
      <c r="D459" s="26" t="str">
        <f>IF(OR($A459="",SUM(Valuation!$K$5:$K$504)=0),"",$C459/SUM(Valuation!$K$5:$K$504))</f>
        <v/>
      </c>
      <c r="E459" s="26" t="str">
        <f>IF($D459="","",SUMIF($C$4:$C$503,"&gt;"&amp;$C459)/SUM(Valuation!$K$5:$K$504))</f>
        <v/>
      </c>
      <c r="F459" s="26" t="str">
        <f>IF($D459="","",SUMIF($C$4:$C$503,"&gt;="&amp;$C459)/SUM(Valuation!$K$5:$K$504))</f>
        <v/>
      </c>
      <c r="G459" s="27" t="str">
        <f t="shared" si="7"/>
        <v/>
      </c>
      <c r="H459" s="28" t="str">
        <f>IF($D459="","",IF($C459=0,"C",IF($E459&lt;Settings!$B$7,"A",IF($E459&lt;Settings!$B$8,"B","C"))))</f>
        <v/>
      </c>
    </row>
    <row r="460" spans="1:8" x14ac:dyDescent="0.3">
      <c r="A460" s="25" t="str">
        <f>IF(Valuation!A461="","",Valuation!A461)</f>
        <v/>
      </c>
      <c r="B460" s="25" t="str">
        <f>IF($A460="","",Valuation!B461)</f>
        <v/>
      </c>
      <c r="C460" s="22" t="str">
        <f>IF($A460="","",N(Valuation!K461))</f>
        <v/>
      </c>
      <c r="D460" s="26" t="str">
        <f>IF(OR($A460="",SUM(Valuation!$K$5:$K$504)=0),"",$C460/SUM(Valuation!$K$5:$K$504))</f>
        <v/>
      </c>
      <c r="E460" s="26" t="str">
        <f>IF($D460="","",SUMIF($C$4:$C$503,"&gt;"&amp;$C460)/SUM(Valuation!$K$5:$K$504))</f>
        <v/>
      </c>
      <c r="F460" s="26" t="str">
        <f>IF($D460="","",SUMIF($C$4:$C$503,"&gt;="&amp;$C460)/SUM(Valuation!$K$5:$K$504))</f>
        <v/>
      </c>
      <c r="G460" s="27" t="str">
        <f t="shared" si="7"/>
        <v/>
      </c>
      <c r="H460" s="28" t="str">
        <f>IF($D460="","",IF($C460=0,"C",IF($E460&lt;Settings!$B$7,"A",IF($E460&lt;Settings!$B$8,"B","C"))))</f>
        <v/>
      </c>
    </row>
    <row r="461" spans="1:8" x14ac:dyDescent="0.3">
      <c r="A461" s="25" t="str">
        <f>IF(Valuation!A462="","",Valuation!A462)</f>
        <v/>
      </c>
      <c r="B461" s="25" t="str">
        <f>IF($A461="","",Valuation!B462)</f>
        <v/>
      </c>
      <c r="C461" s="22" t="str">
        <f>IF($A461="","",N(Valuation!K462))</f>
        <v/>
      </c>
      <c r="D461" s="26" t="str">
        <f>IF(OR($A461="",SUM(Valuation!$K$5:$K$504)=0),"",$C461/SUM(Valuation!$K$5:$K$504))</f>
        <v/>
      </c>
      <c r="E461" s="26" t="str">
        <f>IF($D461="","",SUMIF($C$4:$C$503,"&gt;"&amp;$C461)/SUM(Valuation!$K$5:$K$504))</f>
        <v/>
      </c>
      <c r="F461" s="26" t="str">
        <f>IF($D461="","",SUMIF($C$4:$C$503,"&gt;="&amp;$C461)/SUM(Valuation!$K$5:$K$504))</f>
        <v/>
      </c>
      <c r="G461" s="27" t="str">
        <f t="shared" si="7"/>
        <v/>
      </c>
      <c r="H461" s="28" t="str">
        <f>IF($D461="","",IF($C461=0,"C",IF($E461&lt;Settings!$B$7,"A",IF($E461&lt;Settings!$B$8,"B","C"))))</f>
        <v/>
      </c>
    </row>
    <row r="462" spans="1:8" x14ac:dyDescent="0.3">
      <c r="A462" s="25" t="str">
        <f>IF(Valuation!A463="","",Valuation!A463)</f>
        <v/>
      </c>
      <c r="B462" s="25" t="str">
        <f>IF($A462="","",Valuation!B463)</f>
        <v/>
      </c>
      <c r="C462" s="22" t="str">
        <f>IF($A462="","",N(Valuation!K463))</f>
        <v/>
      </c>
      <c r="D462" s="26" t="str">
        <f>IF(OR($A462="",SUM(Valuation!$K$5:$K$504)=0),"",$C462/SUM(Valuation!$K$5:$K$504))</f>
        <v/>
      </c>
      <c r="E462" s="26" t="str">
        <f>IF($D462="","",SUMIF($C$4:$C$503,"&gt;"&amp;$C462)/SUM(Valuation!$K$5:$K$504))</f>
        <v/>
      </c>
      <c r="F462" s="26" t="str">
        <f>IF($D462="","",SUMIF($C$4:$C$503,"&gt;="&amp;$C462)/SUM(Valuation!$K$5:$K$504))</f>
        <v/>
      </c>
      <c r="G462" s="27" t="str">
        <f t="shared" si="7"/>
        <v/>
      </c>
      <c r="H462" s="28" t="str">
        <f>IF($D462="","",IF($C462=0,"C",IF($E462&lt;Settings!$B$7,"A",IF($E462&lt;Settings!$B$8,"B","C"))))</f>
        <v/>
      </c>
    </row>
    <row r="463" spans="1:8" x14ac:dyDescent="0.3">
      <c r="A463" s="25" t="str">
        <f>IF(Valuation!A464="","",Valuation!A464)</f>
        <v/>
      </c>
      <c r="B463" s="25" t="str">
        <f>IF($A463="","",Valuation!B464)</f>
        <v/>
      </c>
      <c r="C463" s="22" t="str">
        <f>IF($A463="","",N(Valuation!K464))</f>
        <v/>
      </c>
      <c r="D463" s="26" t="str">
        <f>IF(OR($A463="",SUM(Valuation!$K$5:$K$504)=0),"",$C463/SUM(Valuation!$K$5:$K$504))</f>
        <v/>
      </c>
      <c r="E463" s="26" t="str">
        <f>IF($D463="","",SUMIF($C$4:$C$503,"&gt;"&amp;$C463)/SUM(Valuation!$K$5:$K$504))</f>
        <v/>
      </c>
      <c r="F463" s="26" t="str">
        <f>IF($D463="","",SUMIF($C$4:$C$503,"&gt;="&amp;$C463)/SUM(Valuation!$K$5:$K$504))</f>
        <v/>
      </c>
      <c r="G463" s="27" t="str">
        <f t="shared" si="7"/>
        <v/>
      </c>
      <c r="H463" s="28" t="str">
        <f>IF($D463="","",IF($C463=0,"C",IF($E463&lt;Settings!$B$7,"A",IF($E463&lt;Settings!$B$8,"B","C"))))</f>
        <v/>
      </c>
    </row>
    <row r="464" spans="1:8" x14ac:dyDescent="0.3">
      <c r="A464" s="25" t="str">
        <f>IF(Valuation!A465="","",Valuation!A465)</f>
        <v/>
      </c>
      <c r="B464" s="25" t="str">
        <f>IF($A464="","",Valuation!B465)</f>
        <v/>
      </c>
      <c r="C464" s="22" t="str">
        <f>IF($A464="","",N(Valuation!K465))</f>
        <v/>
      </c>
      <c r="D464" s="26" t="str">
        <f>IF(OR($A464="",SUM(Valuation!$K$5:$K$504)=0),"",$C464/SUM(Valuation!$K$5:$K$504))</f>
        <v/>
      </c>
      <c r="E464" s="26" t="str">
        <f>IF($D464="","",SUMIF($C$4:$C$503,"&gt;"&amp;$C464)/SUM(Valuation!$K$5:$K$504))</f>
        <v/>
      </c>
      <c r="F464" s="26" t="str">
        <f>IF($D464="","",SUMIF($C$4:$C$503,"&gt;="&amp;$C464)/SUM(Valuation!$K$5:$K$504))</f>
        <v/>
      </c>
      <c r="G464" s="27" t="str">
        <f t="shared" si="7"/>
        <v/>
      </c>
      <c r="H464" s="28" t="str">
        <f>IF($D464="","",IF($C464=0,"C",IF($E464&lt;Settings!$B$7,"A",IF($E464&lt;Settings!$B$8,"B","C"))))</f>
        <v/>
      </c>
    </row>
    <row r="465" spans="1:8" x14ac:dyDescent="0.3">
      <c r="A465" s="25" t="str">
        <f>IF(Valuation!A466="","",Valuation!A466)</f>
        <v/>
      </c>
      <c r="B465" s="25" t="str">
        <f>IF($A465="","",Valuation!B466)</f>
        <v/>
      </c>
      <c r="C465" s="22" t="str">
        <f>IF($A465="","",N(Valuation!K466))</f>
        <v/>
      </c>
      <c r="D465" s="26" t="str">
        <f>IF(OR($A465="",SUM(Valuation!$K$5:$K$504)=0),"",$C465/SUM(Valuation!$K$5:$K$504))</f>
        <v/>
      </c>
      <c r="E465" s="26" t="str">
        <f>IF($D465="","",SUMIF($C$4:$C$503,"&gt;"&amp;$C465)/SUM(Valuation!$K$5:$K$504))</f>
        <v/>
      </c>
      <c r="F465" s="26" t="str">
        <f>IF($D465="","",SUMIF($C$4:$C$503,"&gt;="&amp;$C465)/SUM(Valuation!$K$5:$K$504))</f>
        <v/>
      </c>
      <c r="G465" s="27" t="str">
        <f t="shared" si="7"/>
        <v/>
      </c>
      <c r="H465" s="28" t="str">
        <f>IF($D465="","",IF($C465=0,"C",IF($E465&lt;Settings!$B$7,"A",IF($E465&lt;Settings!$B$8,"B","C"))))</f>
        <v/>
      </c>
    </row>
    <row r="466" spans="1:8" x14ac:dyDescent="0.3">
      <c r="A466" s="25" t="str">
        <f>IF(Valuation!A467="","",Valuation!A467)</f>
        <v/>
      </c>
      <c r="B466" s="25" t="str">
        <f>IF($A466="","",Valuation!B467)</f>
        <v/>
      </c>
      <c r="C466" s="22" t="str">
        <f>IF($A466="","",N(Valuation!K467))</f>
        <v/>
      </c>
      <c r="D466" s="26" t="str">
        <f>IF(OR($A466="",SUM(Valuation!$K$5:$K$504)=0),"",$C466/SUM(Valuation!$K$5:$K$504))</f>
        <v/>
      </c>
      <c r="E466" s="26" t="str">
        <f>IF($D466="","",SUMIF($C$4:$C$503,"&gt;"&amp;$C466)/SUM(Valuation!$K$5:$K$504))</f>
        <v/>
      </c>
      <c r="F466" s="26" t="str">
        <f>IF($D466="","",SUMIF($C$4:$C$503,"&gt;="&amp;$C466)/SUM(Valuation!$K$5:$K$504))</f>
        <v/>
      </c>
      <c r="G466" s="27" t="str">
        <f t="shared" si="7"/>
        <v/>
      </c>
      <c r="H466" s="28" t="str">
        <f>IF($D466="","",IF($C466=0,"C",IF($E466&lt;Settings!$B$7,"A",IF($E466&lt;Settings!$B$8,"B","C"))))</f>
        <v/>
      </c>
    </row>
    <row r="467" spans="1:8" x14ac:dyDescent="0.3">
      <c r="A467" s="25" t="str">
        <f>IF(Valuation!A468="","",Valuation!A468)</f>
        <v/>
      </c>
      <c r="B467" s="25" t="str">
        <f>IF($A467="","",Valuation!B468)</f>
        <v/>
      </c>
      <c r="C467" s="22" t="str">
        <f>IF($A467="","",N(Valuation!K468))</f>
        <v/>
      </c>
      <c r="D467" s="26" t="str">
        <f>IF(OR($A467="",SUM(Valuation!$K$5:$K$504)=0),"",$C467/SUM(Valuation!$K$5:$K$504))</f>
        <v/>
      </c>
      <c r="E467" s="26" t="str">
        <f>IF($D467="","",SUMIF($C$4:$C$503,"&gt;"&amp;$C467)/SUM(Valuation!$K$5:$K$504))</f>
        <v/>
      </c>
      <c r="F467" s="26" t="str">
        <f>IF($D467="","",SUMIF($C$4:$C$503,"&gt;="&amp;$C467)/SUM(Valuation!$K$5:$K$504))</f>
        <v/>
      </c>
      <c r="G467" s="27" t="str">
        <f t="shared" si="7"/>
        <v/>
      </c>
      <c r="H467" s="28" t="str">
        <f>IF($D467="","",IF($C467=0,"C",IF($E467&lt;Settings!$B$7,"A",IF($E467&lt;Settings!$B$8,"B","C"))))</f>
        <v/>
      </c>
    </row>
    <row r="468" spans="1:8" x14ac:dyDescent="0.3">
      <c r="A468" s="25" t="str">
        <f>IF(Valuation!A469="","",Valuation!A469)</f>
        <v/>
      </c>
      <c r="B468" s="25" t="str">
        <f>IF($A468="","",Valuation!B469)</f>
        <v/>
      </c>
      <c r="C468" s="22" t="str">
        <f>IF($A468="","",N(Valuation!K469))</f>
        <v/>
      </c>
      <c r="D468" s="26" t="str">
        <f>IF(OR($A468="",SUM(Valuation!$K$5:$K$504)=0),"",$C468/SUM(Valuation!$K$5:$K$504))</f>
        <v/>
      </c>
      <c r="E468" s="26" t="str">
        <f>IF($D468="","",SUMIF($C$4:$C$503,"&gt;"&amp;$C468)/SUM(Valuation!$K$5:$K$504))</f>
        <v/>
      </c>
      <c r="F468" s="26" t="str">
        <f>IF($D468="","",SUMIF($C$4:$C$503,"&gt;="&amp;$C468)/SUM(Valuation!$K$5:$K$504))</f>
        <v/>
      </c>
      <c r="G468" s="27" t="str">
        <f t="shared" si="7"/>
        <v/>
      </c>
      <c r="H468" s="28" t="str">
        <f>IF($D468="","",IF($C468=0,"C",IF($E468&lt;Settings!$B$7,"A",IF($E468&lt;Settings!$B$8,"B","C"))))</f>
        <v/>
      </c>
    </row>
    <row r="469" spans="1:8" x14ac:dyDescent="0.3">
      <c r="A469" s="25" t="str">
        <f>IF(Valuation!A470="","",Valuation!A470)</f>
        <v/>
      </c>
      <c r="B469" s="25" t="str">
        <f>IF($A469="","",Valuation!B470)</f>
        <v/>
      </c>
      <c r="C469" s="22" t="str">
        <f>IF($A469="","",N(Valuation!K470))</f>
        <v/>
      </c>
      <c r="D469" s="26" t="str">
        <f>IF(OR($A469="",SUM(Valuation!$K$5:$K$504)=0),"",$C469/SUM(Valuation!$K$5:$K$504))</f>
        <v/>
      </c>
      <c r="E469" s="26" t="str">
        <f>IF($D469="","",SUMIF($C$4:$C$503,"&gt;"&amp;$C469)/SUM(Valuation!$K$5:$K$504))</f>
        <v/>
      </c>
      <c r="F469" s="26" t="str">
        <f>IF($D469="","",SUMIF($C$4:$C$503,"&gt;="&amp;$C469)/SUM(Valuation!$K$5:$K$504))</f>
        <v/>
      </c>
      <c r="G469" s="27" t="str">
        <f t="shared" si="7"/>
        <v/>
      </c>
      <c r="H469" s="28" t="str">
        <f>IF($D469="","",IF($C469=0,"C",IF($E469&lt;Settings!$B$7,"A",IF($E469&lt;Settings!$B$8,"B","C"))))</f>
        <v/>
      </c>
    </row>
    <row r="470" spans="1:8" x14ac:dyDescent="0.3">
      <c r="A470" s="25" t="str">
        <f>IF(Valuation!A471="","",Valuation!A471)</f>
        <v/>
      </c>
      <c r="B470" s="25" t="str">
        <f>IF($A470="","",Valuation!B471)</f>
        <v/>
      </c>
      <c r="C470" s="22" t="str">
        <f>IF($A470="","",N(Valuation!K471))</f>
        <v/>
      </c>
      <c r="D470" s="26" t="str">
        <f>IF(OR($A470="",SUM(Valuation!$K$5:$K$504)=0),"",$C470/SUM(Valuation!$K$5:$K$504))</f>
        <v/>
      </c>
      <c r="E470" s="26" t="str">
        <f>IF($D470="","",SUMIF($C$4:$C$503,"&gt;"&amp;$C470)/SUM(Valuation!$K$5:$K$504))</f>
        <v/>
      </c>
      <c r="F470" s="26" t="str">
        <f>IF($D470="","",SUMIF($C$4:$C$503,"&gt;="&amp;$C470)/SUM(Valuation!$K$5:$K$504))</f>
        <v/>
      </c>
      <c r="G470" s="27" t="str">
        <f t="shared" si="7"/>
        <v/>
      </c>
      <c r="H470" s="28" t="str">
        <f>IF($D470="","",IF($C470=0,"C",IF($E470&lt;Settings!$B$7,"A",IF($E470&lt;Settings!$B$8,"B","C"))))</f>
        <v/>
      </c>
    </row>
    <row r="471" spans="1:8" x14ac:dyDescent="0.3">
      <c r="A471" s="25" t="str">
        <f>IF(Valuation!A472="","",Valuation!A472)</f>
        <v/>
      </c>
      <c r="B471" s="25" t="str">
        <f>IF($A471="","",Valuation!B472)</f>
        <v/>
      </c>
      <c r="C471" s="22" t="str">
        <f>IF($A471="","",N(Valuation!K472))</f>
        <v/>
      </c>
      <c r="D471" s="26" t="str">
        <f>IF(OR($A471="",SUM(Valuation!$K$5:$K$504)=0),"",$C471/SUM(Valuation!$K$5:$K$504))</f>
        <v/>
      </c>
      <c r="E471" s="26" t="str">
        <f>IF($D471="","",SUMIF($C$4:$C$503,"&gt;"&amp;$C471)/SUM(Valuation!$K$5:$K$504))</f>
        <v/>
      </c>
      <c r="F471" s="26" t="str">
        <f>IF($D471="","",SUMIF($C$4:$C$503,"&gt;="&amp;$C471)/SUM(Valuation!$K$5:$K$504))</f>
        <v/>
      </c>
      <c r="G471" s="27" t="str">
        <f t="shared" si="7"/>
        <v/>
      </c>
      <c r="H471" s="28" t="str">
        <f>IF($D471="","",IF($C471=0,"C",IF($E471&lt;Settings!$B$7,"A",IF($E471&lt;Settings!$B$8,"B","C"))))</f>
        <v/>
      </c>
    </row>
    <row r="472" spans="1:8" x14ac:dyDescent="0.3">
      <c r="A472" s="25" t="str">
        <f>IF(Valuation!A473="","",Valuation!A473)</f>
        <v/>
      </c>
      <c r="B472" s="25" t="str">
        <f>IF($A472="","",Valuation!B473)</f>
        <v/>
      </c>
      <c r="C472" s="22" t="str">
        <f>IF($A472="","",N(Valuation!K473))</f>
        <v/>
      </c>
      <c r="D472" s="26" t="str">
        <f>IF(OR($A472="",SUM(Valuation!$K$5:$K$504)=0),"",$C472/SUM(Valuation!$K$5:$K$504))</f>
        <v/>
      </c>
      <c r="E472" s="26" t="str">
        <f>IF($D472="","",SUMIF($C$4:$C$503,"&gt;"&amp;$C472)/SUM(Valuation!$K$5:$K$504))</f>
        <v/>
      </c>
      <c r="F472" s="26" t="str">
        <f>IF($D472="","",SUMIF($C$4:$C$503,"&gt;="&amp;$C472)/SUM(Valuation!$K$5:$K$504))</f>
        <v/>
      </c>
      <c r="G472" s="27" t="str">
        <f t="shared" si="7"/>
        <v/>
      </c>
      <c r="H472" s="28" t="str">
        <f>IF($D472="","",IF($C472=0,"C",IF($E472&lt;Settings!$B$7,"A",IF($E472&lt;Settings!$B$8,"B","C"))))</f>
        <v/>
      </c>
    </row>
    <row r="473" spans="1:8" x14ac:dyDescent="0.3">
      <c r="A473" s="25" t="str">
        <f>IF(Valuation!A474="","",Valuation!A474)</f>
        <v/>
      </c>
      <c r="B473" s="25" t="str">
        <f>IF($A473="","",Valuation!B474)</f>
        <v/>
      </c>
      <c r="C473" s="22" t="str">
        <f>IF($A473="","",N(Valuation!K474))</f>
        <v/>
      </c>
      <c r="D473" s="26" t="str">
        <f>IF(OR($A473="",SUM(Valuation!$K$5:$K$504)=0),"",$C473/SUM(Valuation!$K$5:$K$504))</f>
        <v/>
      </c>
      <c r="E473" s="26" t="str">
        <f>IF($D473="","",SUMIF($C$4:$C$503,"&gt;"&amp;$C473)/SUM(Valuation!$K$5:$K$504))</f>
        <v/>
      </c>
      <c r="F473" s="26" t="str">
        <f>IF($D473="","",SUMIF($C$4:$C$503,"&gt;="&amp;$C473)/SUM(Valuation!$K$5:$K$504))</f>
        <v/>
      </c>
      <c r="G473" s="27" t="str">
        <f t="shared" si="7"/>
        <v/>
      </c>
      <c r="H473" s="28" t="str">
        <f>IF($D473="","",IF($C473=0,"C",IF($E473&lt;Settings!$B$7,"A",IF($E473&lt;Settings!$B$8,"B","C"))))</f>
        <v/>
      </c>
    </row>
    <row r="474" spans="1:8" x14ac:dyDescent="0.3">
      <c r="A474" s="25" t="str">
        <f>IF(Valuation!A475="","",Valuation!A475)</f>
        <v/>
      </c>
      <c r="B474" s="25" t="str">
        <f>IF($A474="","",Valuation!B475)</f>
        <v/>
      </c>
      <c r="C474" s="22" t="str">
        <f>IF($A474="","",N(Valuation!K475))</f>
        <v/>
      </c>
      <c r="D474" s="26" t="str">
        <f>IF(OR($A474="",SUM(Valuation!$K$5:$K$504)=0),"",$C474/SUM(Valuation!$K$5:$K$504))</f>
        <v/>
      </c>
      <c r="E474" s="26" t="str">
        <f>IF($D474="","",SUMIF($C$4:$C$503,"&gt;"&amp;$C474)/SUM(Valuation!$K$5:$K$504))</f>
        <v/>
      </c>
      <c r="F474" s="26" t="str">
        <f>IF($D474="","",SUMIF($C$4:$C$503,"&gt;="&amp;$C474)/SUM(Valuation!$K$5:$K$504))</f>
        <v/>
      </c>
      <c r="G474" s="27" t="str">
        <f t="shared" si="7"/>
        <v/>
      </c>
      <c r="H474" s="28" t="str">
        <f>IF($D474="","",IF($C474=0,"C",IF($E474&lt;Settings!$B$7,"A",IF($E474&lt;Settings!$B$8,"B","C"))))</f>
        <v/>
      </c>
    </row>
    <row r="475" spans="1:8" x14ac:dyDescent="0.3">
      <c r="A475" s="25" t="str">
        <f>IF(Valuation!A476="","",Valuation!A476)</f>
        <v/>
      </c>
      <c r="B475" s="25" t="str">
        <f>IF($A475="","",Valuation!B476)</f>
        <v/>
      </c>
      <c r="C475" s="22" t="str">
        <f>IF($A475="","",N(Valuation!K476))</f>
        <v/>
      </c>
      <c r="D475" s="26" t="str">
        <f>IF(OR($A475="",SUM(Valuation!$K$5:$K$504)=0),"",$C475/SUM(Valuation!$K$5:$K$504))</f>
        <v/>
      </c>
      <c r="E475" s="26" t="str">
        <f>IF($D475="","",SUMIF($C$4:$C$503,"&gt;"&amp;$C475)/SUM(Valuation!$K$5:$K$504))</f>
        <v/>
      </c>
      <c r="F475" s="26" t="str">
        <f>IF($D475="","",SUMIF($C$4:$C$503,"&gt;="&amp;$C475)/SUM(Valuation!$K$5:$K$504))</f>
        <v/>
      </c>
      <c r="G475" s="27" t="str">
        <f t="shared" si="7"/>
        <v/>
      </c>
      <c r="H475" s="28" t="str">
        <f>IF($D475="","",IF($C475=0,"C",IF($E475&lt;Settings!$B$7,"A",IF($E475&lt;Settings!$B$8,"B","C"))))</f>
        <v/>
      </c>
    </row>
    <row r="476" spans="1:8" x14ac:dyDescent="0.3">
      <c r="A476" s="25" t="str">
        <f>IF(Valuation!A477="","",Valuation!A477)</f>
        <v/>
      </c>
      <c r="B476" s="25" t="str">
        <f>IF($A476="","",Valuation!B477)</f>
        <v/>
      </c>
      <c r="C476" s="22" t="str">
        <f>IF($A476="","",N(Valuation!K477))</f>
        <v/>
      </c>
      <c r="D476" s="26" t="str">
        <f>IF(OR($A476="",SUM(Valuation!$K$5:$K$504)=0),"",$C476/SUM(Valuation!$K$5:$K$504))</f>
        <v/>
      </c>
      <c r="E476" s="26" t="str">
        <f>IF($D476="","",SUMIF($C$4:$C$503,"&gt;"&amp;$C476)/SUM(Valuation!$K$5:$K$504))</f>
        <v/>
      </c>
      <c r="F476" s="26" t="str">
        <f>IF($D476="","",SUMIF($C$4:$C$503,"&gt;="&amp;$C476)/SUM(Valuation!$K$5:$K$504))</f>
        <v/>
      </c>
      <c r="G476" s="27" t="str">
        <f t="shared" si="7"/>
        <v/>
      </c>
      <c r="H476" s="28" t="str">
        <f>IF($D476="","",IF($C476=0,"C",IF($E476&lt;Settings!$B$7,"A",IF($E476&lt;Settings!$B$8,"B","C"))))</f>
        <v/>
      </c>
    </row>
    <row r="477" spans="1:8" x14ac:dyDescent="0.3">
      <c r="A477" s="25" t="str">
        <f>IF(Valuation!A478="","",Valuation!A478)</f>
        <v/>
      </c>
      <c r="B477" s="25" t="str">
        <f>IF($A477="","",Valuation!B478)</f>
        <v/>
      </c>
      <c r="C477" s="22" t="str">
        <f>IF($A477="","",N(Valuation!K478))</f>
        <v/>
      </c>
      <c r="D477" s="26" t="str">
        <f>IF(OR($A477="",SUM(Valuation!$K$5:$K$504)=0),"",$C477/SUM(Valuation!$K$5:$K$504))</f>
        <v/>
      </c>
      <c r="E477" s="26" t="str">
        <f>IF($D477="","",SUMIF($C$4:$C$503,"&gt;"&amp;$C477)/SUM(Valuation!$K$5:$K$504))</f>
        <v/>
      </c>
      <c r="F477" s="26" t="str">
        <f>IF($D477="","",SUMIF($C$4:$C$503,"&gt;="&amp;$C477)/SUM(Valuation!$K$5:$K$504))</f>
        <v/>
      </c>
      <c r="G477" s="27" t="str">
        <f t="shared" si="7"/>
        <v/>
      </c>
      <c r="H477" s="28" t="str">
        <f>IF($D477="","",IF($C477=0,"C",IF($E477&lt;Settings!$B$7,"A",IF($E477&lt;Settings!$B$8,"B","C"))))</f>
        <v/>
      </c>
    </row>
    <row r="478" spans="1:8" x14ac:dyDescent="0.3">
      <c r="A478" s="25" t="str">
        <f>IF(Valuation!A479="","",Valuation!A479)</f>
        <v/>
      </c>
      <c r="B478" s="25" t="str">
        <f>IF($A478="","",Valuation!B479)</f>
        <v/>
      </c>
      <c r="C478" s="22" t="str">
        <f>IF($A478="","",N(Valuation!K479))</f>
        <v/>
      </c>
      <c r="D478" s="26" t="str">
        <f>IF(OR($A478="",SUM(Valuation!$K$5:$K$504)=0),"",$C478/SUM(Valuation!$K$5:$K$504))</f>
        <v/>
      </c>
      <c r="E478" s="26" t="str">
        <f>IF($D478="","",SUMIF($C$4:$C$503,"&gt;"&amp;$C478)/SUM(Valuation!$K$5:$K$504))</f>
        <v/>
      </c>
      <c r="F478" s="26" t="str">
        <f>IF($D478="","",SUMIF($C$4:$C$503,"&gt;="&amp;$C478)/SUM(Valuation!$K$5:$K$504))</f>
        <v/>
      </c>
      <c r="G478" s="27" t="str">
        <f t="shared" si="7"/>
        <v/>
      </c>
      <c r="H478" s="28" t="str">
        <f>IF($D478="","",IF($C478=0,"C",IF($E478&lt;Settings!$B$7,"A",IF($E478&lt;Settings!$B$8,"B","C"))))</f>
        <v/>
      </c>
    </row>
    <row r="479" spans="1:8" x14ac:dyDescent="0.3">
      <c r="A479" s="25" t="str">
        <f>IF(Valuation!A480="","",Valuation!A480)</f>
        <v/>
      </c>
      <c r="B479" s="25" t="str">
        <f>IF($A479="","",Valuation!B480)</f>
        <v/>
      </c>
      <c r="C479" s="22" t="str">
        <f>IF($A479="","",N(Valuation!K480))</f>
        <v/>
      </c>
      <c r="D479" s="26" t="str">
        <f>IF(OR($A479="",SUM(Valuation!$K$5:$K$504)=0),"",$C479/SUM(Valuation!$K$5:$K$504))</f>
        <v/>
      </c>
      <c r="E479" s="26" t="str">
        <f>IF($D479="","",SUMIF($C$4:$C$503,"&gt;"&amp;$C479)/SUM(Valuation!$K$5:$K$504))</f>
        <v/>
      </c>
      <c r="F479" s="26" t="str">
        <f>IF($D479="","",SUMIF($C$4:$C$503,"&gt;="&amp;$C479)/SUM(Valuation!$K$5:$K$504))</f>
        <v/>
      </c>
      <c r="G479" s="27" t="str">
        <f t="shared" si="7"/>
        <v/>
      </c>
      <c r="H479" s="28" t="str">
        <f>IF($D479="","",IF($C479=0,"C",IF($E479&lt;Settings!$B$7,"A",IF($E479&lt;Settings!$B$8,"B","C"))))</f>
        <v/>
      </c>
    </row>
    <row r="480" spans="1:8" x14ac:dyDescent="0.3">
      <c r="A480" s="25" t="str">
        <f>IF(Valuation!A481="","",Valuation!A481)</f>
        <v/>
      </c>
      <c r="B480" s="25" t="str">
        <f>IF($A480="","",Valuation!B481)</f>
        <v/>
      </c>
      <c r="C480" s="22" t="str">
        <f>IF($A480="","",N(Valuation!K481))</f>
        <v/>
      </c>
      <c r="D480" s="26" t="str">
        <f>IF(OR($A480="",SUM(Valuation!$K$5:$K$504)=0),"",$C480/SUM(Valuation!$K$5:$K$504))</f>
        <v/>
      </c>
      <c r="E480" s="26" t="str">
        <f>IF($D480="","",SUMIF($C$4:$C$503,"&gt;"&amp;$C480)/SUM(Valuation!$K$5:$K$504))</f>
        <v/>
      </c>
      <c r="F480" s="26" t="str">
        <f>IF($D480="","",SUMIF($C$4:$C$503,"&gt;="&amp;$C480)/SUM(Valuation!$K$5:$K$504))</f>
        <v/>
      </c>
      <c r="G480" s="27" t="str">
        <f t="shared" si="7"/>
        <v/>
      </c>
      <c r="H480" s="28" t="str">
        <f>IF($D480="","",IF($C480=0,"C",IF($E480&lt;Settings!$B$7,"A",IF($E480&lt;Settings!$B$8,"B","C"))))</f>
        <v/>
      </c>
    </row>
    <row r="481" spans="1:8" x14ac:dyDescent="0.3">
      <c r="A481" s="25" t="str">
        <f>IF(Valuation!A482="","",Valuation!A482)</f>
        <v/>
      </c>
      <c r="B481" s="25" t="str">
        <f>IF($A481="","",Valuation!B482)</f>
        <v/>
      </c>
      <c r="C481" s="22" t="str">
        <f>IF($A481="","",N(Valuation!K482))</f>
        <v/>
      </c>
      <c r="D481" s="26" t="str">
        <f>IF(OR($A481="",SUM(Valuation!$K$5:$K$504)=0),"",$C481/SUM(Valuation!$K$5:$K$504))</f>
        <v/>
      </c>
      <c r="E481" s="26" t="str">
        <f>IF($D481="","",SUMIF($C$4:$C$503,"&gt;"&amp;$C481)/SUM(Valuation!$K$5:$K$504))</f>
        <v/>
      </c>
      <c r="F481" s="26" t="str">
        <f>IF($D481="","",SUMIF($C$4:$C$503,"&gt;="&amp;$C481)/SUM(Valuation!$K$5:$K$504))</f>
        <v/>
      </c>
      <c r="G481" s="27" t="str">
        <f t="shared" si="7"/>
        <v/>
      </c>
      <c r="H481" s="28" t="str">
        <f>IF($D481="","",IF($C481=0,"C",IF($E481&lt;Settings!$B$7,"A",IF($E481&lt;Settings!$B$8,"B","C"))))</f>
        <v/>
      </c>
    </row>
    <row r="482" spans="1:8" x14ac:dyDescent="0.3">
      <c r="A482" s="25" t="str">
        <f>IF(Valuation!A483="","",Valuation!A483)</f>
        <v/>
      </c>
      <c r="B482" s="25" t="str">
        <f>IF($A482="","",Valuation!B483)</f>
        <v/>
      </c>
      <c r="C482" s="22" t="str">
        <f>IF($A482="","",N(Valuation!K483))</f>
        <v/>
      </c>
      <c r="D482" s="26" t="str">
        <f>IF(OR($A482="",SUM(Valuation!$K$5:$K$504)=0),"",$C482/SUM(Valuation!$K$5:$K$504))</f>
        <v/>
      </c>
      <c r="E482" s="26" t="str">
        <f>IF($D482="","",SUMIF($C$4:$C$503,"&gt;"&amp;$C482)/SUM(Valuation!$K$5:$K$504))</f>
        <v/>
      </c>
      <c r="F482" s="26" t="str">
        <f>IF($D482="","",SUMIF($C$4:$C$503,"&gt;="&amp;$C482)/SUM(Valuation!$K$5:$K$504))</f>
        <v/>
      </c>
      <c r="G482" s="27" t="str">
        <f t="shared" si="7"/>
        <v/>
      </c>
      <c r="H482" s="28" t="str">
        <f>IF($D482="","",IF($C482=0,"C",IF($E482&lt;Settings!$B$7,"A",IF($E482&lt;Settings!$B$8,"B","C"))))</f>
        <v/>
      </c>
    </row>
    <row r="483" spans="1:8" x14ac:dyDescent="0.3">
      <c r="A483" s="25" t="str">
        <f>IF(Valuation!A484="","",Valuation!A484)</f>
        <v/>
      </c>
      <c r="B483" s="25" t="str">
        <f>IF($A483="","",Valuation!B484)</f>
        <v/>
      </c>
      <c r="C483" s="22" t="str">
        <f>IF($A483="","",N(Valuation!K484))</f>
        <v/>
      </c>
      <c r="D483" s="26" t="str">
        <f>IF(OR($A483="",SUM(Valuation!$K$5:$K$504)=0),"",$C483/SUM(Valuation!$K$5:$K$504))</f>
        <v/>
      </c>
      <c r="E483" s="26" t="str">
        <f>IF($D483="","",SUMIF($C$4:$C$503,"&gt;"&amp;$C483)/SUM(Valuation!$K$5:$K$504))</f>
        <v/>
      </c>
      <c r="F483" s="26" t="str">
        <f>IF($D483="","",SUMIF($C$4:$C$503,"&gt;="&amp;$C483)/SUM(Valuation!$K$5:$K$504))</f>
        <v/>
      </c>
      <c r="G483" s="27" t="str">
        <f t="shared" si="7"/>
        <v/>
      </c>
      <c r="H483" s="28" t="str">
        <f>IF($D483="","",IF($C483=0,"C",IF($E483&lt;Settings!$B$7,"A",IF($E483&lt;Settings!$B$8,"B","C"))))</f>
        <v/>
      </c>
    </row>
    <row r="484" spans="1:8" x14ac:dyDescent="0.3">
      <c r="A484" s="25" t="str">
        <f>IF(Valuation!A485="","",Valuation!A485)</f>
        <v/>
      </c>
      <c r="B484" s="25" t="str">
        <f>IF($A484="","",Valuation!B485)</f>
        <v/>
      </c>
      <c r="C484" s="22" t="str">
        <f>IF($A484="","",N(Valuation!K485))</f>
        <v/>
      </c>
      <c r="D484" s="26" t="str">
        <f>IF(OR($A484="",SUM(Valuation!$K$5:$K$504)=0),"",$C484/SUM(Valuation!$K$5:$K$504))</f>
        <v/>
      </c>
      <c r="E484" s="26" t="str">
        <f>IF($D484="","",SUMIF($C$4:$C$503,"&gt;"&amp;$C484)/SUM(Valuation!$K$5:$K$504))</f>
        <v/>
      </c>
      <c r="F484" s="26" t="str">
        <f>IF($D484="","",SUMIF($C$4:$C$503,"&gt;="&amp;$C484)/SUM(Valuation!$K$5:$K$504))</f>
        <v/>
      </c>
      <c r="G484" s="27" t="str">
        <f t="shared" si="7"/>
        <v/>
      </c>
      <c r="H484" s="28" t="str">
        <f>IF($D484="","",IF($C484=0,"C",IF($E484&lt;Settings!$B$7,"A",IF($E484&lt;Settings!$B$8,"B","C"))))</f>
        <v/>
      </c>
    </row>
    <row r="485" spans="1:8" x14ac:dyDescent="0.3">
      <c r="A485" s="25" t="str">
        <f>IF(Valuation!A486="","",Valuation!A486)</f>
        <v/>
      </c>
      <c r="B485" s="25" t="str">
        <f>IF($A485="","",Valuation!B486)</f>
        <v/>
      </c>
      <c r="C485" s="22" t="str">
        <f>IF($A485="","",N(Valuation!K486))</f>
        <v/>
      </c>
      <c r="D485" s="26" t="str">
        <f>IF(OR($A485="",SUM(Valuation!$K$5:$K$504)=0),"",$C485/SUM(Valuation!$K$5:$K$504))</f>
        <v/>
      </c>
      <c r="E485" s="26" t="str">
        <f>IF($D485="","",SUMIF($C$4:$C$503,"&gt;"&amp;$C485)/SUM(Valuation!$K$5:$K$504))</f>
        <v/>
      </c>
      <c r="F485" s="26" t="str">
        <f>IF($D485="","",SUMIF($C$4:$C$503,"&gt;="&amp;$C485)/SUM(Valuation!$K$5:$K$504))</f>
        <v/>
      </c>
      <c r="G485" s="27" t="str">
        <f t="shared" si="7"/>
        <v/>
      </c>
      <c r="H485" s="28" t="str">
        <f>IF($D485="","",IF($C485=0,"C",IF($E485&lt;Settings!$B$7,"A",IF($E485&lt;Settings!$B$8,"B","C"))))</f>
        <v/>
      </c>
    </row>
    <row r="486" spans="1:8" x14ac:dyDescent="0.3">
      <c r="A486" s="25" t="str">
        <f>IF(Valuation!A487="","",Valuation!A487)</f>
        <v/>
      </c>
      <c r="B486" s="25" t="str">
        <f>IF($A486="","",Valuation!B487)</f>
        <v/>
      </c>
      <c r="C486" s="22" t="str">
        <f>IF($A486="","",N(Valuation!K487))</f>
        <v/>
      </c>
      <c r="D486" s="26" t="str">
        <f>IF(OR($A486="",SUM(Valuation!$K$5:$K$504)=0),"",$C486/SUM(Valuation!$K$5:$K$504))</f>
        <v/>
      </c>
      <c r="E486" s="26" t="str">
        <f>IF($D486="","",SUMIF($C$4:$C$503,"&gt;"&amp;$C486)/SUM(Valuation!$K$5:$K$504))</f>
        <v/>
      </c>
      <c r="F486" s="26" t="str">
        <f>IF($D486="","",SUMIF($C$4:$C$503,"&gt;="&amp;$C486)/SUM(Valuation!$K$5:$K$504))</f>
        <v/>
      </c>
      <c r="G486" s="27" t="str">
        <f t="shared" si="7"/>
        <v/>
      </c>
      <c r="H486" s="28" t="str">
        <f>IF($D486="","",IF($C486=0,"C",IF($E486&lt;Settings!$B$7,"A",IF($E486&lt;Settings!$B$8,"B","C"))))</f>
        <v/>
      </c>
    </row>
    <row r="487" spans="1:8" x14ac:dyDescent="0.3">
      <c r="A487" s="25" t="str">
        <f>IF(Valuation!A488="","",Valuation!A488)</f>
        <v/>
      </c>
      <c r="B487" s="25" t="str">
        <f>IF($A487="","",Valuation!B488)</f>
        <v/>
      </c>
      <c r="C487" s="22" t="str">
        <f>IF($A487="","",N(Valuation!K488))</f>
        <v/>
      </c>
      <c r="D487" s="26" t="str">
        <f>IF(OR($A487="",SUM(Valuation!$K$5:$K$504)=0),"",$C487/SUM(Valuation!$K$5:$K$504))</f>
        <v/>
      </c>
      <c r="E487" s="26" t="str">
        <f>IF($D487="","",SUMIF($C$4:$C$503,"&gt;"&amp;$C487)/SUM(Valuation!$K$5:$K$504))</f>
        <v/>
      </c>
      <c r="F487" s="26" t="str">
        <f>IF($D487="","",SUMIF($C$4:$C$503,"&gt;="&amp;$C487)/SUM(Valuation!$K$5:$K$504))</f>
        <v/>
      </c>
      <c r="G487" s="27" t="str">
        <f t="shared" si="7"/>
        <v/>
      </c>
      <c r="H487" s="28" t="str">
        <f>IF($D487="","",IF($C487=0,"C",IF($E487&lt;Settings!$B$7,"A",IF($E487&lt;Settings!$B$8,"B","C"))))</f>
        <v/>
      </c>
    </row>
    <row r="488" spans="1:8" x14ac:dyDescent="0.3">
      <c r="A488" s="25" t="str">
        <f>IF(Valuation!A489="","",Valuation!A489)</f>
        <v/>
      </c>
      <c r="B488" s="25" t="str">
        <f>IF($A488="","",Valuation!B489)</f>
        <v/>
      </c>
      <c r="C488" s="22" t="str">
        <f>IF($A488="","",N(Valuation!K489))</f>
        <v/>
      </c>
      <c r="D488" s="26" t="str">
        <f>IF(OR($A488="",SUM(Valuation!$K$5:$K$504)=0),"",$C488/SUM(Valuation!$K$5:$K$504))</f>
        <v/>
      </c>
      <c r="E488" s="26" t="str">
        <f>IF($D488="","",SUMIF($C$4:$C$503,"&gt;"&amp;$C488)/SUM(Valuation!$K$5:$K$504))</f>
        <v/>
      </c>
      <c r="F488" s="26" t="str">
        <f>IF($D488="","",SUMIF($C$4:$C$503,"&gt;="&amp;$C488)/SUM(Valuation!$K$5:$K$504))</f>
        <v/>
      </c>
      <c r="G488" s="27" t="str">
        <f t="shared" si="7"/>
        <v/>
      </c>
      <c r="H488" s="28" t="str">
        <f>IF($D488="","",IF($C488=0,"C",IF($E488&lt;Settings!$B$7,"A",IF($E488&lt;Settings!$B$8,"B","C"))))</f>
        <v/>
      </c>
    </row>
    <row r="489" spans="1:8" x14ac:dyDescent="0.3">
      <c r="A489" s="25" t="str">
        <f>IF(Valuation!A490="","",Valuation!A490)</f>
        <v/>
      </c>
      <c r="B489" s="25" t="str">
        <f>IF($A489="","",Valuation!B490)</f>
        <v/>
      </c>
      <c r="C489" s="22" t="str">
        <f>IF($A489="","",N(Valuation!K490))</f>
        <v/>
      </c>
      <c r="D489" s="26" t="str">
        <f>IF(OR($A489="",SUM(Valuation!$K$5:$K$504)=0),"",$C489/SUM(Valuation!$K$5:$K$504))</f>
        <v/>
      </c>
      <c r="E489" s="26" t="str">
        <f>IF($D489="","",SUMIF($C$4:$C$503,"&gt;"&amp;$C489)/SUM(Valuation!$K$5:$K$504))</f>
        <v/>
      </c>
      <c r="F489" s="26" t="str">
        <f>IF($D489="","",SUMIF($C$4:$C$503,"&gt;="&amp;$C489)/SUM(Valuation!$K$5:$K$504))</f>
        <v/>
      </c>
      <c r="G489" s="27" t="str">
        <f t="shared" si="7"/>
        <v/>
      </c>
      <c r="H489" s="28" t="str">
        <f>IF($D489="","",IF($C489=0,"C",IF($E489&lt;Settings!$B$7,"A",IF($E489&lt;Settings!$B$8,"B","C"))))</f>
        <v/>
      </c>
    </row>
    <row r="490" spans="1:8" x14ac:dyDescent="0.3">
      <c r="A490" s="25" t="str">
        <f>IF(Valuation!A491="","",Valuation!A491)</f>
        <v/>
      </c>
      <c r="B490" s="25" t="str">
        <f>IF($A490="","",Valuation!B491)</f>
        <v/>
      </c>
      <c r="C490" s="22" t="str">
        <f>IF($A490="","",N(Valuation!K491))</f>
        <v/>
      </c>
      <c r="D490" s="26" t="str">
        <f>IF(OR($A490="",SUM(Valuation!$K$5:$K$504)=0),"",$C490/SUM(Valuation!$K$5:$K$504))</f>
        <v/>
      </c>
      <c r="E490" s="26" t="str">
        <f>IF($D490="","",SUMIF($C$4:$C$503,"&gt;"&amp;$C490)/SUM(Valuation!$K$5:$K$504))</f>
        <v/>
      </c>
      <c r="F490" s="26" t="str">
        <f>IF($D490="","",SUMIF($C$4:$C$503,"&gt;="&amp;$C490)/SUM(Valuation!$K$5:$K$504))</f>
        <v/>
      </c>
      <c r="G490" s="27" t="str">
        <f t="shared" si="7"/>
        <v/>
      </c>
      <c r="H490" s="28" t="str">
        <f>IF($D490="","",IF($C490=0,"C",IF($E490&lt;Settings!$B$7,"A",IF($E490&lt;Settings!$B$8,"B","C"))))</f>
        <v/>
      </c>
    </row>
    <row r="491" spans="1:8" x14ac:dyDescent="0.3">
      <c r="A491" s="25" t="str">
        <f>IF(Valuation!A492="","",Valuation!A492)</f>
        <v/>
      </c>
      <c r="B491" s="25" t="str">
        <f>IF($A491="","",Valuation!B492)</f>
        <v/>
      </c>
      <c r="C491" s="22" t="str">
        <f>IF($A491="","",N(Valuation!K492))</f>
        <v/>
      </c>
      <c r="D491" s="26" t="str">
        <f>IF(OR($A491="",SUM(Valuation!$K$5:$K$504)=0),"",$C491/SUM(Valuation!$K$5:$K$504))</f>
        <v/>
      </c>
      <c r="E491" s="26" t="str">
        <f>IF($D491="","",SUMIF($C$4:$C$503,"&gt;"&amp;$C491)/SUM(Valuation!$K$5:$K$504))</f>
        <v/>
      </c>
      <c r="F491" s="26" t="str">
        <f>IF($D491="","",SUMIF($C$4:$C$503,"&gt;="&amp;$C491)/SUM(Valuation!$K$5:$K$504))</f>
        <v/>
      </c>
      <c r="G491" s="27" t="str">
        <f t="shared" si="7"/>
        <v/>
      </c>
      <c r="H491" s="28" t="str">
        <f>IF($D491="","",IF($C491=0,"C",IF($E491&lt;Settings!$B$7,"A",IF($E491&lt;Settings!$B$8,"B","C"))))</f>
        <v/>
      </c>
    </row>
    <row r="492" spans="1:8" x14ac:dyDescent="0.3">
      <c r="A492" s="25" t="str">
        <f>IF(Valuation!A493="","",Valuation!A493)</f>
        <v/>
      </c>
      <c r="B492" s="25" t="str">
        <f>IF($A492="","",Valuation!B493)</f>
        <v/>
      </c>
      <c r="C492" s="22" t="str">
        <f>IF($A492="","",N(Valuation!K493))</f>
        <v/>
      </c>
      <c r="D492" s="26" t="str">
        <f>IF(OR($A492="",SUM(Valuation!$K$5:$K$504)=0),"",$C492/SUM(Valuation!$K$5:$K$504))</f>
        <v/>
      </c>
      <c r="E492" s="26" t="str">
        <f>IF($D492="","",SUMIF($C$4:$C$503,"&gt;"&amp;$C492)/SUM(Valuation!$K$5:$K$504))</f>
        <v/>
      </c>
      <c r="F492" s="26" t="str">
        <f>IF($D492="","",SUMIF($C$4:$C$503,"&gt;="&amp;$C492)/SUM(Valuation!$K$5:$K$504))</f>
        <v/>
      </c>
      <c r="G492" s="27" t="str">
        <f t="shared" si="7"/>
        <v/>
      </c>
      <c r="H492" s="28" t="str">
        <f>IF($D492="","",IF($C492=0,"C",IF($E492&lt;Settings!$B$7,"A",IF($E492&lt;Settings!$B$8,"B","C"))))</f>
        <v/>
      </c>
    </row>
    <row r="493" spans="1:8" x14ac:dyDescent="0.3">
      <c r="A493" s="25" t="str">
        <f>IF(Valuation!A494="","",Valuation!A494)</f>
        <v/>
      </c>
      <c r="B493" s="25" t="str">
        <f>IF($A493="","",Valuation!B494)</f>
        <v/>
      </c>
      <c r="C493" s="22" t="str">
        <f>IF($A493="","",N(Valuation!K494))</f>
        <v/>
      </c>
      <c r="D493" s="26" t="str">
        <f>IF(OR($A493="",SUM(Valuation!$K$5:$K$504)=0),"",$C493/SUM(Valuation!$K$5:$K$504))</f>
        <v/>
      </c>
      <c r="E493" s="26" t="str">
        <f>IF($D493="","",SUMIF($C$4:$C$503,"&gt;"&amp;$C493)/SUM(Valuation!$K$5:$K$504))</f>
        <v/>
      </c>
      <c r="F493" s="26" t="str">
        <f>IF($D493="","",SUMIF($C$4:$C$503,"&gt;="&amp;$C493)/SUM(Valuation!$K$5:$K$504))</f>
        <v/>
      </c>
      <c r="G493" s="27" t="str">
        <f t="shared" si="7"/>
        <v/>
      </c>
      <c r="H493" s="28" t="str">
        <f>IF($D493="","",IF($C493=0,"C",IF($E493&lt;Settings!$B$7,"A",IF($E493&lt;Settings!$B$8,"B","C"))))</f>
        <v/>
      </c>
    </row>
    <row r="494" spans="1:8" x14ac:dyDescent="0.3">
      <c r="A494" s="25" t="str">
        <f>IF(Valuation!A495="","",Valuation!A495)</f>
        <v/>
      </c>
      <c r="B494" s="25" t="str">
        <f>IF($A494="","",Valuation!B495)</f>
        <v/>
      </c>
      <c r="C494" s="22" t="str">
        <f>IF($A494="","",N(Valuation!K495))</f>
        <v/>
      </c>
      <c r="D494" s="26" t="str">
        <f>IF(OR($A494="",SUM(Valuation!$K$5:$K$504)=0),"",$C494/SUM(Valuation!$K$5:$K$504))</f>
        <v/>
      </c>
      <c r="E494" s="26" t="str">
        <f>IF($D494="","",SUMIF($C$4:$C$503,"&gt;"&amp;$C494)/SUM(Valuation!$K$5:$K$504))</f>
        <v/>
      </c>
      <c r="F494" s="26" t="str">
        <f>IF($D494="","",SUMIF($C$4:$C$503,"&gt;="&amp;$C494)/SUM(Valuation!$K$5:$K$504))</f>
        <v/>
      </c>
      <c r="G494" s="27" t="str">
        <f t="shared" si="7"/>
        <v/>
      </c>
      <c r="H494" s="28" t="str">
        <f>IF($D494="","",IF($C494=0,"C",IF($E494&lt;Settings!$B$7,"A",IF($E494&lt;Settings!$B$8,"B","C"))))</f>
        <v/>
      </c>
    </row>
    <row r="495" spans="1:8" x14ac:dyDescent="0.3">
      <c r="A495" s="25" t="str">
        <f>IF(Valuation!A496="","",Valuation!A496)</f>
        <v/>
      </c>
      <c r="B495" s="25" t="str">
        <f>IF($A495="","",Valuation!B496)</f>
        <v/>
      </c>
      <c r="C495" s="22" t="str">
        <f>IF($A495="","",N(Valuation!K496))</f>
        <v/>
      </c>
      <c r="D495" s="26" t="str">
        <f>IF(OR($A495="",SUM(Valuation!$K$5:$K$504)=0),"",$C495/SUM(Valuation!$K$5:$K$504))</f>
        <v/>
      </c>
      <c r="E495" s="26" t="str">
        <f>IF($D495="","",SUMIF($C$4:$C$503,"&gt;"&amp;$C495)/SUM(Valuation!$K$5:$K$504))</f>
        <v/>
      </c>
      <c r="F495" s="26" t="str">
        <f>IF($D495="","",SUMIF($C$4:$C$503,"&gt;="&amp;$C495)/SUM(Valuation!$K$5:$K$504))</f>
        <v/>
      </c>
      <c r="G495" s="27" t="str">
        <f t="shared" si="7"/>
        <v/>
      </c>
      <c r="H495" s="28" t="str">
        <f>IF($D495="","",IF($C495=0,"C",IF($E495&lt;Settings!$B$7,"A",IF($E495&lt;Settings!$B$8,"B","C"))))</f>
        <v/>
      </c>
    </row>
    <row r="496" spans="1:8" x14ac:dyDescent="0.3">
      <c r="A496" s="25" t="str">
        <f>IF(Valuation!A497="","",Valuation!A497)</f>
        <v/>
      </c>
      <c r="B496" s="25" t="str">
        <f>IF($A496="","",Valuation!B497)</f>
        <v/>
      </c>
      <c r="C496" s="22" t="str">
        <f>IF($A496="","",N(Valuation!K497))</f>
        <v/>
      </c>
      <c r="D496" s="26" t="str">
        <f>IF(OR($A496="",SUM(Valuation!$K$5:$K$504)=0),"",$C496/SUM(Valuation!$K$5:$K$504))</f>
        <v/>
      </c>
      <c r="E496" s="26" t="str">
        <f>IF($D496="","",SUMIF($C$4:$C$503,"&gt;"&amp;$C496)/SUM(Valuation!$K$5:$K$504))</f>
        <v/>
      </c>
      <c r="F496" s="26" t="str">
        <f>IF($D496="","",SUMIF($C$4:$C$503,"&gt;="&amp;$C496)/SUM(Valuation!$K$5:$K$504))</f>
        <v/>
      </c>
      <c r="G496" s="27" t="str">
        <f t="shared" si="7"/>
        <v/>
      </c>
      <c r="H496" s="28" t="str">
        <f>IF($D496="","",IF($C496=0,"C",IF($E496&lt;Settings!$B$7,"A",IF($E496&lt;Settings!$B$8,"B","C"))))</f>
        <v/>
      </c>
    </row>
    <row r="497" spans="1:8" x14ac:dyDescent="0.3">
      <c r="A497" s="25" t="str">
        <f>IF(Valuation!A498="","",Valuation!A498)</f>
        <v/>
      </c>
      <c r="B497" s="25" t="str">
        <f>IF($A497="","",Valuation!B498)</f>
        <v/>
      </c>
      <c r="C497" s="22" t="str">
        <f>IF($A497="","",N(Valuation!K498))</f>
        <v/>
      </c>
      <c r="D497" s="26" t="str">
        <f>IF(OR($A497="",SUM(Valuation!$K$5:$K$504)=0),"",$C497/SUM(Valuation!$K$5:$K$504))</f>
        <v/>
      </c>
      <c r="E497" s="26" t="str">
        <f>IF($D497="","",SUMIF($C$4:$C$503,"&gt;"&amp;$C497)/SUM(Valuation!$K$5:$K$504))</f>
        <v/>
      </c>
      <c r="F497" s="26" t="str">
        <f>IF($D497="","",SUMIF($C$4:$C$503,"&gt;="&amp;$C497)/SUM(Valuation!$K$5:$K$504))</f>
        <v/>
      </c>
      <c r="G497" s="27" t="str">
        <f t="shared" si="7"/>
        <v/>
      </c>
      <c r="H497" s="28" t="str">
        <f>IF($D497="","",IF($C497=0,"C",IF($E497&lt;Settings!$B$7,"A",IF($E497&lt;Settings!$B$8,"B","C"))))</f>
        <v/>
      </c>
    </row>
    <row r="498" spans="1:8" x14ac:dyDescent="0.3">
      <c r="A498" s="25" t="str">
        <f>IF(Valuation!A499="","",Valuation!A499)</f>
        <v/>
      </c>
      <c r="B498" s="25" t="str">
        <f>IF($A498="","",Valuation!B499)</f>
        <v/>
      </c>
      <c r="C498" s="22" t="str">
        <f>IF($A498="","",N(Valuation!K499))</f>
        <v/>
      </c>
      <c r="D498" s="26" t="str">
        <f>IF(OR($A498="",SUM(Valuation!$K$5:$K$504)=0),"",$C498/SUM(Valuation!$K$5:$K$504))</f>
        <v/>
      </c>
      <c r="E498" s="26" t="str">
        <f>IF($D498="","",SUMIF($C$4:$C$503,"&gt;"&amp;$C498)/SUM(Valuation!$K$5:$K$504))</f>
        <v/>
      </c>
      <c r="F498" s="26" t="str">
        <f>IF($D498="","",SUMIF($C$4:$C$503,"&gt;="&amp;$C498)/SUM(Valuation!$K$5:$K$504))</f>
        <v/>
      </c>
      <c r="G498" s="27" t="str">
        <f t="shared" si="7"/>
        <v/>
      </c>
      <c r="H498" s="28" t="str">
        <f>IF($D498="","",IF($C498=0,"C",IF($E498&lt;Settings!$B$7,"A",IF($E498&lt;Settings!$B$8,"B","C"))))</f>
        <v/>
      </c>
    </row>
    <row r="499" spans="1:8" x14ac:dyDescent="0.3">
      <c r="A499" s="25" t="str">
        <f>IF(Valuation!A500="","",Valuation!A500)</f>
        <v/>
      </c>
      <c r="B499" s="25" t="str">
        <f>IF($A499="","",Valuation!B500)</f>
        <v/>
      </c>
      <c r="C499" s="22" t="str">
        <f>IF($A499="","",N(Valuation!K500))</f>
        <v/>
      </c>
      <c r="D499" s="26" t="str">
        <f>IF(OR($A499="",SUM(Valuation!$K$5:$K$504)=0),"",$C499/SUM(Valuation!$K$5:$K$504))</f>
        <v/>
      </c>
      <c r="E499" s="26" t="str">
        <f>IF($D499="","",SUMIF($C$4:$C$503,"&gt;"&amp;$C499)/SUM(Valuation!$K$5:$K$504))</f>
        <v/>
      </c>
      <c r="F499" s="26" t="str">
        <f>IF($D499="","",SUMIF($C$4:$C$503,"&gt;="&amp;$C499)/SUM(Valuation!$K$5:$K$504))</f>
        <v/>
      </c>
      <c r="G499" s="27" t="str">
        <f t="shared" si="7"/>
        <v/>
      </c>
      <c r="H499" s="28" t="str">
        <f>IF($D499="","",IF($C499=0,"C",IF($E499&lt;Settings!$B$7,"A",IF($E499&lt;Settings!$B$8,"B","C"))))</f>
        <v/>
      </c>
    </row>
    <row r="500" spans="1:8" x14ac:dyDescent="0.3">
      <c r="A500" s="25" t="str">
        <f>IF(Valuation!A501="","",Valuation!A501)</f>
        <v/>
      </c>
      <c r="B500" s="25" t="str">
        <f>IF($A500="","",Valuation!B501)</f>
        <v/>
      </c>
      <c r="C500" s="22" t="str">
        <f>IF($A500="","",N(Valuation!K501))</f>
        <v/>
      </c>
      <c r="D500" s="26" t="str">
        <f>IF(OR($A500="",SUM(Valuation!$K$5:$K$504)=0),"",$C500/SUM(Valuation!$K$5:$K$504))</f>
        <v/>
      </c>
      <c r="E500" s="26" t="str">
        <f>IF($D500="","",SUMIF($C$4:$C$503,"&gt;"&amp;$C500)/SUM(Valuation!$K$5:$K$504))</f>
        <v/>
      </c>
      <c r="F500" s="26" t="str">
        <f>IF($D500="","",SUMIF($C$4:$C$503,"&gt;="&amp;$C500)/SUM(Valuation!$K$5:$K$504))</f>
        <v/>
      </c>
      <c r="G500" s="27" t="str">
        <f t="shared" si="7"/>
        <v/>
      </c>
      <c r="H500" s="28" t="str">
        <f>IF($D500="","",IF($C500=0,"C",IF($E500&lt;Settings!$B$7,"A",IF($E500&lt;Settings!$B$8,"B","C"))))</f>
        <v/>
      </c>
    </row>
    <row r="501" spans="1:8" x14ac:dyDescent="0.3">
      <c r="A501" s="25" t="str">
        <f>IF(Valuation!A502="","",Valuation!A502)</f>
        <v/>
      </c>
      <c r="B501" s="25" t="str">
        <f>IF($A501="","",Valuation!B502)</f>
        <v/>
      </c>
      <c r="C501" s="22" t="str">
        <f>IF($A501="","",N(Valuation!K502))</f>
        <v/>
      </c>
      <c r="D501" s="26" t="str">
        <f>IF(OR($A501="",SUM(Valuation!$K$5:$K$504)=0),"",$C501/SUM(Valuation!$K$5:$K$504))</f>
        <v/>
      </c>
      <c r="E501" s="26" t="str">
        <f>IF($D501="","",SUMIF($C$4:$C$503,"&gt;"&amp;$C501)/SUM(Valuation!$K$5:$K$504))</f>
        <v/>
      </c>
      <c r="F501" s="26" t="str">
        <f>IF($D501="","",SUMIF($C$4:$C$503,"&gt;="&amp;$C501)/SUM(Valuation!$K$5:$K$504))</f>
        <v/>
      </c>
      <c r="G501" s="27" t="str">
        <f t="shared" si="7"/>
        <v/>
      </c>
      <c r="H501" s="28" t="str">
        <f>IF($D501="","",IF($C501=0,"C",IF($E501&lt;Settings!$B$7,"A",IF($E501&lt;Settings!$B$8,"B","C"))))</f>
        <v/>
      </c>
    </row>
    <row r="502" spans="1:8" x14ac:dyDescent="0.3">
      <c r="A502" s="25" t="str">
        <f>IF(Valuation!A503="","",Valuation!A503)</f>
        <v/>
      </c>
      <c r="B502" s="25" t="str">
        <f>IF($A502="","",Valuation!B503)</f>
        <v/>
      </c>
      <c r="C502" s="22" t="str">
        <f>IF($A502="","",N(Valuation!K503))</f>
        <v/>
      </c>
      <c r="D502" s="26" t="str">
        <f>IF(OR($A502="",SUM(Valuation!$K$5:$K$504)=0),"",$C502/SUM(Valuation!$K$5:$K$504))</f>
        <v/>
      </c>
      <c r="E502" s="26" t="str">
        <f>IF($D502="","",SUMIF($C$4:$C$503,"&gt;"&amp;$C502)/SUM(Valuation!$K$5:$K$504))</f>
        <v/>
      </c>
      <c r="F502" s="26" t="str">
        <f>IF($D502="","",SUMIF($C$4:$C$503,"&gt;="&amp;$C502)/SUM(Valuation!$K$5:$K$504))</f>
        <v/>
      </c>
      <c r="G502" s="27" t="str">
        <f t="shared" si="7"/>
        <v/>
      </c>
      <c r="H502" s="28" t="str">
        <f>IF($D502="","",IF($C502=0,"C",IF($E502&lt;Settings!$B$7,"A",IF($E502&lt;Settings!$B$8,"B","C"))))</f>
        <v/>
      </c>
    </row>
    <row r="503" spans="1:8" x14ac:dyDescent="0.3">
      <c r="A503" s="25" t="str">
        <f>IF(Valuation!A504="","",Valuation!A504)</f>
        <v/>
      </c>
      <c r="B503" s="25" t="str">
        <f>IF($A503="","",Valuation!B504)</f>
        <v/>
      </c>
      <c r="C503" s="22" t="str">
        <f>IF($A503="","",N(Valuation!K504))</f>
        <v/>
      </c>
      <c r="D503" s="26" t="str">
        <f>IF(OR($A503="",SUM(Valuation!$K$5:$K$504)=0),"",$C503/SUM(Valuation!$K$5:$K$504))</f>
        <v/>
      </c>
      <c r="E503" s="26" t="str">
        <f>IF($D503="","",SUMIF($C$4:$C$503,"&gt;"&amp;$C503)/SUM(Valuation!$K$5:$K$504))</f>
        <v/>
      </c>
      <c r="F503" s="26" t="str">
        <f>IF($D503="","",SUMIF($C$4:$C$503,"&gt;="&amp;$C503)/SUM(Valuation!$K$5:$K$504))</f>
        <v/>
      </c>
      <c r="G503" s="27" t="str">
        <f t="shared" si="7"/>
        <v/>
      </c>
      <c r="H503" s="28" t="str">
        <f>IF($D503="","",IF($C503=0,"C",IF($E503&lt;Settings!$B$7,"A",IF($E503&lt;Settings!$B$8,"B","C"))))</f>
        <v/>
      </c>
    </row>
  </sheetData>
  <sheetProtection sheet="1" formatCells="0" formatColumns="0" formatRows="0" sort="0" autoFilter="0"/>
  <conditionalFormatting sqref="H4:H503">
    <cfRule type="cellIs" dxfId="2" priority="1" operator="equal">
      <formula>"A"</formula>
    </cfRule>
    <cfRule type="cellIs" dxfId="1" priority="2" operator="equal">
      <formula>"B"</formula>
    </cfRule>
    <cfRule type="cellIs" dxfId="0" priority="3" operator="equal">
      <formula>"C"</formula>
    </cfRule>
  </conditionalFormatting>
  <pageMargins left="0.4" right="0.4" top="1" bottom="1" header="0.5" footer="0.5"/>
  <pageSetup paperSize="9" fitToHeight="0"/>
  <headerFooter>
    <oddFooter>&amp;C&amp;8 Toolkit by GroupChatOn  ·  toolkit.groupchaton.com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use</vt:lpstr>
      <vt:lpstr>Settings</vt:lpstr>
      <vt:lpstr>Items</vt:lpstr>
      <vt:lpstr>Receipts</vt:lpstr>
      <vt:lpstr>Issues</vt:lpstr>
      <vt:lpstr>Valuation</vt:lpstr>
      <vt:lpstr>ABC</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ABC Analysis &amp; Stock Valuation, FIFO and Average (Excel)</dc:title>
  <dc:subject>Free Excel inventory valuation: receipts and issues give closing stock at FIFO and weighted average cost, consumption value, and an ABC classification with a summary chart.</dc:subject>
  <dc:creator>Nivesh Sahayak</dc:creator>
  <cp:keywords>Toolkit by GroupChatOn; Designed &amp; Developed by: Nivesh Sahayak</cp:keywords>
  <dc:description>ABC Analysis &amp; Stock Valuation, FIFO and Average (Excel). From Toolkit by GroupChatOn (https://toolkit.groupchaton.com). Designed &amp; Developed by: Nivesh Sahayak (https://www.niveshsahayak.in/)</dc:description>
  <cp:lastModifiedBy>Nivesh Sahayak</cp:lastModifiedBy>
  <dcterms:created xsi:type="dcterms:W3CDTF">2026-11-02T18:22:03Z</dcterms:created>
  <dcterms:modified xsi:type="dcterms:W3CDTF">2026-11-02T18:22:55Z</dcterms:modified>
  <cp:category>Purchase &amp; Warehouse</cp:category>
</cp:coreProperties>
</file>