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08F11086-095E-452C-A4A9-6D8E428664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Locations" sheetId="2" r:id="rId2"/>
    <sheet name="Items" sheetId="3" r:id="rId3"/>
    <sheet name="Opening" sheetId="4" r:id="rId4"/>
    <sheet name="Movements" sheetId="5" r:id="rId5"/>
    <sheet name="Stock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05" i="6" l="1"/>
  <c r="J505" i="6"/>
  <c r="I505" i="6"/>
  <c r="H505" i="6"/>
  <c r="B505" i="6"/>
  <c r="A503" i="6"/>
  <c r="A502" i="6"/>
  <c r="J502" i="6" s="1"/>
  <c r="N501" i="6"/>
  <c r="M501" i="6"/>
  <c r="A501" i="6"/>
  <c r="J501" i="6" s="1"/>
  <c r="A500" i="6"/>
  <c r="N500" i="6" s="1"/>
  <c r="A499" i="6"/>
  <c r="N499" i="6" s="1"/>
  <c r="A498" i="6"/>
  <c r="N498" i="6" s="1"/>
  <c r="M497" i="6"/>
  <c r="A497" i="6"/>
  <c r="P497" i="6" s="1"/>
  <c r="A496" i="6"/>
  <c r="P495" i="6"/>
  <c r="O495" i="6"/>
  <c r="N495" i="6"/>
  <c r="M495" i="6"/>
  <c r="L495" i="6"/>
  <c r="I495" i="6"/>
  <c r="H495" i="6"/>
  <c r="G495" i="6"/>
  <c r="F495" i="6"/>
  <c r="E495" i="6"/>
  <c r="A495" i="6"/>
  <c r="B495" i="6" s="1"/>
  <c r="L494" i="6"/>
  <c r="K494" i="6"/>
  <c r="A494" i="6"/>
  <c r="A493" i="6"/>
  <c r="A492" i="6"/>
  <c r="M492" i="6" s="1"/>
  <c r="A491" i="6"/>
  <c r="A490" i="6"/>
  <c r="J490" i="6" s="1"/>
  <c r="A489" i="6"/>
  <c r="A488" i="6"/>
  <c r="N488" i="6" s="1"/>
  <c r="A487" i="6"/>
  <c r="N486" i="6"/>
  <c r="K486" i="6"/>
  <c r="A486" i="6"/>
  <c r="F486" i="6" s="1"/>
  <c r="P485" i="6"/>
  <c r="M485" i="6"/>
  <c r="L485" i="6"/>
  <c r="A485" i="6"/>
  <c r="J485" i="6" s="1"/>
  <c r="I484" i="6"/>
  <c r="A484" i="6"/>
  <c r="N483" i="6"/>
  <c r="K483" i="6"/>
  <c r="I483" i="6"/>
  <c r="H483" i="6"/>
  <c r="B483" i="6"/>
  <c r="A483" i="6"/>
  <c r="D483" i="6" s="1"/>
  <c r="A482" i="6"/>
  <c r="A481" i="6"/>
  <c r="J481" i="6" s="1"/>
  <c r="A480" i="6"/>
  <c r="A479" i="6"/>
  <c r="A478" i="6"/>
  <c r="A477" i="6"/>
  <c r="N477" i="6" s="1"/>
  <c r="N476" i="6"/>
  <c r="B476" i="6"/>
  <c r="A476" i="6"/>
  <c r="E476" i="6" s="1"/>
  <c r="H475" i="6"/>
  <c r="E475" i="6"/>
  <c r="A475" i="6"/>
  <c r="L475" i="6" s="1"/>
  <c r="M474" i="6"/>
  <c r="F474" i="6"/>
  <c r="B474" i="6"/>
  <c r="A474" i="6"/>
  <c r="N474" i="6" s="1"/>
  <c r="H473" i="6"/>
  <c r="F473" i="6"/>
  <c r="A473" i="6"/>
  <c r="E473" i="6" s="1"/>
  <c r="A472" i="6"/>
  <c r="H472" i="6" s="1"/>
  <c r="B471" i="6"/>
  <c r="A471" i="6"/>
  <c r="F470" i="6"/>
  <c r="A470" i="6"/>
  <c r="A469" i="6"/>
  <c r="L469" i="6" s="1"/>
  <c r="A468" i="6"/>
  <c r="A467" i="6"/>
  <c r="I466" i="6"/>
  <c r="E466" i="6"/>
  <c r="A466" i="6"/>
  <c r="F466" i="6" s="1"/>
  <c r="N465" i="6"/>
  <c r="M465" i="6"/>
  <c r="H465" i="6"/>
  <c r="B465" i="6"/>
  <c r="A465" i="6"/>
  <c r="E465" i="6" s="1"/>
  <c r="A464" i="6"/>
  <c r="M464" i="6" s="1"/>
  <c r="A463" i="6"/>
  <c r="L463" i="6" s="1"/>
  <c r="P462" i="6"/>
  <c r="F462" i="6"/>
  <c r="A462" i="6"/>
  <c r="C462" i="6" s="1"/>
  <c r="A461" i="6"/>
  <c r="A460" i="6"/>
  <c r="B460" i="6" s="1"/>
  <c r="O459" i="6"/>
  <c r="J459" i="6"/>
  <c r="I459" i="6"/>
  <c r="H459" i="6"/>
  <c r="F459" i="6"/>
  <c r="E459" i="6"/>
  <c r="D459" i="6"/>
  <c r="A459" i="6"/>
  <c r="B459" i="6" s="1"/>
  <c r="A458" i="6"/>
  <c r="E458" i="6" s="1"/>
  <c r="A457" i="6"/>
  <c r="A456" i="6"/>
  <c r="A455" i="6"/>
  <c r="M454" i="6"/>
  <c r="K454" i="6"/>
  <c r="I454" i="6"/>
  <c r="A454" i="6"/>
  <c r="E454" i="6" s="1"/>
  <c r="A453" i="6"/>
  <c r="L453" i="6" s="1"/>
  <c r="H452" i="6"/>
  <c r="F452" i="6"/>
  <c r="A452" i="6"/>
  <c r="N451" i="6"/>
  <c r="M451" i="6"/>
  <c r="L451" i="6"/>
  <c r="D451" i="6"/>
  <c r="A451" i="6"/>
  <c r="A450" i="6"/>
  <c r="N449" i="6"/>
  <c r="M449" i="6"/>
  <c r="H449" i="6"/>
  <c r="F449" i="6"/>
  <c r="E449" i="6"/>
  <c r="C449" i="6"/>
  <c r="A449" i="6"/>
  <c r="D449" i="6" s="1"/>
  <c r="I448" i="6"/>
  <c r="H448" i="6"/>
  <c r="G448" i="6"/>
  <c r="A448" i="6"/>
  <c r="N448" i="6" s="1"/>
  <c r="N447" i="6"/>
  <c r="C447" i="6"/>
  <c r="A447" i="6"/>
  <c r="J446" i="6"/>
  <c r="E446" i="6"/>
  <c r="D446" i="6"/>
  <c r="B446" i="6"/>
  <c r="A446" i="6"/>
  <c r="C446" i="6" s="1"/>
  <c r="G445" i="6"/>
  <c r="F445" i="6"/>
  <c r="E445" i="6"/>
  <c r="A445" i="6"/>
  <c r="P445" i="6" s="1"/>
  <c r="A444" i="6"/>
  <c r="I443" i="6"/>
  <c r="D443" i="6"/>
  <c r="A443" i="6"/>
  <c r="F443" i="6" s="1"/>
  <c r="A442" i="6"/>
  <c r="P441" i="6"/>
  <c r="O441" i="6"/>
  <c r="F441" i="6"/>
  <c r="E441" i="6"/>
  <c r="C441" i="6"/>
  <c r="A441" i="6"/>
  <c r="A440" i="6"/>
  <c r="P439" i="6"/>
  <c r="M439" i="6"/>
  <c r="L439" i="6"/>
  <c r="A439" i="6"/>
  <c r="K439" i="6" s="1"/>
  <c r="A438" i="6"/>
  <c r="G438" i="6" s="1"/>
  <c r="N437" i="6"/>
  <c r="I437" i="6"/>
  <c r="A437" i="6"/>
  <c r="N436" i="6"/>
  <c r="L436" i="6"/>
  <c r="K436" i="6"/>
  <c r="A436" i="6"/>
  <c r="M436" i="6" s="1"/>
  <c r="M435" i="6"/>
  <c r="I435" i="6"/>
  <c r="F435" i="6"/>
  <c r="E435" i="6"/>
  <c r="A435" i="6"/>
  <c r="K435" i="6" s="1"/>
  <c r="G434" i="6"/>
  <c r="A434" i="6"/>
  <c r="P433" i="6"/>
  <c r="K433" i="6"/>
  <c r="I433" i="6"/>
  <c r="E433" i="6"/>
  <c r="A433" i="6"/>
  <c r="N433" i="6" s="1"/>
  <c r="A432" i="6"/>
  <c r="A431" i="6"/>
  <c r="E431" i="6" s="1"/>
  <c r="N430" i="6"/>
  <c r="K430" i="6"/>
  <c r="A430" i="6"/>
  <c r="M430" i="6" s="1"/>
  <c r="A429" i="6"/>
  <c r="A428" i="6"/>
  <c r="P428" i="6" s="1"/>
  <c r="A427" i="6"/>
  <c r="J427" i="6" s="1"/>
  <c r="N426" i="6"/>
  <c r="A426" i="6"/>
  <c r="I426" i="6" s="1"/>
  <c r="A425" i="6"/>
  <c r="A424" i="6"/>
  <c r="A423" i="6"/>
  <c r="N423" i="6" s="1"/>
  <c r="A422" i="6"/>
  <c r="F422" i="6" s="1"/>
  <c r="A421" i="6"/>
  <c r="A420" i="6"/>
  <c r="C419" i="6"/>
  <c r="A419" i="6"/>
  <c r="L418" i="6"/>
  <c r="I418" i="6"/>
  <c r="H418" i="6"/>
  <c r="G418" i="6"/>
  <c r="A418" i="6"/>
  <c r="M418" i="6" s="1"/>
  <c r="L417" i="6"/>
  <c r="A417" i="6"/>
  <c r="C417" i="6" s="1"/>
  <c r="N416" i="6"/>
  <c r="E416" i="6"/>
  <c r="C416" i="6"/>
  <c r="A416" i="6"/>
  <c r="D415" i="6"/>
  <c r="B415" i="6"/>
  <c r="A415" i="6"/>
  <c r="K415" i="6" s="1"/>
  <c r="F414" i="6"/>
  <c r="A414" i="6"/>
  <c r="K413" i="6"/>
  <c r="A413" i="6"/>
  <c r="A412" i="6"/>
  <c r="A411" i="6"/>
  <c r="M411" i="6" s="1"/>
  <c r="J410" i="6"/>
  <c r="I410" i="6"/>
  <c r="E410" i="6"/>
  <c r="A410" i="6"/>
  <c r="A409" i="6"/>
  <c r="C409" i="6" s="1"/>
  <c r="G408" i="6"/>
  <c r="B408" i="6"/>
  <c r="A408" i="6"/>
  <c r="A407" i="6"/>
  <c r="N407" i="6" s="1"/>
  <c r="A406" i="6"/>
  <c r="A405" i="6"/>
  <c r="A404" i="6"/>
  <c r="E404" i="6" s="1"/>
  <c r="A403" i="6"/>
  <c r="O402" i="6"/>
  <c r="H402" i="6"/>
  <c r="A402" i="6"/>
  <c r="P402" i="6" s="1"/>
  <c r="A401" i="6"/>
  <c r="O401" i="6" s="1"/>
  <c r="A400" i="6"/>
  <c r="P399" i="6"/>
  <c r="O399" i="6"/>
  <c r="N399" i="6"/>
  <c r="M399" i="6"/>
  <c r="L399" i="6"/>
  <c r="K399" i="6"/>
  <c r="G399" i="6"/>
  <c r="D399" i="6"/>
  <c r="C399" i="6"/>
  <c r="A399" i="6"/>
  <c r="G398" i="6"/>
  <c r="A398" i="6"/>
  <c r="J398" i="6" s="1"/>
  <c r="A397" i="6"/>
  <c r="O396" i="6"/>
  <c r="M396" i="6"/>
  <c r="A396" i="6"/>
  <c r="F396" i="6" s="1"/>
  <c r="A395" i="6"/>
  <c r="I395" i="6" s="1"/>
  <c r="A394" i="6"/>
  <c r="P394" i="6" s="1"/>
  <c r="A393" i="6"/>
  <c r="D392" i="6"/>
  <c r="A392" i="6"/>
  <c r="A391" i="6"/>
  <c r="A390" i="6"/>
  <c r="M390" i="6" s="1"/>
  <c r="P389" i="6"/>
  <c r="N389" i="6"/>
  <c r="M389" i="6"/>
  <c r="K389" i="6"/>
  <c r="I389" i="6"/>
  <c r="A389" i="6"/>
  <c r="L389" i="6" s="1"/>
  <c r="M388" i="6"/>
  <c r="A388" i="6"/>
  <c r="A387" i="6"/>
  <c r="C387" i="6" s="1"/>
  <c r="A386" i="6"/>
  <c r="M386" i="6" s="1"/>
  <c r="A385" i="6"/>
  <c r="O384" i="6"/>
  <c r="G384" i="6"/>
  <c r="A384" i="6"/>
  <c r="O383" i="6"/>
  <c r="N383" i="6"/>
  <c r="E383" i="6"/>
  <c r="C383" i="6"/>
  <c r="B383" i="6"/>
  <c r="A383" i="6"/>
  <c r="M383" i="6" s="1"/>
  <c r="J382" i="6"/>
  <c r="F382" i="6"/>
  <c r="A382" i="6"/>
  <c r="P382" i="6" s="1"/>
  <c r="N381" i="6"/>
  <c r="J381" i="6"/>
  <c r="I381" i="6"/>
  <c r="A381" i="6"/>
  <c r="M381" i="6" s="1"/>
  <c r="P380" i="6"/>
  <c r="I380" i="6"/>
  <c r="H380" i="6"/>
  <c r="G380" i="6"/>
  <c r="A380" i="6"/>
  <c r="M380" i="6" s="1"/>
  <c r="A379" i="6"/>
  <c r="P378" i="6"/>
  <c r="O378" i="6"/>
  <c r="L378" i="6"/>
  <c r="K378" i="6"/>
  <c r="J378" i="6"/>
  <c r="A378" i="6"/>
  <c r="I378" i="6" s="1"/>
  <c r="J377" i="6"/>
  <c r="A377" i="6"/>
  <c r="I377" i="6" s="1"/>
  <c r="M376" i="6"/>
  <c r="J376" i="6"/>
  <c r="I376" i="6"/>
  <c r="G376" i="6"/>
  <c r="F376" i="6"/>
  <c r="E376" i="6"/>
  <c r="D376" i="6"/>
  <c r="A376" i="6"/>
  <c r="B376" i="6" s="1"/>
  <c r="J375" i="6"/>
  <c r="H375" i="6"/>
  <c r="A375" i="6"/>
  <c r="G375" i="6" s="1"/>
  <c r="G374" i="6"/>
  <c r="A374" i="6"/>
  <c r="A373" i="6"/>
  <c r="A372" i="6"/>
  <c r="I371" i="6"/>
  <c r="H371" i="6"/>
  <c r="A371" i="6"/>
  <c r="N370" i="6"/>
  <c r="K370" i="6"/>
  <c r="I370" i="6"/>
  <c r="A370" i="6"/>
  <c r="J370" i="6" s="1"/>
  <c r="A369" i="6"/>
  <c r="K368" i="6"/>
  <c r="A368" i="6"/>
  <c r="A367" i="6"/>
  <c r="E367" i="6" s="1"/>
  <c r="M366" i="6"/>
  <c r="L366" i="6"/>
  <c r="E366" i="6"/>
  <c r="A366" i="6"/>
  <c r="I365" i="6"/>
  <c r="F365" i="6"/>
  <c r="A365" i="6"/>
  <c r="H365" i="6" s="1"/>
  <c r="A364" i="6"/>
  <c r="O364" i="6" s="1"/>
  <c r="P363" i="6"/>
  <c r="F363" i="6"/>
  <c r="E363" i="6"/>
  <c r="C363" i="6"/>
  <c r="A363" i="6"/>
  <c r="A362" i="6"/>
  <c r="J362" i="6" s="1"/>
  <c r="N361" i="6"/>
  <c r="M361" i="6"/>
  <c r="L361" i="6"/>
  <c r="K361" i="6"/>
  <c r="G361" i="6"/>
  <c r="F361" i="6"/>
  <c r="E361" i="6"/>
  <c r="A361" i="6"/>
  <c r="J361" i="6" s="1"/>
  <c r="A360" i="6"/>
  <c r="O359" i="6"/>
  <c r="M359" i="6"/>
  <c r="A359" i="6"/>
  <c r="A358" i="6"/>
  <c r="G358" i="6" s="1"/>
  <c r="N357" i="6"/>
  <c r="A357" i="6"/>
  <c r="L357" i="6" s="1"/>
  <c r="A356" i="6"/>
  <c r="L355" i="6"/>
  <c r="A355" i="6"/>
  <c r="A354" i="6"/>
  <c r="A353" i="6"/>
  <c r="N352" i="6"/>
  <c r="J352" i="6"/>
  <c r="I352" i="6"/>
  <c r="G352" i="6"/>
  <c r="E352" i="6"/>
  <c r="D352" i="6"/>
  <c r="C352" i="6"/>
  <c r="A352" i="6"/>
  <c r="B352" i="6" s="1"/>
  <c r="A351" i="6"/>
  <c r="A350" i="6"/>
  <c r="E349" i="6"/>
  <c r="A349" i="6"/>
  <c r="A348" i="6"/>
  <c r="G347" i="6"/>
  <c r="A347" i="6"/>
  <c r="L346" i="6"/>
  <c r="C346" i="6"/>
  <c r="A346" i="6"/>
  <c r="M346" i="6" s="1"/>
  <c r="A345" i="6"/>
  <c r="O345" i="6" s="1"/>
  <c r="A344" i="6"/>
  <c r="A343" i="6"/>
  <c r="A342" i="6"/>
  <c r="D342" i="6" s="1"/>
  <c r="A341" i="6"/>
  <c r="L341" i="6" s="1"/>
  <c r="B340" i="6"/>
  <c r="A340" i="6"/>
  <c r="A339" i="6"/>
  <c r="F339" i="6" s="1"/>
  <c r="K338" i="6"/>
  <c r="J338" i="6"/>
  <c r="D338" i="6"/>
  <c r="A338" i="6"/>
  <c r="A337" i="6"/>
  <c r="O336" i="6"/>
  <c r="A336" i="6"/>
  <c r="N336" i="6" s="1"/>
  <c r="A335" i="6"/>
  <c r="D335" i="6" s="1"/>
  <c r="A334" i="6"/>
  <c r="N333" i="6"/>
  <c r="C333" i="6"/>
  <c r="B333" i="6"/>
  <c r="A333" i="6"/>
  <c r="C332" i="6"/>
  <c r="A332" i="6"/>
  <c r="N332" i="6" s="1"/>
  <c r="A331" i="6"/>
  <c r="L331" i="6" s="1"/>
  <c r="N330" i="6"/>
  <c r="M330" i="6"/>
  <c r="K330" i="6"/>
  <c r="C330" i="6"/>
  <c r="A330" i="6"/>
  <c r="K329" i="6"/>
  <c r="I329" i="6"/>
  <c r="E329" i="6"/>
  <c r="D329" i="6"/>
  <c r="A329" i="6"/>
  <c r="A328" i="6"/>
  <c r="A327" i="6"/>
  <c r="I326" i="6"/>
  <c r="E326" i="6"/>
  <c r="A326" i="6"/>
  <c r="H326" i="6" s="1"/>
  <c r="K325" i="6"/>
  <c r="I325" i="6"/>
  <c r="A325" i="6"/>
  <c r="A324" i="6"/>
  <c r="P324" i="6" s="1"/>
  <c r="A323" i="6"/>
  <c r="N322" i="6"/>
  <c r="L322" i="6"/>
  <c r="K322" i="6"/>
  <c r="I322" i="6"/>
  <c r="H322" i="6"/>
  <c r="C322" i="6"/>
  <c r="A322" i="6"/>
  <c r="F322" i="6" s="1"/>
  <c r="A321" i="6"/>
  <c r="D321" i="6" s="1"/>
  <c r="O320" i="6"/>
  <c r="A320" i="6"/>
  <c r="J320" i="6" s="1"/>
  <c r="A319" i="6"/>
  <c r="M318" i="6"/>
  <c r="J318" i="6"/>
  <c r="A318" i="6"/>
  <c r="B318" i="6" s="1"/>
  <c r="A317" i="6"/>
  <c r="A316" i="6"/>
  <c r="O315" i="6"/>
  <c r="L315" i="6"/>
  <c r="J315" i="6"/>
  <c r="A315" i="6"/>
  <c r="K315" i="6" s="1"/>
  <c r="F314" i="6"/>
  <c r="A314" i="6"/>
  <c r="C314" i="6" s="1"/>
  <c r="A313" i="6"/>
  <c r="A312" i="6"/>
  <c r="P311" i="6"/>
  <c r="A311" i="6"/>
  <c r="M311" i="6" s="1"/>
  <c r="A310" i="6"/>
  <c r="D310" i="6" s="1"/>
  <c r="B309" i="6"/>
  <c r="A309" i="6"/>
  <c r="C309" i="6" s="1"/>
  <c r="M308" i="6"/>
  <c r="B308" i="6"/>
  <c r="A308" i="6"/>
  <c r="G308" i="6" s="1"/>
  <c r="A307" i="6"/>
  <c r="C307" i="6" s="1"/>
  <c r="P306" i="6"/>
  <c r="M306" i="6"/>
  <c r="L306" i="6"/>
  <c r="K306" i="6"/>
  <c r="I306" i="6"/>
  <c r="G306" i="6"/>
  <c r="B306" i="6"/>
  <c r="A306" i="6"/>
  <c r="E306" i="6" s="1"/>
  <c r="H305" i="6"/>
  <c r="A305" i="6"/>
  <c r="O305" i="6" s="1"/>
  <c r="A304" i="6"/>
  <c r="A303" i="6"/>
  <c r="K302" i="6"/>
  <c r="A302" i="6"/>
  <c r="P301" i="6"/>
  <c r="O301" i="6"/>
  <c r="M301" i="6"/>
  <c r="A301" i="6"/>
  <c r="L301" i="6" s="1"/>
  <c r="A300" i="6"/>
  <c r="A299" i="6"/>
  <c r="A298" i="6"/>
  <c r="A297" i="6"/>
  <c r="D297" i="6" s="1"/>
  <c r="D296" i="6"/>
  <c r="A296" i="6"/>
  <c r="P295" i="6"/>
  <c r="O295" i="6"/>
  <c r="N295" i="6"/>
  <c r="H295" i="6"/>
  <c r="D295" i="6"/>
  <c r="C295" i="6"/>
  <c r="B295" i="6"/>
  <c r="A295" i="6"/>
  <c r="E295" i="6" s="1"/>
  <c r="A294" i="6"/>
  <c r="E294" i="6" s="1"/>
  <c r="A293" i="6"/>
  <c r="A292" i="6"/>
  <c r="M291" i="6"/>
  <c r="I291" i="6"/>
  <c r="C291" i="6"/>
  <c r="A291" i="6"/>
  <c r="O291" i="6" s="1"/>
  <c r="P290" i="6"/>
  <c r="O290" i="6"/>
  <c r="M290" i="6"/>
  <c r="K290" i="6"/>
  <c r="I290" i="6"/>
  <c r="A290" i="6"/>
  <c r="L290" i="6" s="1"/>
  <c r="I289" i="6"/>
  <c r="G289" i="6"/>
  <c r="A289" i="6"/>
  <c r="P289" i="6" s="1"/>
  <c r="A288" i="6"/>
  <c r="A287" i="6"/>
  <c r="F287" i="6" s="1"/>
  <c r="N286" i="6"/>
  <c r="C286" i="6"/>
  <c r="A286" i="6"/>
  <c r="K286" i="6" s="1"/>
  <c r="A285" i="6"/>
  <c r="A284" i="6"/>
  <c r="P284" i="6" s="1"/>
  <c r="E283" i="6"/>
  <c r="A283" i="6"/>
  <c r="P282" i="6"/>
  <c r="B282" i="6"/>
  <c r="A282" i="6"/>
  <c r="C282" i="6" s="1"/>
  <c r="A281" i="6"/>
  <c r="A280" i="6"/>
  <c r="N279" i="6"/>
  <c r="H279" i="6"/>
  <c r="A279" i="6"/>
  <c r="C279" i="6" s="1"/>
  <c r="A278" i="6"/>
  <c r="E278" i="6" s="1"/>
  <c r="A277" i="6"/>
  <c r="A276" i="6"/>
  <c r="A275" i="6"/>
  <c r="P275" i="6" s="1"/>
  <c r="P274" i="6"/>
  <c r="O274" i="6"/>
  <c r="M274" i="6"/>
  <c r="L274" i="6"/>
  <c r="K274" i="6"/>
  <c r="J274" i="6"/>
  <c r="I274" i="6"/>
  <c r="H274" i="6"/>
  <c r="G274" i="6"/>
  <c r="F274" i="6"/>
  <c r="E274" i="6"/>
  <c r="D274" i="6"/>
  <c r="A274" i="6"/>
  <c r="B274" i="6" s="1"/>
  <c r="A273" i="6"/>
  <c r="H273" i="6" s="1"/>
  <c r="A272" i="6"/>
  <c r="G271" i="6"/>
  <c r="F271" i="6"/>
  <c r="B271" i="6"/>
  <c r="A271" i="6"/>
  <c r="D271" i="6" s="1"/>
  <c r="A270" i="6"/>
  <c r="B270" i="6" s="1"/>
  <c r="P269" i="6"/>
  <c r="O269" i="6"/>
  <c r="N269" i="6"/>
  <c r="L269" i="6"/>
  <c r="K269" i="6"/>
  <c r="H269" i="6"/>
  <c r="G269" i="6"/>
  <c r="F269" i="6"/>
  <c r="A269" i="6"/>
  <c r="B269" i="6" s="1"/>
  <c r="K268" i="6"/>
  <c r="G268" i="6"/>
  <c r="F268" i="6"/>
  <c r="A268" i="6"/>
  <c r="M268" i="6" s="1"/>
  <c r="A267" i="6"/>
  <c r="J267" i="6" s="1"/>
  <c r="P266" i="6"/>
  <c r="A266" i="6"/>
  <c r="H265" i="6"/>
  <c r="A265" i="6"/>
  <c r="J264" i="6"/>
  <c r="I264" i="6"/>
  <c r="H264" i="6"/>
  <c r="F264" i="6"/>
  <c r="A264" i="6"/>
  <c r="N263" i="6"/>
  <c r="H263" i="6"/>
  <c r="E263" i="6"/>
  <c r="A263" i="6"/>
  <c r="J263" i="6" s="1"/>
  <c r="B262" i="6"/>
  <c r="A262" i="6"/>
  <c r="A261" i="6"/>
  <c r="A260" i="6"/>
  <c r="L260" i="6" s="1"/>
  <c r="O259" i="6"/>
  <c r="M259" i="6"/>
  <c r="K259" i="6"/>
  <c r="G259" i="6"/>
  <c r="E259" i="6"/>
  <c r="D259" i="6"/>
  <c r="C259" i="6"/>
  <c r="A259" i="6"/>
  <c r="A258" i="6"/>
  <c r="L257" i="6"/>
  <c r="A257" i="6"/>
  <c r="C257" i="6" s="1"/>
  <c r="A256" i="6"/>
  <c r="H256" i="6" s="1"/>
  <c r="L255" i="6"/>
  <c r="A255" i="6"/>
  <c r="C254" i="6"/>
  <c r="A254" i="6"/>
  <c r="J254" i="6" s="1"/>
  <c r="A253" i="6"/>
  <c r="F253" i="6" s="1"/>
  <c r="O252" i="6"/>
  <c r="L252" i="6"/>
  <c r="A252" i="6"/>
  <c r="H252" i="6" s="1"/>
  <c r="A251" i="6"/>
  <c r="L251" i="6" s="1"/>
  <c r="A250" i="6"/>
  <c r="A249" i="6"/>
  <c r="F249" i="6" s="1"/>
  <c r="A248" i="6"/>
  <c r="A247" i="6"/>
  <c r="F246" i="6"/>
  <c r="E246" i="6"/>
  <c r="A246" i="6"/>
  <c r="O245" i="6"/>
  <c r="N245" i="6"/>
  <c r="M245" i="6"/>
  <c r="A245" i="6"/>
  <c r="I245" i="6" s="1"/>
  <c r="A244" i="6"/>
  <c r="P243" i="6"/>
  <c r="O243" i="6"/>
  <c r="L243" i="6"/>
  <c r="A243" i="6"/>
  <c r="N243" i="6" s="1"/>
  <c r="A242" i="6"/>
  <c r="C242" i="6" s="1"/>
  <c r="M241" i="6"/>
  <c r="L241" i="6"/>
  <c r="A241" i="6"/>
  <c r="I240" i="6"/>
  <c r="A240" i="6"/>
  <c r="H240" i="6" s="1"/>
  <c r="A239" i="6"/>
  <c r="G239" i="6" s="1"/>
  <c r="I238" i="6"/>
  <c r="H238" i="6"/>
  <c r="G238" i="6"/>
  <c r="F238" i="6"/>
  <c r="E238" i="6"/>
  <c r="D238" i="6"/>
  <c r="C238" i="6"/>
  <c r="A238" i="6"/>
  <c r="B238" i="6" s="1"/>
  <c r="J237" i="6"/>
  <c r="A237" i="6"/>
  <c r="O236" i="6"/>
  <c r="A236" i="6"/>
  <c r="A235" i="6"/>
  <c r="C235" i="6" s="1"/>
  <c r="A234" i="6"/>
  <c r="C234" i="6" s="1"/>
  <c r="O233" i="6"/>
  <c r="G233" i="6"/>
  <c r="F233" i="6"/>
  <c r="E233" i="6"/>
  <c r="B233" i="6"/>
  <c r="A233" i="6"/>
  <c r="D233" i="6" s="1"/>
  <c r="A232" i="6"/>
  <c r="A231" i="6"/>
  <c r="L231" i="6" s="1"/>
  <c r="N230" i="6"/>
  <c r="M230" i="6"/>
  <c r="I230" i="6"/>
  <c r="A230" i="6"/>
  <c r="E230" i="6" s="1"/>
  <c r="A229" i="6"/>
  <c r="A228" i="6"/>
  <c r="P228" i="6" s="1"/>
  <c r="O227" i="6"/>
  <c r="K227" i="6"/>
  <c r="I227" i="6"/>
  <c r="H227" i="6"/>
  <c r="B227" i="6"/>
  <c r="A227" i="6"/>
  <c r="A226" i="6"/>
  <c r="N226" i="6" s="1"/>
  <c r="G225" i="6"/>
  <c r="A225" i="6"/>
  <c r="J225" i="6" s="1"/>
  <c r="N224" i="6"/>
  <c r="L224" i="6"/>
  <c r="A224" i="6"/>
  <c r="A223" i="6"/>
  <c r="J223" i="6" s="1"/>
  <c r="M222" i="6"/>
  <c r="A222" i="6"/>
  <c r="L222" i="6" s="1"/>
  <c r="A221" i="6"/>
  <c r="A220" i="6"/>
  <c r="P220" i="6" s="1"/>
  <c r="M219" i="6"/>
  <c r="K219" i="6"/>
  <c r="A219" i="6"/>
  <c r="L219" i="6" s="1"/>
  <c r="A218" i="6"/>
  <c r="A217" i="6"/>
  <c r="L217" i="6" s="1"/>
  <c r="F216" i="6"/>
  <c r="E216" i="6"/>
  <c r="C216" i="6"/>
  <c r="A216" i="6"/>
  <c r="P215" i="6"/>
  <c r="O215" i="6"/>
  <c r="I215" i="6"/>
  <c r="H215" i="6"/>
  <c r="A215" i="6"/>
  <c r="N215" i="6" s="1"/>
  <c r="L214" i="6"/>
  <c r="A214" i="6"/>
  <c r="A213" i="6"/>
  <c r="F212" i="6"/>
  <c r="A212" i="6"/>
  <c r="K212" i="6" s="1"/>
  <c r="J211" i="6"/>
  <c r="A211" i="6"/>
  <c r="P211" i="6" s="1"/>
  <c r="O210" i="6"/>
  <c r="N210" i="6"/>
  <c r="M210" i="6"/>
  <c r="L210" i="6"/>
  <c r="H210" i="6"/>
  <c r="G210" i="6"/>
  <c r="F210" i="6"/>
  <c r="A210" i="6"/>
  <c r="P210" i="6" s="1"/>
  <c r="A209" i="6"/>
  <c r="P209" i="6" s="1"/>
  <c r="A208" i="6"/>
  <c r="E208" i="6" s="1"/>
  <c r="A207" i="6"/>
  <c r="A206" i="6"/>
  <c r="B206" i="6" s="1"/>
  <c r="A205" i="6"/>
  <c r="E204" i="6"/>
  <c r="B204" i="6"/>
  <c r="A204" i="6"/>
  <c r="P204" i="6" s="1"/>
  <c r="P203" i="6"/>
  <c r="N203" i="6"/>
  <c r="L203" i="6"/>
  <c r="D203" i="6"/>
  <c r="C203" i="6"/>
  <c r="B203" i="6"/>
  <c r="A203" i="6"/>
  <c r="K203" i="6" s="1"/>
  <c r="A202" i="6"/>
  <c r="E202" i="6" s="1"/>
  <c r="A201" i="6"/>
  <c r="D201" i="6" s="1"/>
  <c r="J200" i="6"/>
  <c r="A200" i="6"/>
  <c r="P200" i="6" s="1"/>
  <c r="O199" i="6"/>
  <c r="N199" i="6"/>
  <c r="M199" i="6"/>
  <c r="L199" i="6"/>
  <c r="K199" i="6"/>
  <c r="J199" i="6"/>
  <c r="I199" i="6"/>
  <c r="G199" i="6"/>
  <c r="F199" i="6"/>
  <c r="E199" i="6"/>
  <c r="A199" i="6"/>
  <c r="P198" i="6"/>
  <c r="K198" i="6"/>
  <c r="A198" i="6"/>
  <c r="N198" i="6" s="1"/>
  <c r="A197" i="6"/>
  <c r="B197" i="6" s="1"/>
  <c r="A196" i="6"/>
  <c r="B196" i="6" s="1"/>
  <c r="A195" i="6"/>
  <c r="P194" i="6"/>
  <c r="O194" i="6"/>
  <c r="I194" i="6"/>
  <c r="A194" i="6"/>
  <c r="N194" i="6" s="1"/>
  <c r="N193" i="6"/>
  <c r="A193" i="6"/>
  <c r="G193" i="6" s="1"/>
  <c r="O192" i="6"/>
  <c r="K192" i="6"/>
  <c r="J192" i="6"/>
  <c r="G192" i="6"/>
  <c r="A192" i="6"/>
  <c r="P191" i="6"/>
  <c r="A191" i="6"/>
  <c r="N191" i="6" s="1"/>
  <c r="I190" i="6"/>
  <c r="A190" i="6"/>
  <c r="H190" i="6" s="1"/>
  <c r="K189" i="6"/>
  <c r="G189" i="6"/>
  <c r="A189" i="6"/>
  <c r="A188" i="6"/>
  <c r="E188" i="6" s="1"/>
  <c r="P187" i="6"/>
  <c r="A187" i="6"/>
  <c r="O186" i="6"/>
  <c r="N186" i="6"/>
  <c r="M186" i="6"/>
  <c r="K186" i="6"/>
  <c r="J186" i="6"/>
  <c r="H186" i="6"/>
  <c r="G186" i="6"/>
  <c r="F186" i="6"/>
  <c r="E186" i="6"/>
  <c r="A186" i="6"/>
  <c r="A185" i="6"/>
  <c r="D185" i="6" s="1"/>
  <c r="I184" i="6"/>
  <c r="A184" i="6"/>
  <c r="P184" i="6" s="1"/>
  <c r="A183" i="6"/>
  <c r="A182" i="6"/>
  <c r="K182" i="6" s="1"/>
  <c r="E181" i="6"/>
  <c r="A181" i="6"/>
  <c r="O181" i="6" s="1"/>
  <c r="A180" i="6"/>
  <c r="B180" i="6" s="1"/>
  <c r="A179" i="6"/>
  <c r="B179" i="6" s="1"/>
  <c r="E178" i="6"/>
  <c r="D178" i="6"/>
  <c r="A178" i="6"/>
  <c r="G178" i="6" s="1"/>
  <c r="G177" i="6"/>
  <c r="E177" i="6"/>
  <c r="D177" i="6"/>
  <c r="A177" i="6"/>
  <c r="H177" i="6" s="1"/>
  <c r="A176" i="6"/>
  <c r="B176" i="6" s="1"/>
  <c r="I175" i="6"/>
  <c r="H175" i="6"/>
  <c r="E175" i="6"/>
  <c r="C175" i="6"/>
  <c r="A175" i="6"/>
  <c r="A174" i="6"/>
  <c r="O174" i="6" s="1"/>
  <c r="J173" i="6"/>
  <c r="A173" i="6"/>
  <c r="O173" i="6" s="1"/>
  <c r="N172" i="6"/>
  <c r="J172" i="6"/>
  <c r="A172" i="6"/>
  <c r="A171" i="6"/>
  <c r="P171" i="6" s="1"/>
  <c r="N170" i="6"/>
  <c r="M170" i="6"/>
  <c r="K170" i="6"/>
  <c r="J170" i="6"/>
  <c r="B170" i="6"/>
  <c r="A170" i="6"/>
  <c r="P170" i="6" s="1"/>
  <c r="J169" i="6"/>
  <c r="A169" i="6"/>
  <c r="C169" i="6" s="1"/>
  <c r="A168" i="6"/>
  <c r="A167" i="6"/>
  <c r="C167" i="6" s="1"/>
  <c r="O166" i="6"/>
  <c r="A166" i="6"/>
  <c r="P166" i="6" s="1"/>
  <c r="A165" i="6"/>
  <c r="O165" i="6" s="1"/>
  <c r="L164" i="6"/>
  <c r="K164" i="6"/>
  <c r="J164" i="6"/>
  <c r="E164" i="6"/>
  <c r="A164" i="6"/>
  <c r="F164" i="6" s="1"/>
  <c r="A163" i="6"/>
  <c r="P162" i="6"/>
  <c r="O162" i="6"/>
  <c r="J162" i="6"/>
  <c r="A162" i="6"/>
  <c r="N162" i="6" s="1"/>
  <c r="A161" i="6"/>
  <c r="L161" i="6" s="1"/>
  <c r="A160" i="6"/>
  <c r="H160" i="6" s="1"/>
  <c r="P159" i="6"/>
  <c r="N159" i="6"/>
  <c r="M159" i="6"/>
  <c r="A159" i="6"/>
  <c r="A158" i="6"/>
  <c r="L158" i="6" s="1"/>
  <c r="L157" i="6"/>
  <c r="A157" i="6"/>
  <c r="B157" i="6" s="1"/>
  <c r="A156" i="6"/>
  <c r="P156" i="6" s="1"/>
  <c r="F155" i="6"/>
  <c r="A155" i="6"/>
  <c r="C155" i="6" s="1"/>
  <c r="A154" i="6"/>
  <c r="J154" i="6" s="1"/>
  <c r="A153" i="6"/>
  <c r="I153" i="6" s="1"/>
  <c r="N152" i="6"/>
  <c r="B152" i="6"/>
  <c r="A152" i="6"/>
  <c r="O152" i="6" s="1"/>
  <c r="M151" i="6"/>
  <c r="L151" i="6"/>
  <c r="K151" i="6"/>
  <c r="A151" i="6"/>
  <c r="A150" i="6"/>
  <c r="A149" i="6"/>
  <c r="A148" i="6"/>
  <c r="D148" i="6" s="1"/>
  <c r="A147" i="6"/>
  <c r="I146" i="6"/>
  <c r="H146" i="6"/>
  <c r="F146" i="6"/>
  <c r="D146" i="6"/>
  <c r="A146" i="6"/>
  <c r="L146" i="6" s="1"/>
  <c r="P145" i="6"/>
  <c r="A145" i="6"/>
  <c r="O145" i="6" s="1"/>
  <c r="A144" i="6"/>
  <c r="O144" i="6" s="1"/>
  <c r="D143" i="6"/>
  <c r="A143" i="6"/>
  <c r="I143" i="6" s="1"/>
  <c r="A142" i="6"/>
  <c r="A141" i="6"/>
  <c r="B141" i="6" s="1"/>
  <c r="A140" i="6"/>
  <c r="A139" i="6"/>
  <c r="P139" i="6" s="1"/>
  <c r="A138" i="6"/>
  <c r="A137" i="6"/>
  <c r="F137" i="6" s="1"/>
  <c r="J136" i="6"/>
  <c r="D136" i="6"/>
  <c r="A136" i="6"/>
  <c r="P136" i="6" s="1"/>
  <c r="M135" i="6"/>
  <c r="L135" i="6"/>
  <c r="E135" i="6"/>
  <c r="A135" i="6"/>
  <c r="A134" i="6"/>
  <c r="P133" i="6"/>
  <c r="O133" i="6"/>
  <c r="N133" i="6"/>
  <c r="M133" i="6"/>
  <c r="K133" i="6"/>
  <c r="A133" i="6"/>
  <c r="M132" i="6"/>
  <c r="J132" i="6"/>
  <c r="I132" i="6"/>
  <c r="A132" i="6"/>
  <c r="K132" i="6" s="1"/>
  <c r="A131" i="6"/>
  <c r="P130" i="6"/>
  <c r="N130" i="6"/>
  <c r="M130" i="6"/>
  <c r="L130" i="6"/>
  <c r="I130" i="6"/>
  <c r="H130" i="6"/>
  <c r="G130" i="6"/>
  <c r="F130" i="6"/>
  <c r="E130" i="6"/>
  <c r="C130" i="6"/>
  <c r="B130" i="6"/>
  <c r="A130" i="6"/>
  <c r="F129" i="6"/>
  <c r="A129" i="6"/>
  <c r="H129" i="6" s="1"/>
  <c r="A128" i="6"/>
  <c r="A127" i="6"/>
  <c r="A126" i="6"/>
  <c r="F126" i="6" s="1"/>
  <c r="A125" i="6"/>
  <c r="M125" i="6" s="1"/>
  <c r="O124" i="6"/>
  <c r="J124" i="6"/>
  <c r="I124" i="6"/>
  <c r="H124" i="6"/>
  <c r="C124" i="6"/>
  <c r="A124" i="6"/>
  <c r="I123" i="6"/>
  <c r="A123" i="6"/>
  <c r="D122" i="6"/>
  <c r="B122" i="6"/>
  <c r="A122" i="6"/>
  <c r="E121" i="6"/>
  <c r="A121" i="6"/>
  <c r="L120" i="6"/>
  <c r="A120" i="6"/>
  <c r="H120" i="6" s="1"/>
  <c r="O119" i="6"/>
  <c r="N119" i="6"/>
  <c r="M119" i="6"/>
  <c r="L119" i="6"/>
  <c r="K119" i="6"/>
  <c r="J119" i="6"/>
  <c r="I119" i="6"/>
  <c r="F119" i="6"/>
  <c r="A119" i="6"/>
  <c r="N118" i="6"/>
  <c r="L118" i="6"/>
  <c r="K118" i="6"/>
  <c r="J118" i="6"/>
  <c r="H118" i="6"/>
  <c r="B118" i="6"/>
  <c r="A118" i="6"/>
  <c r="O118" i="6" s="1"/>
  <c r="A117" i="6"/>
  <c r="P116" i="6"/>
  <c r="N116" i="6"/>
  <c r="M116" i="6"/>
  <c r="B116" i="6"/>
  <c r="A116" i="6"/>
  <c r="O115" i="6"/>
  <c r="A115" i="6"/>
  <c r="A114" i="6"/>
  <c r="F114" i="6" s="1"/>
  <c r="A113" i="6"/>
  <c r="A112" i="6"/>
  <c r="N112" i="6" s="1"/>
  <c r="N111" i="6"/>
  <c r="A111" i="6"/>
  <c r="P111" i="6" s="1"/>
  <c r="A110" i="6"/>
  <c r="E110" i="6" s="1"/>
  <c r="P109" i="6"/>
  <c r="O109" i="6"/>
  <c r="N109" i="6"/>
  <c r="M109" i="6"/>
  <c r="L109" i="6"/>
  <c r="A109" i="6"/>
  <c r="B109" i="6" s="1"/>
  <c r="A108" i="6"/>
  <c r="A107" i="6"/>
  <c r="I107" i="6" s="1"/>
  <c r="A106" i="6"/>
  <c r="B106" i="6" s="1"/>
  <c r="A105" i="6"/>
  <c r="P105" i="6" s="1"/>
  <c r="M104" i="6"/>
  <c r="A104" i="6"/>
  <c r="P104" i="6" s="1"/>
  <c r="A103" i="6"/>
  <c r="J103" i="6" s="1"/>
  <c r="A102" i="6"/>
  <c r="B102" i="6" s="1"/>
  <c r="P101" i="6"/>
  <c r="N101" i="6"/>
  <c r="M101" i="6"/>
  <c r="L101" i="6"/>
  <c r="J101" i="6"/>
  <c r="H101" i="6"/>
  <c r="G101" i="6"/>
  <c r="F101" i="6"/>
  <c r="D101" i="6"/>
  <c r="C101" i="6"/>
  <c r="A101" i="6"/>
  <c r="I101" i="6" s="1"/>
  <c r="A100" i="6"/>
  <c r="A99" i="6"/>
  <c r="M99" i="6" s="1"/>
  <c r="P98" i="6"/>
  <c r="O98" i="6"/>
  <c r="A98" i="6"/>
  <c r="N98" i="6" s="1"/>
  <c r="A97" i="6"/>
  <c r="E97" i="6" s="1"/>
  <c r="L96" i="6"/>
  <c r="B96" i="6"/>
  <c r="A96" i="6"/>
  <c r="H96" i="6" s="1"/>
  <c r="A95" i="6"/>
  <c r="P95" i="6" s="1"/>
  <c r="N94" i="6"/>
  <c r="M94" i="6"/>
  <c r="L94" i="6"/>
  <c r="F94" i="6"/>
  <c r="E94" i="6"/>
  <c r="D94" i="6"/>
  <c r="A94" i="6"/>
  <c r="H93" i="6"/>
  <c r="A93" i="6"/>
  <c r="O93" i="6" s="1"/>
  <c r="A92" i="6"/>
  <c r="J92" i="6" s="1"/>
  <c r="A91" i="6"/>
  <c r="A90" i="6"/>
  <c r="A89" i="6"/>
  <c r="D89" i="6" s="1"/>
  <c r="E88" i="6"/>
  <c r="A88" i="6"/>
  <c r="A87" i="6"/>
  <c r="A86" i="6"/>
  <c r="A85" i="6"/>
  <c r="J85" i="6" s="1"/>
  <c r="B84" i="6"/>
  <c r="A84" i="6"/>
  <c r="O83" i="6"/>
  <c r="M83" i="6"/>
  <c r="L83" i="6"/>
  <c r="J83" i="6"/>
  <c r="D83" i="6"/>
  <c r="A83" i="6"/>
  <c r="N82" i="6"/>
  <c r="L82" i="6"/>
  <c r="J82" i="6"/>
  <c r="G82" i="6"/>
  <c r="E82" i="6"/>
  <c r="D82" i="6"/>
  <c r="C82" i="6"/>
  <c r="A82" i="6"/>
  <c r="P82" i="6" s="1"/>
  <c r="A81" i="6"/>
  <c r="H81" i="6" s="1"/>
  <c r="A80" i="6"/>
  <c r="O80" i="6" s="1"/>
  <c r="A79" i="6"/>
  <c r="P79" i="6" s="1"/>
  <c r="I78" i="6"/>
  <c r="H78" i="6"/>
  <c r="F78" i="6"/>
  <c r="E78" i="6"/>
  <c r="B78" i="6"/>
  <c r="A78" i="6"/>
  <c r="D78" i="6" s="1"/>
  <c r="A77" i="6"/>
  <c r="A76" i="6"/>
  <c r="I76" i="6" s="1"/>
  <c r="E75" i="6"/>
  <c r="A75" i="6"/>
  <c r="P75" i="6" s="1"/>
  <c r="P74" i="6"/>
  <c r="M74" i="6"/>
  <c r="L74" i="6"/>
  <c r="K74" i="6"/>
  <c r="A74" i="6"/>
  <c r="A73" i="6"/>
  <c r="E72" i="6"/>
  <c r="A72" i="6"/>
  <c r="L72" i="6" s="1"/>
  <c r="A71" i="6"/>
  <c r="H70" i="6"/>
  <c r="A70" i="6"/>
  <c r="F70" i="6" s="1"/>
  <c r="A69" i="6"/>
  <c r="G69" i="6" s="1"/>
  <c r="O68" i="6"/>
  <c r="N68" i="6"/>
  <c r="L68" i="6"/>
  <c r="J68" i="6"/>
  <c r="I68" i="6"/>
  <c r="H68" i="6"/>
  <c r="G68" i="6"/>
  <c r="F68" i="6"/>
  <c r="A68" i="6"/>
  <c r="K68" i="6" s="1"/>
  <c r="A67" i="6"/>
  <c r="P66" i="6"/>
  <c r="B66" i="6"/>
  <c r="A66" i="6"/>
  <c r="N66" i="6" s="1"/>
  <c r="A65" i="6"/>
  <c r="I65" i="6" s="1"/>
  <c r="A64" i="6"/>
  <c r="E64" i="6" s="1"/>
  <c r="A63" i="6"/>
  <c r="N62" i="6"/>
  <c r="M62" i="6"/>
  <c r="L62" i="6"/>
  <c r="A62" i="6"/>
  <c r="A61" i="6"/>
  <c r="O61" i="6" s="1"/>
  <c r="C60" i="6"/>
  <c r="A60" i="6"/>
  <c r="D59" i="6"/>
  <c r="C59" i="6"/>
  <c r="B59" i="6"/>
  <c r="A59" i="6"/>
  <c r="A58" i="6"/>
  <c r="F58" i="6" s="1"/>
  <c r="A57" i="6"/>
  <c r="C57" i="6" s="1"/>
  <c r="A56" i="6"/>
  <c r="A55" i="6"/>
  <c r="N55" i="6" s="1"/>
  <c r="N54" i="6"/>
  <c r="M54" i="6"/>
  <c r="L54" i="6"/>
  <c r="K54" i="6"/>
  <c r="J54" i="6"/>
  <c r="I54" i="6"/>
  <c r="A54" i="6"/>
  <c r="A53" i="6"/>
  <c r="J53" i="6" s="1"/>
  <c r="A52" i="6"/>
  <c r="C52" i="6" s="1"/>
  <c r="A51" i="6"/>
  <c r="N51" i="6" s="1"/>
  <c r="P50" i="6"/>
  <c r="O50" i="6"/>
  <c r="L50" i="6"/>
  <c r="J50" i="6"/>
  <c r="H50" i="6"/>
  <c r="G50" i="6"/>
  <c r="E50" i="6"/>
  <c r="D50" i="6"/>
  <c r="B50" i="6"/>
  <c r="A50" i="6"/>
  <c r="A49" i="6"/>
  <c r="A48" i="6"/>
  <c r="P48" i="6" s="1"/>
  <c r="A47" i="6"/>
  <c r="P46" i="6"/>
  <c r="N46" i="6"/>
  <c r="M46" i="6"/>
  <c r="L46" i="6"/>
  <c r="K46" i="6"/>
  <c r="I46" i="6"/>
  <c r="H46" i="6"/>
  <c r="F46" i="6"/>
  <c r="E46" i="6"/>
  <c r="C46" i="6"/>
  <c r="A46" i="6"/>
  <c r="D46" i="6" s="1"/>
  <c r="A45" i="6"/>
  <c r="C45" i="6" s="1"/>
  <c r="A44" i="6"/>
  <c r="C44" i="6" s="1"/>
  <c r="P43" i="6"/>
  <c r="O43" i="6"/>
  <c r="M43" i="6"/>
  <c r="L43" i="6"/>
  <c r="K43" i="6"/>
  <c r="J43" i="6"/>
  <c r="I43" i="6"/>
  <c r="F43" i="6"/>
  <c r="B43" i="6"/>
  <c r="A43" i="6"/>
  <c r="N43" i="6" s="1"/>
  <c r="A42" i="6"/>
  <c r="H41" i="6"/>
  <c r="G41" i="6"/>
  <c r="E41" i="6"/>
  <c r="D41" i="6"/>
  <c r="A41" i="6"/>
  <c r="J41" i="6" s="1"/>
  <c r="A40" i="6"/>
  <c r="P40" i="6" s="1"/>
  <c r="A39" i="6"/>
  <c r="N39" i="6" s="1"/>
  <c r="O38" i="6"/>
  <c r="G38" i="6"/>
  <c r="F38" i="6"/>
  <c r="E38" i="6"/>
  <c r="B38" i="6"/>
  <c r="A38" i="6"/>
  <c r="L37" i="6"/>
  <c r="H37" i="6"/>
  <c r="G37" i="6"/>
  <c r="F37" i="6"/>
  <c r="B37" i="6"/>
  <c r="A37" i="6"/>
  <c r="C37" i="6" s="1"/>
  <c r="E36" i="6"/>
  <c r="D36" i="6"/>
  <c r="B36" i="6"/>
  <c r="A36" i="6"/>
  <c r="C36" i="6" s="1"/>
  <c r="A35" i="6"/>
  <c r="N34" i="6"/>
  <c r="L34" i="6"/>
  <c r="K34" i="6"/>
  <c r="H34" i="6"/>
  <c r="A34" i="6"/>
  <c r="D34" i="6" s="1"/>
  <c r="K33" i="6"/>
  <c r="I33" i="6"/>
  <c r="G33" i="6"/>
  <c r="F33" i="6"/>
  <c r="E33" i="6"/>
  <c r="D33" i="6"/>
  <c r="C33" i="6"/>
  <c r="A33" i="6"/>
  <c r="J33" i="6" s="1"/>
  <c r="A32" i="6"/>
  <c r="P31" i="6"/>
  <c r="A31" i="6"/>
  <c r="O31" i="6" s="1"/>
  <c r="M30" i="6"/>
  <c r="K30" i="6"/>
  <c r="J30" i="6"/>
  <c r="I30" i="6"/>
  <c r="H30" i="6"/>
  <c r="G30" i="6"/>
  <c r="F30" i="6"/>
  <c r="D30" i="6"/>
  <c r="C30" i="6"/>
  <c r="A30" i="6"/>
  <c r="B30" i="6" s="1"/>
  <c r="A29" i="6"/>
  <c r="H29" i="6" s="1"/>
  <c r="A28" i="6"/>
  <c r="A27" i="6"/>
  <c r="P27" i="6" s="1"/>
  <c r="N26" i="6"/>
  <c r="J26" i="6"/>
  <c r="I26" i="6"/>
  <c r="H26" i="6"/>
  <c r="G26" i="6"/>
  <c r="D26" i="6"/>
  <c r="A26" i="6"/>
  <c r="A25" i="6"/>
  <c r="D25" i="6" s="1"/>
  <c r="D24" i="6"/>
  <c r="A24" i="6"/>
  <c r="C24" i="6" s="1"/>
  <c r="A23" i="6"/>
  <c r="N22" i="6"/>
  <c r="M22" i="6"/>
  <c r="L22" i="6"/>
  <c r="H22" i="6"/>
  <c r="A22" i="6"/>
  <c r="A21" i="6"/>
  <c r="F21" i="6" s="1"/>
  <c r="J20" i="6"/>
  <c r="I20" i="6"/>
  <c r="H20" i="6"/>
  <c r="A20" i="6"/>
  <c r="F20" i="6" s="1"/>
  <c r="A19" i="6"/>
  <c r="E19" i="6" s="1"/>
  <c r="O18" i="6"/>
  <c r="L18" i="6"/>
  <c r="J18" i="6"/>
  <c r="E18" i="6"/>
  <c r="D18" i="6"/>
  <c r="C18" i="6"/>
  <c r="B18" i="6"/>
  <c r="A18" i="6"/>
  <c r="A17" i="6"/>
  <c r="J17" i="6" s="1"/>
  <c r="D16" i="6"/>
  <c r="C16" i="6"/>
  <c r="B16" i="6"/>
  <c r="A16" i="6"/>
  <c r="A15" i="6"/>
  <c r="N15" i="6" s="1"/>
  <c r="A14" i="6"/>
  <c r="O13" i="6"/>
  <c r="M13" i="6"/>
  <c r="K13" i="6"/>
  <c r="G13" i="6"/>
  <c r="F13" i="6"/>
  <c r="E13" i="6"/>
  <c r="D13" i="6"/>
  <c r="A13" i="6"/>
  <c r="D12" i="6"/>
  <c r="A12" i="6"/>
  <c r="B12" i="6" s="1"/>
  <c r="D11" i="6"/>
  <c r="A11" i="6"/>
  <c r="C11" i="6" s="1"/>
  <c r="A10" i="6"/>
  <c r="A9" i="6"/>
  <c r="D9" i="6" s="1"/>
  <c r="A8" i="6"/>
  <c r="B8" i="6" s="1"/>
  <c r="G7" i="6"/>
  <c r="F7" i="6"/>
  <c r="A7" i="6"/>
  <c r="C7" i="6" s="1"/>
  <c r="A6" i="6"/>
  <c r="M6" i="6" s="1"/>
  <c r="A5" i="6"/>
  <c r="B5" i="6" s="1"/>
  <c r="F4" i="6"/>
  <c r="A4" i="6"/>
  <c r="C4" i="6" s="1"/>
  <c r="P3" i="6"/>
  <c r="A2" i="6"/>
  <c r="G2003" i="5"/>
  <c r="C2003" i="5"/>
  <c r="G2002" i="5"/>
  <c r="C2002" i="5"/>
  <c r="G2001" i="5"/>
  <c r="C2001" i="5"/>
  <c r="G2000" i="5"/>
  <c r="C2000" i="5"/>
  <c r="G1999" i="5"/>
  <c r="C1999" i="5"/>
  <c r="G1998" i="5"/>
  <c r="C1998" i="5"/>
  <c r="G1997" i="5"/>
  <c r="C1997" i="5"/>
  <c r="G1996" i="5"/>
  <c r="C1996" i="5"/>
  <c r="G1995" i="5"/>
  <c r="C1995" i="5"/>
  <c r="G1994" i="5"/>
  <c r="C1994" i="5"/>
  <c r="G1993" i="5"/>
  <c r="C1993" i="5"/>
  <c r="G1992" i="5"/>
  <c r="C1992" i="5"/>
  <c r="G1991" i="5"/>
  <c r="C1991" i="5"/>
  <c r="G1990" i="5"/>
  <c r="C1990" i="5"/>
  <c r="G1989" i="5"/>
  <c r="C1989" i="5"/>
  <c r="G1988" i="5"/>
  <c r="C1988" i="5"/>
  <c r="G1987" i="5"/>
  <c r="C1987" i="5"/>
  <c r="G1986" i="5"/>
  <c r="C1986" i="5"/>
  <c r="G1985" i="5"/>
  <c r="C1985" i="5"/>
  <c r="G1984" i="5"/>
  <c r="C1984" i="5"/>
  <c r="G1983" i="5"/>
  <c r="C1983" i="5"/>
  <c r="G1982" i="5"/>
  <c r="C1982" i="5"/>
  <c r="G1981" i="5"/>
  <c r="C1981" i="5"/>
  <c r="G1980" i="5"/>
  <c r="C1980" i="5"/>
  <c r="G1979" i="5"/>
  <c r="C1979" i="5"/>
  <c r="G1978" i="5"/>
  <c r="C1978" i="5"/>
  <c r="G1977" i="5"/>
  <c r="C1977" i="5"/>
  <c r="G1976" i="5"/>
  <c r="C1976" i="5"/>
  <c r="G1975" i="5"/>
  <c r="C1975" i="5"/>
  <c r="G1974" i="5"/>
  <c r="C1974" i="5"/>
  <c r="G1973" i="5"/>
  <c r="C1973" i="5"/>
  <c r="G1972" i="5"/>
  <c r="C1972" i="5"/>
  <c r="G1971" i="5"/>
  <c r="C1971" i="5"/>
  <c r="G1970" i="5"/>
  <c r="C1970" i="5"/>
  <c r="G1969" i="5"/>
  <c r="C1969" i="5"/>
  <c r="G1968" i="5"/>
  <c r="C1968" i="5"/>
  <c r="G1967" i="5"/>
  <c r="C1967" i="5"/>
  <c r="G1966" i="5"/>
  <c r="C1966" i="5"/>
  <c r="G1965" i="5"/>
  <c r="C1965" i="5"/>
  <c r="G1964" i="5"/>
  <c r="C1964" i="5"/>
  <c r="G1963" i="5"/>
  <c r="C1963" i="5"/>
  <c r="G1962" i="5"/>
  <c r="C1962" i="5"/>
  <c r="G1961" i="5"/>
  <c r="C1961" i="5"/>
  <c r="G1960" i="5"/>
  <c r="C1960" i="5"/>
  <c r="G1959" i="5"/>
  <c r="C1959" i="5"/>
  <c r="G1958" i="5"/>
  <c r="C1958" i="5"/>
  <c r="G1957" i="5"/>
  <c r="C1957" i="5"/>
  <c r="G1956" i="5"/>
  <c r="C1956" i="5"/>
  <c r="G1955" i="5"/>
  <c r="C1955" i="5"/>
  <c r="G1954" i="5"/>
  <c r="C1954" i="5"/>
  <c r="G1953" i="5"/>
  <c r="C1953" i="5"/>
  <c r="G1952" i="5"/>
  <c r="C1952" i="5"/>
  <c r="G1951" i="5"/>
  <c r="C1951" i="5"/>
  <c r="G1950" i="5"/>
  <c r="C1950" i="5"/>
  <c r="G1949" i="5"/>
  <c r="C1949" i="5"/>
  <c r="G1948" i="5"/>
  <c r="C1948" i="5"/>
  <c r="G1947" i="5"/>
  <c r="C1947" i="5"/>
  <c r="G1946" i="5"/>
  <c r="C1946" i="5"/>
  <c r="G1945" i="5"/>
  <c r="C1945" i="5"/>
  <c r="G1944" i="5"/>
  <c r="C1944" i="5"/>
  <c r="G1943" i="5"/>
  <c r="C1943" i="5"/>
  <c r="G1942" i="5"/>
  <c r="C1942" i="5"/>
  <c r="G1941" i="5"/>
  <c r="C1941" i="5"/>
  <c r="G1940" i="5"/>
  <c r="C1940" i="5"/>
  <c r="G1939" i="5"/>
  <c r="C1939" i="5"/>
  <c r="G1938" i="5"/>
  <c r="C1938" i="5"/>
  <c r="G1937" i="5"/>
  <c r="C1937" i="5"/>
  <c r="G1936" i="5"/>
  <c r="C1936" i="5"/>
  <c r="G1935" i="5"/>
  <c r="C1935" i="5"/>
  <c r="G1934" i="5"/>
  <c r="C1934" i="5"/>
  <c r="G1933" i="5"/>
  <c r="C1933" i="5"/>
  <c r="G1932" i="5"/>
  <c r="C1932" i="5"/>
  <c r="G1931" i="5"/>
  <c r="C1931" i="5"/>
  <c r="G1930" i="5"/>
  <c r="C1930" i="5"/>
  <c r="G1929" i="5"/>
  <c r="C1929" i="5"/>
  <c r="G1928" i="5"/>
  <c r="C1928" i="5"/>
  <c r="G1927" i="5"/>
  <c r="C1927" i="5"/>
  <c r="G1926" i="5"/>
  <c r="C1926" i="5"/>
  <c r="G1925" i="5"/>
  <c r="C1925" i="5"/>
  <c r="G1924" i="5"/>
  <c r="C1924" i="5"/>
  <c r="G1923" i="5"/>
  <c r="C1923" i="5"/>
  <c r="G1922" i="5"/>
  <c r="C1922" i="5"/>
  <c r="G1921" i="5"/>
  <c r="C1921" i="5"/>
  <c r="G1920" i="5"/>
  <c r="C1920" i="5"/>
  <c r="G1919" i="5"/>
  <c r="C1919" i="5"/>
  <c r="G1918" i="5"/>
  <c r="C1918" i="5"/>
  <c r="G1917" i="5"/>
  <c r="C1917" i="5"/>
  <c r="G1916" i="5"/>
  <c r="C1916" i="5"/>
  <c r="G1915" i="5"/>
  <c r="C1915" i="5"/>
  <c r="G1914" i="5"/>
  <c r="C1914" i="5"/>
  <c r="G1913" i="5"/>
  <c r="C1913" i="5"/>
  <c r="G1912" i="5"/>
  <c r="C1912" i="5"/>
  <c r="G1911" i="5"/>
  <c r="C1911" i="5"/>
  <c r="G1910" i="5"/>
  <c r="C1910" i="5"/>
  <c r="G1909" i="5"/>
  <c r="C1909" i="5"/>
  <c r="G1908" i="5"/>
  <c r="C1908" i="5"/>
  <c r="G1907" i="5"/>
  <c r="C1907" i="5"/>
  <c r="G1906" i="5"/>
  <c r="C1906" i="5"/>
  <c r="G1905" i="5"/>
  <c r="C1905" i="5"/>
  <c r="G1904" i="5"/>
  <c r="C1904" i="5"/>
  <c r="G1903" i="5"/>
  <c r="C1903" i="5"/>
  <c r="G1902" i="5"/>
  <c r="C1902" i="5"/>
  <c r="G1901" i="5"/>
  <c r="C1901" i="5"/>
  <c r="G1900" i="5"/>
  <c r="C1900" i="5"/>
  <c r="G1899" i="5"/>
  <c r="C1899" i="5"/>
  <c r="G1898" i="5"/>
  <c r="C1898" i="5"/>
  <c r="G1897" i="5"/>
  <c r="C1897" i="5"/>
  <c r="G1896" i="5"/>
  <c r="C1896" i="5"/>
  <c r="G1895" i="5"/>
  <c r="C1895" i="5"/>
  <c r="G1894" i="5"/>
  <c r="C1894" i="5"/>
  <c r="G1893" i="5"/>
  <c r="C1893" i="5"/>
  <c r="G1892" i="5"/>
  <c r="C1892" i="5"/>
  <c r="G1891" i="5"/>
  <c r="C1891" i="5"/>
  <c r="G1890" i="5"/>
  <c r="C1890" i="5"/>
  <c r="G1889" i="5"/>
  <c r="C1889" i="5"/>
  <c r="G1888" i="5"/>
  <c r="C1888" i="5"/>
  <c r="G1887" i="5"/>
  <c r="C1887" i="5"/>
  <c r="G1886" i="5"/>
  <c r="C1886" i="5"/>
  <c r="G1885" i="5"/>
  <c r="C1885" i="5"/>
  <c r="G1884" i="5"/>
  <c r="C1884" i="5"/>
  <c r="G1883" i="5"/>
  <c r="C1883" i="5"/>
  <c r="G1882" i="5"/>
  <c r="C1882" i="5"/>
  <c r="G1881" i="5"/>
  <c r="C1881" i="5"/>
  <c r="G1880" i="5"/>
  <c r="C1880" i="5"/>
  <c r="G1879" i="5"/>
  <c r="C1879" i="5"/>
  <c r="G1878" i="5"/>
  <c r="C1878" i="5"/>
  <c r="G1877" i="5"/>
  <c r="C1877" i="5"/>
  <c r="G1876" i="5"/>
  <c r="C1876" i="5"/>
  <c r="G1875" i="5"/>
  <c r="C1875" i="5"/>
  <c r="G1874" i="5"/>
  <c r="C1874" i="5"/>
  <c r="G1873" i="5"/>
  <c r="C1873" i="5"/>
  <c r="G1872" i="5"/>
  <c r="C1872" i="5"/>
  <c r="G1871" i="5"/>
  <c r="C1871" i="5"/>
  <c r="G1870" i="5"/>
  <c r="C1870" i="5"/>
  <c r="G1869" i="5"/>
  <c r="C1869" i="5"/>
  <c r="G1868" i="5"/>
  <c r="C1868" i="5"/>
  <c r="G1867" i="5"/>
  <c r="C1867" i="5"/>
  <c r="G1866" i="5"/>
  <c r="C1866" i="5"/>
  <c r="G1865" i="5"/>
  <c r="C1865" i="5"/>
  <c r="G1864" i="5"/>
  <c r="C1864" i="5"/>
  <c r="G1863" i="5"/>
  <c r="C1863" i="5"/>
  <c r="G1862" i="5"/>
  <c r="C1862" i="5"/>
  <c r="G1861" i="5"/>
  <c r="C1861" i="5"/>
  <c r="G1860" i="5"/>
  <c r="C1860" i="5"/>
  <c r="G1859" i="5"/>
  <c r="C1859" i="5"/>
  <c r="G1858" i="5"/>
  <c r="C1858" i="5"/>
  <c r="G1857" i="5"/>
  <c r="C1857" i="5"/>
  <c r="G1856" i="5"/>
  <c r="C1856" i="5"/>
  <c r="G1855" i="5"/>
  <c r="C1855" i="5"/>
  <c r="G1854" i="5"/>
  <c r="C1854" i="5"/>
  <c r="G1853" i="5"/>
  <c r="C1853" i="5"/>
  <c r="G1852" i="5"/>
  <c r="C1852" i="5"/>
  <c r="G1851" i="5"/>
  <c r="C1851" i="5"/>
  <c r="G1850" i="5"/>
  <c r="C1850" i="5"/>
  <c r="G1849" i="5"/>
  <c r="C1849" i="5"/>
  <c r="G1848" i="5"/>
  <c r="C1848" i="5"/>
  <c r="G1847" i="5"/>
  <c r="C1847" i="5"/>
  <c r="G1846" i="5"/>
  <c r="C1846" i="5"/>
  <c r="G1845" i="5"/>
  <c r="C1845" i="5"/>
  <c r="G1844" i="5"/>
  <c r="C1844" i="5"/>
  <c r="G1843" i="5"/>
  <c r="C1843" i="5"/>
  <c r="G1842" i="5"/>
  <c r="C1842" i="5"/>
  <c r="G1841" i="5"/>
  <c r="C1841" i="5"/>
  <c r="G1840" i="5"/>
  <c r="C1840" i="5"/>
  <c r="G1839" i="5"/>
  <c r="C1839" i="5"/>
  <c r="G1838" i="5"/>
  <c r="C1838" i="5"/>
  <c r="G1837" i="5"/>
  <c r="C1837" i="5"/>
  <c r="G1836" i="5"/>
  <c r="C1836" i="5"/>
  <c r="G1835" i="5"/>
  <c r="C1835" i="5"/>
  <c r="G1834" i="5"/>
  <c r="C1834" i="5"/>
  <c r="G1833" i="5"/>
  <c r="C1833" i="5"/>
  <c r="G1832" i="5"/>
  <c r="C1832" i="5"/>
  <c r="G1831" i="5"/>
  <c r="C1831" i="5"/>
  <c r="G1830" i="5"/>
  <c r="C1830" i="5"/>
  <c r="G1829" i="5"/>
  <c r="C1829" i="5"/>
  <c r="G1828" i="5"/>
  <c r="C1828" i="5"/>
  <c r="G1827" i="5"/>
  <c r="C1827" i="5"/>
  <c r="G1826" i="5"/>
  <c r="C1826" i="5"/>
  <c r="G1825" i="5"/>
  <c r="C1825" i="5"/>
  <c r="G1824" i="5"/>
  <c r="C1824" i="5"/>
  <c r="G1823" i="5"/>
  <c r="C1823" i="5"/>
  <c r="G1822" i="5"/>
  <c r="C1822" i="5"/>
  <c r="G1821" i="5"/>
  <c r="C1821" i="5"/>
  <c r="G1820" i="5"/>
  <c r="C1820" i="5"/>
  <c r="G1819" i="5"/>
  <c r="C1819" i="5"/>
  <c r="G1818" i="5"/>
  <c r="C1818" i="5"/>
  <c r="G1817" i="5"/>
  <c r="C1817" i="5"/>
  <c r="G1816" i="5"/>
  <c r="C1816" i="5"/>
  <c r="G1815" i="5"/>
  <c r="C1815" i="5"/>
  <c r="G1814" i="5"/>
  <c r="C1814" i="5"/>
  <c r="G1813" i="5"/>
  <c r="C1813" i="5"/>
  <c r="G1812" i="5"/>
  <c r="C1812" i="5"/>
  <c r="G1811" i="5"/>
  <c r="C1811" i="5"/>
  <c r="G1810" i="5"/>
  <c r="C1810" i="5"/>
  <c r="G1809" i="5"/>
  <c r="C1809" i="5"/>
  <c r="G1808" i="5"/>
  <c r="C1808" i="5"/>
  <c r="G1807" i="5"/>
  <c r="C1807" i="5"/>
  <c r="G1806" i="5"/>
  <c r="C1806" i="5"/>
  <c r="G1805" i="5"/>
  <c r="C1805" i="5"/>
  <c r="G1804" i="5"/>
  <c r="C1804" i="5"/>
  <c r="G1803" i="5"/>
  <c r="C1803" i="5"/>
  <c r="G1802" i="5"/>
  <c r="C1802" i="5"/>
  <c r="G1801" i="5"/>
  <c r="C1801" i="5"/>
  <c r="G1800" i="5"/>
  <c r="C1800" i="5"/>
  <c r="G1799" i="5"/>
  <c r="C1799" i="5"/>
  <c r="G1798" i="5"/>
  <c r="C1798" i="5"/>
  <c r="G1797" i="5"/>
  <c r="C1797" i="5"/>
  <c r="G1796" i="5"/>
  <c r="C1796" i="5"/>
  <c r="G1795" i="5"/>
  <c r="C1795" i="5"/>
  <c r="G1794" i="5"/>
  <c r="C1794" i="5"/>
  <c r="G1793" i="5"/>
  <c r="C1793" i="5"/>
  <c r="G1792" i="5"/>
  <c r="C1792" i="5"/>
  <c r="G1791" i="5"/>
  <c r="C1791" i="5"/>
  <c r="G1790" i="5"/>
  <c r="C1790" i="5"/>
  <c r="G1789" i="5"/>
  <c r="C1789" i="5"/>
  <c r="G1788" i="5"/>
  <c r="C1788" i="5"/>
  <c r="G1787" i="5"/>
  <c r="C1787" i="5"/>
  <c r="G1786" i="5"/>
  <c r="C1786" i="5"/>
  <c r="G1785" i="5"/>
  <c r="C1785" i="5"/>
  <c r="G1784" i="5"/>
  <c r="C1784" i="5"/>
  <c r="G1783" i="5"/>
  <c r="C1783" i="5"/>
  <c r="G1782" i="5"/>
  <c r="C1782" i="5"/>
  <c r="G1781" i="5"/>
  <c r="C1781" i="5"/>
  <c r="G1780" i="5"/>
  <c r="C1780" i="5"/>
  <c r="G1779" i="5"/>
  <c r="C1779" i="5"/>
  <c r="G1778" i="5"/>
  <c r="C1778" i="5"/>
  <c r="G1777" i="5"/>
  <c r="C1777" i="5"/>
  <c r="G1776" i="5"/>
  <c r="C1776" i="5"/>
  <c r="G1775" i="5"/>
  <c r="C1775" i="5"/>
  <c r="G1774" i="5"/>
  <c r="C1774" i="5"/>
  <c r="G1773" i="5"/>
  <c r="C1773" i="5"/>
  <c r="G1772" i="5"/>
  <c r="C1772" i="5"/>
  <c r="G1771" i="5"/>
  <c r="C1771" i="5"/>
  <c r="G1770" i="5"/>
  <c r="C1770" i="5"/>
  <c r="G1769" i="5"/>
  <c r="C1769" i="5"/>
  <c r="G1768" i="5"/>
  <c r="C1768" i="5"/>
  <c r="G1767" i="5"/>
  <c r="C1767" i="5"/>
  <c r="G1766" i="5"/>
  <c r="C1766" i="5"/>
  <c r="G1765" i="5"/>
  <c r="C1765" i="5"/>
  <c r="G1764" i="5"/>
  <c r="C1764" i="5"/>
  <c r="G1763" i="5"/>
  <c r="C1763" i="5"/>
  <c r="G1762" i="5"/>
  <c r="C1762" i="5"/>
  <c r="G1761" i="5"/>
  <c r="C1761" i="5"/>
  <c r="G1760" i="5"/>
  <c r="C1760" i="5"/>
  <c r="G1759" i="5"/>
  <c r="C1759" i="5"/>
  <c r="G1758" i="5"/>
  <c r="C1758" i="5"/>
  <c r="G1757" i="5"/>
  <c r="C1757" i="5"/>
  <c r="G1756" i="5"/>
  <c r="C1756" i="5"/>
  <c r="G1755" i="5"/>
  <c r="C1755" i="5"/>
  <c r="G1754" i="5"/>
  <c r="C1754" i="5"/>
  <c r="G1753" i="5"/>
  <c r="C1753" i="5"/>
  <c r="G1752" i="5"/>
  <c r="C1752" i="5"/>
  <c r="G1751" i="5"/>
  <c r="C1751" i="5"/>
  <c r="G1750" i="5"/>
  <c r="C1750" i="5"/>
  <c r="G1749" i="5"/>
  <c r="C1749" i="5"/>
  <c r="G1748" i="5"/>
  <c r="C1748" i="5"/>
  <c r="G1747" i="5"/>
  <c r="C1747" i="5"/>
  <c r="G1746" i="5"/>
  <c r="C1746" i="5"/>
  <c r="G1745" i="5"/>
  <c r="C1745" i="5"/>
  <c r="G1744" i="5"/>
  <c r="C1744" i="5"/>
  <c r="G1743" i="5"/>
  <c r="C1743" i="5"/>
  <c r="G1742" i="5"/>
  <c r="C1742" i="5"/>
  <c r="G1741" i="5"/>
  <c r="C1741" i="5"/>
  <c r="G1740" i="5"/>
  <c r="C1740" i="5"/>
  <c r="G1739" i="5"/>
  <c r="C1739" i="5"/>
  <c r="G1738" i="5"/>
  <c r="C1738" i="5"/>
  <c r="G1737" i="5"/>
  <c r="C1737" i="5"/>
  <c r="G1736" i="5"/>
  <c r="C1736" i="5"/>
  <c r="G1735" i="5"/>
  <c r="C1735" i="5"/>
  <c r="G1734" i="5"/>
  <c r="C1734" i="5"/>
  <c r="G1733" i="5"/>
  <c r="C1733" i="5"/>
  <c r="G1732" i="5"/>
  <c r="C1732" i="5"/>
  <c r="G1731" i="5"/>
  <c r="C1731" i="5"/>
  <c r="G1730" i="5"/>
  <c r="C1730" i="5"/>
  <c r="G1729" i="5"/>
  <c r="C1729" i="5"/>
  <c r="G1728" i="5"/>
  <c r="C1728" i="5"/>
  <c r="G1727" i="5"/>
  <c r="C1727" i="5"/>
  <c r="G1726" i="5"/>
  <c r="C1726" i="5"/>
  <c r="G1725" i="5"/>
  <c r="C1725" i="5"/>
  <c r="G1724" i="5"/>
  <c r="C1724" i="5"/>
  <c r="G1723" i="5"/>
  <c r="C1723" i="5"/>
  <c r="G1722" i="5"/>
  <c r="C1722" i="5"/>
  <c r="G1721" i="5"/>
  <c r="C1721" i="5"/>
  <c r="G1720" i="5"/>
  <c r="C1720" i="5"/>
  <c r="G1719" i="5"/>
  <c r="C1719" i="5"/>
  <c r="G1718" i="5"/>
  <c r="C1718" i="5"/>
  <c r="G1717" i="5"/>
  <c r="C1717" i="5"/>
  <c r="G1716" i="5"/>
  <c r="C1716" i="5"/>
  <c r="G1715" i="5"/>
  <c r="C1715" i="5"/>
  <c r="G1714" i="5"/>
  <c r="C1714" i="5"/>
  <c r="G1713" i="5"/>
  <c r="C1713" i="5"/>
  <c r="G1712" i="5"/>
  <c r="C1712" i="5"/>
  <c r="G1711" i="5"/>
  <c r="C1711" i="5"/>
  <c r="G1710" i="5"/>
  <c r="C1710" i="5"/>
  <c r="G1709" i="5"/>
  <c r="C1709" i="5"/>
  <c r="G1708" i="5"/>
  <c r="C1708" i="5"/>
  <c r="G1707" i="5"/>
  <c r="C1707" i="5"/>
  <c r="G1706" i="5"/>
  <c r="C1706" i="5"/>
  <c r="G1705" i="5"/>
  <c r="C1705" i="5"/>
  <c r="G1704" i="5"/>
  <c r="C1704" i="5"/>
  <c r="G1703" i="5"/>
  <c r="C1703" i="5"/>
  <c r="G1702" i="5"/>
  <c r="C1702" i="5"/>
  <c r="G1701" i="5"/>
  <c r="C1701" i="5"/>
  <c r="G1700" i="5"/>
  <c r="C1700" i="5"/>
  <c r="G1699" i="5"/>
  <c r="C1699" i="5"/>
  <c r="G1698" i="5"/>
  <c r="C1698" i="5"/>
  <c r="G1697" i="5"/>
  <c r="C1697" i="5"/>
  <c r="G1696" i="5"/>
  <c r="C1696" i="5"/>
  <c r="G1695" i="5"/>
  <c r="C1695" i="5"/>
  <c r="G1694" i="5"/>
  <c r="C1694" i="5"/>
  <c r="G1693" i="5"/>
  <c r="C1693" i="5"/>
  <c r="G1692" i="5"/>
  <c r="C1692" i="5"/>
  <c r="G1691" i="5"/>
  <c r="C1691" i="5"/>
  <c r="G1690" i="5"/>
  <c r="C1690" i="5"/>
  <c r="G1689" i="5"/>
  <c r="C1689" i="5"/>
  <c r="G1688" i="5"/>
  <c r="C1688" i="5"/>
  <c r="G1687" i="5"/>
  <c r="C1687" i="5"/>
  <c r="G1686" i="5"/>
  <c r="C1686" i="5"/>
  <c r="G1685" i="5"/>
  <c r="C1685" i="5"/>
  <c r="G1684" i="5"/>
  <c r="C1684" i="5"/>
  <c r="G1683" i="5"/>
  <c r="C1683" i="5"/>
  <c r="G1682" i="5"/>
  <c r="C1682" i="5"/>
  <c r="G1681" i="5"/>
  <c r="C1681" i="5"/>
  <c r="G1680" i="5"/>
  <c r="C1680" i="5"/>
  <c r="G1679" i="5"/>
  <c r="C1679" i="5"/>
  <c r="G1678" i="5"/>
  <c r="C1678" i="5"/>
  <c r="G1677" i="5"/>
  <c r="C1677" i="5"/>
  <c r="G1676" i="5"/>
  <c r="C1676" i="5"/>
  <c r="G1675" i="5"/>
  <c r="C1675" i="5"/>
  <c r="G1674" i="5"/>
  <c r="C1674" i="5"/>
  <c r="G1673" i="5"/>
  <c r="C1673" i="5"/>
  <c r="G1672" i="5"/>
  <c r="C1672" i="5"/>
  <c r="G1671" i="5"/>
  <c r="C1671" i="5"/>
  <c r="G1670" i="5"/>
  <c r="C1670" i="5"/>
  <c r="G1669" i="5"/>
  <c r="C1669" i="5"/>
  <c r="G1668" i="5"/>
  <c r="C1668" i="5"/>
  <c r="G1667" i="5"/>
  <c r="C1667" i="5"/>
  <c r="G1666" i="5"/>
  <c r="C1666" i="5"/>
  <c r="G1665" i="5"/>
  <c r="C1665" i="5"/>
  <c r="G1664" i="5"/>
  <c r="C1664" i="5"/>
  <c r="G1663" i="5"/>
  <c r="C1663" i="5"/>
  <c r="G1662" i="5"/>
  <c r="C1662" i="5"/>
  <c r="G1661" i="5"/>
  <c r="C1661" i="5"/>
  <c r="G1660" i="5"/>
  <c r="C1660" i="5"/>
  <c r="G1659" i="5"/>
  <c r="C1659" i="5"/>
  <c r="G1658" i="5"/>
  <c r="C1658" i="5"/>
  <c r="G1657" i="5"/>
  <c r="C1657" i="5"/>
  <c r="G1656" i="5"/>
  <c r="C1656" i="5"/>
  <c r="G1655" i="5"/>
  <c r="C1655" i="5"/>
  <c r="G1654" i="5"/>
  <c r="C1654" i="5"/>
  <c r="G1653" i="5"/>
  <c r="C1653" i="5"/>
  <c r="G1652" i="5"/>
  <c r="C1652" i="5"/>
  <c r="G1651" i="5"/>
  <c r="C1651" i="5"/>
  <c r="G1650" i="5"/>
  <c r="C1650" i="5"/>
  <c r="G1649" i="5"/>
  <c r="C1649" i="5"/>
  <c r="G1648" i="5"/>
  <c r="C1648" i="5"/>
  <c r="G1647" i="5"/>
  <c r="C1647" i="5"/>
  <c r="G1646" i="5"/>
  <c r="C1646" i="5"/>
  <c r="G1645" i="5"/>
  <c r="C1645" i="5"/>
  <c r="G1644" i="5"/>
  <c r="C1644" i="5"/>
  <c r="G1643" i="5"/>
  <c r="C1643" i="5"/>
  <c r="G1642" i="5"/>
  <c r="C1642" i="5"/>
  <c r="G1641" i="5"/>
  <c r="C1641" i="5"/>
  <c r="G1640" i="5"/>
  <c r="C1640" i="5"/>
  <c r="G1639" i="5"/>
  <c r="C1639" i="5"/>
  <c r="G1638" i="5"/>
  <c r="C1638" i="5"/>
  <c r="G1637" i="5"/>
  <c r="C1637" i="5"/>
  <c r="G1636" i="5"/>
  <c r="C1636" i="5"/>
  <c r="G1635" i="5"/>
  <c r="C1635" i="5"/>
  <c r="G1634" i="5"/>
  <c r="C1634" i="5"/>
  <c r="G1633" i="5"/>
  <c r="C1633" i="5"/>
  <c r="G1632" i="5"/>
  <c r="C1632" i="5"/>
  <c r="G1631" i="5"/>
  <c r="C1631" i="5"/>
  <c r="G1630" i="5"/>
  <c r="C1630" i="5"/>
  <c r="G1629" i="5"/>
  <c r="C1629" i="5"/>
  <c r="G1628" i="5"/>
  <c r="C1628" i="5"/>
  <c r="G1627" i="5"/>
  <c r="C1627" i="5"/>
  <c r="G1626" i="5"/>
  <c r="C1626" i="5"/>
  <c r="G1625" i="5"/>
  <c r="C1625" i="5"/>
  <c r="G1624" i="5"/>
  <c r="C1624" i="5"/>
  <c r="G1623" i="5"/>
  <c r="C1623" i="5"/>
  <c r="G1622" i="5"/>
  <c r="C1622" i="5"/>
  <c r="G1621" i="5"/>
  <c r="C1621" i="5"/>
  <c r="G1620" i="5"/>
  <c r="C1620" i="5"/>
  <c r="G1619" i="5"/>
  <c r="C1619" i="5"/>
  <c r="G1618" i="5"/>
  <c r="C1618" i="5"/>
  <c r="G1617" i="5"/>
  <c r="C1617" i="5"/>
  <c r="G1616" i="5"/>
  <c r="C1616" i="5"/>
  <c r="G1615" i="5"/>
  <c r="C1615" i="5"/>
  <c r="G1614" i="5"/>
  <c r="C1614" i="5"/>
  <c r="G1613" i="5"/>
  <c r="C1613" i="5"/>
  <c r="G1612" i="5"/>
  <c r="C1612" i="5"/>
  <c r="G1611" i="5"/>
  <c r="C1611" i="5"/>
  <c r="G1610" i="5"/>
  <c r="C1610" i="5"/>
  <c r="G1609" i="5"/>
  <c r="C1609" i="5"/>
  <c r="G1608" i="5"/>
  <c r="C1608" i="5"/>
  <c r="G1607" i="5"/>
  <c r="C1607" i="5"/>
  <c r="G1606" i="5"/>
  <c r="C1606" i="5"/>
  <c r="G1605" i="5"/>
  <c r="C1605" i="5"/>
  <c r="G1604" i="5"/>
  <c r="C1604" i="5"/>
  <c r="G1603" i="5"/>
  <c r="C1603" i="5"/>
  <c r="G1602" i="5"/>
  <c r="C1602" i="5"/>
  <c r="G1601" i="5"/>
  <c r="C1601" i="5"/>
  <c r="G1600" i="5"/>
  <c r="C1600" i="5"/>
  <c r="G1599" i="5"/>
  <c r="C1599" i="5"/>
  <c r="G1598" i="5"/>
  <c r="C1598" i="5"/>
  <c r="G1597" i="5"/>
  <c r="C1597" i="5"/>
  <c r="G1596" i="5"/>
  <c r="C1596" i="5"/>
  <c r="G1595" i="5"/>
  <c r="C1595" i="5"/>
  <c r="G1594" i="5"/>
  <c r="C1594" i="5"/>
  <c r="G1593" i="5"/>
  <c r="C1593" i="5"/>
  <c r="G1592" i="5"/>
  <c r="C1592" i="5"/>
  <c r="G1591" i="5"/>
  <c r="C1591" i="5"/>
  <c r="G1590" i="5"/>
  <c r="C1590" i="5"/>
  <c r="G1589" i="5"/>
  <c r="C1589" i="5"/>
  <c r="G1588" i="5"/>
  <c r="C1588" i="5"/>
  <c r="G1587" i="5"/>
  <c r="C1587" i="5"/>
  <c r="G1586" i="5"/>
  <c r="C1586" i="5"/>
  <c r="G1585" i="5"/>
  <c r="C1585" i="5"/>
  <c r="G1584" i="5"/>
  <c r="C1584" i="5"/>
  <c r="G1583" i="5"/>
  <c r="C1583" i="5"/>
  <c r="G1582" i="5"/>
  <c r="C1582" i="5"/>
  <c r="G1581" i="5"/>
  <c r="C1581" i="5"/>
  <c r="G1580" i="5"/>
  <c r="C1580" i="5"/>
  <c r="G1579" i="5"/>
  <c r="C1579" i="5"/>
  <c r="G1578" i="5"/>
  <c r="C1578" i="5"/>
  <c r="G1577" i="5"/>
  <c r="C1577" i="5"/>
  <c r="G1576" i="5"/>
  <c r="C1576" i="5"/>
  <c r="G1575" i="5"/>
  <c r="C1575" i="5"/>
  <c r="G1574" i="5"/>
  <c r="C1574" i="5"/>
  <c r="G1573" i="5"/>
  <c r="C1573" i="5"/>
  <c r="G1572" i="5"/>
  <c r="C1572" i="5"/>
  <c r="G1571" i="5"/>
  <c r="C1571" i="5"/>
  <c r="G1570" i="5"/>
  <c r="C1570" i="5"/>
  <c r="G1569" i="5"/>
  <c r="C1569" i="5"/>
  <c r="G1568" i="5"/>
  <c r="C1568" i="5"/>
  <c r="G1567" i="5"/>
  <c r="C1567" i="5"/>
  <c r="G1566" i="5"/>
  <c r="C1566" i="5"/>
  <c r="G1565" i="5"/>
  <c r="C1565" i="5"/>
  <c r="G1564" i="5"/>
  <c r="C1564" i="5"/>
  <c r="G1563" i="5"/>
  <c r="C1563" i="5"/>
  <c r="G1562" i="5"/>
  <c r="C1562" i="5"/>
  <c r="G1561" i="5"/>
  <c r="C1561" i="5"/>
  <c r="G1560" i="5"/>
  <c r="C1560" i="5"/>
  <c r="G1559" i="5"/>
  <c r="C1559" i="5"/>
  <c r="G1558" i="5"/>
  <c r="C1558" i="5"/>
  <c r="G1557" i="5"/>
  <c r="C1557" i="5"/>
  <c r="G1556" i="5"/>
  <c r="C1556" i="5"/>
  <c r="G1555" i="5"/>
  <c r="C1555" i="5"/>
  <c r="G1554" i="5"/>
  <c r="C1554" i="5"/>
  <c r="G1553" i="5"/>
  <c r="C1553" i="5"/>
  <c r="G1552" i="5"/>
  <c r="C1552" i="5"/>
  <c r="G1551" i="5"/>
  <c r="C1551" i="5"/>
  <c r="G1550" i="5"/>
  <c r="C1550" i="5"/>
  <c r="G1549" i="5"/>
  <c r="C1549" i="5"/>
  <c r="G1548" i="5"/>
  <c r="C1548" i="5"/>
  <c r="G1547" i="5"/>
  <c r="C1547" i="5"/>
  <c r="G1546" i="5"/>
  <c r="C1546" i="5"/>
  <c r="G1545" i="5"/>
  <c r="C1545" i="5"/>
  <c r="G1544" i="5"/>
  <c r="C1544" i="5"/>
  <c r="G1543" i="5"/>
  <c r="C1543" i="5"/>
  <c r="G1542" i="5"/>
  <c r="C1542" i="5"/>
  <c r="G1541" i="5"/>
  <c r="C1541" i="5"/>
  <c r="G1540" i="5"/>
  <c r="C1540" i="5"/>
  <c r="G1539" i="5"/>
  <c r="C1539" i="5"/>
  <c r="G1538" i="5"/>
  <c r="C1538" i="5"/>
  <c r="G1537" i="5"/>
  <c r="C1537" i="5"/>
  <c r="G1536" i="5"/>
  <c r="C1536" i="5"/>
  <c r="G1535" i="5"/>
  <c r="C1535" i="5"/>
  <c r="G1534" i="5"/>
  <c r="C1534" i="5"/>
  <c r="G1533" i="5"/>
  <c r="C1533" i="5"/>
  <c r="G1532" i="5"/>
  <c r="C1532" i="5"/>
  <c r="G1531" i="5"/>
  <c r="C1531" i="5"/>
  <c r="G1530" i="5"/>
  <c r="C1530" i="5"/>
  <c r="G1529" i="5"/>
  <c r="C1529" i="5"/>
  <c r="G1528" i="5"/>
  <c r="C1528" i="5"/>
  <c r="G1527" i="5"/>
  <c r="C1527" i="5"/>
  <c r="G1526" i="5"/>
  <c r="C1526" i="5"/>
  <c r="G1525" i="5"/>
  <c r="C1525" i="5"/>
  <c r="G1524" i="5"/>
  <c r="C1524" i="5"/>
  <c r="G1523" i="5"/>
  <c r="C1523" i="5"/>
  <c r="G1522" i="5"/>
  <c r="C1522" i="5"/>
  <c r="G1521" i="5"/>
  <c r="C1521" i="5"/>
  <c r="G1520" i="5"/>
  <c r="C1520" i="5"/>
  <c r="G1519" i="5"/>
  <c r="C1519" i="5"/>
  <c r="G1518" i="5"/>
  <c r="C1518" i="5"/>
  <c r="G1517" i="5"/>
  <c r="C1517" i="5"/>
  <c r="G1516" i="5"/>
  <c r="C1516" i="5"/>
  <c r="G1515" i="5"/>
  <c r="C1515" i="5"/>
  <c r="G1514" i="5"/>
  <c r="C1514" i="5"/>
  <c r="G1513" i="5"/>
  <c r="C1513" i="5"/>
  <c r="G1512" i="5"/>
  <c r="C1512" i="5"/>
  <c r="G1511" i="5"/>
  <c r="C1511" i="5"/>
  <c r="G1510" i="5"/>
  <c r="C1510" i="5"/>
  <c r="G1509" i="5"/>
  <c r="C1509" i="5"/>
  <c r="G1508" i="5"/>
  <c r="C1508" i="5"/>
  <c r="G1507" i="5"/>
  <c r="C1507" i="5"/>
  <c r="G1506" i="5"/>
  <c r="C1506" i="5"/>
  <c r="G1505" i="5"/>
  <c r="C1505" i="5"/>
  <c r="G1504" i="5"/>
  <c r="C1504" i="5"/>
  <c r="G1503" i="5"/>
  <c r="C1503" i="5"/>
  <c r="G1502" i="5"/>
  <c r="C1502" i="5"/>
  <c r="G1501" i="5"/>
  <c r="C1501" i="5"/>
  <c r="G1500" i="5"/>
  <c r="C1500" i="5"/>
  <c r="G1499" i="5"/>
  <c r="C1499" i="5"/>
  <c r="G1498" i="5"/>
  <c r="C1498" i="5"/>
  <c r="G1497" i="5"/>
  <c r="C1497" i="5"/>
  <c r="G1496" i="5"/>
  <c r="C1496" i="5"/>
  <c r="G1495" i="5"/>
  <c r="C1495" i="5"/>
  <c r="G1494" i="5"/>
  <c r="C1494" i="5"/>
  <c r="G1493" i="5"/>
  <c r="C1493" i="5"/>
  <c r="G1492" i="5"/>
  <c r="C1492" i="5"/>
  <c r="G1491" i="5"/>
  <c r="C1491" i="5"/>
  <c r="G1490" i="5"/>
  <c r="C1490" i="5"/>
  <c r="G1489" i="5"/>
  <c r="C1489" i="5"/>
  <c r="G1488" i="5"/>
  <c r="C1488" i="5"/>
  <c r="G1487" i="5"/>
  <c r="C1487" i="5"/>
  <c r="G1486" i="5"/>
  <c r="C1486" i="5"/>
  <c r="G1485" i="5"/>
  <c r="C1485" i="5"/>
  <c r="G1484" i="5"/>
  <c r="C1484" i="5"/>
  <c r="G1483" i="5"/>
  <c r="C1483" i="5"/>
  <c r="G1482" i="5"/>
  <c r="C1482" i="5"/>
  <c r="G1481" i="5"/>
  <c r="C1481" i="5"/>
  <c r="G1480" i="5"/>
  <c r="C1480" i="5"/>
  <c r="G1479" i="5"/>
  <c r="C1479" i="5"/>
  <c r="G1478" i="5"/>
  <c r="C1478" i="5"/>
  <c r="G1477" i="5"/>
  <c r="C1477" i="5"/>
  <c r="G1476" i="5"/>
  <c r="C1476" i="5"/>
  <c r="G1475" i="5"/>
  <c r="C1475" i="5"/>
  <c r="G1474" i="5"/>
  <c r="C1474" i="5"/>
  <c r="G1473" i="5"/>
  <c r="C1473" i="5"/>
  <c r="G1472" i="5"/>
  <c r="C1472" i="5"/>
  <c r="G1471" i="5"/>
  <c r="C1471" i="5"/>
  <c r="G1470" i="5"/>
  <c r="C1470" i="5"/>
  <c r="G1469" i="5"/>
  <c r="C1469" i="5"/>
  <c r="G1468" i="5"/>
  <c r="C1468" i="5"/>
  <c r="G1467" i="5"/>
  <c r="C1467" i="5"/>
  <c r="G1466" i="5"/>
  <c r="C1466" i="5"/>
  <c r="G1465" i="5"/>
  <c r="C1465" i="5"/>
  <c r="G1464" i="5"/>
  <c r="C1464" i="5"/>
  <c r="G1463" i="5"/>
  <c r="C1463" i="5"/>
  <c r="G1462" i="5"/>
  <c r="C1462" i="5"/>
  <c r="G1461" i="5"/>
  <c r="C1461" i="5"/>
  <c r="G1460" i="5"/>
  <c r="C1460" i="5"/>
  <c r="G1459" i="5"/>
  <c r="C1459" i="5"/>
  <c r="G1458" i="5"/>
  <c r="C1458" i="5"/>
  <c r="G1457" i="5"/>
  <c r="C1457" i="5"/>
  <c r="G1456" i="5"/>
  <c r="C1456" i="5"/>
  <c r="G1455" i="5"/>
  <c r="C1455" i="5"/>
  <c r="G1454" i="5"/>
  <c r="C1454" i="5"/>
  <c r="G1453" i="5"/>
  <c r="C1453" i="5"/>
  <c r="G1452" i="5"/>
  <c r="C1452" i="5"/>
  <c r="G1451" i="5"/>
  <c r="C1451" i="5"/>
  <c r="G1450" i="5"/>
  <c r="C1450" i="5"/>
  <c r="G1449" i="5"/>
  <c r="C1449" i="5"/>
  <c r="G1448" i="5"/>
  <c r="C1448" i="5"/>
  <c r="G1447" i="5"/>
  <c r="C1447" i="5"/>
  <c r="G1446" i="5"/>
  <c r="C1446" i="5"/>
  <c r="G1445" i="5"/>
  <c r="C1445" i="5"/>
  <c r="G1444" i="5"/>
  <c r="C1444" i="5"/>
  <c r="G1443" i="5"/>
  <c r="C1443" i="5"/>
  <c r="G1442" i="5"/>
  <c r="C1442" i="5"/>
  <c r="G1441" i="5"/>
  <c r="C1441" i="5"/>
  <c r="G1440" i="5"/>
  <c r="C1440" i="5"/>
  <c r="G1439" i="5"/>
  <c r="C1439" i="5"/>
  <c r="G1438" i="5"/>
  <c r="C1438" i="5"/>
  <c r="G1437" i="5"/>
  <c r="C1437" i="5"/>
  <c r="G1436" i="5"/>
  <c r="C1436" i="5"/>
  <c r="G1435" i="5"/>
  <c r="C1435" i="5"/>
  <c r="G1434" i="5"/>
  <c r="C1434" i="5"/>
  <c r="G1433" i="5"/>
  <c r="C1433" i="5"/>
  <c r="G1432" i="5"/>
  <c r="C1432" i="5"/>
  <c r="G1431" i="5"/>
  <c r="C1431" i="5"/>
  <c r="G1430" i="5"/>
  <c r="C1430" i="5"/>
  <c r="G1429" i="5"/>
  <c r="C1429" i="5"/>
  <c r="G1428" i="5"/>
  <c r="C1428" i="5"/>
  <c r="G1427" i="5"/>
  <c r="C1427" i="5"/>
  <c r="G1426" i="5"/>
  <c r="C1426" i="5"/>
  <c r="G1425" i="5"/>
  <c r="C1425" i="5"/>
  <c r="G1424" i="5"/>
  <c r="C1424" i="5"/>
  <c r="G1423" i="5"/>
  <c r="C1423" i="5"/>
  <c r="G1422" i="5"/>
  <c r="C1422" i="5"/>
  <c r="G1421" i="5"/>
  <c r="C1421" i="5"/>
  <c r="G1420" i="5"/>
  <c r="C1420" i="5"/>
  <c r="G1419" i="5"/>
  <c r="C1419" i="5"/>
  <c r="G1418" i="5"/>
  <c r="C1418" i="5"/>
  <c r="G1417" i="5"/>
  <c r="C1417" i="5"/>
  <c r="G1416" i="5"/>
  <c r="C1416" i="5"/>
  <c r="G1415" i="5"/>
  <c r="C1415" i="5"/>
  <c r="G1414" i="5"/>
  <c r="C1414" i="5"/>
  <c r="G1413" i="5"/>
  <c r="C1413" i="5"/>
  <c r="G1412" i="5"/>
  <c r="C1412" i="5"/>
  <c r="G1411" i="5"/>
  <c r="C1411" i="5"/>
  <c r="G1410" i="5"/>
  <c r="C1410" i="5"/>
  <c r="G1409" i="5"/>
  <c r="C1409" i="5"/>
  <c r="G1408" i="5"/>
  <c r="C1408" i="5"/>
  <c r="G1407" i="5"/>
  <c r="C1407" i="5"/>
  <c r="G1406" i="5"/>
  <c r="C1406" i="5"/>
  <c r="G1405" i="5"/>
  <c r="C1405" i="5"/>
  <c r="G1404" i="5"/>
  <c r="C1404" i="5"/>
  <c r="G1403" i="5"/>
  <c r="C1403" i="5"/>
  <c r="G1402" i="5"/>
  <c r="C1402" i="5"/>
  <c r="G1401" i="5"/>
  <c r="C1401" i="5"/>
  <c r="G1400" i="5"/>
  <c r="C1400" i="5"/>
  <c r="G1399" i="5"/>
  <c r="C1399" i="5"/>
  <c r="G1398" i="5"/>
  <c r="C1398" i="5"/>
  <c r="G1397" i="5"/>
  <c r="C1397" i="5"/>
  <c r="G1396" i="5"/>
  <c r="C1396" i="5"/>
  <c r="G1395" i="5"/>
  <c r="C1395" i="5"/>
  <c r="G1394" i="5"/>
  <c r="C1394" i="5"/>
  <c r="G1393" i="5"/>
  <c r="C1393" i="5"/>
  <c r="G1392" i="5"/>
  <c r="C1392" i="5"/>
  <c r="G1391" i="5"/>
  <c r="C1391" i="5"/>
  <c r="G1390" i="5"/>
  <c r="C1390" i="5"/>
  <c r="G1389" i="5"/>
  <c r="C1389" i="5"/>
  <c r="G1388" i="5"/>
  <c r="C1388" i="5"/>
  <c r="G1387" i="5"/>
  <c r="C1387" i="5"/>
  <c r="G1386" i="5"/>
  <c r="C1386" i="5"/>
  <c r="G1385" i="5"/>
  <c r="C1385" i="5"/>
  <c r="G1384" i="5"/>
  <c r="C1384" i="5"/>
  <c r="G1383" i="5"/>
  <c r="C1383" i="5"/>
  <c r="G1382" i="5"/>
  <c r="C1382" i="5"/>
  <c r="G1381" i="5"/>
  <c r="C1381" i="5"/>
  <c r="G1380" i="5"/>
  <c r="C1380" i="5"/>
  <c r="G1379" i="5"/>
  <c r="C1379" i="5"/>
  <c r="G1378" i="5"/>
  <c r="C1378" i="5"/>
  <c r="G1377" i="5"/>
  <c r="C1377" i="5"/>
  <c r="G1376" i="5"/>
  <c r="C1376" i="5"/>
  <c r="G1375" i="5"/>
  <c r="C1375" i="5"/>
  <c r="G1374" i="5"/>
  <c r="C1374" i="5"/>
  <c r="G1373" i="5"/>
  <c r="C1373" i="5"/>
  <c r="G1372" i="5"/>
  <c r="C1372" i="5"/>
  <c r="G1371" i="5"/>
  <c r="C1371" i="5"/>
  <c r="G1370" i="5"/>
  <c r="C1370" i="5"/>
  <c r="G1369" i="5"/>
  <c r="C1369" i="5"/>
  <c r="G1368" i="5"/>
  <c r="C1368" i="5"/>
  <c r="G1367" i="5"/>
  <c r="C1367" i="5"/>
  <c r="G1366" i="5"/>
  <c r="C1366" i="5"/>
  <c r="G1365" i="5"/>
  <c r="C1365" i="5"/>
  <c r="G1364" i="5"/>
  <c r="C1364" i="5"/>
  <c r="G1363" i="5"/>
  <c r="C1363" i="5"/>
  <c r="G1362" i="5"/>
  <c r="C1362" i="5"/>
  <c r="G1361" i="5"/>
  <c r="C1361" i="5"/>
  <c r="G1360" i="5"/>
  <c r="C1360" i="5"/>
  <c r="G1359" i="5"/>
  <c r="C1359" i="5"/>
  <c r="G1358" i="5"/>
  <c r="C1358" i="5"/>
  <c r="G1357" i="5"/>
  <c r="C1357" i="5"/>
  <c r="G1356" i="5"/>
  <c r="C1356" i="5"/>
  <c r="G1355" i="5"/>
  <c r="C1355" i="5"/>
  <c r="G1354" i="5"/>
  <c r="C1354" i="5"/>
  <c r="G1353" i="5"/>
  <c r="C1353" i="5"/>
  <c r="G1352" i="5"/>
  <c r="C1352" i="5"/>
  <c r="G1351" i="5"/>
  <c r="C1351" i="5"/>
  <c r="G1350" i="5"/>
  <c r="C1350" i="5"/>
  <c r="G1349" i="5"/>
  <c r="C1349" i="5"/>
  <c r="G1348" i="5"/>
  <c r="C1348" i="5"/>
  <c r="G1347" i="5"/>
  <c r="C1347" i="5"/>
  <c r="G1346" i="5"/>
  <c r="C1346" i="5"/>
  <c r="G1345" i="5"/>
  <c r="C1345" i="5"/>
  <c r="G1344" i="5"/>
  <c r="C1344" i="5"/>
  <c r="G1343" i="5"/>
  <c r="C1343" i="5"/>
  <c r="G1342" i="5"/>
  <c r="C1342" i="5"/>
  <c r="G1341" i="5"/>
  <c r="C1341" i="5"/>
  <c r="G1340" i="5"/>
  <c r="C1340" i="5"/>
  <c r="G1339" i="5"/>
  <c r="C1339" i="5"/>
  <c r="G1338" i="5"/>
  <c r="C1338" i="5"/>
  <c r="G1337" i="5"/>
  <c r="C1337" i="5"/>
  <c r="G1336" i="5"/>
  <c r="C1336" i="5"/>
  <c r="G1335" i="5"/>
  <c r="C1335" i="5"/>
  <c r="G1334" i="5"/>
  <c r="C1334" i="5"/>
  <c r="G1333" i="5"/>
  <c r="C1333" i="5"/>
  <c r="G1332" i="5"/>
  <c r="C1332" i="5"/>
  <c r="G1331" i="5"/>
  <c r="C1331" i="5"/>
  <c r="G1330" i="5"/>
  <c r="C1330" i="5"/>
  <c r="G1329" i="5"/>
  <c r="C1329" i="5"/>
  <c r="G1328" i="5"/>
  <c r="C1328" i="5"/>
  <c r="G1327" i="5"/>
  <c r="C1327" i="5"/>
  <c r="G1326" i="5"/>
  <c r="C1326" i="5"/>
  <c r="G1325" i="5"/>
  <c r="C1325" i="5"/>
  <c r="G1324" i="5"/>
  <c r="C1324" i="5"/>
  <c r="G1323" i="5"/>
  <c r="C1323" i="5"/>
  <c r="G1322" i="5"/>
  <c r="C1322" i="5"/>
  <c r="G1321" i="5"/>
  <c r="C1321" i="5"/>
  <c r="G1320" i="5"/>
  <c r="C1320" i="5"/>
  <c r="G1319" i="5"/>
  <c r="C1319" i="5"/>
  <c r="G1318" i="5"/>
  <c r="C1318" i="5"/>
  <c r="G1317" i="5"/>
  <c r="C1317" i="5"/>
  <c r="G1316" i="5"/>
  <c r="C1316" i="5"/>
  <c r="G1315" i="5"/>
  <c r="C1315" i="5"/>
  <c r="G1314" i="5"/>
  <c r="C1314" i="5"/>
  <c r="G1313" i="5"/>
  <c r="C1313" i="5"/>
  <c r="G1312" i="5"/>
  <c r="C1312" i="5"/>
  <c r="G1311" i="5"/>
  <c r="C1311" i="5"/>
  <c r="G1310" i="5"/>
  <c r="C1310" i="5"/>
  <c r="G1309" i="5"/>
  <c r="C1309" i="5"/>
  <c r="G1308" i="5"/>
  <c r="C1308" i="5"/>
  <c r="G1307" i="5"/>
  <c r="C1307" i="5"/>
  <c r="G1306" i="5"/>
  <c r="C1306" i="5"/>
  <c r="G1305" i="5"/>
  <c r="C1305" i="5"/>
  <c r="G1304" i="5"/>
  <c r="C1304" i="5"/>
  <c r="G1303" i="5"/>
  <c r="C1303" i="5"/>
  <c r="G1302" i="5"/>
  <c r="C1302" i="5"/>
  <c r="G1301" i="5"/>
  <c r="C1301" i="5"/>
  <c r="G1300" i="5"/>
  <c r="C1300" i="5"/>
  <c r="G1299" i="5"/>
  <c r="C1299" i="5"/>
  <c r="G1298" i="5"/>
  <c r="C1298" i="5"/>
  <c r="G1297" i="5"/>
  <c r="C1297" i="5"/>
  <c r="G1296" i="5"/>
  <c r="C1296" i="5"/>
  <c r="G1295" i="5"/>
  <c r="C1295" i="5"/>
  <c r="G1294" i="5"/>
  <c r="C1294" i="5"/>
  <c r="G1293" i="5"/>
  <c r="C1293" i="5"/>
  <c r="G1292" i="5"/>
  <c r="C1292" i="5"/>
  <c r="G1291" i="5"/>
  <c r="C1291" i="5"/>
  <c r="G1290" i="5"/>
  <c r="C1290" i="5"/>
  <c r="G1289" i="5"/>
  <c r="C1289" i="5"/>
  <c r="G1288" i="5"/>
  <c r="C1288" i="5"/>
  <c r="G1287" i="5"/>
  <c r="C1287" i="5"/>
  <c r="G1286" i="5"/>
  <c r="C1286" i="5"/>
  <c r="G1285" i="5"/>
  <c r="C1285" i="5"/>
  <c r="G1284" i="5"/>
  <c r="C1284" i="5"/>
  <c r="G1283" i="5"/>
  <c r="C1283" i="5"/>
  <c r="G1282" i="5"/>
  <c r="C1282" i="5"/>
  <c r="G1281" i="5"/>
  <c r="C1281" i="5"/>
  <c r="G1280" i="5"/>
  <c r="C1280" i="5"/>
  <c r="G1279" i="5"/>
  <c r="C1279" i="5"/>
  <c r="G1278" i="5"/>
  <c r="C1278" i="5"/>
  <c r="G1277" i="5"/>
  <c r="C1277" i="5"/>
  <c r="G1276" i="5"/>
  <c r="C1276" i="5"/>
  <c r="G1275" i="5"/>
  <c r="C1275" i="5"/>
  <c r="G1274" i="5"/>
  <c r="C1274" i="5"/>
  <c r="G1273" i="5"/>
  <c r="C1273" i="5"/>
  <c r="G1272" i="5"/>
  <c r="C1272" i="5"/>
  <c r="G1271" i="5"/>
  <c r="C1271" i="5"/>
  <c r="G1270" i="5"/>
  <c r="C1270" i="5"/>
  <c r="G1269" i="5"/>
  <c r="C1269" i="5"/>
  <c r="G1268" i="5"/>
  <c r="C1268" i="5"/>
  <c r="G1267" i="5"/>
  <c r="C1267" i="5"/>
  <c r="G1266" i="5"/>
  <c r="C1266" i="5"/>
  <c r="G1265" i="5"/>
  <c r="C1265" i="5"/>
  <c r="G1264" i="5"/>
  <c r="C1264" i="5"/>
  <c r="G1263" i="5"/>
  <c r="C1263" i="5"/>
  <c r="G1262" i="5"/>
  <c r="C1262" i="5"/>
  <c r="G1261" i="5"/>
  <c r="C1261" i="5"/>
  <c r="G1260" i="5"/>
  <c r="C1260" i="5"/>
  <c r="G1259" i="5"/>
  <c r="C1259" i="5"/>
  <c r="G1258" i="5"/>
  <c r="C1258" i="5"/>
  <c r="G1257" i="5"/>
  <c r="C1257" i="5"/>
  <c r="G1256" i="5"/>
  <c r="C1256" i="5"/>
  <c r="G1255" i="5"/>
  <c r="C1255" i="5"/>
  <c r="G1254" i="5"/>
  <c r="C1254" i="5"/>
  <c r="G1253" i="5"/>
  <c r="C1253" i="5"/>
  <c r="G1252" i="5"/>
  <c r="C1252" i="5"/>
  <c r="G1251" i="5"/>
  <c r="C1251" i="5"/>
  <c r="G1250" i="5"/>
  <c r="C1250" i="5"/>
  <c r="G1249" i="5"/>
  <c r="C1249" i="5"/>
  <c r="G1248" i="5"/>
  <c r="C1248" i="5"/>
  <c r="G1247" i="5"/>
  <c r="C1247" i="5"/>
  <c r="G1246" i="5"/>
  <c r="C1246" i="5"/>
  <c r="G1245" i="5"/>
  <c r="C1245" i="5"/>
  <c r="G1244" i="5"/>
  <c r="C1244" i="5"/>
  <c r="G1243" i="5"/>
  <c r="C1243" i="5"/>
  <c r="G1242" i="5"/>
  <c r="C1242" i="5"/>
  <c r="G1241" i="5"/>
  <c r="C1241" i="5"/>
  <c r="G1240" i="5"/>
  <c r="C1240" i="5"/>
  <c r="G1239" i="5"/>
  <c r="C1239" i="5"/>
  <c r="G1238" i="5"/>
  <c r="C1238" i="5"/>
  <c r="G1237" i="5"/>
  <c r="C1237" i="5"/>
  <c r="G1236" i="5"/>
  <c r="C1236" i="5"/>
  <c r="G1235" i="5"/>
  <c r="C1235" i="5"/>
  <c r="G1234" i="5"/>
  <c r="C1234" i="5"/>
  <c r="G1233" i="5"/>
  <c r="C1233" i="5"/>
  <c r="G1232" i="5"/>
  <c r="C1232" i="5"/>
  <c r="G1231" i="5"/>
  <c r="C1231" i="5"/>
  <c r="G1230" i="5"/>
  <c r="C1230" i="5"/>
  <c r="G1229" i="5"/>
  <c r="C1229" i="5"/>
  <c r="G1228" i="5"/>
  <c r="C1228" i="5"/>
  <c r="G1227" i="5"/>
  <c r="C1227" i="5"/>
  <c r="G1226" i="5"/>
  <c r="C1226" i="5"/>
  <c r="G1225" i="5"/>
  <c r="C1225" i="5"/>
  <c r="G1224" i="5"/>
  <c r="C1224" i="5"/>
  <c r="G1223" i="5"/>
  <c r="C1223" i="5"/>
  <c r="G1222" i="5"/>
  <c r="C1222" i="5"/>
  <c r="G1221" i="5"/>
  <c r="C1221" i="5"/>
  <c r="G1220" i="5"/>
  <c r="C1220" i="5"/>
  <c r="G1219" i="5"/>
  <c r="C1219" i="5"/>
  <c r="G1218" i="5"/>
  <c r="C1218" i="5"/>
  <c r="G1217" i="5"/>
  <c r="C1217" i="5"/>
  <c r="G1216" i="5"/>
  <c r="C1216" i="5"/>
  <c r="G1215" i="5"/>
  <c r="C1215" i="5"/>
  <c r="G1214" i="5"/>
  <c r="C1214" i="5"/>
  <c r="G1213" i="5"/>
  <c r="C1213" i="5"/>
  <c r="G1212" i="5"/>
  <c r="C1212" i="5"/>
  <c r="G1211" i="5"/>
  <c r="C1211" i="5"/>
  <c r="G1210" i="5"/>
  <c r="C1210" i="5"/>
  <c r="G1209" i="5"/>
  <c r="C1209" i="5"/>
  <c r="G1208" i="5"/>
  <c r="C1208" i="5"/>
  <c r="G1207" i="5"/>
  <c r="C1207" i="5"/>
  <c r="G1206" i="5"/>
  <c r="C1206" i="5"/>
  <c r="G1205" i="5"/>
  <c r="C1205" i="5"/>
  <c r="G1204" i="5"/>
  <c r="C1204" i="5"/>
  <c r="G1203" i="5"/>
  <c r="C1203" i="5"/>
  <c r="G1202" i="5"/>
  <c r="C1202" i="5"/>
  <c r="G1201" i="5"/>
  <c r="C1201" i="5"/>
  <c r="G1200" i="5"/>
  <c r="C1200" i="5"/>
  <c r="G1199" i="5"/>
  <c r="C1199" i="5"/>
  <c r="G1198" i="5"/>
  <c r="C1198" i="5"/>
  <c r="G1197" i="5"/>
  <c r="C1197" i="5"/>
  <c r="G1196" i="5"/>
  <c r="C1196" i="5"/>
  <c r="G1195" i="5"/>
  <c r="C1195" i="5"/>
  <c r="G1194" i="5"/>
  <c r="C1194" i="5"/>
  <c r="G1193" i="5"/>
  <c r="C1193" i="5"/>
  <c r="G1192" i="5"/>
  <c r="C1192" i="5"/>
  <c r="G1191" i="5"/>
  <c r="C1191" i="5"/>
  <c r="G1190" i="5"/>
  <c r="C1190" i="5"/>
  <c r="G1189" i="5"/>
  <c r="C1189" i="5"/>
  <c r="G1188" i="5"/>
  <c r="C1188" i="5"/>
  <c r="G1187" i="5"/>
  <c r="C1187" i="5"/>
  <c r="G1186" i="5"/>
  <c r="C1186" i="5"/>
  <c r="G1185" i="5"/>
  <c r="C1185" i="5"/>
  <c r="G1184" i="5"/>
  <c r="C1184" i="5"/>
  <c r="G1183" i="5"/>
  <c r="C1183" i="5"/>
  <c r="G1182" i="5"/>
  <c r="C1182" i="5"/>
  <c r="G1181" i="5"/>
  <c r="C1181" i="5"/>
  <c r="G1180" i="5"/>
  <c r="C1180" i="5"/>
  <c r="G1179" i="5"/>
  <c r="C1179" i="5"/>
  <c r="G1178" i="5"/>
  <c r="C1178" i="5"/>
  <c r="G1177" i="5"/>
  <c r="C1177" i="5"/>
  <c r="G1176" i="5"/>
  <c r="C1176" i="5"/>
  <c r="G1175" i="5"/>
  <c r="C1175" i="5"/>
  <c r="G1174" i="5"/>
  <c r="C1174" i="5"/>
  <c r="G1173" i="5"/>
  <c r="C1173" i="5"/>
  <c r="G1172" i="5"/>
  <c r="C1172" i="5"/>
  <c r="G1171" i="5"/>
  <c r="C1171" i="5"/>
  <c r="G1170" i="5"/>
  <c r="C1170" i="5"/>
  <c r="G1169" i="5"/>
  <c r="C1169" i="5"/>
  <c r="G1168" i="5"/>
  <c r="C1168" i="5"/>
  <c r="G1167" i="5"/>
  <c r="C1167" i="5"/>
  <c r="G1166" i="5"/>
  <c r="C1166" i="5"/>
  <c r="G1165" i="5"/>
  <c r="C1165" i="5"/>
  <c r="G1164" i="5"/>
  <c r="C1164" i="5"/>
  <c r="G1163" i="5"/>
  <c r="C1163" i="5"/>
  <c r="G1162" i="5"/>
  <c r="C1162" i="5"/>
  <c r="G1161" i="5"/>
  <c r="C1161" i="5"/>
  <c r="G1160" i="5"/>
  <c r="C1160" i="5"/>
  <c r="G1159" i="5"/>
  <c r="C1159" i="5"/>
  <c r="G1158" i="5"/>
  <c r="C1158" i="5"/>
  <c r="G1157" i="5"/>
  <c r="C1157" i="5"/>
  <c r="G1156" i="5"/>
  <c r="C1156" i="5"/>
  <c r="G1155" i="5"/>
  <c r="C1155" i="5"/>
  <c r="G1154" i="5"/>
  <c r="C1154" i="5"/>
  <c r="G1153" i="5"/>
  <c r="C1153" i="5"/>
  <c r="G1152" i="5"/>
  <c r="C1152" i="5"/>
  <c r="G1151" i="5"/>
  <c r="C1151" i="5"/>
  <c r="G1150" i="5"/>
  <c r="C1150" i="5"/>
  <c r="G1149" i="5"/>
  <c r="C1149" i="5"/>
  <c r="G1148" i="5"/>
  <c r="C1148" i="5"/>
  <c r="G1147" i="5"/>
  <c r="C1147" i="5"/>
  <c r="G1146" i="5"/>
  <c r="C1146" i="5"/>
  <c r="G1145" i="5"/>
  <c r="C1145" i="5"/>
  <c r="G1144" i="5"/>
  <c r="C1144" i="5"/>
  <c r="G1143" i="5"/>
  <c r="C1143" i="5"/>
  <c r="G1142" i="5"/>
  <c r="C1142" i="5"/>
  <c r="G1141" i="5"/>
  <c r="C1141" i="5"/>
  <c r="G1140" i="5"/>
  <c r="C1140" i="5"/>
  <c r="G1139" i="5"/>
  <c r="C1139" i="5"/>
  <c r="G1138" i="5"/>
  <c r="C1138" i="5"/>
  <c r="G1137" i="5"/>
  <c r="C1137" i="5"/>
  <c r="G1136" i="5"/>
  <c r="C1136" i="5"/>
  <c r="G1135" i="5"/>
  <c r="C1135" i="5"/>
  <c r="G1134" i="5"/>
  <c r="C1134" i="5"/>
  <c r="G1133" i="5"/>
  <c r="C1133" i="5"/>
  <c r="G1132" i="5"/>
  <c r="C1132" i="5"/>
  <c r="G1131" i="5"/>
  <c r="C1131" i="5"/>
  <c r="G1130" i="5"/>
  <c r="C1130" i="5"/>
  <c r="G1129" i="5"/>
  <c r="C1129" i="5"/>
  <c r="G1128" i="5"/>
  <c r="C1128" i="5"/>
  <c r="G1127" i="5"/>
  <c r="C1127" i="5"/>
  <c r="G1126" i="5"/>
  <c r="C1126" i="5"/>
  <c r="G1125" i="5"/>
  <c r="C1125" i="5"/>
  <c r="G1124" i="5"/>
  <c r="C1124" i="5"/>
  <c r="G1123" i="5"/>
  <c r="C1123" i="5"/>
  <c r="G1122" i="5"/>
  <c r="C1122" i="5"/>
  <c r="G1121" i="5"/>
  <c r="C1121" i="5"/>
  <c r="G1120" i="5"/>
  <c r="C1120" i="5"/>
  <c r="G1119" i="5"/>
  <c r="C1119" i="5"/>
  <c r="G1118" i="5"/>
  <c r="C1118" i="5"/>
  <c r="G1117" i="5"/>
  <c r="C1117" i="5"/>
  <c r="G1116" i="5"/>
  <c r="C1116" i="5"/>
  <c r="G1115" i="5"/>
  <c r="C1115" i="5"/>
  <c r="G1114" i="5"/>
  <c r="C1114" i="5"/>
  <c r="G1113" i="5"/>
  <c r="C1113" i="5"/>
  <c r="G1112" i="5"/>
  <c r="C1112" i="5"/>
  <c r="G1111" i="5"/>
  <c r="C1111" i="5"/>
  <c r="G1110" i="5"/>
  <c r="C1110" i="5"/>
  <c r="G1109" i="5"/>
  <c r="C1109" i="5"/>
  <c r="G1108" i="5"/>
  <c r="C1108" i="5"/>
  <c r="G1107" i="5"/>
  <c r="C1107" i="5"/>
  <c r="G1106" i="5"/>
  <c r="C1106" i="5"/>
  <c r="G1105" i="5"/>
  <c r="C1105" i="5"/>
  <c r="G1104" i="5"/>
  <c r="C1104" i="5"/>
  <c r="G1103" i="5"/>
  <c r="C1103" i="5"/>
  <c r="G1102" i="5"/>
  <c r="C1102" i="5"/>
  <c r="G1101" i="5"/>
  <c r="C1101" i="5"/>
  <c r="G1100" i="5"/>
  <c r="C1100" i="5"/>
  <c r="G1099" i="5"/>
  <c r="C1099" i="5"/>
  <c r="G1098" i="5"/>
  <c r="C1098" i="5"/>
  <c r="G1097" i="5"/>
  <c r="C1097" i="5"/>
  <c r="G1096" i="5"/>
  <c r="C1096" i="5"/>
  <c r="G1095" i="5"/>
  <c r="C1095" i="5"/>
  <c r="G1094" i="5"/>
  <c r="C1094" i="5"/>
  <c r="G1093" i="5"/>
  <c r="C1093" i="5"/>
  <c r="G1092" i="5"/>
  <c r="C1092" i="5"/>
  <c r="G1091" i="5"/>
  <c r="C1091" i="5"/>
  <c r="G1090" i="5"/>
  <c r="C1090" i="5"/>
  <c r="G1089" i="5"/>
  <c r="C1089" i="5"/>
  <c r="G1088" i="5"/>
  <c r="C1088" i="5"/>
  <c r="G1087" i="5"/>
  <c r="C1087" i="5"/>
  <c r="G1086" i="5"/>
  <c r="C1086" i="5"/>
  <c r="G1085" i="5"/>
  <c r="C1085" i="5"/>
  <c r="G1084" i="5"/>
  <c r="C1084" i="5"/>
  <c r="G1083" i="5"/>
  <c r="C1083" i="5"/>
  <c r="G1082" i="5"/>
  <c r="C1082" i="5"/>
  <c r="G1081" i="5"/>
  <c r="C1081" i="5"/>
  <c r="G1080" i="5"/>
  <c r="C1080" i="5"/>
  <c r="G1079" i="5"/>
  <c r="C1079" i="5"/>
  <c r="G1078" i="5"/>
  <c r="C1078" i="5"/>
  <c r="G1077" i="5"/>
  <c r="C1077" i="5"/>
  <c r="G1076" i="5"/>
  <c r="C1076" i="5"/>
  <c r="G1075" i="5"/>
  <c r="C1075" i="5"/>
  <c r="G1074" i="5"/>
  <c r="C1074" i="5"/>
  <c r="G1073" i="5"/>
  <c r="C1073" i="5"/>
  <c r="G1072" i="5"/>
  <c r="C1072" i="5"/>
  <c r="G1071" i="5"/>
  <c r="C1071" i="5"/>
  <c r="G1070" i="5"/>
  <c r="C1070" i="5"/>
  <c r="G1069" i="5"/>
  <c r="C1069" i="5"/>
  <c r="G1068" i="5"/>
  <c r="C1068" i="5"/>
  <c r="G1067" i="5"/>
  <c r="C1067" i="5"/>
  <c r="G1066" i="5"/>
  <c r="C1066" i="5"/>
  <c r="G1065" i="5"/>
  <c r="C1065" i="5"/>
  <c r="G1064" i="5"/>
  <c r="C1064" i="5"/>
  <c r="G1063" i="5"/>
  <c r="C1063" i="5"/>
  <c r="G1062" i="5"/>
  <c r="C1062" i="5"/>
  <c r="G1061" i="5"/>
  <c r="C1061" i="5"/>
  <c r="G1060" i="5"/>
  <c r="C1060" i="5"/>
  <c r="G1059" i="5"/>
  <c r="C1059" i="5"/>
  <c r="G1058" i="5"/>
  <c r="C1058" i="5"/>
  <c r="G1057" i="5"/>
  <c r="C1057" i="5"/>
  <c r="G1056" i="5"/>
  <c r="C1056" i="5"/>
  <c r="G1055" i="5"/>
  <c r="C1055" i="5"/>
  <c r="G1054" i="5"/>
  <c r="C1054" i="5"/>
  <c r="G1053" i="5"/>
  <c r="C1053" i="5"/>
  <c r="G1052" i="5"/>
  <c r="C1052" i="5"/>
  <c r="G1051" i="5"/>
  <c r="C1051" i="5"/>
  <c r="G1050" i="5"/>
  <c r="C1050" i="5"/>
  <c r="G1049" i="5"/>
  <c r="C1049" i="5"/>
  <c r="G1048" i="5"/>
  <c r="C1048" i="5"/>
  <c r="G1047" i="5"/>
  <c r="C1047" i="5"/>
  <c r="G1046" i="5"/>
  <c r="C1046" i="5"/>
  <c r="G1045" i="5"/>
  <c r="C1045" i="5"/>
  <c r="G1044" i="5"/>
  <c r="C1044" i="5"/>
  <c r="G1043" i="5"/>
  <c r="C1043" i="5"/>
  <c r="G1042" i="5"/>
  <c r="C1042" i="5"/>
  <c r="G1041" i="5"/>
  <c r="C1041" i="5"/>
  <c r="G1040" i="5"/>
  <c r="C1040" i="5"/>
  <c r="G1039" i="5"/>
  <c r="C1039" i="5"/>
  <c r="G1038" i="5"/>
  <c r="C1038" i="5"/>
  <c r="G1037" i="5"/>
  <c r="C1037" i="5"/>
  <c r="G1036" i="5"/>
  <c r="C1036" i="5"/>
  <c r="G1035" i="5"/>
  <c r="C1035" i="5"/>
  <c r="G1034" i="5"/>
  <c r="C1034" i="5"/>
  <c r="G1033" i="5"/>
  <c r="C1033" i="5"/>
  <c r="G1032" i="5"/>
  <c r="C1032" i="5"/>
  <c r="G1031" i="5"/>
  <c r="C1031" i="5"/>
  <c r="G1030" i="5"/>
  <c r="C1030" i="5"/>
  <c r="G1029" i="5"/>
  <c r="C1029" i="5"/>
  <c r="G1028" i="5"/>
  <c r="C1028" i="5"/>
  <c r="G1027" i="5"/>
  <c r="C1027" i="5"/>
  <c r="G1026" i="5"/>
  <c r="C1026" i="5"/>
  <c r="G1025" i="5"/>
  <c r="C1025" i="5"/>
  <c r="G1024" i="5"/>
  <c r="C1024" i="5"/>
  <c r="G1023" i="5"/>
  <c r="C1023" i="5"/>
  <c r="G1022" i="5"/>
  <c r="C1022" i="5"/>
  <c r="G1021" i="5"/>
  <c r="C1021" i="5"/>
  <c r="G1020" i="5"/>
  <c r="C1020" i="5"/>
  <c r="G1019" i="5"/>
  <c r="C1019" i="5"/>
  <c r="G1018" i="5"/>
  <c r="C1018" i="5"/>
  <c r="G1017" i="5"/>
  <c r="C1017" i="5"/>
  <c r="G1016" i="5"/>
  <c r="C1016" i="5"/>
  <c r="G1015" i="5"/>
  <c r="C1015" i="5"/>
  <c r="G1014" i="5"/>
  <c r="C1014" i="5"/>
  <c r="G1013" i="5"/>
  <c r="C1013" i="5"/>
  <c r="G1012" i="5"/>
  <c r="C1012" i="5"/>
  <c r="G1011" i="5"/>
  <c r="C1011" i="5"/>
  <c r="G1010" i="5"/>
  <c r="C1010" i="5"/>
  <c r="G1009" i="5"/>
  <c r="C1009" i="5"/>
  <c r="G1008" i="5"/>
  <c r="C1008" i="5"/>
  <c r="G1007" i="5"/>
  <c r="C1007" i="5"/>
  <c r="G1006" i="5"/>
  <c r="C1006" i="5"/>
  <c r="G1005" i="5"/>
  <c r="C1005" i="5"/>
  <c r="G1004" i="5"/>
  <c r="C1004" i="5"/>
  <c r="G1003" i="5"/>
  <c r="C1003" i="5"/>
  <c r="G1002" i="5"/>
  <c r="C1002" i="5"/>
  <c r="G1001" i="5"/>
  <c r="C1001" i="5"/>
  <c r="G1000" i="5"/>
  <c r="C1000" i="5"/>
  <c r="G999" i="5"/>
  <c r="C999" i="5"/>
  <c r="G998" i="5"/>
  <c r="C998" i="5"/>
  <c r="G997" i="5"/>
  <c r="C997" i="5"/>
  <c r="G996" i="5"/>
  <c r="C996" i="5"/>
  <c r="G995" i="5"/>
  <c r="C995" i="5"/>
  <c r="G994" i="5"/>
  <c r="C994" i="5"/>
  <c r="G993" i="5"/>
  <c r="C993" i="5"/>
  <c r="G992" i="5"/>
  <c r="C992" i="5"/>
  <c r="G991" i="5"/>
  <c r="C991" i="5"/>
  <c r="G990" i="5"/>
  <c r="C990" i="5"/>
  <c r="G989" i="5"/>
  <c r="C989" i="5"/>
  <c r="G988" i="5"/>
  <c r="C988" i="5"/>
  <c r="G987" i="5"/>
  <c r="C987" i="5"/>
  <c r="G986" i="5"/>
  <c r="C986" i="5"/>
  <c r="G985" i="5"/>
  <c r="C985" i="5"/>
  <c r="G984" i="5"/>
  <c r="C984" i="5"/>
  <c r="G983" i="5"/>
  <c r="C983" i="5"/>
  <c r="G982" i="5"/>
  <c r="C982" i="5"/>
  <c r="G981" i="5"/>
  <c r="C981" i="5"/>
  <c r="G980" i="5"/>
  <c r="C980" i="5"/>
  <c r="G979" i="5"/>
  <c r="C979" i="5"/>
  <c r="G978" i="5"/>
  <c r="C978" i="5"/>
  <c r="G977" i="5"/>
  <c r="C977" i="5"/>
  <c r="G976" i="5"/>
  <c r="C976" i="5"/>
  <c r="G975" i="5"/>
  <c r="C975" i="5"/>
  <c r="G974" i="5"/>
  <c r="C974" i="5"/>
  <c r="G973" i="5"/>
  <c r="C973" i="5"/>
  <c r="G972" i="5"/>
  <c r="C972" i="5"/>
  <c r="G971" i="5"/>
  <c r="C971" i="5"/>
  <c r="G970" i="5"/>
  <c r="C970" i="5"/>
  <c r="G969" i="5"/>
  <c r="C969" i="5"/>
  <c r="G968" i="5"/>
  <c r="C968" i="5"/>
  <c r="G967" i="5"/>
  <c r="C967" i="5"/>
  <c r="G966" i="5"/>
  <c r="C966" i="5"/>
  <c r="G965" i="5"/>
  <c r="C965" i="5"/>
  <c r="G964" i="5"/>
  <c r="C964" i="5"/>
  <c r="G963" i="5"/>
  <c r="C963" i="5"/>
  <c r="G962" i="5"/>
  <c r="C962" i="5"/>
  <c r="G961" i="5"/>
  <c r="C961" i="5"/>
  <c r="G960" i="5"/>
  <c r="C960" i="5"/>
  <c r="G959" i="5"/>
  <c r="C959" i="5"/>
  <c r="G958" i="5"/>
  <c r="C958" i="5"/>
  <c r="G957" i="5"/>
  <c r="C957" i="5"/>
  <c r="G956" i="5"/>
  <c r="C956" i="5"/>
  <c r="G955" i="5"/>
  <c r="C955" i="5"/>
  <c r="G954" i="5"/>
  <c r="C954" i="5"/>
  <c r="G953" i="5"/>
  <c r="C953" i="5"/>
  <c r="G952" i="5"/>
  <c r="C952" i="5"/>
  <c r="G951" i="5"/>
  <c r="C951" i="5"/>
  <c r="G950" i="5"/>
  <c r="C950" i="5"/>
  <c r="G949" i="5"/>
  <c r="C949" i="5"/>
  <c r="G948" i="5"/>
  <c r="C948" i="5"/>
  <c r="G947" i="5"/>
  <c r="C947" i="5"/>
  <c r="G946" i="5"/>
  <c r="C946" i="5"/>
  <c r="G945" i="5"/>
  <c r="C945" i="5"/>
  <c r="G944" i="5"/>
  <c r="C944" i="5"/>
  <c r="G943" i="5"/>
  <c r="C943" i="5"/>
  <c r="G942" i="5"/>
  <c r="C942" i="5"/>
  <c r="G941" i="5"/>
  <c r="C941" i="5"/>
  <c r="G940" i="5"/>
  <c r="C940" i="5"/>
  <c r="G939" i="5"/>
  <c r="C939" i="5"/>
  <c r="G938" i="5"/>
  <c r="C938" i="5"/>
  <c r="G937" i="5"/>
  <c r="C937" i="5"/>
  <c r="G936" i="5"/>
  <c r="C936" i="5"/>
  <c r="G935" i="5"/>
  <c r="C935" i="5"/>
  <c r="G934" i="5"/>
  <c r="C934" i="5"/>
  <c r="G933" i="5"/>
  <c r="C933" i="5"/>
  <c r="G932" i="5"/>
  <c r="C932" i="5"/>
  <c r="G931" i="5"/>
  <c r="C931" i="5"/>
  <c r="G930" i="5"/>
  <c r="C930" i="5"/>
  <c r="G929" i="5"/>
  <c r="C929" i="5"/>
  <c r="G928" i="5"/>
  <c r="C928" i="5"/>
  <c r="G927" i="5"/>
  <c r="C927" i="5"/>
  <c r="G926" i="5"/>
  <c r="C926" i="5"/>
  <c r="G925" i="5"/>
  <c r="C925" i="5"/>
  <c r="G924" i="5"/>
  <c r="C924" i="5"/>
  <c r="G923" i="5"/>
  <c r="C923" i="5"/>
  <c r="G922" i="5"/>
  <c r="C922" i="5"/>
  <c r="G921" i="5"/>
  <c r="C921" i="5"/>
  <c r="G920" i="5"/>
  <c r="C920" i="5"/>
  <c r="G919" i="5"/>
  <c r="C919" i="5"/>
  <c r="G918" i="5"/>
  <c r="C918" i="5"/>
  <c r="G917" i="5"/>
  <c r="C917" i="5"/>
  <c r="G916" i="5"/>
  <c r="C916" i="5"/>
  <c r="G915" i="5"/>
  <c r="C915" i="5"/>
  <c r="G914" i="5"/>
  <c r="C914" i="5"/>
  <c r="G913" i="5"/>
  <c r="C913" i="5"/>
  <c r="G912" i="5"/>
  <c r="C912" i="5"/>
  <c r="G911" i="5"/>
  <c r="C911" i="5"/>
  <c r="G910" i="5"/>
  <c r="C910" i="5"/>
  <c r="G909" i="5"/>
  <c r="C909" i="5"/>
  <c r="G908" i="5"/>
  <c r="C908" i="5"/>
  <c r="G907" i="5"/>
  <c r="C907" i="5"/>
  <c r="G906" i="5"/>
  <c r="C906" i="5"/>
  <c r="G905" i="5"/>
  <c r="C905" i="5"/>
  <c r="G904" i="5"/>
  <c r="C904" i="5"/>
  <c r="G903" i="5"/>
  <c r="C903" i="5"/>
  <c r="G902" i="5"/>
  <c r="C902" i="5"/>
  <c r="G901" i="5"/>
  <c r="C901" i="5"/>
  <c r="G900" i="5"/>
  <c r="C900" i="5"/>
  <c r="G899" i="5"/>
  <c r="C899" i="5"/>
  <c r="G898" i="5"/>
  <c r="C898" i="5"/>
  <c r="G897" i="5"/>
  <c r="C897" i="5"/>
  <c r="G896" i="5"/>
  <c r="C896" i="5"/>
  <c r="G895" i="5"/>
  <c r="C895" i="5"/>
  <c r="G894" i="5"/>
  <c r="C894" i="5"/>
  <c r="G893" i="5"/>
  <c r="C893" i="5"/>
  <c r="G892" i="5"/>
  <c r="C892" i="5"/>
  <c r="G891" i="5"/>
  <c r="C891" i="5"/>
  <c r="G890" i="5"/>
  <c r="C890" i="5"/>
  <c r="G889" i="5"/>
  <c r="C889" i="5"/>
  <c r="G888" i="5"/>
  <c r="C888" i="5"/>
  <c r="G887" i="5"/>
  <c r="C887" i="5"/>
  <c r="G886" i="5"/>
  <c r="C886" i="5"/>
  <c r="G885" i="5"/>
  <c r="C885" i="5"/>
  <c r="G884" i="5"/>
  <c r="C884" i="5"/>
  <c r="G883" i="5"/>
  <c r="C883" i="5"/>
  <c r="G882" i="5"/>
  <c r="C882" i="5"/>
  <c r="G881" i="5"/>
  <c r="C881" i="5"/>
  <c r="G880" i="5"/>
  <c r="C880" i="5"/>
  <c r="G879" i="5"/>
  <c r="C879" i="5"/>
  <c r="G878" i="5"/>
  <c r="C878" i="5"/>
  <c r="G877" i="5"/>
  <c r="C877" i="5"/>
  <c r="G876" i="5"/>
  <c r="C876" i="5"/>
  <c r="G875" i="5"/>
  <c r="C875" i="5"/>
  <c r="G874" i="5"/>
  <c r="C874" i="5"/>
  <c r="G873" i="5"/>
  <c r="C873" i="5"/>
  <c r="G872" i="5"/>
  <c r="C872" i="5"/>
  <c r="G871" i="5"/>
  <c r="C871" i="5"/>
  <c r="G870" i="5"/>
  <c r="C870" i="5"/>
  <c r="G869" i="5"/>
  <c r="C869" i="5"/>
  <c r="G868" i="5"/>
  <c r="C868" i="5"/>
  <c r="G867" i="5"/>
  <c r="C867" i="5"/>
  <c r="G866" i="5"/>
  <c r="C866" i="5"/>
  <c r="G865" i="5"/>
  <c r="C865" i="5"/>
  <c r="G864" i="5"/>
  <c r="C864" i="5"/>
  <c r="G863" i="5"/>
  <c r="C863" i="5"/>
  <c r="G862" i="5"/>
  <c r="C862" i="5"/>
  <c r="G861" i="5"/>
  <c r="C861" i="5"/>
  <c r="G860" i="5"/>
  <c r="C860" i="5"/>
  <c r="G859" i="5"/>
  <c r="C859" i="5"/>
  <c r="G858" i="5"/>
  <c r="C858" i="5"/>
  <c r="G857" i="5"/>
  <c r="C857" i="5"/>
  <c r="G856" i="5"/>
  <c r="C856" i="5"/>
  <c r="G855" i="5"/>
  <c r="C855" i="5"/>
  <c r="G854" i="5"/>
  <c r="C854" i="5"/>
  <c r="G853" i="5"/>
  <c r="C853" i="5"/>
  <c r="G852" i="5"/>
  <c r="C852" i="5"/>
  <c r="G851" i="5"/>
  <c r="C851" i="5"/>
  <c r="G850" i="5"/>
  <c r="C850" i="5"/>
  <c r="G849" i="5"/>
  <c r="C849" i="5"/>
  <c r="G848" i="5"/>
  <c r="C848" i="5"/>
  <c r="G847" i="5"/>
  <c r="C847" i="5"/>
  <c r="G846" i="5"/>
  <c r="C846" i="5"/>
  <c r="G845" i="5"/>
  <c r="C845" i="5"/>
  <c r="G844" i="5"/>
  <c r="C844" i="5"/>
  <c r="G843" i="5"/>
  <c r="C843" i="5"/>
  <c r="G842" i="5"/>
  <c r="C842" i="5"/>
  <c r="G841" i="5"/>
  <c r="C841" i="5"/>
  <c r="G840" i="5"/>
  <c r="C840" i="5"/>
  <c r="G839" i="5"/>
  <c r="C839" i="5"/>
  <c r="G838" i="5"/>
  <c r="C838" i="5"/>
  <c r="G837" i="5"/>
  <c r="C837" i="5"/>
  <c r="G836" i="5"/>
  <c r="C836" i="5"/>
  <c r="G835" i="5"/>
  <c r="C835" i="5"/>
  <c r="G834" i="5"/>
  <c r="C834" i="5"/>
  <c r="G833" i="5"/>
  <c r="C833" i="5"/>
  <c r="G832" i="5"/>
  <c r="C832" i="5"/>
  <c r="G831" i="5"/>
  <c r="C831" i="5"/>
  <c r="G830" i="5"/>
  <c r="C830" i="5"/>
  <c r="G829" i="5"/>
  <c r="C829" i="5"/>
  <c r="G828" i="5"/>
  <c r="C828" i="5"/>
  <c r="G827" i="5"/>
  <c r="C827" i="5"/>
  <c r="G826" i="5"/>
  <c r="C826" i="5"/>
  <c r="G825" i="5"/>
  <c r="C825" i="5"/>
  <c r="G824" i="5"/>
  <c r="C824" i="5"/>
  <c r="G823" i="5"/>
  <c r="C823" i="5"/>
  <c r="G822" i="5"/>
  <c r="C822" i="5"/>
  <c r="G821" i="5"/>
  <c r="C821" i="5"/>
  <c r="G820" i="5"/>
  <c r="C820" i="5"/>
  <c r="G819" i="5"/>
  <c r="C819" i="5"/>
  <c r="G818" i="5"/>
  <c r="C818" i="5"/>
  <c r="G817" i="5"/>
  <c r="C817" i="5"/>
  <c r="G816" i="5"/>
  <c r="C816" i="5"/>
  <c r="G815" i="5"/>
  <c r="C815" i="5"/>
  <c r="G814" i="5"/>
  <c r="C814" i="5"/>
  <c r="G813" i="5"/>
  <c r="C813" i="5"/>
  <c r="G812" i="5"/>
  <c r="C812" i="5"/>
  <c r="G811" i="5"/>
  <c r="C811" i="5"/>
  <c r="G810" i="5"/>
  <c r="C810" i="5"/>
  <c r="G809" i="5"/>
  <c r="C809" i="5"/>
  <c r="G808" i="5"/>
  <c r="C808" i="5"/>
  <c r="G807" i="5"/>
  <c r="C807" i="5"/>
  <c r="G806" i="5"/>
  <c r="C806" i="5"/>
  <c r="G805" i="5"/>
  <c r="C805" i="5"/>
  <c r="G804" i="5"/>
  <c r="C804" i="5"/>
  <c r="G803" i="5"/>
  <c r="C803" i="5"/>
  <c r="G802" i="5"/>
  <c r="C802" i="5"/>
  <c r="G801" i="5"/>
  <c r="C801" i="5"/>
  <c r="G800" i="5"/>
  <c r="C800" i="5"/>
  <c r="G799" i="5"/>
  <c r="C799" i="5"/>
  <c r="G798" i="5"/>
  <c r="C798" i="5"/>
  <c r="G797" i="5"/>
  <c r="C797" i="5"/>
  <c r="G796" i="5"/>
  <c r="C796" i="5"/>
  <c r="G795" i="5"/>
  <c r="C795" i="5"/>
  <c r="G794" i="5"/>
  <c r="C794" i="5"/>
  <c r="G793" i="5"/>
  <c r="C793" i="5"/>
  <c r="G792" i="5"/>
  <c r="C792" i="5"/>
  <c r="G791" i="5"/>
  <c r="C791" i="5"/>
  <c r="G790" i="5"/>
  <c r="C790" i="5"/>
  <c r="G789" i="5"/>
  <c r="C789" i="5"/>
  <c r="G788" i="5"/>
  <c r="C788" i="5"/>
  <c r="G787" i="5"/>
  <c r="C787" i="5"/>
  <c r="G786" i="5"/>
  <c r="C786" i="5"/>
  <c r="G785" i="5"/>
  <c r="C785" i="5"/>
  <c r="G784" i="5"/>
  <c r="C784" i="5"/>
  <c r="G783" i="5"/>
  <c r="C783" i="5"/>
  <c r="G782" i="5"/>
  <c r="C782" i="5"/>
  <c r="G781" i="5"/>
  <c r="C781" i="5"/>
  <c r="G780" i="5"/>
  <c r="C780" i="5"/>
  <c r="G779" i="5"/>
  <c r="C779" i="5"/>
  <c r="G778" i="5"/>
  <c r="C778" i="5"/>
  <c r="G777" i="5"/>
  <c r="C777" i="5"/>
  <c r="G776" i="5"/>
  <c r="C776" i="5"/>
  <c r="G775" i="5"/>
  <c r="C775" i="5"/>
  <c r="G774" i="5"/>
  <c r="C774" i="5"/>
  <c r="G773" i="5"/>
  <c r="C773" i="5"/>
  <c r="G772" i="5"/>
  <c r="C772" i="5"/>
  <c r="G771" i="5"/>
  <c r="C771" i="5"/>
  <c r="G770" i="5"/>
  <c r="C770" i="5"/>
  <c r="G769" i="5"/>
  <c r="C769" i="5"/>
  <c r="G768" i="5"/>
  <c r="C768" i="5"/>
  <c r="G767" i="5"/>
  <c r="C767" i="5"/>
  <c r="G766" i="5"/>
  <c r="C766" i="5"/>
  <c r="G765" i="5"/>
  <c r="C765" i="5"/>
  <c r="G764" i="5"/>
  <c r="C764" i="5"/>
  <c r="G763" i="5"/>
  <c r="C763" i="5"/>
  <c r="G762" i="5"/>
  <c r="C762" i="5"/>
  <c r="G761" i="5"/>
  <c r="C761" i="5"/>
  <c r="G760" i="5"/>
  <c r="C760" i="5"/>
  <c r="G759" i="5"/>
  <c r="C759" i="5"/>
  <c r="G758" i="5"/>
  <c r="C758" i="5"/>
  <c r="G757" i="5"/>
  <c r="C757" i="5"/>
  <c r="G756" i="5"/>
  <c r="C756" i="5"/>
  <c r="G755" i="5"/>
  <c r="C755" i="5"/>
  <c r="G754" i="5"/>
  <c r="C754" i="5"/>
  <c r="G753" i="5"/>
  <c r="C753" i="5"/>
  <c r="G752" i="5"/>
  <c r="C752" i="5"/>
  <c r="G751" i="5"/>
  <c r="C751" i="5"/>
  <c r="G750" i="5"/>
  <c r="C750" i="5"/>
  <c r="G749" i="5"/>
  <c r="C749" i="5"/>
  <c r="G748" i="5"/>
  <c r="C748" i="5"/>
  <c r="G747" i="5"/>
  <c r="C747" i="5"/>
  <c r="G746" i="5"/>
  <c r="C746" i="5"/>
  <c r="G745" i="5"/>
  <c r="C745" i="5"/>
  <c r="G744" i="5"/>
  <c r="C744" i="5"/>
  <c r="G743" i="5"/>
  <c r="C743" i="5"/>
  <c r="G742" i="5"/>
  <c r="C742" i="5"/>
  <c r="G741" i="5"/>
  <c r="C741" i="5"/>
  <c r="G740" i="5"/>
  <c r="C740" i="5"/>
  <c r="G739" i="5"/>
  <c r="C739" i="5"/>
  <c r="G738" i="5"/>
  <c r="C738" i="5"/>
  <c r="G737" i="5"/>
  <c r="C737" i="5"/>
  <c r="G736" i="5"/>
  <c r="C736" i="5"/>
  <c r="G735" i="5"/>
  <c r="C735" i="5"/>
  <c r="G734" i="5"/>
  <c r="C734" i="5"/>
  <c r="G733" i="5"/>
  <c r="C733" i="5"/>
  <c r="G732" i="5"/>
  <c r="C732" i="5"/>
  <c r="G731" i="5"/>
  <c r="C731" i="5"/>
  <c r="G730" i="5"/>
  <c r="C730" i="5"/>
  <c r="G729" i="5"/>
  <c r="C729" i="5"/>
  <c r="G728" i="5"/>
  <c r="C728" i="5"/>
  <c r="G727" i="5"/>
  <c r="C727" i="5"/>
  <c r="G726" i="5"/>
  <c r="C726" i="5"/>
  <c r="G725" i="5"/>
  <c r="C725" i="5"/>
  <c r="G724" i="5"/>
  <c r="C724" i="5"/>
  <c r="G723" i="5"/>
  <c r="C723" i="5"/>
  <c r="G722" i="5"/>
  <c r="C722" i="5"/>
  <c r="G721" i="5"/>
  <c r="C721" i="5"/>
  <c r="G720" i="5"/>
  <c r="C720" i="5"/>
  <c r="G719" i="5"/>
  <c r="C719" i="5"/>
  <c r="G718" i="5"/>
  <c r="C718" i="5"/>
  <c r="G717" i="5"/>
  <c r="C717" i="5"/>
  <c r="G716" i="5"/>
  <c r="C716" i="5"/>
  <c r="G715" i="5"/>
  <c r="C715" i="5"/>
  <c r="G714" i="5"/>
  <c r="C714" i="5"/>
  <c r="G713" i="5"/>
  <c r="C713" i="5"/>
  <c r="G712" i="5"/>
  <c r="C712" i="5"/>
  <c r="G711" i="5"/>
  <c r="C711" i="5"/>
  <c r="G710" i="5"/>
  <c r="C710" i="5"/>
  <c r="G709" i="5"/>
  <c r="C709" i="5"/>
  <c r="G708" i="5"/>
  <c r="C708" i="5"/>
  <c r="G707" i="5"/>
  <c r="C707" i="5"/>
  <c r="G706" i="5"/>
  <c r="C706" i="5"/>
  <c r="G705" i="5"/>
  <c r="C705" i="5"/>
  <c r="G704" i="5"/>
  <c r="C704" i="5"/>
  <c r="G703" i="5"/>
  <c r="C703" i="5"/>
  <c r="G702" i="5"/>
  <c r="C702" i="5"/>
  <c r="G701" i="5"/>
  <c r="C701" i="5"/>
  <c r="G700" i="5"/>
  <c r="C700" i="5"/>
  <c r="G699" i="5"/>
  <c r="C699" i="5"/>
  <c r="G698" i="5"/>
  <c r="C698" i="5"/>
  <c r="G697" i="5"/>
  <c r="C697" i="5"/>
  <c r="G696" i="5"/>
  <c r="C696" i="5"/>
  <c r="G695" i="5"/>
  <c r="C695" i="5"/>
  <c r="G694" i="5"/>
  <c r="C694" i="5"/>
  <c r="G693" i="5"/>
  <c r="C693" i="5"/>
  <c r="G692" i="5"/>
  <c r="C692" i="5"/>
  <c r="G691" i="5"/>
  <c r="C691" i="5"/>
  <c r="G690" i="5"/>
  <c r="C690" i="5"/>
  <c r="G689" i="5"/>
  <c r="C689" i="5"/>
  <c r="G688" i="5"/>
  <c r="C688" i="5"/>
  <c r="G687" i="5"/>
  <c r="C687" i="5"/>
  <c r="G686" i="5"/>
  <c r="C686" i="5"/>
  <c r="G685" i="5"/>
  <c r="C685" i="5"/>
  <c r="G684" i="5"/>
  <c r="C684" i="5"/>
  <c r="G683" i="5"/>
  <c r="C683" i="5"/>
  <c r="G682" i="5"/>
  <c r="C682" i="5"/>
  <c r="G681" i="5"/>
  <c r="C681" i="5"/>
  <c r="G680" i="5"/>
  <c r="C680" i="5"/>
  <c r="G679" i="5"/>
  <c r="C679" i="5"/>
  <c r="G678" i="5"/>
  <c r="C678" i="5"/>
  <c r="G677" i="5"/>
  <c r="C677" i="5"/>
  <c r="G676" i="5"/>
  <c r="C676" i="5"/>
  <c r="G675" i="5"/>
  <c r="C675" i="5"/>
  <c r="G674" i="5"/>
  <c r="C674" i="5"/>
  <c r="G673" i="5"/>
  <c r="C673" i="5"/>
  <c r="G672" i="5"/>
  <c r="C672" i="5"/>
  <c r="G671" i="5"/>
  <c r="C671" i="5"/>
  <c r="G670" i="5"/>
  <c r="C670" i="5"/>
  <c r="G669" i="5"/>
  <c r="C669" i="5"/>
  <c r="G668" i="5"/>
  <c r="C668" i="5"/>
  <c r="G667" i="5"/>
  <c r="C667" i="5"/>
  <c r="G666" i="5"/>
  <c r="C666" i="5"/>
  <c r="G665" i="5"/>
  <c r="C665" i="5"/>
  <c r="G664" i="5"/>
  <c r="C664" i="5"/>
  <c r="G663" i="5"/>
  <c r="C663" i="5"/>
  <c r="G662" i="5"/>
  <c r="C662" i="5"/>
  <c r="G661" i="5"/>
  <c r="C661" i="5"/>
  <c r="G660" i="5"/>
  <c r="C660" i="5"/>
  <c r="G659" i="5"/>
  <c r="C659" i="5"/>
  <c r="G658" i="5"/>
  <c r="C658" i="5"/>
  <c r="G657" i="5"/>
  <c r="C657" i="5"/>
  <c r="G656" i="5"/>
  <c r="C656" i="5"/>
  <c r="G655" i="5"/>
  <c r="C655" i="5"/>
  <c r="G654" i="5"/>
  <c r="C654" i="5"/>
  <c r="G653" i="5"/>
  <c r="C653" i="5"/>
  <c r="G652" i="5"/>
  <c r="C652" i="5"/>
  <c r="G651" i="5"/>
  <c r="C651" i="5"/>
  <c r="G650" i="5"/>
  <c r="C650" i="5"/>
  <c r="G649" i="5"/>
  <c r="C649" i="5"/>
  <c r="G648" i="5"/>
  <c r="C648" i="5"/>
  <c r="G647" i="5"/>
  <c r="C647" i="5"/>
  <c r="G646" i="5"/>
  <c r="C646" i="5"/>
  <c r="G645" i="5"/>
  <c r="C645" i="5"/>
  <c r="G644" i="5"/>
  <c r="C644" i="5"/>
  <c r="G643" i="5"/>
  <c r="C643" i="5"/>
  <c r="G642" i="5"/>
  <c r="C642" i="5"/>
  <c r="G641" i="5"/>
  <c r="C641" i="5"/>
  <c r="G640" i="5"/>
  <c r="C640" i="5"/>
  <c r="G639" i="5"/>
  <c r="C639" i="5"/>
  <c r="G638" i="5"/>
  <c r="C638" i="5"/>
  <c r="G637" i="5"/>
  <c r="C637" i="5"/>
  <c r="G636" i="5"/>
  <c r="C636" i="5"/>
  <c r="G635" i="5"/>
  <c r="C635" i="5"/>
  <c r="G634" i="5"/>
  <c r="C634" i="5"/>
  <c r="G633" i="5"/>
  <c r="C633" i="5"/>
  <c r="G632" i="5"/>
  <c r="C632" i="5"/>
  <c r="G631" i="5"/>
  <c r="C631" i="5"/>
  <c r="G630" i="5"/>
  <c r="C630" i="5"/>
  <c r="G629" i="5"/>
  <c r="C629" i="5"/>
  <c r="G628" i="5"/>
  <c r="C628" i="5"/>
  <c r="G627" i="5"/>
  <c r="C627" i="5"/>
  <c r="G626" i="5"/>
  <c r="C626" i="5"/>
  <c r="G625" i="5"/>
  <c r="C625" i="5"/>
  <c r="G624" i="5"/>
  <c r="C624" i="5"/>
  <c r="G623" i="5"/>
  <c r="C623" i="5"/>
  <c r="G622" i="5"/>
  <c r="C622" i="5"/>
  <c r="G621" i="5"/>
  <c r="C621" i="5"/>
  <c r="G620" i="5"/>
  <c r="C620" i="5"/>
  <c r="G619" i="5"/>
  <c r="C619" i="5"/>
  <c r="G618" i="5"/>
  <c r="C618" i="5"/>
  <c r="G617" i="5"/>
  <c r="C617" i="5"/>
  <c r="G616" i="5"/>
  <c r="C616" i="5"/>
  <c r="G615" i="5"/>
  <c r="C615" i="5"/>
  <c r="G614" i="5"/>
  <c r="C614" i="5"/>
  <c r="G613" i="5"/>
  <c r="C613" i="5"/>
  <c r="G612" i="5"/>
  <c r="C612" i="5"/>
  <c r="G611" i="5"/>
  <c r="C611" i="5"/>
  <c r="G610" i="5"/>
  <c r="C610" i="5"/>
  <c r="G609" i="5"/>
  <c r="C609" i="5"/>
  <c r="G608" i="5"/>
  <c r="C608" i="5"/>
  <c r="G607" i="5"/>
  <c r="C607" i="5"/>
  <c r="G606" i="5"/>
  <c r="C606" i="5"/>
  <c r="G605" i="5"/>
  <c r="C605" i="5"/>
  <c r="G604" i="5"/>
  <c r="C604" i="5"/>
  <c r="G603" i="5"/>
  <c r="C603" i="5"/>
  <c r="G602" i="5"/>
  <c r="C602" i="5"/>
  <c r="G601" i="5"/>
  <c r="C601" i="5"/>
  <c r="G600" i="5"/>
  <c r="C600" i="5"/>
  <c r="G599" i="5"/>
  <c r="C599" i="5"/>
  <c r="G598" i="5"/>
  <c r="C598" i="5"/>
  <c r="G597" i="5"/>
  <c r="C597" i="5"/>
  <c r="G596" i="5"/>
  <c r="C596" i="5"/>
  <c r="G595" i="5"/>
  <c r="C595" i="5"/>
  <c r="G594" i="5"/>
  <c r="C594" i="5"/>
  <c r="G593" i="5"/>
  <c r="C593" i="5"/>
  <c r="G592" i="5"/>
  <c r="C592" i="5"/>
  <c r="G591" i="5"/>
  <c r="C591" i="5"/>
  <c r="G590" i="5"/>
  <c r="C590" i="5"/>
  <c r="G589" i="5"/>
  <c r="C589" i="5"/>
  <c r="G588" i="5"/>
  <c r="C588" i="5"/>
  <c r="G587" i="5"/>
  <c r="C587" i="5"/>
  <c r="G586" i="5"/>
  <c r="C586" i="5"/>
  <c r="G585" i="5"/>
  <c r="C585" i="5"/>
  <c r="G584" i="5"/>
  <c r="C584" i="5"/>
  <c r="G583" i="5"/>
  <c r="C583" i="5"/>
  <c r="G582" i="5"/>
  <c r="C582" i="5"/>
  <c r="G581" i="5"/>
  <c r="C581" i="5"/>
  <c r="G580" i="5"/>
  <c r="C580" i="5"/>
  <c r="G579" i="5"/>
  <c r="C579" i="5"/>
  <c r="G578" i="5"/>
  <c r="C578" i="5"/>
  <c r="G577" i="5"/>
  <c r="C577" i="5"/>
  <c r="G576" i="5"/>
  <c r="C576" i="5"/>
  <c r="G575" i="5"/>
  <c r="C575" i="5"/>
  <c r="G574" i="5"/>
  <c r="C574" i="5"/>
  <c r="G573" i="5"/>
  <c r="C573" i="5"/>
  <c r="G572" i="5"/>
  <c r="C572" i="5"/>
  <c r="G571" i="5"/>
  <c r="C571" i="5"/>
  <c r="G570" i="5"/>
  <c r="C570" i="5"/>
  <c r="G569" i="5"/>
  <c r="C569" i="5"/>
  <c r="G568" i="5"/>
  <c r="C568" i="5"/>
  <c r="G567" i="5"/>
  <c r="C567" i="5"/>
  <c r="G566" i="5"/>
  <c r="C566" i="5"/>
  <c r="G565" i="5"/>
  <c r="C565" i="5"/>
  <c r="G564" i="5"/>
  <c r="C564" i="5"/>
  <c r="G563" i="5"/>
  <c r="C563" i="5"/>
  <c r="G562" i="5"/>
  <c r="C562" i="5"/>
  <c r="G561" i="5"/>
  <c r="C561" i="5"/>
  <c r="G560" i="5"/>
  <c r="C560" i="5"/>
  <c r="G559" i="5"/>
  <c r="C559" i="5"/>
  <c r="G558" i="5"/>
  <c r="C558" i="5"/>
  <c r="G557" i="5"/>
  <c r="C557" i="5"/>
  <c r="G556" i="5"/>
  <c r="C556" i="5"/>
  <c r="G555" i="5"/>
  <c r="C555" i="5"/>
  <c r="G554" i="5"/>
  <c r="C554" i="5"/>
  <c r="G553" i="5"/>
  <c r="C553" i="5"/>
  <c r="G552" i="5"/>
  <c r="C552" i="5"/>
  <c r="G551" i="5"/>
  <c r="C551" i="5"/>
  <c r="G550" i="5"/>
  <c r="C550" i="5"/>
  <c r="G549" i="5"/>
  <c r="C549" i="5"/>
  <c r="G548" i="5"/>
  <c r="C548" i="5"/>
  <c r="G547" i="5"/>
  <c r="C547" i="5"/>
  <c r="G546" i="5"/>
  <c r="C546" i="5"/>
  <c r="G545" i="5"/>
  <c r="C545" i="5"/>
  <c r="G544" i="5"/>
  <c r="C544" i="5"/>
  <c r="G543" i="5"/>
  <c r="C543" i="5"/>
  <c r="G542" i="5"/>
  <c r="C542" i="5"/>
  <c r="G541" i="5"/>
  <c r="C541" i="5"/>
  <c r="G540" i="5"/>
  <c r="C540" i="5"/>
  <c r="G539" i="5"/>
  <c r="C539" i="5"/>
  <c r="G538" i="5"/>
  <c r="C538" i="5"/>
  <c r="G537" i="5"/>
  <c r="C537" i="5"/>
  <c r="G536" i="5"/>
  <c r="C536" i="5"/>
  <c r="G535" i="5"/>
  <c r="C535" i="5"/>
  <c r="G534" i="5"/>
  <c r="C534" i="5"/>
  <c r="G533" i="5"/>
  <c r="C533" i="5"/>
  <c r="G532" i="5"/>
  <c r="C532" i="5"/>
  <c r="G531" i="5"/>
  <c r="C531" i="5"/>
  <c r="G530" i="5"/>
  <c r="C530" i="5"/>
  <c r="G529" i="5"/>
  <c r="C529" i="5"/>
  <c r="G528" i="5"/>
  <c r="C528" i="5"/>
  <c r="G527" i="5"/>
  <c r="C527" i="5"/>
  <c r="G526" i="5"/>
  <c r="C526" i="5"/>
  <c r="G525" i="5"/>
  <c r="C525" i="5"/>
  <c r="G524" i="5"/>
  <c r="C524" i="5"/>
  <c r="G523" i="5"/>
  <c r="C523" i="5"/>
  <c r="G522" i="5"/>
  <c r="C522" i="5"/>
  <c r="G521" i="5"/>
  <c r="C521" i="5"/>
  <c r="G520" i="5"/>
  <c r="C520" i="5"/>
  <c r="G519" i="5"/>
  <c r="C519" i="5"/>
  <c r="G518" i="5"/>
  <c r="C518" i="5"/>
  <c r="G517" i="5"/>
  <c r="C517" i="5"/>
  <c r="G516" i="5"/>
  <c r="C516" i="5"/>
  <c r="G515" i="5"/>
  <c r="C515" i="5"/>
  <c r="G514" i="5"/>
  <c r="C514" i="5"/>
  <c r="G513" i="5"/>
  <c r="C513" i="5"/>
  <c r="G512" i="5"/>
  <c r="C512" i="5"/>
  <c r="G511" i="5"/>
  <c r="C511" i="5"/>
  <c r="G510" i="5"/>
  <c r="C510" i="5"/>
  <c r="G509" i="5"/>
  <c r="C509" i="5"/>
  <c r="G508" i="5"/>
  <c r="C508" i="5"/>
  <c r="G507" i="5"/>
  <c r="C507" i="5"/>
  <c r="G506" i="5"/>
  <c r="C506" i="5"/>
  <c r="G505" i="5"/>
  <c r="C505" i="5"/>
  <c r="G504" i="5"/>
  <c r="C504" i="5"/>
  <c r="G503" i="5"/>
  <c r="C503" i="5"/>
  <c r="G502" i="5"/>
  <c r="C502" i="5"/>
  <c r="G501" i="5"/>
  <c r="C501" i="5"/>
  <c r="G500" i="5"/>
  <c r="C500" i="5"/>
  <c r="G499" i="5"/>
  <c r="C499" i="5"/>
  <c r="G498" i="5"/>
  <c r="C498" i="5"/>
  <c r="G497" i="5"/>
  <c r="C497" i="5"/>
  <c r="G496" i="5"/>
  <c r="C496" i="5"/>
  <c r="G495" i="5"/>
  <c r="C495" i="5"/>
  <c r="G494" i="5"/>
  <c r="C494" i="5"/>
  <c r="G493" i="5"/>
  <c r="C493" i="5"/>
  <c r="G492" i="5"/>
  <c r="C492" i="5"/>
  <c r="G491" i="5"/>
  <c r="C491" i="5"/>
  <c r="G490" i="5"/>
  <c r="C490" i="5"/>
  <c r="G489" i="5"/>
  <c r="C489" i="5"/>
  <c r="G488" i="5"/>
  <c r="C488" i="5"/>
  <c r="G487" i="5"/>
  <c r="C487" i="5"/>
  <c r="G486" i="5"/>
  <c r="C486" i="5"/>
  <c r="G485" i="5"/>
  <c r="C485" i="5"/>
  <c r="G484" i="5"/>
  <c r="C484" i="5"/>
  <c r="G483" i="5"/>
  <c r="C483" i="5"/>
  <c r="G482" i="5"/>
  <c r="C482" i="5"/>
  <c r="G481" i="5"/>
  <c r="C481" i="5"/>
  <c r="G480" i="5"/>
  <c r="C480" i="5"/>
  <c r="G479" i="5"/>
  <c r="C479" i="5"/>
  <c r="G478" i="5"/>
  <c r="C478" i="5"/>
  <c r="G477" i="5"/>
  <c r="C477" i="5"/>
  <c r="G476" i="5"/>
  <c r="C476" i="5"/>
  <c r="G475" i="5"/>
  <c r="C475" i="5"/>
  <c r="G474" i="5"/>
  <c r="C474" i="5"/>
  <c r="G473" i="5"/>
  <c r="C473" i="5"/>
  <c r="G472" i="5"/>
  <c r="C472" i="5"/>
  <c r="G471" i="5"/>
  <c r="C471" i="5"/>
  <c r="G470" i="5"/>
  <c r="C470" i="5"/>
  <c r="G469" i="5"/>
  <c r="C469" i="5"/>
  <c r="G468" i="5"/>
  <c r="C468" i="5"/>
  <c r="G467" i="5"/>
  <c r="C467" i="5"/>
  <c r="G466" i="5"/>
  <c r="C466" i="5"/>
  <c r="G465" i="5"/>
  <c r="C465" i="5"/>
  <c r="G464" i="5"/>
  <c r="C464" i="5"/>
  <c r="G463" i="5"/>
  <c r="C463" i="5"/>
  <c r="G462" i="5"/>
  <c r="C462" i="5"/>
  <c r="G461" i="5"/>
  <c r="C461" i="5"/>
  <c r="G460" i="5"/>
  <c r="C460" i="5"/>
  <c r="G459" i="5"/>
  <c r="C459" i="5"/>
  <c r="G458" i="5"/>
  <c r="C458" i="5"/>
  <c r="G457" i="5"/>
  <c r="C457" i="5"/>
  <c r="G456" i="5"/>
  <c r="C456" i="5"/>
  <c r="G455" i="5"/>
  <c r="C455" i="5"/>
  <c r="G454" i="5"/>
  <c r="C454" i="5"/>
  <c r="G453" i="5"/>
  <c r="C453" i="5"/>
  <c r="G452" i="5"/>
  <c r="C452" i="5"/>
  <c r="G451" i="5"/>
  <c r="C451" i="5"/>
  <c r="G450" i="5"/>
  <c r="C450" i="5"/>
  <c r="G449" i="5"/>
  <c r="C449" i="5"/>
  <c r="G448" i="5"/>
  <c r="C448" i="5"/>
  <c r="G447" i="5"/>
  <c r="C447" i="5"/>
  <c r="G446" i="5"/>
  <c r="C446" i="5"/>
  <c r="G445" i="5"/>
  <c r="C445" i="5"/>
  <c r="G444" i="5"/>
  <c r="C444" i="5"/>
  <c r="G443" i="5"/>
  <c r="C443" i="5"/>
  <c r="G442" i="5"/>
  <c r="C442" i="5"/>
  <c r="G441" i="5"/>
  <c r="C441" i="5"/>
  <c r="G440" i="5"/>
  <c r="C440" i="5"/>
  <c r="G439" i="5"/>
  <c r="C439" i="5"/>
  <c r="G438" i="5"/>
  <c r="C438" i="5"/>
  <c r="G437" i="5"/>
  <c r="C437" i="5"/>
  <c r="G436" i="5"/>
  <c r="C436" i="5"/>
  <c r="G435" i="5"/>
  <c r="C435" i="5"/>
  <c r="G434" i="5"/>
  <c r="C434" i="5"/>
  <c r="G433" i="5"/>
  <c r="C433" i="5"/>
  <c r="G432" i="5"/>
  <c r="C432" i="5"/>
  <c r="G431" i="5"/>
  <c r="C431" i="5"/>
  <c r="G430" i="5"/>
  <c r="C430" i="5"/>
  <c r="G429" i="5"/>
  <c r="C429" i="5"/>
  <c r="G428" i="5"/>
  <c r="C428" i="5"/>
  <c r="G427" i="5"/>
  <c r="C427" i="5"/>
  <c r="G426" i="5"/>
  <c r="C426" i="5"/>
  <c r="G425" i="5"/>
  <c r="C425" i="5"/>
  <c r="G424" i="5"/>
  <c r="C424" i="5"/>
  <c r="G423" i="5"/>
  <c r="C423" i="5"/>
  <c r="G422" i="5"/>
  <c r="C422" i="5"/>
  <c r="G421" i="5"/>
  <c r="C421" i="5"/>
  <c r="G420" i="5"/>
  <c r="C420" i="5"/>
  <c r="G419" i="5"/>
  <c r="C419" i="5"/>
  <c r="G418" i="5"/>
  <c r="C418" i="5"/>
  <c r="G417" i="5"/>
  <c r="C417" i="5"/>
  <c r="G416" i="5"/>
  <c r="C416" i="5"/>
  <c r="G415" i="5"/>
  <c r="C415" i="5"/>
  <c r="G414" i="5"/>
  <c r="C414" i="5"/>
  <c r="G413" i="5"/>
  <c r="C413" i="5"/>
  <c r="G412" i="5"/>
  <c r="C412" i="5"/>
  <c r="G411" i="5"/>
  <c r="C411" i="5"/>
  <c r="G410" i="5"/>
  <c r="C410" i="5"/>
  <c r="G409" i="5"/>
  <c r="C409" i="5"/>
  <c r="G408" i="5"/>
  <c r="C408" i="5"/>
  <c r="G407" i="5"/>
  <c r="C407" i="5"/>
  <c r="G406" i="5"/>
  <c r="C406" i="5"/>
  <c r="G405" i="5"/>
  <c r="C405" i="5"/>
  <c r="G404" i="5"/>
  <c r="C404" i="5"/>
  <c r="G403" i="5"/>
  <c r="C403" i="5"/>
  <c r="G402" i="5"/>
  <c r="C402" i="5"/>
  <c r="G401" i="5"/>
  <c r="C401" i="5"/>
  <c r="G400" i="5"/>
  <c r="C400" i="5"/>
  <c r="G399" i="5"/>
  <c r="C399" i="5"/>
  <c r="G398" i="5"/>
  <c r="C398" i="5"/>
  <c r="G397" i="5"/>
  <c r="C397" i="5"/>
  <c r="G396" i="5"/>
  <c r="C396" i="5"/>
  <c r="G395" i="5"/>
  <c r="C395" i="5"/>
  <c r="G394" i="5"/>
  <c r="C394" i="5"/>
  <c r="G393" i="5"/>
  <c r="C393" i="5"/>
  <c r="G392" i="5"/>
  <c r="C392" i="5"/>
  <c r="G391" i="5"/>
  <c r="C391" i="5"/>
  <c r="G390" i="5"/>
  <c r="C390" i="5"/>
  <c r="G389" i="5"/>
  <c r="C389" i="5"/>
  <c r="G388" i="5"/>
  <c r="C388" i="5"/>
  <c r="G387" i="5"/>
  <c r="C387" i="5"/>
  <c r="G386" i="5"/>
  <c r="C386" i="5"/>
  <c r="G385" i="5"/>
  <c r="C385" i="5"/>
  <c r="G384" i="5"/>
  <c r="C384" i="5"/>
  <c r="G383" i="5"/>
  <c r="C383" i="5"/>
  <c r="G382" i="5"/>
  <c r="C382" i="5"/>
  <c r="G381" i="5"/>
  <c r="C381" i="5"/>
  <c r="G380" i="5"/>
  <c r="C380" i="5"/>
  <c r="G379" i="5"/>
  <c r="C379" i="5"/>
  <c r="G378" i="5"/>
  <c r="C378" i="5"/>
  <c r="G377" i="5"/>
  <c r="C377" i="5"/>
  <c r="G376" i="5"/>
  <c r="C376" i="5"/>
  <c r="G375" i="5"/>
  <c r="C375" i="5"/>
  <c r="G374" i="5"/>
  <c r="C374" i="5"/>
  <c r="G373" i="5"/>
  <c r="C373" i="5"/>
  <c r="G372" i="5"/>
  <c r="C372" i="5"/>
  <c r="G371" i="5"/>
  <c r="C371" i="5"/>
  <c r="G370" i="5"/>
  <c r="C370" i="5"/>
  <c r="G369" i="5"/>
  <c r="C369" i="5"/>
  <c r="G368" i="5"/>
  <c r="C368" i="5"/>
  <c r="G367" i="5"/>
  <c r="C367" i="5"/>
  <c r="G366" i="5"/>
  <c r="C366" i="5"/>
  <c r="G365" i="5"/>
  <c r="C365" i="5"/>
  <c r="G364" i="5"/>
  <c r="C364" i="5"/>
  <c r="G363" i="5"/>
  <c r="C363" i="5"/>
  <c r="G362" i="5"/>
  <c r="C362" i="5"/>
  <c r="G361" i="5"/>
  <c r="C361" i="5"/>
  <c r="G360" i="5"/>
  <c r="C360" i="5"/>
  <c r="G359" i="5"/>
  <c r="C359" i="5"/>
  <c r="G358" i="5"/>
  <c r="C358" i="5"/>
  <c r="G357" i="5"/>
  <c r="C357" i="5"/>
  <c r="G356" i="5"/>
  <c r="C356" i="5"/>
  <c r="G355" i="5"/>
  <c r="C355" i="5"/>
  <c r="G354" i="5"/>
  <c r="C354" i="5"/>
  <c r="G353" i="5"/>
  <c r="C353" i="5"/>
  <c r="G352" i="5"/>
  <c r="C352" i="5"/>
  <c r="G351" i="5"/>
  <c r="C351" i="5"/>
  <c r="G350" i="5"/>
  <c r="C350" i="5"/>
  <c r="G349" i="5"/>
  <c r="C349" i="5"/>
  <c r="G348" i="5"/>
  <c r="C348" i="5"/>
  <c r="G347" i="5"/>
  <c r="C347" i="5"/>
  <c r="G346" i="5"/>
  <c r="C346" i="5"/>
  <c r="G345" i="5"/>
  <c r="C345" i="5"/>
  <c r="G344" i="5"/>
  <c r="C344" i="5"/>
  <c r="G343" i="5"/>
  <c r="C343" i="5"/>
  <c r="G342" i="5"/>
  <c r="C342" i="5"/>
  <c r="G341" i="5"/>
  <c r="C341" i="5"/>
  <c r="G340" i="5"/>
  <c r="C340" i="5"/>
  <c r="G339" i="5"/>
  <c r="C339" i="5"/>
  <c r="G338" i="5"/>
  <c r="C338" i="5"/>
  <c r="G337" i="5"/>
  <c r="C337" i="5"/>
  <c r="G336" i="5"/>
  <c r="C336" i="5"/>
  <c r="G335" i="5"/>
  <c r="C335" i="5"/>
  <c r="G334" i="5"/>
  <c r="C334" i="5"/>
  <c r="G333" i="5"/>
  <c r="C333" i="5"/>
  <c r="G332" i="5"/>
  <c r="C332" i="5"/>
  <c r="G331" i="5"/>
  <c r="C331" i="5"/>
  <c r="G330" i="5"/>
  <c r="C330" i="5"/>
  <c r="G329" i="5"/>
  <c r="C329" i="5"/>
  <c r="G328" i="5"/>
  <c r="C328" i="5"/>
  <c r="G327" i="5"/>
  <c r="C327" i="5"/>
  <c r="G326" i="5"/>
  <c r="C326" i="5"/>
  <c r="G325" i="5"/>
  <c r="C325" i="5"/>
  <c r="G324" i="5"/>
  <c r="C324" i="5"/>
  <c r="G323" i="5"/>
  <c r="C323" i="5"/>
  <c r="G322" i="5"/>
  <c r="C322" i="5"/>
  <c r="G321" i="5"/>
  <c r="C321" i="5"/>
  <c r="G320" i="5"/>
  <c r="C320" i="5"/>
  <c r="G319" i="5"/>
  <c r="C319" i="5"/>
  <c r="G318" i="5"/>
  <c r="C318" i="5"/>
  <c r="G317" i="5"/>
  <c r="C317" i="5"/>
  <c r="G316" i="5"/>
  <c r="C316" i="5"/>
  <c r="G315" i="5"/>
  <c r="C315" i="5"/>
  <c r="G314" i="5"/>
  <c r="C314" i="5"/>
  <c r="G313" i="5"/>
  <c r="C313" i="5"/>
  <c r="G312" i="5"/>
  <c r="C312" i="5"/>
  <c r="G311" i="5"/>
  <c r="C311" i="5"/>
  <c r="G310" i="5"/>
  <c r="C310" i="5"/>
  <c r="G309" i="5"/>
  <c r="C309" i="5"/>
  <c r="G308" i="5"/>
  <c r="C308" i="5"/>
  <c r="G307" i="5"/>
  <c r="C307" i="5"/>
  <c r="G306" i="5"/>
  <c r="C306" i="5"/>
  <c r="G305" i="5"/>
  <c r="C305" i="5"/>
  <c r="G304" i="5"/>
  <c r="C304" i="5"/>
  <c r="G303" i="5"/>
  <c r="C303" i="5"/>
  <c r="G302" i="5"/>
  <c r="C302" i="5"/>
  <c r="G301" i="5"/>
  <c r="C301" i="5"/>
  <c r="G300" i="5"/>
  <c r="C300" i="5"/>
  <c r="G299" i="5"/>
  <c r="C299" i="5"/>
  <c r="G298" i="5"/>
  <c r="C298" i="5"/>
  <c r="G297" i="5"/>
  <c r="C297" i="5"/>
  <c r="G296" i="5"/>
  <c r="C296" i="5"/>
  <c r="G295" i="5"/>
  <c r="C295" i="5"/>
  <c r="G294" i="5"/>
  <c r="C294" i="5"/>
  <c r="G293" i="5"/>
  <c r="C293" i="5"/>
  <c r="G292" i="5"/>
  <c r="C292" i="5"/>
  <c r="G291" i="5"/>
  <c r="C291" i="5"/>
  <c r="G290" i="5"/>
  <c r="C290" i="5"/>
  <c r="G289" i="5"/>
  <c r="C289" i="5"/>
  <c r="G288" i="5"/>
  <c r="C288" i="5"/>
  <c r="G287" i="5"/>
  <c r="C287" i="5"/>
  <c r="G286" i="5"/>
  <c r="C286" i="5"/>
  <c r="G285" i="5"/>
  <c r="C285" i="5"/>
  <c r="G284" i="5"/>
  <c r="C284" i="5"/>
  <c r="G283" i="5"/>
  <c r="C283" i="5"/>
  <c r="G282" i="5"/>
  <c r="C282" i="5"/>
  <c r="G281" i="5"/>
  <c r="C281" i="5"/>
  <c r="G280" i="5"/>
  <c r="C280" i="5"/>
  <c r="G279" i="5"/>
  <c r="C279" i="5"/>
  <c r="G278" i="5"/>
  <c r="C278" i="5"/>
  <c r="G277" i="5"/>
  <c r="C277" i="5"/>
  <c r="G276" i="5"/>
  <c r="C276" i="5"/>
  <c r="G275" i="5"/>
  <c r="C275" i="5"/>
  <c r="G274" i="5"/>
  <c r="C274" i="5"/>
  <c r="G273" i="5"/>
  <c r="C273" i="5"/>
  <c r="G272" i="5"/>
  <c r="C272" i="5"/>
  <c r="G271" i="5"/>
  <c r="C271" i="5"/>
  <c r="G270" i="5"/>
  <c r="C270" i="5"/>
  <c r="G269" i="5"/>
  <c r="C269" i="5"/>
  <c r="G268" i="5"/>
  <c r="C268" i="5"/>
  <c r="G267" i="5"/>
  <c r="C267" i="5"/>
  <c r="G266" i="5"/>
  <c r="C266" i="5"/>
  <c r="G265" i="5"/>
  <c r="C265" i="5"/>
  <c r="G264" i="5"/>
  <c r="C264" i="5"/>
  <c r="G263" i="5"/>
  <c r="C263" i="5"/>
  <c r="G262" i="5"/>
  <c r="C262" i="5"/>
  <c r="G261" i="5"/>
  <c r="C261" i="5"/>
  <c r="G260" i="5"/>
  <c r="C260" i="5"/>
  <c r="G259" i="5"/>
  <c r="C259" i="5"/>
  <c r="G258" i="5"/>
  <c r="C258" i="5"/>
  <c r="G257" i="5"/>
  <c r="C257" i="5"/>
  <c r="G256" i="5"/>
  <c r="C256" i="5"/>
  <c r="G255" i="5"/>
  <c r="C255" i="5"/>
  <c r="G254" i="5"/>
  <c r="C254" i="5"/>
  <c r="G253" i="5"/>
  <c r="C253" i="5"/>
  <c r="G252" i="5"/>
  <c r="C252" i="5"/>
  <c r="G251" i="5"/>
  <c r="C251" i="5"/>
  <c r="G250" i="5"/>
  <c r="C250" i="5"/>
  <c r="G249" i="5"/>
  <c r="C249" i="5"/>
  <c r="G248" i="5"/>
  <c r="C248" i="5"/>
  <c r="G247" i="5"/>
  <c r="C247" i="5"/>
  <c r="G246" i="5"/>
  <c r="C246" i="5"/>
  <c r="G245" i="5"/>
  <c r="C245" i="5"/>
  <c r="G244" i="5"/>
  <c r="C244" i="5"/>
  <c r="G243" i="5"/>
  <c r="C243" i="5"/>
  <c r="G242" i="5"/>
  <c r="C242" i="5"/>
  <c r="G241" i="5"/>
  <c r="C241" i="5"/>
  <c r="G240" i="5"/>
  <c r="C240" i="5"/>
  <c r="G239" i="5"/>
  <c r="C239" i="5"/>
  <c r="G238" i="5"/>
  <c r="C238" i="5"/>
  <c r="G237" i="5"/>
  <c r="C237" i="5"/>
  <c r="G236" i="5"/>
  <c r="C236" i="5"/>
  <c r="G235" i="5"/>
  <c r="C235" i="5"/>
  <c r="G234" i="5"/>
  <c r="C234" i="5"/>
  <c r="G233" i="5"/>
  <c r="C233" i="5"/>
  <c r="G232" i="5"/>
  <c r="C232" i="5"/>
  <c r="G231" i="5"/>
  <c r="C231" i="5"/>
  <c r="G230" i="5"/>
  <c r="C230" i="5"/>
  <c r="G229" i="5"/>
  <c r="C229" i="5"/>
  <c r="G228" i="5"/>
  <c r="C228" i="5"/>
  <c r="G227" i="5"/>
  <c r="C227" i="5"/>
  <c r="G226" i="5"/>
  <c r="C226" i="5"/>
  <c r="G225" i="5"/>
  <c r="C225" i="5"/>
  <c r="G224" i="5"/>
  <c r="C224" i="5"/>
  <c r="G223" i="5"/>
  <c r="C223" i="5"/>
  <c r="G222" i="5"/>
  <c r="C222" i="5"/>
  <c r="G221" i="5"/>
  <c r="C221" i="5"/>
  <c r="G220" i="5"/>
  <c r="C220" i="5"/>
  <c r="G219" i="5"/>
  <c r="C219" i="5"/>
  <c r="G218" i="5"/>
  <c r="C218" i="5"/>
  <c r="G217" i="5"/>
  <c r="C217" i="5"/>
  <c r="G216" i="5"/>
  <c r="C216" i="5"/>
  <c r="G215" i="5"/>
  <c r="C215" i="5"/>
  <c r="G214" i="5"/>
  <c r="C214" i="5"/>
  <c r="G213" i="5"/>
  <c r="C213" i="5"/>
  <c r="G212" i="5"/>
  <c r="C212" i="5"/>
  <c r="G211" i="5"/>
  <c r="C211" i="5"/>
  <c r="G210" i="5"/>
  <c r="C210" i="5"/>
  <c r="G209" i="5"/>
  <c r="C209" i="5"/>
  <c r="G208" i="5"/>
  <c r="C208" i="5"/>
  <c r="G207" i="5"/>
  <c r="C207" i="5"/>
  <c r="G206" i="5"/>
  <c r="C206" i="5"/>
  <c r="G205" i="5"/>
  <c r="C205" i="5"/>
  <c r="G204" i="5"/>
  <c r="C204" i="5"/>
  <c r="G203" i="5"/>
  <c r="C203" i="5"/>
  <c r="G202" i="5"/>
  <c r="C202" i="5"/>
  <c r="G201" i="5"/>
  <c r="C201" i="5"/>
  <c r="G200" i="5"/>
  <c r="C200" i="5"/>
  <c r="G199" i="5"/>
  <c r="C199" i="5"/>
  <c r="G198" i="5"/>
  <c r="C198" i="5"/>
  <c r="G197" i="5"/>
  <c r="C197" i="5"/>
  <c r="G196" i="5"/>
  <c r="C196" i="5"/>
  <c r="G195" i="5"/>
  <c r="C195" i="5"/>
  <c r="G194" i="5"/>
  <c r="C194" i="5"/>
  <c r="G193" i="5"/>
  <c r="C193" i="5"/>
  <c r="G192" i="5"/>
  <c r="C192" i="5"/>
  <c r="G191" i="5"/>
  <c r="C191" i="5"/>
  <c r="G190" i="5"/>
  <c r="C190" i="5"/>
  <c r="G189" i="5"/>
  <c r="C189" i="5"/>
  <c r="G188" i="5"/>
  <c r="C188" i="5"/>
  <c r="G187" i="5"/>
  <c r="C187" i="5"/>
  <c r="G186" i="5"/>
  <c r="C186" i="5"/>
  <c r="G185" i="5"/>
  <c r="C185" i="5"/>
  <c r="G184" i="5"/>
  <c r="C184" i="5"/>
  <c r="G183" i="5"/>
  <c r="C183" i="5"/>
  <c r="G182" i="5"/>
  <c r="C182" i="5"/>
  <c r="G181" i="5"/>
  <c r="C181" i="5"/>
  <c r="G180" i="5"/>
  <c r="C180" i="5"/>
  <c r="G179" i="5"/>
  <c r="C179" i="5"/>
  <c r="G178" i="5"/>
  <c r="C178" i="5"/>
  <c r="G177" i="5"/>
  <c r="C177" i="5"/>
  <c r="G176" i="5"/>
  <c r="C176" i="5"/>
  <c r="G175" i="5"/>
  <c r="C175" i="5"/>
  <c r="G174" i="5"/>
  <c r="C174" i="5"/>
  <c r="G173" i="5"/>
  <c r="C173" i="5"/>
  <c r="G172" i="5"/>
  <c r="C172" i="5"/>
  <c r="G171" i="5"/>
  <c r="C171" i="5"/>
  <c r="G170" i="5"/>
  <c r="C170" i="5"/>
  <c r="G169" i="5"/>
  <c r="C169" i="5"/>
  <c r="G168" i="5"/>
  <c r="C168" i="5"/>
  <c r="G167" i="5"/>
  <c r="C167" i="5"/>
  <c r="G166" i="5"/>
  <c r="C166" i="5"/>
  <c r="G165" i="5"/>
  <c r="C165" i="5"/>
  <c r="G164" i="5"/>
  <c r="C164" i="5"/>
  <c r="G163" i="5"/>
  <c r="C163" i="5"/>
  <c r="G162" i="5"/>
  <c r="C162" i="5"/>
  <c r="G161" i="5"/>
  <c r="C161" i="5"/>
  <c r="G160" i="5"/>
  <c r="C160" i="5"/>
  <c r="G159" i="5"/>
  <c r="C159" i="5"/>
  <c r="G158" i="5"/>
  <c r="C158" i="5"/>
  <c r="G157" i="5"/>
  <c r="C157" i="5"/>
  <c r="G156" i="5"/>
  <c r="C156" i="5"/>
  <c r="G155" i="5"/>
  <c r="C155" i="5"/>
  <c r="G154" i="5"/>
  <c r="C154" i="5"/>
  <c r="G153" i="5"/>
  <c r="C153" i="5"/>
  <c r="G152" i="5"/>
  <c r="C152" i="5"/>
  <c r="G151" i="5"/>
  <c r="C151" i="5"/>
  <c r="G150" i="5"/>
  <c r="C150" i="5"/>
  <c r="G149" i="5"/>
  <c r="C149" i="5"/>
  <c r="G148" i="5"/>
  <c r="C148" i="5"/>
  <c r="G147" i="5"/>
  <c r="C147" i="5"/>
  <c r="G146" i="5"/>
  <c r="C146" i="5"/>
  <c r="G145" i="5"/>
  <c r="C145" i="5"/>
  <c r="G144" i="5"/>
  <c r="C144" i="5"/>
  <c r="G143" i="5"/>
  <c r="C143" i="5"/>
  <c r="G142" i="5"/>
  <c r="C142" i="5"/>
  <c r="G141" i="5"/>
  <c r="C141" i="5"/>
  <c r="G140" i="5"/>
  <c r="C140" i="5"/>
  <c r="G139" i="5"/>
  <c r="C139" i="5"/>
  <c r="G138" i="5"/>
  <c r="C138" i="5"/>
  <c r="G137" i="5"/>
  <c r="C137" i="5"/>
  <c r="G136" i="5"/>
  <c r="C136" i="5"/>
  <c r="G135" i="5"/>
  <c r="C135" i="5"/>
  <c r="G134" i="5"/>
  <c r="C134" i="5"/>
  <c r="G133" i="5"/>
  <c r="C133" i="5"/>
  <c r="G132" i="5"/>
  <c r="C132" i="5"/>
  <c r="G131" i="5"/>
  <c r="C131" i="5"/>
  <c r="G130" i="5"/>
  <c r="C130" i="5"/>
  <c r="G129" i="5"/>
  <c r="C129" i="5"/>
  <c r="G128" i="5"/>
  <c r="C128" i="5"/>
  <c r="G127" i="5"/>
  <c r="C127" i="5"/>
  <c r="G126" i="5"/>
  <c r="C126" i="5"/>
  <c r="G125" i="5"/>
  <c r="C125" i="5"/>
  <c r="G124" i="5"/>
  <c r="C124" i="5"/>
  <c r="G123" i="5"/>
  <c r="C123" i="5"/>
  <c r="G122" i="5"/>
  <c r="C122" i="5"/>
  <c r="G121" i="5"/>
  <c r="C121" i="5"/>
  <c r="G120" i="5"/>
  <c r="C120" i="5"/>
  <c r="G119" i="5"/>
  <c r="C119" i="5"/>
  <c r="G118" i="5"/>
  <c r="C118" i="5"/>
  <c r="G117" i="5"/>
  <c r="C117" i="5"/>
  <c r="G116" i="5"/>
  <c r="C116" i="5"/>
  <c r="G115" i="5"/>
  <c r="C115" i="5"/>
  <c r="G114" i="5"/>
  <c r="C114" i="5"/>
  <c r="G113" i="5"/>
  <c r="C113" i="5"/>
  <c r="G112" i="5"/>
  <c r="C112" i="5"/>
  <c r="G111" i="5"/>
  <c r="C111" i="5"/>
  <c r="G110" i="5"/>
  <c r="C110" i="5"/>
  <c r="G109" i="5"/>
  <c r="C109" i="5"/>
  <c r="G108" i="5"/>
  <c r="C108" i="5"/>
  <c r="G107" i="5"/>
  <c r="C107" i="5"/>
  <c r="G106" i="5"/>
  <c r="C106" i="5"/>
  <c r="G105" i="5"/>
  <c r="C105" i="5"/>
  <c r="G104" i="5"/>
  <c r="C104" i="5"/>
  <c r="G103" i="5"/>
  <c r="C103" i="5"/>
  <c r="G102" i="5"/>
  <c r="C102" i="5"/>
  <c r="G101" i="5"/>
  <c r="C101" i="5"/>
  <c r="G100" i="5"/>
  <c r="C100" i="5"/>
  <c r="G99" i="5"/>
  <c r="C99" i="5"/>
  <c r="G98" i="5"/>
  <c r="C98" i="5"/>
  <c r="G97" i="5"/>
  <c r="C97" i="5"/>
  <c r="G96" i="5"/>
  <c r="C96" i="5"/>
  <c r="G95" i="5"/>
  <c r="C95" i="5"/>
  <c r="G94" i="5"/>
  <c r="C94" i="5"/>
  <c r="G93" i="5"/>
  <c r="C93" i="5"/>
  <c r="G92" i="5"/>
  <c r="C92" i="5"/>
  <c r="G91" i="5"/>
  <c r="C91" i="5"/>
  <c r="G90" i="5"/>
  <c r="C90" i="5"/>
  <c r="G89" i="5"/>
  <c r="C89" i="5"/>
  <c r="G88" i="5"/>
  <c r="C88" i="5"/>
  <c r="G87" i="5"/>
  <c r="C87" i="5"/>
  <c r="G86" i="5"/>
  <c r="C86" i="5"/>
  <c r="G85" i="5"/>
  <c r="C85" i="5"/>
  <c r="G84" i="5"/>
  <c r="C84" i="5"/>
  <c r="G83" i="5"/>
  <c r="C83" i="5"/>
  <c r="G82" i="5"/>
  <c r="C82" i="5"/>
  <c r="G81" i="5"/>
  <c r="C81" i="5"/>
  <c r="G80" i="5"/>
  <c r="C80" i="5"/>
  <c r="G79" i="5"/>
  <c r="C79" i="5"/>
  <c r="G78" i="5"/>
  <c r="C78" i="5"/>
  <c r="G77" i="5"/>
  <c r="C77" i="5"/>
  <c r="G76" i="5"/>
  <c r="C76" i="5"/>
  <c r="G75" i="5"/>
  <c r="C75" i="5"/>
  <c r="G74" i="5"/>
  <c r="C74" i="5"/>
  <c r="G73" i="5"/>
  <c r="C73" i="5"/>
  <c r="G72" i="5"/>
  <c r="C72" i="5"/>
  <c r="G71" i="5"/>
  <c r="C71" i="5"/>
  <c r="G70" i="5"/>
  <c r="C70" i="5"/>
  <c r="G69" i="5"/>
  <c r="C69" i="5"/>
  <c r="G68" i="5"/>
  <c r="C68" i="5"/>
  <c r="G67" i="5"/>
  <c r="C67" i="5"/>
  <c r="G66" i="5"/>
  <c r="C66" i="5"/>
  <c r="G65" i="5"/>
  <c r="C65" i="5"/>
  <c r="G64" i="5"/>
  <c r="C64" i="5"/>
  <c r="G63" i="5"/>
  <c r="C63" i="5"/>
  <c r="G62" i="5"/>
  <c r="C62" i="5"/>
  <c r="G61" i="5"/>
  <c r="C61" i="5"/>
  <c r="G60" i="5"/>
  <c r="C60" i="5"/>
  <c r="G59" i="5"/>
  <c r="C59" i="5"/>
  <c r="G58" i="5"/>
  <c r="C58" i="5"/>
  <c r="G57" i="5"/>
  <c r="C57" i="5"/>
  <c r="G56" i="5"/>
  <c r="C56" i="5"/>
  <c r="G55" i="5"/>
  <c r="C55" i="5"/>
  <c r="G54" i="5"/>
  <c r="C54" i="5"/>
  <c r="G53" i="5"/>
  <c r="C53" i="5"/>
  <c r="G52" i="5"/>
  <c r="C52" i="5"/>
  <c r="G51" i="5"/>
  <c r="C51" i="5"/>
  <c r="G50" i="5"/>
  <c r="C50" i="5"/>
  <c r="G49" i="5"/>
  <c r="C49" i="5"/>
  <c r="G48" i="5"/>
  <c r="C48" i="5"/>
  <c r="G47" i="5"/>
  <c r="C47" i="5"/>
  <c r="G46" i="5"/>
  <c r="C46" i="5"/>
  <c r="G45" i="5"/>
  <c r="C45" i="5"/>
  <c r="G44" i="5"/>
  <c r="C44" i="5"/>
  <c r="G43" i="5"/>
  <c r="C43" i="5"/>
  <c r="G42" i="5"/>
  <c r="C42" i="5"/>
  <c r="G41" i="5"/>
  <c r="C41" i="5"/>
  <c r="G40" i="5"/>
  <c r="C40" i="5"/>
  <c r="G39" i="5"/>
  <c r="C39" i="5"/>
  <c r="G38" i="5"/>
  <c r="C38" i="5"/>
  <c r="G37" i="5"/>
  <c r="C37" i="5"/>
  <c r="G36" i="5"/>
  <c r="C36" i="5"/>
  <c r="G35" i="5"/>
  <c r="C35" i="5"/>
  <c r="G34" i="5"/>
  <c r="C34" i="5"/>
  <c r="G33" i="5"/>
  <c r="C33" i="5"/>
  <c r="G32" i="5"/>
  <c r="C32" i="5"/>
  <c r="G31" i="5"/>
  <c r="C31" i="5"/>
  <c r="G30" i="5"/>
  <c r="C30" i="5"/>
  <c r="G29" i="5"/>
  <c r="C29" i="5"/>
  <c r="G28" i="5"/>
  <c r="C28" i="5"/>
  <c r="G27" i="5"/>
  <c r="C27" i="5"/>
  <c r="G26" i="5"/>
  <c r="C26" i="5"/>
  <c r="G25" i="5"/>
  <c r="C25" i="5"/>
  <c r="G24" i="5"/>
  <c r="C24" i="5"/>
  <c r="G23" i="5"/>
  <c r="C23" i="5"/>
  <c r="G22" i="5"/>
  <c r="C22" i="5"/>
  <c r="G21" i="5"/>
  <c r="C21" i="5"/>
  <c r="G20" i="5"/>
  <c r="C20" i="5"/>
  <c r="G19" i="5"/>
  <c r="C19" i="5"/>
  <c r="G18" i="5"/>
  <c r="C18" i="5"/>
  <c r="G17" i="5"/>
  <c r="C17" i="5"/>
  <c r="G16" i="5"/>
  <c r="C16" i="5"/>
  <c r="G15" i="5"/>
  <c r="C15" i="5"/>
  <c r="G14" i="5"/>
  <c r="C14" i="5"/>
  <c r="G13" i="5"/>
  <c r="C13" i="5"/>
  <c r="G12" i="5"/>
  <c r="C12" i="5"/>
  <c r="G11" i="5"/>
  <c r="C11" i="5"/>
  <c r="G10" i="5"/>
  <c r="C10" i="5"/>
  <c r="G9" i="5"/>
  <c r="C9" i="5"/>
  <c r="G8" i="5"/>
  <c r="C8" i="5"/>
  <c r="G7" i="5"/>
  <c r="C7" i="5"/>
  <c r="G6" i="5"/>
  <c r="C6" i="5"/>
  <c r="G5" i="5"/>
  <c r="C5" i="5"/>
  <c r="G4" i="5"/>
  <c r="C4" i="5"/>
  <c r="B503" i="4"/>
  <c r="A503" i="4"/>
  <c r="B502" i="4"/>
  <c r="A502" i="4"/>
  <c r="B501" i="4"/>
  <c r="A501" i="4"/>
  <c r="B500" i="4"/>
  <c r="A500" i="4"/>
  <c r="B499" i="4"/>
  <c r="A499" i="4"/>
  <c r="B498" i="4"/>
  <c r="A498" i="4"/>
  <c r="B497" i="4"/>
  <c r="A497" i="4"/>
  <c r="B496" i="4"/>
  <c r="A496" i="4"/>
  <c r="B495" i="4"/>
  <c r="A495" i="4"/>
  <c r="B494" i="4"/>
  <c r="A494" i="4"/>
  <c r="B493" i="4"/>
  <c r="A493" i="4"/>
  <c r="B492" i="4"/>
  <c r="A492" i="4"/>
  <c r="B491" i="4"/>
  <c r="A491" i="4"/>
  <c r="B490" i="4"/>
  <c r="A490" i="4"/>
  <c r="B489" i="4"/>
  <c r="A489" i="4"/>
  <c r="B488" i="4"/>
  <c r="A488" i="4"/>
  <c r="B487" i="4"/>
  <c r="A487" i="4"/>
  <c r="B486" i="4"/>
  <c r="A486" i="4"/>
  <c r="B485" i="4"/>
  <c r="A485" i="4"/>
  <c r="B484" i="4"/>
  <c r="A484" i="4"/>
  <c r="B483" i="4"/>
  <c r="A483" i="4"/>
  <c r="B482" i="4"/>
  <c r="A482" i="4"/>
  <c r="B481" i="4"/>
  <c r="A481" i="4"/>
  <c r="B480" i="4"/>
  <c r="A480" i="4"/>
  <c r="B479" i="4"/>
  <c r="A479" i="4"/>
  <c r="B478" i="4"/>
  <c r="A478" i="4"/>
  <c r="B477" i="4"/>
  <c r="A477" i="4"/>
  <c r="B476" i="4"/>
  <c r="A476" i="4"/>
  <c r="B475" i="4"/>
  <c r="A475" i="4"/>
  <c r="B474" i="4"/>
  <c r="A474" i="4"/>
  <c r="B473" i="4"/>
  <c r="A473" i="4"/>
  <c r="B472" i="4"/>
  <c r="A472" i="4"/>
  <c r="B471" i="4"/>
  <c r="A471" i="4"/>
  <c r="B470" i="4"/>
  <c r="A470" i="4"/>
  <c r="B469" i="4"/>
  <c r="A469" i="4"/>
  <c r="B468" i="4"/>
  <c r="A468" i="4"/>
  <c r="B467" i="4"/>
  <c r="A467" i="4"/>
  <c r="B466" i="4"/>
  <c r="A466" i="4"/>
  <c r="B465" i="4"/>
  <c r="A465" i="4"/>
  <c r="B464" i="4"/>
  <c r="A464" i="4"/>
  <c r="B463" i="4"/>
  <c r="A463" i="4"/>
  <c r="B462" i="4"/>
  <c r="A462" i="4"/>
  <c r="B461" i="4"/>
  <c r="A461" i="4"/>
  <c r="B460" i="4"/>
  <c r="A460" i="4"/>
  <c r="B459" i="4"/>
  <c r="A459" i="4"/>
  <c r="B458" i="4"/>
  <c r="A458" i="4"/>
  <c r="B457" i="4"/>
  <c r="A457" i="4"/>
  <c r="B456" i="4"/>
  <c r="A456" i="4"/>
  <c r="B455" i="4"/>
  <c r="A455" i="4"/>
  <c r="B454" i="4"/>
  <c r="A454" i="4"/>
  <c r="B453" i="4"/>
  <c r="A453" i="4"/>
  <c r="B452" i="4"/>
  <c r="A452" i="4"/>
  <c r="B451" i="4"/>
  <c r="A451" i="4"/>
  <c r="B450" i="4"/>
  <c r="A450" i="4"/>
  <c r="B449" i="4"/>
  <c r="A449" i="4"/>
  <c r="B448" i="4"/>
  <c r="A448" i="4"/>
  <c r="B447" i="4"/>
  <c r="A447" i="4"/>
  <c r="B446" i="4"/>
  <c r="A446" i="4"/>
  <c r="B445" i="4"/>
  <c r="A445" i="4"/>
  <c r="B444" i="4"/>
  <c r="A444" i="4"/>
  <c r="B443" i="4"/>
  <c r="A443" i="4"/>
  <c r="B442" i="4"/>
  <c r="A442" i="4"/>
  <c r="B441" i="4"/>
  <c r="A441" i="4"/>
  <c r="B440" i="4"/>
  <c r="A440" i="4"/>
  <c r="B439" i="4"/>
  <c r="A439" i="4"/>
  <c r="B438" i="4"/>
  <c r="A438" i="4"/>
  <c r="B437" i="4"/>
  <c r="A437" i="4"/>
  <c r="B436" i="4"/>
  <c r="A436" i="4"/>
  <c r="B435" i="4"/>
  <c r="A435" i="4"/>
  <c r="B434" i="4"/>
  <c r="A434" i="4"/>
  <c r="B433" i="4"/>
  <c r="A433" i="4"/>
  <c r="B432" i="4"/>
  <c r="A432" i="4"/>
  <c r="B431" i="4"/>
  <c r="A431" i="4"/>
  <c r="B430" i="4"/>
  <c r="A430" i="4"/>
  <c r="B429" i="4"/>
  <c r="A429" i="4"/>
  <c r="B428" i="4"/>
  <c r="A428" i="4"/>
  <c r="B427" i="4"/>
  <c r="A427" i="4"/>
  <c r="B426" i="4"/>
  <c r="A426" i="4"/>
  <c r="B425" i="4"/>
  <c r="A425" i="4"/>
  <c r="B424" i="4"/>
  <c r="A424" i="4"/>
  <c r="B423" i="4"/>
  <c r="A423" i="4"/>
  <c r="B422" i="4"/>
  <c r="A422" i="4"/>
  <c r="B421" i="4"/>
  <c r="A421" i="4"/>
  <c r="B420" i="4"/>
  <c r="A420" i="4"/>
  <c r="B419" i="4"/>
  <c r="A419" i="4"/>
  <c r="B418" i="4"/>
  <c r="A418" i="4"/>
  <c r="B417" i="4"/>
  <c r="A417" i="4"/>
  <c r="B416" i="4"/>
  <c r="A416" i="4"/>
  <c r="B415" i="4"/>
  <c r="A415" i="4"/>
  <c r="B414" i="4"/>
  <c r="A414" i="4"/>
  <c r="B413" i="4"/>
  <c r="A413" i="4"/>
  <c r="B412" i="4"/>
  <c r="A412" i="4"/>
  <c r="B411" i="4"/>
  <c r="A411" i="4"/>
  <c r="B410" i="4"/>
  <c r="A410" i="4"/>
  <c r="B409" i="4"/>
  <c r="A409" i="4"/>
  <c r="B408" i="4"/>
  <c r="A408" i="4"/>
  <c r="B407" i="4"/>
  <c r="A407" i="4"/>
  <c r="B406" i="4"/>
  <c r="A406" i="4"/>
  <c r="B405" i="4"/>
  <c r="A405" i="4"/>
  <c r="B404" i="4"/>
  <c r="A404" i="4"/>
  <c r="B403" i="4"/>
  <c r="A403" i="4"/>
  <c r="B402" i="4"/>
  <c r="A402" i="4"/>
  <c r="B401" i="4"/>
  <c r="A401" i="4"/>
  <c r="B400" i="4"/>
  <c r="A400" i="4"/>
  <c r="B399" i="4"/>
  <c r="A399" i="4"/>
  <c r="B398" i="4"/>
  <c r="A398" i="4"/>
  <c r="B397" i="4"/>
  <c r="A397" i="4"/>
  <c r="B396" i="4"/>
  <c r="A396" i="4"/>
  <c r="B395" i="4"/>
  <c r="A395" i="4"/>
  <c r="B394" i="4"/>
  <c r="A394" i="4"/>
  <c r="B393" i="4"/>
  <c r="A393" i="4"/>
  <c r="B392" i="4"/>
  <c r="A392" i="4"/>
  <c r="B391" i="4"/>
  <c r="A391" i="4"/>
  <c r="B390" i="4"/>
  <c r="A390" i="4"/>
  <c r="B389" i="4"/>
  <c r="A389" i="4"/>
  <c r="B388" i="4"/>
  <c r="A388" i="4"/>
  <c r="B387" i="4"/>
  <c r="A387" i="4"/>
  <c r="B386" i="4"/>
  <c r="A386" i="4"/>
  <c r="B385" i="4"/>
  <c r="A385" i="4"/>
  <c r="B384" i="4"/>
  <c r="A384" i="4"/>
  <c r="B383" i="4"/>
  <c r="A383" i="4"/>
  <c r="B382" i="4"/>
  <c r="A382" i="4"/>
  <c r="B381" i="4"/>
  <c r="A381" i="4"/>
  <c r="B380" i="4"/>
  <c r="A380" i="4"/>
  <c r="B379" i="4"/>
  <c r="A379" i="4"/>
  <c r="B378" i="4"/>
  <c r="A378" i="4"/>
  <c r="B377" i="4"/>
  <c r="A377" i="4"/>
  <c r="B376" i="4"/>
  <c r="A376" i="4"/>
  <c r="B375" i="4"/>
  <c r="A375" i="4"/>
  <c r="B374" i="4"/>
  <c r="A374" i="4"/>
  <c r="B373" i="4"/>
  <c r="A373" i="4"/>
  <c r="B372" i="4"/>
  <c r="A372" i="4"/>
  <c r="B371" i="4"/>
  <c r="A371" i="4"/>
  <c r="B370" i="4"/>
  <c r="A370" i="4"/>
  <c r="B369" i="4"/>
  <c r="A369" i="4"/>
  <c r="B368" i="4"/>
  <c r="A368" i="4"/>
  <c r="B367" i="4"/>
  <c r="A367" i="4"/>
  <c r="B366" i="4"/>
  <c r="A366" i="4"/>
  <c r="B365" i="4"/>
  <c r="A365" i="4"/>
  <c r="B364" i="4"/>
  <c r="A364" i="4"/>
  <c r="B363" i="4"/>
  <c r="A363" i="4"/>
  <c r="B362" i="4"/>
  <c r="A362" i="4"/>
  <c r="B361" i="4"/>
  <c r="A361" i="4"/>
  <c r="B360" i="4"/>
  <c r="A360" i="4"/>
  <c r="B359" i="4"/>
  <c r="A359" i="4"/>
  <c r="B358" i="4"/>
  <c r="A358" i="4"/>
  <c r="B357" i="4"/>
  <c r="A357" i="4"/>
  <c r="B356" i="4"/>
  <c r="A356" i="4"/>
  <c r="B355" i="4"/>
  <c r="A355" i="4"/>
  <c r="B354" i="4"/>
  <c r="A354" i="4"/>
  <c r="B353" i="4"/>
  <c r="A353" i="4"/>
  <c r="B352" i="4"/>
  <c r="A352" i="4"/>
  <c r="B351" i="4"/>
  <c r="A351" i="4"/>
  <c r="B350" i="4"/>
  <c r="A350" i="4"/>
  <c r="B349" i="4"/>
  <c r="A349" i="4"/>
  <c r="B348" i="4"/>
  <c r="A348" i="4"/>
  <c r="B347" i="4"/>
  <c r="A347" i="4"/>
  <c r="B346" i="4"/>
  <c r="A346" i="4"/>
  <c r="B345" i="4"/>
  <c r="A345" i="4"/>
  <c r="B344" i="4"/>
  <c r="A344" i="4"/>
  <c r="B343" i="4"/>
  <c r="A343" i="4"/>
  <c r="B342" i="4"/>
  <c r="A342" i="4"/>
  <c r="B341" i="4"/>
  <c r="A341" i="4"/>
  <c r="B340" i="4"/>
  <c r="A340" i="4"/>
  <c r="B339" i="4"/>
  <c r="A339" i="4"/>
  <c r="B338" i="4"/>
  <c r="A338" i="4"/>
  <c r="B337" i="4"/>
  <c r="A337" i="4"/>
  <c r="B336" i="4"/>
  <c r="A336" i="4"/>
  <c r="B335" i="4"/>
  <c r="A335" i="4"/>
  <c r="B334" i="4"/>
  <c r="A334" i="4"/>
  <c r="B333" i="4"/>
  <c r="A333" i="4"/>
  <c r="B332" i="4"/>
  <c r="A332" i="4"/>
  <c r="B331" i="4"/>
  <c r="A331" i="4"/>
  <c r="B330" i="4"/>
  <c r="A330" i="4"/>
  <c r="B329" i="4"/>
  <c r="A329" i="4"/>
  <c r="B328" i="4"/>
  <c r="A328" i="4"/>
  <c r="B327" i="4"/>
  <c r="A327" i="4"/>
  <c r="B326" i="4"/>
  <c r="A326" i="4"/>
  <c r="B325" i="4"/>
  <c r="A325" i="4"/>
  <c r="B324" i="4"/>
  <c r="A324" i="4"/>
  <c r="B323" i="4"/>
  <c r="A323" i="4"/>
  <c r="B322" i="4"/>
  <c r="A322" i="4"/>
  <c r="B321" i="4"/>
  <c r="A321" i="4"/>
  <c r="B320" i="4"/>
  <c r="A320" i="4"/>
  <c r="B319" i="4"/>
  <c r="A319" i="4"/>
  <c r="B318" i="4"/>
  <c r="A318" i="4"/>
  <c r="B317" i="4"/>
  <c r="A317" i="4"/>
  <c r="B316" i="4"/>
  <c r="A316" i="4"/>
  <c r="B315" i="4"/>
  <c r="A315" i="4"/>
  <c r="B314" i="4"/>
  <c r="A314" i="4"/>
  <c r="B313" i="4"/>
  <c r="A313" i="4"/>
  <c r="B312" i="4"/>
  <c r="A312" i="4"/>
  <c r="B311" i="4"/>
  <c r="A311" i="4"/>
  <c r="B310" i="4"/>
  <c r="A310" i="4"/>
  <c r="B309" i="4"/>
  <c r="A309" i="4"/>
  <c r="B308" i="4"/>
  <c r="A308" i="4"/>
  <c r="B307" i="4"/>
  <c r="A307" i="4"/>
  <c r="B306" i="4"/>
  <c r="A306" i="4"/>
  <c r="B305" i="4"/>
  <c r="A305" i="4"/>
  <c r="B304" i="4"/>
  <c r="A304" i="4"/>
  <c r="B303" i="4"/>
  <c r="A303" i="4"/>
  <c r="B302" i="4"/>
  <c r="A302" i="4"/>
  <c r="B301" i="4"/>
  <c r="A301" i="4"/>
  <c r="B300" i="4"/>
  <c r="A300" i="4"/>
  <c r="B299" i="4"/>
  <c r="A299" i="4"/>
  <c r="B298" i="4"/>
  <c r="A298" i="4"/>
  <c r="B297" i="4"/>
  <c r="A297" i="4"/>
  <c r="B296" i="4"/>
  <c r="A296" i="4"/>
  <c r="B295" i="4"/>
  <c r="A295" i="4"/>
  <c r="B294" i="4"/>
  <c r="A294" i="4"/>
  <c r="B293" i="4"/>
  <c r="A293" i="4"/>
  <c r="B292" i="4"/>
  <c r="A292" i="4"/>
  <c r="B291" i="4"/>
  <c r="A291" i="4"/>
  <c r="B290" i="4"/>
  <c r="A290" i="4"/>
  <c r="B289" i="4"/>
  <c r="A289" i="4"/>
  <c r="B288" i="4"/>
  <c r="A288" i="4"/>
  <c r="B287" i="4"/>
  <c r="A287" i="4"/>
  <c r="B286" i="4"/>
  <c r="A286" i="4"/>
  <c r="B285" i="4"/>
  <c r="A285" i="4"/>
  <c r="B284" i="4"/>
  <c r="A284" i="4"/>
  <c r="B283" i="4"/>
  <c r="A283" i="4"/>
  <c r="B282" i="4"/>
  <c r="A282" i="4"/>
  <c r="B281" i="4"/>
  <c r="A281" i="4"/>
  <c r="B280" i="4"/>
  <c r="A280" i="4"/>
  <c r="B279" i="4"/>
  <c r="A279" i="4"/>
  <c r="B278" i="4"/>
  <c r="A278" i="4"/>
  <c r="B277" i="4"/>
  <c r="A277" i="4"/>
  <c r="B276" i="4"/>
  <c r="A276" i="4"/>
  <c r="B275" i="4"/>
  <c r="A275" i="4"/>
  <c r="B274" i="4"/>
  <c r="A274" i="4"/>
  <c r="B273" i="4"/>
  <c r="A273" i="4"/>
  <c r="B272" i="4"/>
  <c r="A272" i="4"/>
  <c r="B271" i="4"/>
  <c r="A271" i="4"/>
  <c r="B270" i="4"/>
  <c r="A270" i="4"/>
  <c r="B269" i="4"/>
  <c r="A269" i="4"/>
  <c r="B268" i="4"/>
  <c r="A268" i="4"/>
  <c r="B267" i="4"/>
  <c r="A267" i="4"/>
  <c r="B266" i="4"/>
  <c r="A266" i="4"/>
  <c r="B265" i="4"/>
  <c r="A265" i="4"/>
  <c r="B264" i="4"/>
  <c r="A264" i="4"/>
  <c r="B263" i="4"/>
  <c r="A263" i="4"/>
  <c r="B262" i="4"/>
  <c r="A262" i="4"/>
  <c r="B261" i="4"/>
  <c r="A261" i="4"/>
  <c r="B260" i="4"/>
  <c r="A260" i="4"/>
  <c r="B259" i="4"/>
  <c r="A259" i="4"/>
  <c r="B258" i="4"/>
  <c r="A258" i="4"/>
  <c r="B257" i="4"/>
  <c r="A257" i="4"/>
  <c r="B256" i="4"/>
  <c r="A256" i="4"/>
  <c r="B255" i="4"/>
  <c r="A255" i="4"/>
  <c r="B254" i="4"/>
  <c r="A254" i="4"/>
  <c r="B253" i="4"/>
  <c r="A253" i="4"/>
  <c r="B252" i="4"/>
  <c r="A252" i="4"/>
  <c r="B251" i="4"/>
  <c r="A251" i="4"/>
  <c r="B250" i="4"/>
  <c r="A250" i="4"/>
  <c r="B249" i="4"/>
  <c r="A249" i="4"/>
  <c r="B248" i="4"/>
  <c r="A248" i="4"/>
  <c r="B247" i="4"/>
  <c r="A247" i="4"/>
  <c r="B246" i="4"/>
  <c r="A246" i="4"/>
  <c r="B245" i="4"/>
  <c r="A245" i="4"/>
  <c r="B244" i="4"/>
  <c r="A244" i="4"/>
  <c r="B243" i="4"/>
  <c r="A243" i="4"/>
  <c r="B242" i="4"/>
  <c r="A242" i="4"/>
  <c r="B241" i="4"/>
  <c r="A241" i="4"/>
  <c r="B240" i="4"/>
  <c r="A240" i="4"/>
  <c r="B239" i="4"/>
  <c r="A239" i="4"/>
  <c r="B238" i="4"/>
  <c r="A238" i="4"/>
  <c r="B237" i="4"/>
  <c r="A237" i="4"/>
  <c r="B236" i="4"/>
  <c r="A236" i="4"/>
  <c r="B235" i="4"/>
  <c r="A235" i="4"/>
  <c r="B234" i="4"/>
  <c r="A234" i="4"/>
  <c r="B233" i="4"/>
  <c r="A233" i="4"/>
  <c r="B232" i="4"/>
  <c r="A232" i="4"/>
  <c r="B231" i="4"/>
  <c r="A231" i="4"/>
  <c r="B230" i="4"/>
  <c r="A230" i="4"/>
  <c r="B229" i="4"/>
  <c r="A229" i="4"/>
  <c r="B228" i="4"/>
  <c r="A228" i="4"/>
  <c r="B227" i="4"/>
  <c r="A227" i="4"/>
  <c r="B226" i="4"/>
  <c r="A226" i="4"/>
  <c r="B225" i="4"/>
  <c r="A225" i="4"/>
  <c r="B224" i="4"/>
  <c r="A224" i="4"/>
  <c r="B223" i="4"/>
  <c r="A223" i="4"/>
  <c r="B222" i="4"/>
  <c r="A222" i="4"/>
  <c r="B221" i="4"/>
  <c r="A221" i="4"/>
  <c r="B220" i="4"/>
  <c r="A220" i="4"/>
  <c r="B219" i="4"/>
  <c r="A219" i="4"/>
  <c r="B218" i="4"/>
  <c r="A218" i="4"/>
  <c r="B217" i="4"/>
  <c r="A217" i="4"/>
  <c r="B216" i="4"/>
  <c r="A216" i="4"/>
  <c r="B215" i="4"/>
  <c r="A215" i="4"/>
  <c r="B214" i="4"/>
  <c r="A214" i="4"/>
  <c r="B213" i="4"/>
  <c r="A213" i="4"/>
  <c r="B212" i="4"/>
  <c r="A212" i="4"/>
  <c r="B211" i="4"/>
  <c r="A211" i="4"/>
  <c r="B210" i="4"/>
  <c r="A210" i="4"/>
  <c r="B209" i="4"/>
  <c r="A209" i="4"/>
  <c r="B208" i="4"/>
  <c r="A208" i="4"/>
  <c r="B207" i="4"/>
  <c r="A207" i="4"/>
  <c r="B206" i="4"/>
  <c r="A206" i="4"/>
  <c r="B205" i="4"/>
  <c r="A205" i="4"/>
  <c r="B204" i="4"/>
  <c r="A204" i="4"/>
  <c r="B203" i="4"/>
  <c r="A203" i="4"/>
  <c r="B202" i="4"/>
  <c r="A202" i="4"/>
  <c r="B201" i="4"/>
  <c r="A201" i="4"/>
  <c r="B200" i="4"/>
  <c r="A200" i="4"/>
  <c r="B199" i="4"/>
  <c r="A199" i="4"/>
  <c r="B198" i="4"/>
  <c r="A198" i="4"/>
  <c r="B197" i="4"/>
  <c r="A197" i="4"/>
  <c r="B196" i="4"/>
  <c r="A196" i="4"/>
  <c r="B195" i="4"/>
  <c r="A195" i="4"/>
  <c r="B194" i="4"/>
  <c r="A194" i="4"/>
  <c r="B193" i="4"/>
  <c r="A193" i="4"/>
  <c r="B192" i="4"/>
  <c r="A192" i="4"/>
  <c r="B191" i="4"/>
  <c r="A191" i="4"/>
  <c r="B190" i="4"/>
  <c r="A190" i="4"/>
  <c r="B189" i="4"/>
  <c r="A189" i="4"/>
  <c r="B188" i="4"/>
  <c r="A188" i="4"/>
  <c r="B187" i="4"/>
  <c r="A187" i="4"/>
  <c r="B186" i="4"/>
  <c r="A186" i="4"/>
  <c r="B185" i="4"/>
  <c r="A185" i="4"/>
  <c r="B184" i="4"/>
  <c r="A184" i="4"/>
  <c r="B183" i="4"/>
  <c r="A183" i="4"/>
  <c r="B182" i="4"/>
  <c r="A182" i="4"/>
  <c r="B181" i="4"/>
  <c r="A181" i="4"/>
  <c r="B180" i="4"/>
  <c r="A180" i="4"/>
  <c r="B179" i="4"/>
  <c r="A179" i="4"/>
  <c r="B178" i="4"/>
  <c r="A178" i="4"/>
  <c r="B177" i="4"/>
  <c r="A177" i="4"/>
  <c r="B176" i="4"/>
  <c r="A176" i="4"/>
  <c r="B175" i="4"/>
  <c r="A175" i="4"/>
  <c r="B174" i="4"/>
  <c r="A174" i="4"/>
  <c r="B173" i="4"/>
  <c r="A173" i="4"/>
  <c r="B172" i="4"/>
  <c r="A172" i="4"/>
  <c r="B171" i="4"/>
  <c r="A171" i="4"/>
  <c r="B170" i="4"/>
  <c r="A170" i="4"/>
  <c r="B169" i="4"/>
  <c r="A169" i="4"/>
  <c r="B168" i="4"/>
  <c r="A168" i="4"/>
  <c r="B167" i="4"/>
  <c r="A167" i="4"/>
  <c r="B166" i="4"/>
  <c r="A166" i="4"/>
  <c r="B165" i="4"/>
  <c r="A165" i="4"/>
  <c r="B164" i="4"/>
  <c r="A164" i="4"/>
  <c r="B163" i="4"/>
  <c r="A163" i="4"/>
  <c r="B162" i="4"/>
  <c r="A162" i="4"/>
  <c r="B161" i="4"/>
  <c r="A161" i="4"/>
  <c r="B160" i="4"/>
  <c r="A160" i="4"/>
  <c r="B159" i="4"/>
  <c r="A159" i="4"/>
  <c r="B158" i="4"/>
  <c r="A158" i="4"/>
  <c r="B157" i="4"/>
  <c r="A157" i="4"/>
  <c r="B156" i="4"/>
  <c r="A156" i="4"/>
  <c r="B155" i="4"/>
  <c r="A155" i="4"/>
  <c r="B154" i="4"/>
  <c r="A154" i="4"/>
  <c r="B153" i="4"/>
  <c r="A153" i="4"/>
  <c r="B152" i="4"/>
  <c r="A152" i="4"/>
  <c r="B151" i="4"/>
  <c r="A151" i="4"/>
  <c r="B150" i="4"/>
  <c r="A150" i="4"/>
  <c r="B149" i="4"/>
  <c r="A149" i="4"/>
  <c r="B148" i="4"/>
  <c r="A148" i="4"/>
  <c r="B147" i="4"/>
  <c r="A147" i="4"/>
  <c r="B146" i="4"/>
  <c r="A146" i="4"/>
  <c r="B145" i="4"/>
  <c r="A145" i="4"/>
  <c r="B144" i="4"/>
  <c r="A144" i="4"/>
  <c r="B143" i="4"/>
  <c r="A143" i="4"/>
  <c r="B142" i="4"/>
  <c r="A142" i="4"/>
  <c r="B141" i="4"/>
  <c r="A141" i="4"/>
  <c r="B140" i="4"/>
  <c r="A140" i="4"/>
  <c r="B139" i="4"/>
  <c r="A139" i="4"/>
  <c r="B138" i="4"/>
  <c r="A138" i="4"/>
  <c r="B137" i="4"/>
  <c r="A137" i="4"/>
  <c r="B136" i="4"/>
  <c r="A136" i="4"/>
  <c r="B135" i="4"/>
  <c r="A135" i="4"/>
  <c r="B134" i="4"/>
  <c r="A134" i="4"/>
  <c r="B133" i="4"/>
  <c r="A133" i="4"/>
  <c r="B132" i="4"/>
  <c r="A132" i="4"/>
  <c r="B131" i="4"/>
  <c r="A131" i="4"/>
  <c r="B130" i="4"/>
  <c r="A130" i="4"/>
  <c r="B129" i="4"/>
  <c r="A129" i="4"/>
  <c r="B128" i="4"/>
  <c r="A128" i="4"/>
  <c r="B127" i="4"/>
  <c r="A127" i="4"/>
  <c r="B126" i="4"/>
  <c r="A126" i="4"/>
  <c r="B125" i="4"/>
  <c r="A125" i="4"/>
  <c r="B124" i="4"/>
  <c r="A124" i="4"/>
  <c r="B123" i="4"/>
  <c r="A123" i="4"/>
  <c r="B122" i="4"/>
  <c r="A122" i="4"/>
  <c r="B121" i="4"/>
  <c r="A121" i="4"/>
  <c r="B120" i="4"/>
  <c r="A120" i="4"/>
  <c r="B119" i="4"/>
  <c r="A119" i="4"/>
  <c r="B118" i="4"/>
  <c r="A118" i="4"/>
  <c r="B117" i="4"/>
  <c r="A117" i="4"/>
  <c r="B116" i="4"/>
  <c r="A116" i="4"/>
  <c r="B115" i="4"/>
  <c r="A115" i="4"/>
  <c r="B114" i="4"/>
  <c r="A114" i="4"/>
  <c r="B113" i="4"/>
  <c r="A113" i="4"/>
  <c r="B112" i="4"/>
  <c r="A112" i="4"/>
  <c r="B111" i="4"/>
  <c r="A111" i="4"/>
  <c r="B110" i="4"/>
  <c r="A110" i="4"/>
  <c r="B109" i="4"/>
  <c r="A109" i="4"/>
  <c r="B108" i="4"/>
  <c r="A108" i="4"/>
  <c r="B107" i="4"/>
  <c r="A107" i="4"/>
  <c r="B106" i="4"/>
  <c r="A106" i="4"/>
  <c r="B105" i="4"/>
  <c r="A105" i="4"/>
  <c r="B104" i="4"/>
  <c r="A104" i="4"/>
  <c r="B103" i="4"/>
  <c r="A103" i="4"/>
  <c r="B102" i="4"/>
  <c r="A102" i="4"/>
  <c r="B101" i="4"/>
  <c r="A101" i="4"/>
  <c r="B100" i="4"/>
  <c r="A100" i="4"/>
  <c r="B99" i="4"/>
  <c r="A99" i="4"/>
  <c r="B98" i="4"/>
  <c r="A98" i="4"/>
  <c r="B97" i="4"/>
  <c r="A97" i="4"/>
  <c r="B96" i="4"/>
  <c r="A96" i="4"/>
  <c r="B95" i="4"/>
  <c r="A95" i="4"/>
  <c r="B94" i="4"/>
  <c r="A94" i="4"/>
  <c r="B93" i="4"/>
  <c r="A93" i="4"/>
  <c r="B92" i="4"/>
  <c r="A92" i="4"/>
  <c r="B91" i="4"/>
  <c r="A91" i="4"/>
  <c r="B90" i="4"/>
  <c r="A90" i="4"/>
  <c r="B89" i="4"/>
  <c r="A89" i="4"/>
  <c r="B88" i="4"/>
  <c r="A88" i="4"/>
  <c r="B87" i="4"/>
  <c r="A87" i="4"/>
  <c r="B86" i="4"/>
  <c r="A86" i="4"/>
  <c r="B85" i="4"/>
  <c r="A85" i="4"/>
  <c r="B84" i="4"/>
  <c r="A84" i="4"/>
  <c r="B83" i="4"/>
  <c r="A83" i="4"/>
  <c r="B82" i="4"/>
  <c r="A82" i="4"/>
  <c r="B81" i="4"/>
  <c r="A81" i="4"/>
  <c r="B80" i="4"/>
  <c r="A80" i="4"/>
  <c r="B79" i="4"/>
  <c r="A79" i="4"/>
  <c r="B78" i="4"/>
  <c r="A78" i="4"/>
  <c r="B77" i="4"/>
  <c r="A77" i="4"/>
  <c r="B76" i="4"/>
  <c r="A76" i="4"/>
  <c r="B75" i="4"/>
  <c r="A75" i="4"/>
  <c r="B74" i="4"/>
  <c r="A74" i="4"/>
  <c r="B73" i="4"/>
  <c r="A73" i="4"/>
  <c r="B72" i="4"/>
  <c r="A72" i="4"/>
  <c r="B71" i="4"/>
  <c r="A71" i="4"/>
  <c r="B70" i="4"/>
  <c r="A70" i="4"/>
  <c r="B69" i="4"/>
  <c r="A69" i="4"/>
  <c r="B68" i="4"/>
  <c r="A68" i="4"/>
  <c r="B67" i="4"/>
  <c r="A67" i="4"/>
  <c r="B66" i="4"/>
  <c r="A66" i="4"/>
  <c r="B65" i="4"/>
  <c r="A65" i="4"/>
  <c r="B64" i="4"/>
  <c r="A64" i="4"/>
  <c r="B63" i="4"/>
  <c r="A63" i="4"/>
  <c r="B62" i="4"/>
  <c r="A62" i="4"/>
  <c r="B61" i="4"/>
  <c r="A61" i="4"/>
  <c r="B60" i="4"/>
  <c r="A60" i="4"/>
  <c r="B59" i="4"/>
  <c r="A59" i="4"/>
  <c r="B58" i="4"/>
  <c r="A58" i="4"/>
  <c r="B57" i="4"/>
  <c r="A57" i="4"/>
  <c r="B56" i="4"/>
  <c r="A56" i="4"/>
  <c r="B55" i="4"/>
  <c r="A55" i="4"/>
  <c r="B54" i="4"/>
  <c r="A54" i="4"/>
  <c r="B53" i="4"/>
  <c r="A53" i="4"/>
  <c r="B52" i="4"/>
  <c r="A52" i="4"/>
  <c r="B51" i="4"/>
  <c r="A51" i="4"/>
  <c r="B50" i="4"/>
  <c r="A50" i="4"/>
  <c r="B49" i="4"/>
  <c r="A49" i="4"/>
  <c r="B48" i="4"/>
  <c r="A48" i="4"/>
  <c r="B47" i="4"/>
  <c r="A47" i="4"/>
  <c r="B46" i="4"/>
  <c r="A46" i="4"/>
  <c r="B45" i="4"/>
  <c r="A45" i="4"/>
  <c r="B44" i="4"/>
  <c r="A44" i="4"/>
  <c r="B43" i="4"/>
  <c r="A43" i="4"/>
  <c r="B42" i="4"/>
  <c r="A42" i="4"/>
  <c r="B41" i="4"/>
  <c r="A41" i="4"/>
  <c r="B40" i="4"/>
  <c r="A40" i="4"/>
  <c r="B39" i="4"/>
  <c r="A39" i="4"/>
  <c r="B38" i="4"/>
  <c r="A38" i="4"/>
  <c r="B37" i="4"/>
  <c r="A37" i="4"/>
  <c r="B36" i="4"/>
  <c r="A36" i="4"/>
  <c r="B35" i="4"/>
  <c r="A35" i="4"/>
  <c r="B34" i="4"/>
  <c r="A34" i="4"/>
  <c r="B33" i="4"/>
  <c r="A33" i="4"/>
  <c r="B32" i="4"/>
  <c r="A32" i="4"/>
  <c r="B31" i="4"/>
  <c r="A31" i="4"/>
  <c r="B30" i="4"/>
  <c r="A30" i="4"/>
  <c r="B29" i="4"/>
  <c r="A29" i="4"/>
  <c r="B28" i="4"/>
  <c r="A28" i="4"/>
  <c r="B27" i="4"/>
  <c r="A27" i="4"/>
  <c r="B26" i="4"/>
  <c r="A26" i="4"/>
  <c r="B25" i="4"/>
  <c r="A25" i="4"/>
  <c r="B24" i="4"/>
  <c r="A24" i="4"/>
  <c r="B23" i="4"/>
  <c r="A23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B6" i="4"/>
  <c r="A6" i="4"/>
  <c r="B5" i="4"/>
  <c r="A5" i="4"/>
  <c r="B4" i="4"/>
  <c r="A4" i="4"/>
  <c r="J3" i="4"/>
  <c r="K3" i="6" s="1"/>
  <c r="I3" i="4"/>
  <c r="J3" i="6" s="1"/>
  <c r="H3" i="4"/>
  <c r="I3" i="6" s="1"/>
  <c r="G3" i="4"/>
  <c r="H3" i="6" s="1"/>
  <c r="F3" i="4"/>
  <c r="G3" i="6" s="1"/>
  <c r="E3" i="4"/>
  <c r="F3" i="6" s="1"/>
  <c r="D3" i="4"/>
  <c r="E3" i="6" s="1"/>
  <c r="C3" i="4"/>
  <c r="D3" i="6" s="1"/>
  <c r="D3" i="3"/>
  <c r="B427" i="6" l="1"/>
  <c r="N13" i="6"/>
  <c r="J13" i="6"/>
  <c r="J22" i="6"/>
  <c r="K22" i="6"/>
  <c r="I22" i="6"/>
  <c r="P97" i="6"/>
  <c r="G124" i="6"/>
  <c r="L124" i="6"/>
  <c r="K124" i="6"/>
  <c r="F124" i="6"/>
  <c r="E124" i="6"/>
  <c r="D124" i="6"/>
  <c r="G216" i="6"/>
  <c r="P216" i="6"/>
  <c r="O216" i="6"/>
  <c r="N216" i="6"/>
  <c r="M216" i="6"/>
  <c r="L216" i="6"/>
  <c r="F237" i="6"/>
  <c r="D237" i="6"/>
  <c r="C237" i="6"/>
  <c r="P241" i="6"/>
  <c r="O241" i="6"/>
  <c r="N241" i="6"/>
  <c r="I241" i="6"/>
  <c r="F241" i="6"/>
  <c r="E241" i="6"/>
  <c r="D241" i="6"/>
  <c r="C241" i="6"/>
  <c r="B298" i="6"/>
  <c r="N298" i="6"/>
  <c r="M298" i="6"/>
  <c r="K298" i="6"/>
  <c r="I298" i="6"/>
  <c r="G298" i="6"/>
  <c r="F298" i="6"/>
  <c r="D298" i="6"/>
  <c r="C298" i="6"/>
  <c r="P371" i="6"/>
  <c r="O371" i="6"/>
  <c r="N371" i="6"/>
  <c r="K371" i="6"/>
  <c r="J371" i="6"/>
  <c r="D371" i="6"/>
  <c r="P406" i="6"/>
  <c r="O406" i="6"/>
  <c r="L406" i="6"/>
  <c r="K406" i="6"/>
  <c r="H406" i="6"/>
  <c r="F406" i="6"/>
  <c r="N434" i="6"/>
  <c r="M434" i="6"/>
  <c r="H434" i="6"/>
  <c r="E434" i="6"/>
  <c r="B434" i="6"/>
  <c r="I427" i="6"/>
  <c r="B7" i="6"/>
  <c r="B13" i="6"/>
  <c r="N18" i="6"/>
  <c r="M18" i="6"/>
  <c r="G18" i="6"/>
  <c r="F18" i="6"/>
  <c r="G22" i="6"/>
  <c r="B124" i="6"/>
  <c r="B216" i="6"/>
  <c r="N227" i="6"/>
  <c r="J227" i="6"/>
  <c r="G227" i="6"/>
  <c r="F227" i="6"/>
  <c r="D227" i="6"/>
  <c r="G237" i="6"/>
  <c r="B241" i="6"/>
  <c r="O264" i="6"/>
  <c r="N264" i="6"/>
  <c r="M264" i="6"/>
  <c r="K264" i="6"/>
  <c r="G264" i="6"/>
  <c r="L298" i="6"/>
  <c r="E314" i="6"/>
  <c r="O330" i="6"/>
  <c r="J330" i="6"/>
  <c r="H337" i="6"/>
  <c r="P337" i="6"/>
  <c r="M337" i="6"/>
  <c r="J337" i="6"/>
  <c r="I337" i="6"/>
  <c r="B337" i="6"/>
  <c r="D349" i="6"/>
  <c r="P349" i="6"/>
  <c r="O349" i="6"/>
  <c r="M349" i="6"/>
  <c r="H349" i="6"/>
  <c r="G349" i="6"/>
  <c r="F349" i="6"/>
  <c r="E371" i="6"/>
  <c r="D406" i="6"/>
  <c r="F434" i="6"/>
  <c r="C76" i="6"/>
  <c r="F148" i="6"/>
  <c r="C161" i="6"/>
  <c r="F251" i="6"/>
  <c r="P360" i="6"/>
  <c r="O360" i="6"/>
  <c r="D360" i="6"/>
  <c r="O373" i="6"/>
  <c r="H373" i="6"/>
  <c r="G373" i="6"/>
  <c r="F373" i="6"/>
  <c r="D373" i="6"/>
  <c r="C373" i="6"/>
  <c r="B373" i="6"/>
  <c r="C9" i="6"/>
  <c r="H13" i="6"/>
  <c r="H18" i="6"/>
  <c r="O22" i="6"/>
  <c r="I37" i="6"/>
  <c r="I41" i="6"/>
  <c r="G48" i="6"/>
  <c r="H65" i="6"/>
  <c r="D76" i="6"/>
  <c r="H99" i="6"/>
  <c r="M124" i="6"/>
  <c r="K135" i="6"/>
  <c r="P135" i="6"/>
  <c r="N135" i="6"/>
  <c r="I135" i="6"/>
  <c r="H135" i="6"/>
  <c r="F135" i="6"/>
  <c r="C135" i="6"/>
  <c r="B142" i="6"/>
  <c r="M142" i="6"/>
  <c r="K142" i="6"/>
  <c r="G148" i="6"/>
  <c r="E154" i="6"/>
  <c r="G161" i="6"/>
  <c r="M174" i="6"/>
  <c r="H179" i="6"/>
  <c r="E192" i="6"/>
  <c r="F192" i="6"/>
  <c r="D192" i="6"/>
  <c r="K206" i="6"/>
  <c r="L227" i="6"/>
  <c r="G251" i="6"/>
  <c r="D287" i="6"/>
  <c r="O325" i="6"/>
  <c r="N325" i="6"/>
  <c r="M325" i="6"/>
  <c r="L325" i="6"/>
  <c r="H325" i="6"/>
  <c r="E360" i="6"/>
  <c r="I373" i="6"/>
  <c r="E48" i="6"/>
  <c r="P80" i="6"/>
  <c r="E99" i="6"/>
  <c r="F110" i="6"/>
  <c r="F141" i="6"/>
  <c r="C154" i="6"/>
  <c r="H174" i="6"/>
  <c r="O197" i="6"/>
  <c r="P197" i="6"/>
  <c r="N197" i="6"/>
  <c r="L197" i="6"/>
  <c r="J206" i="6"/>
  <c r="E234" i="6"/>
  <c r="P234" i="6"/>
  <c r="N234" i="6"/>
  <c r="M234" i="6"/>
  <c r="J234" i="6"/>
  <c r="I234" i="6"/>
  <c r="H234" i="6"/>
  <c r="G234" i="6"/>
  <c r="F234" i="6"/>
  <c r="K481" i="6"/>
  <c r="D4" i="6"/>
  <c r="E9" i="6"/>
  <c r="I13" i="6"/>
  <c r="I18" i="6"/>
  <c r="P22" i="6"/>
  <c r="K37" i="6"/>
  <c r="K41" i="6"/>
  <c r="O48" i="6"/>
  <c r="J58" i="6"/>
  <c r="J65" i="6"/>
  <c r="E76" i="6"/>
  <c r="I99" i="6"/>
  <c r="K111" i="6"/>
  <c r="N124" i="6"/>
  <c r="B135" i="6"/>
  <c r="P142" i="6"/>
  <c r="I148" i="6"/>
  <c r="F154" i="6"/>
  <c r="N174" i="6"/>
  <c r="C192" i="6"/>
  <c r="F197" i="6"/>
  <c r="L206" i="6"/>
  <c r="M227" i="6"/>
  <c r="D234" i="6"/>
  <c r="H243" i="6"/>
  <c r="H251" i="6"/>
  <c r="H287" i="6"/>
  <c r="B325" i="6"/>
  <c r="P340" i="6"/>
  <c r="K340" i="6"/>
  <c r="H360" i="6"/>
  <c r="O366" i="6"/>
  <c r="G366" i="6"/>
  <c r="N373" i="6"/>
  <c r="C410" i="6"/>
  <c r="P410" i="6"/>
  <c r="O410" i="6"/>
  <c r="N410" i="6"/>
  <c r="M410" i="6"/>
  <c r="L410" i="6"/>
  <c r="K410" i="6"/>
  <c r="H410" i="6"/>
  <c r="G410" i="6"/>
  <c r="P195" i="6"/>
  <c r="I195" i="6"/>
  <c r="C195" i="6"/>
  <c r="P323" i="6"/>
  <c r="O323" i="6"/>
  <c r="N323" i="6"/>
  <c r="M323" i="6"/>
  <c r="K323" i="6"/>
  <c r="F323" i="6"/>
  <c r="B154" i="6"/>
  <c r="L242" i="6"/>
  <c r="E242" i="6"/>
  <c r="F9" i="6"/>
  <c r="L9" i="6" s="1"/>
  <c r="N9" i="6" s="1"/>
  <c r="J42" i="6"/>
  <c r="H42" i="6"/>
  <c r="G42" i="6"/>
  <c r="G49" i="6"/>
  <c r="K49" i="6"/>
  <c r="D49" i="6"/>
  <c r="C49" i="6"/>
  <c r="L65" i="6"/>
  <c r="F76" i="6"/>
  <c r="J99" i="6"/>
  <c r="F121" i="6"/>
  <c r="I121" i="6"/>
  <c r="H121" i="6"/>
  <c r="J148" i="6"/>
  <c r="H154" i="6"/>
  <c r="N187" i="6"/>
  <c r="L187" i="6"/>
  <c r="I187" i="6"/>
  <c r="H187" i="6"/>
  <c r="G187" i="6"/>
  <c r="D187" i="6"/>
  <c r="G197" i="6"/>
  <c r="O206" i="6"/>
  <c r="K234" i="6"/>
  <c r="N266" i="6"/>
  <c r="L266" i="6"/>
  <c r="K266" i="6"/>
  <c r="G266" i="6"/>
  <c r="F266" i="6"/>
  <c r="I287" i="6"/>
  <c r="L360" i="6"/>
  <c r="O374" i="6"/>
  <c r="M374" i="6"/>
  <c r="L374" i="6"/>
  <c r="K374" i="6"/>
  <c r="J374" i="6"/>
  <c r="I374" i="6"/>
  <c r="E374" i="6"/>
  <c r="G4" i="6"/>
  <c r="G9" i="6"/>
  <c r="L13" i="6"/>
  <c r="K18" i="6"/>
  <c r="J34" i="6"/>
  <c r="N38" i="6"/>
  <c r="K38" i="6"/>
  <c r="I38" i="6"/>
  <c r="C42" i="6"/>
  <c r="N44" i="6"/>
  <c r="E49" i="6"/>
  <c r="P51" i="6"/>
  <c r="M65" i="6"/>
  <c r="H76" i="6"/>
  <c r="O90" i="6"/>
  <c r="G90" i="6"/>
  <c r="K99" i="6"/>
  <c r="D121" i="6"/>
  <c r="P124" i="6"/>
  <c r="J135" i="6"/>
  <c r="B143" i="6"/>
  <c r="K148" i="6"/>
  <c r="I154" i="6"/>
  <c r="J175" i="6"/>
  <c r="P175" i="6"/>
  <c r="M175" i="6"/>
  <c r="B181" i="6"/>
  <c r="O187" i="6"/>
  <c r="H192" i="6"/>
  <c r="H197" i="6"/>
  <c r="P206" i="6"/>
  <c r="P227" i="6"/>
  <c r="L234" i="6"/>
  <c r="M266" i="6"/>
  <c r="P287" i="6"/>
  <c r="J325" i="6"/>
  <c r="D340" i="6"/>
  <c r="K366" i="6"/>
  <c r="F374" i="6"/>
  <c r="C392" i="6"/>
  <c r="O392" i="6"/>
  <c r="L392" i="6"/>
  <c r="I392" i="6"/>
  <c r="G392" i="6"/>
  <c r="F392" i="6"/>
  <c r="F410" i="6"/>
  <c r="P494" i="6"/>
  <c r="O494" i="6"/>
  <c r="N494" i="6"/>
  <c r="M494" i="6"/>
  <c r="I494" i="6"/>
  <c r="F494" i="6"/>
  <c r="D494" i="6"/>
  <c r="P307" i="6"/>
  <c r="N307" i="6"/>
  <c r="M307" i="6"/>
  <c r="K307" i="6"/>
  <c r="E307" i="6"/>
  <c r="O86" i="6"/>
  <c r="F86" i="6"/>
  <c r="C196" i="6"/>
  <c r="P427" i="6"/>
  <c r="N427" i="6"/>
  <c r="L427" i="6"/>
  <c r="F427" i="6"/>
  <c r="E427" i="6"/>
  <c r="F5" i="6"/>
  <c r="J9" i="6"/>
  <c r="P13" i="6"/>
  <c r="P18" i="6"/>
  <c r="E25" i="6"/>
  <c r="M34" i="6"/>
  <c r="F42" i="6"/>
  <c r="I49" i="6"/>
  <c r="H52" i="6"/>
  <c r="P76" i="6"/>
  <c r="C92" i="6"/>
  <c r="B97" i="6"/>
  <c r="N99" i="6"/>
  <c r="E105" i="6"/>
  <c r="L121" i="6"/>
  <c r="C126" i="6"/>
  <c r="E131" i="6"/>
  <c r="C131" i="6"/>
  <c r="H143" i="6"/>
  <c r="P148" i="6"/>
  <c r="G171" i="6"/>
  <c r="L181" i="6"/>
  <c r="D188" i="6"/>
  <c r="L192" i="6"/>
  <c r="K197" i="6"/>
  <c r="C208" i="6"/>
  <c r="K214" i="6"/>
  <c r="H214" i="6"/>
  <c r="F214" i="6"/>
  <c r="E214" i="6"/>
  <c r="D214" i="6"/>
  <c r="G235" i="6"/>
  <c r="C239" i="6"/>
  <c r="P244" i="6"/>
  <c r="M244" i="6"/>
  <c r="C310" i="6"/>
  <c r="P374" i="6"/>
  <c r="P400" i="6"/>
  <c r="D400" i="6"/>
  <c r="P419" i="6"/>
  <c r="L419" i="6"/>
  <c r="K419" i="6"/>
  <c r="D419" i="6"/>
  <c r="K9" i="6"/>
  <c r="F25" i="6"/>
  <c r="I42" i="6"/>
  <c r="J49" i="6"/>
  <c r="E92" i="6"/>
  <c r="P99" i="6"/>
  <c r="G115" i="6"/>
  <c r="F115" i="6"/>
  <c r="M121" i="6"/>
  <c r="E127" i="6"/>
  <c r="M127" i="6"/>
  <c r="L127" i="6"/>
  <c r="K127" i="6"/>
  <c r="I127" i="6"/>
  <c r="K143" i="6"/>
  <c r="P172" i="6"/>
  <c r="O172" i="6"/>
  <c r="M172" i="6"/>
  <c r="J235" i="6"/>
  <c r="O334" i="6"/>
  <c r="G334" i="6"/>
  <c r="P432" i="6"/>
  <c r="O432" i="6"/>
  <c r="M432" i="6"/>
  <c r="L432" i="6"/>
  <c r="F432" i="6"/>
  <c r="E432" i="6"/>
  <c r="D432" i="6"/>
  <c r="L503" i="6"/>
  <c r="M503" i="6"/>
  <c r="J503" i="6"/>
  <c r="I503" i="6"/>
  <c r="H503" i="6"/>
  <c r="G503" i="6"/>
  <c r="F503" i="6"/>
  <c r="E503" i="6"/>
  <c r="D503" i="6"/>
  <c r="I206" i="6"/>
  <c r="N206" i="6"/>
  <c r="M206" i="6"/>
  <c r="H206" i="6"/>
  <c r="G206" i="6"/>
  <c r="F206" i="6"/>
  <c r="E206" i="6"/>
  <c r="D206" i="6"/>
  <c r="C472" i="6"/>
  <c r="P472" i="6"/>
  <c r="O472" i="6"/>
  <c r="N472" i="6"/>
  <c r="M472" i="6"/>
  <c r="J472" i="6"/>
  <c r="I472" i="6"/>
  <c r="F472" i="6"/>
  <c r="E472" i="6"/>
  <c r="D472" i="6"/>
  <c r="B76" i="6"/>
  <c r="H9" i="6"/>
  <c r="D42" i="6"/>
  <c r="F49" i="6"/>
  <c r="N65" i="6"/>
  <c r="L99" i="6"/>
  <c r="L148" i="6"/>
  <c r="N154" i="6"/>
  <c r="I197" i="6"/>
  <c r="J303" i="6"/>
  <c r="P303" i="6"/>
  <c r="O303" i="6"/>
  <c r="N303" i="6"/>
  <c r="M303" i="6"/>
  <c r="D5" i="6"/>
  <c r="I9" i="6"/>
  <c r="E42" i="6"/>
  <c r="H49" i="6"/>
  <c r="D52" i="6"/>
  <c r="P65" i="6"/>
  <c r="J76" i="6"/>
  <c r="L97" i="6"/>
  <c r="M97" i="6"/>
  <c r="K97" i="6"/>
  <c r="J97" i="6"/>
  <c r="M105" i="6"/>
  <c r="I105" i="6"/>
  <c r="H105" i="6"/>
  <c r="G143" i="6"/>
  <c r="M148" i="6"/>
  <c r="O163" i="6"/>
  <c r="K163" i="6"/>
  <c r="J181" i="6"/>
  <c r="P188" i="6"/>
  <c r="C188" i="6"/>
  <c r="B188" i="6"/>
  <c r="J197" i="6"/>
  <c r="G208" i="6"/>
  <c r="P208" i="6"/>
  <c r="B228" i="6"/>
  <c r="B235" i="6"/>
  <c r="K239" i="6"/>
  <c r="F239" i="6"/>
  <c r="E239" i="6"/>
  <c r="D239" i="6"/>
  <c r="G303" i="6"/>
  <c r="N310" i="6"/>
  <c r="M310" i="6"/>
  <c r="L310" i="6"/>
  <c r="K310" i="6"/>
  <c r="J310" i="6"/>
  <c r="G310" i="6"/>
  <c r="B310" i="6"/>
  <c r="H374" i="6"/>
  <c r="J431" i="6"/>
  <c r="H431" i="6"/>
  <c r="D444" i="6"/>
  <c r="L444" i="6"/>
  <c r="F444" i="6"/>
  <c r="C444" i="6"/>
  <c r="G5" i="6"/>
  <c r="P77" i="6"/>
  <c r="N77" i="6"/>
  <c r="F77" i="6"/>
  <c r="H5" i="6"/>
  <c r="M9" i="6"/>
  <c r="F26" i="6"/>
  <c r="L26" i="6"/>
  <c r="K26" i="6"/>
  <c r="O34" i="6"/>
  <c r="H38" i="6"/>
  <c r="K42" i="6"/>
  <c r="L49" i="6"/>
  <c r="C54" i="6"/>
  <c r="P54" i="6"/>
  <c r="O54" i="6"/>
  <c r="D66" i="6"/>
  <c r="O72" i="6"/>
  <c r="B77" i="6"/>
  <c r="F97" i="6"/>
  <c r="E115" i="6"/>
  <c r="G119" i="6"/>
  <c r="P119" i="6"/>
  <c r="P121" i="6"/>
  <c r="G127" i="6"/>
  <c r="E136" i="6"/>
  <c r="D156" i="6"/>
  <c r="C172" i="6"/>
  <c r="K175" i="6"/>
  <c r="G188" i="6"/>
  <c r="H208" i="6"/>
  <c r="O214" i="6"/>
  <c r="M235" i="6"/>
  <c r="J239" i="6"/>
  <c r="O255" i="6"/>
  <c r="K255" i="6"/>
  <c r="E310" i="6"/>
  <c r="B334" i="6"/>
  <c r="P354" i="6"/>
  <c r="O354" i="6"/>
  <c r="J354" i="6"/>
  <c r="H354" i="6"/>
  <c r="E385" i="6"/>
  <c r="C385" i="6"/>
  <c r="B432" i="6"/>
  <c r="B503" i="6"/>
  <c r="J121" i="6"/>
  <c r="I5" i="6"/>
  <c r="O15" i="6"/>
  <c r="G20" i="6"/>
  <c r="C26" i="6"/>
  <c r="P34" i="6"/>
  <c r="L38" i="6"/>
  <c r="L42" i="6"/>
  <c r="M49" i="6"/>
  <c r="D54" i="6"/>
  <c r="F61" i="6"/>
  <c r="F66" i="6"/>
  <c r="O77" i="6"/>
  <c r="G97" i="6"/>
  <c r="H115" i="6"/>
  <c r="C119" i="6"/>
  <c r="H127" i="6"/>
  <c r="H136" i="6"/>
  <c r="D144" i="6"/>
  <c r="N151" i="6"/>
  <c r="J151" i="6"/>
  <c r="I151" i="6"/>
  <c r="G151" i="6"/>
  <c r="H156" i="6"/>
  <c r="D172" i="6"/>
  <c r="L175" i="6"/>
  <c r="J188" i="6"/>
  <c r="E193" i="6"/>
  <c r="I208" i="6"/>
  <c r="N235" i="6"/>
  <c r="L239" i="6"/>
  <c r="C255" i="6"/>
  <c r="O310" i="6"/>
  <c r="C334" i="6"/>
  <c r="G354" i="6"/>
  <c r="C369" i="6"/>
  <c r="L369" i="6"/>
  <c r="I369" i="6"/>
  <c r="B369" i="6"/>
  <c r="M385" i="6"/>
  <c r="B450" i="6"/>
  <c r="P450" i="6"/>
  <c r="O450" i="6"/>
  <c r="N450" i="6"/>
  <c r="M450" i="6"/>
  <c r="L450" i="6"/>
  <c r="K450" i="6"/>
  <c r="J450" i="6"/>
  <c r="I450" i="6"/>
  <c r="H450" i="6"/>
  <c r="G450" i="6"/>
  <c r="F450" i="6"/>
  <c r="E450" i="6"/>
  <c r="J258" i="6"/>
  <c r="G258" i="6"/>
  <c r="D258" i="6"/>
  <c r="C258" i="6"/>
  <c r="C481" i="6"/>
  <c r="M481" i="6"/>
  <c r="L481" i="6"/>
  <c r="E481" i="6"/>
  <c r="D481" i="6"/>
  <c r="B481" i="6"/>
  <c r="B110" i="6"/>
  <c r="B307" i="6"/>
  <c r="G472" i="6"/>
  <c r="J5" i="6"/>
  <c r="K35" i="6"/>
  <c r="L35" i="6"/>
  <c r="M38" i="6"/>
  <c r="N42" i="6"/>
  <c r="N49" i="6"/>
  <c r="H54" i="6"/>
  <c r="O74" i="6"/>
  <c r="N74" i="6"/>
  <c r="J74" i="6"/>
  <c r="I74" i="6"/>
  <c r="B74" i="6"/>
  <c r="H97" i="6"/>
  <c r="I115" i="6"/>
  <c r="D119" i="6"/>
  <c r="J127" i="6"/>
  <c r="I136" i="6"/>
  <c r="E172" i="6"/>
  <c r="N175" i="6"/>
  <c r="K188" i="6"/>
  <c r="I193" i="6"/>
  <c r="D199" i="6"/>
  <c r="C199" i="6"/>
  <c r="M208" i="6"/>
  <c r="O235" i="6"/>
  <c r="N239" i="6"/>
  <c r="J255" i="6"/>
  <c r="H334" i="6"/>
  <c r="O385" i="6"/>
  <c r="K414" i="6"/>
  <c r="L414" i="6"/>
  <c r="K5" i="6"/>
  <c r="P42" i="6"/>
  <c r="P49" i="6"/>
  <c r="G94" i="6"/>
  <c r="P94" i="6"/>
  <c r="O94" i="6"/>
  <c r="K94" i="6"/>
  <c r="J94" i="6"/>
  <c r="I94" i="6"/>
  <c r="I97" i="6"/>
  <c r="J115" i="6"/>
  <c r="B133" i="6"/>
  <c r="G133" i="6"/>
  <c r="D133" i="6"/>
  <c r="G172" i="6"/>
  <c r="M188" i="6"/>
  <c r="O208" i="6"/>
  <c r="P235" i="6"/>
  <c r="P239" i="6"/>
  <c r="J334" i="6"/>
  <c r="P397" i="6"/>
  <c r="O397" i="6"/>
  <c r="N397" i="6"/>
  <c r="M397" i="6"/>
  <c r="L397" i="6"/>
  <c r="F397" i="6"/>
  <c r="B397" i="6"/>
  <c r="L27" i="6"/>
  <c r="B65" i="6"/>
  <c r="O79" i="6"/>
  <c r="F140" i="6"/>
  <c r="H140" i="6"/>
  <c r="D140" i="6"/>
  <c r="C140" i="6"/>
  <c r="C65" i="6"/>
  <c r="L174" i="6"/>
  <c r="K174" i="6"/>
  <c r="F65" i="6"/>
  <c r="M5" i="6"/>
  <c r="P38" i="6"/>
  <c r="I50" i="6"/>
  <c r="N50" i="6"/>
  <c r="M50" i="6"/>
  <c r="B67" i="6"/>
  <c r="D67" i="6"/>
  <c r="B94" i="6"/>
  <c r="N97" i="6"/>
  <c r="L115" i="6"/>
  <c r="H119" i="6"/>
  <c r="H133" i="6"/>
  <c r="L136" i="6"/>
  <c r="N165" i="6"/>
  <c r="H172" i="6"/>
  <c r="P186" i="6"/>
  <c r="D186" i="6"/>
  <c r="C186" i="6"/>
  <c r="O188" i="6"/>
  <c r="E236" i="6"/>
  <c r="N236" i="6"/>
  <c r="M236" i="6"/>
  <c r="K236" i="6"/>
  <c r="G236" i="6"/>
  <c r="B236" i="6"/>
  <c r="M255" i="6"/>
  <c r="I297" i="6"/>
  <c r="M347" i="6"/>
  <c r="L347" i="6"/>
  <c r="O363" i="6"/>
  <c r="N363" i="6"/>
  <c r="M363" i="6"/>
  <c r="L363" i="6"/>
  <c r="K363" i="6"/>
  <c r="I363" i="6"/>
  <c r="B363" i="6"/>
  <c r="G397" i="6"/>
  <c r="N76" i="6"/>
  <c r="M76" i="6"/>
  <c r="L76" i="6"/>
  <c r="B48" i="6"/>
  <c r="C206" i="6"/>
  <c r="L258" i="6"/>
  <c r="G324" i="6"/>
  <c r="K324" i="6"/>
  <c r="J324" i="6"/>
  <c r="I324" i="6"/>
  <c r="F324" i="6"/>
  <c r="E324" i="6"/>
  <c r="C324" i="6"/>
  <c r="C94" i="6"/>
  <c r="O97" i="6"/>
  <c r="M115" i="6"/>
  <c r="J133" i="6"/>
  <c r="I172" i="6"/>
  <c r="O189" i="6"/>
  <c r="N189" i="6"/>
  <c r="N255" i="6"/>
  <c r="P297" i="6"/>
  <c r="H397" i="6"/>
  <c r="P405" i="6"/>
  <c r="F405" i="6"/>
  <c r="N378" i="6"/>
  <c r="O381" i="6"/>
  <c r="K418" i="6"/>
  <c r="P436" i="6"/>
  <c r="P446" i="6"/>
  <c r="I449" i="6"/>
  <c r="O465" i="6"/>
  <c r="B502" i="6"/>
  <c r="B475" i="6"/>
  <c r="E497" i="6"/>
  <c r="N502" i="6"/>
  <c r="J238" i="6"/>
  <c r="H271" i="6"/>
  <c r="N376" i="6"/>
  <c r="K382" i="6"/>
  <c r="E415" i="6"/>
  <c r="P459" i="6"/>
  <c r="J466" i="6"/>
  <c r="I475" i="6"/>
  <c r="K238" i="6"/>
  <c r="D260" i="6"/>
  <c r="L271" i="6"/>
  <c r="F284" i="6"/>
  <c r="C380" i="6"/>
  <c r="M382" i="6"/>
  <c r="D386" i="6"/>
  <c r="J415" i="6"/>
  <c r="B448" i="6"/>
  <c r="H453" i="6"/>
  <c r="K466" i="6"/>
  <c r="L162" i="6"/>
  <c r="L194" i="6"/>
  <c r="G209" i="6"/>
  <c r="L238" i="6"/>
  <c r="E245" i="6"/>
  <c r="B252" i="6"/>
  <c r="J260" i="6"/>
  <c r="C269" i="6"/>
  <c r="M271" i="6"/>
  <c r="N275" i="6"/>
  <c r="L284" i="6"/>
  <c r="C289" i="6"/>
  <c r="E331" i="6"/>
  <c r="B336" i="6"/>
  <c r="B367" i="6"/>
  <c r="C377" i="6"/>
  <c r="D380" i="6"/>
  <c r="O382" i="6"/>
  <c r="O386" i="6"/>
  <c r="N415" i="6"/>
  <c r="C448" i="6"/>
  <c r="L466" i="6"/>
  <c r="H488" i="6"/>
  <c r="D499" i="6"/>
  <c r="B33" i="6"/>
  <c r="F64" i="6"/>
  <c r="B82" i="6"/>
  <c r="C146" i="6"/>
  <c r="B155" i="6"/>
  <c r="M162" i="6"/>
  <c r="M194" i="6"/>
  <c r="D230" i="6"/>
  <c r="M238" i="6"/>
  <c r="G245" i="6"/>
  <c r="E252" i="6"/>
  <c r="K260" i="6"/>
  <c r="D269" i="6"/>
  <c r="O271" i="6"/>
  <c r="O275" i="6"/>
  <c r="E289" i="6"/>
  <c r="K331" i="6"/>
  <c r="I336" i="6"/>
  <c r="B341" i="6"/>
  <c r="C361" i="6"/>
  <c r="G377" i="6"/>
  <c r="E380" i="6"/>
  <c r="B401" i="6"/>
  <c r="O415" i="6"/>
  <c r="M428" i="6"/>
  <c r="G439" i="6"/>
  <c r="E448" i="6"/>
  <c r="N466" i="6"/>
  <c r="L499" i="6"/>
  <c r="B184" i="6"/>
  <c r="C198" i="6"/>
  <c r="D210" i="6"/>
  <c r="K226" i="6"/>
  <c r="O238" i="6"/>
  <c r="K245" i="6"/>
  <c r="E269" i="6"/>
  <c r="P271" i="6"/>
  <c r="F289" i="6"/>
  <c r="D361" i="6"/>
  <c r="F380" i="6"/>
  <c r="B387" i="6"/>
  <c r="D435" i="6"/>
  <c r="B445" i="6"/>
  <c r="F448" i="6"/>
  <c r="P466" i="6"/>
  <c r="P422" i="6"/>
  <c r="C477" i="6"/>
  <c r="F490" i="6"/>
  <c r="B500" i="6"/>
  <c r="D286" i="6"/>
  <c r="M305" i="6"/>
  <c r="I308" i="6"/>
  <c r="I332" i="6"/>
  <c r="C378" i="6"/>
  <c r="C394" i="6"/>
  <c r="H398" i="6"/>
  <c r="I402" i="6"/>
  <c r="E407" i="6"/>
  <c r="C411" i="6"/>
  <c r="F430" i="6"/>
  <c r="B473" i="6"/>
  <c r="E477" i="6"/>
  <c r="G490" i="6"/>
  <c r="E500" i="6"/>
  <c r="O170" i="6"/>
  <c r="I177" i="6"/>
  <c r="F203" i="6"/>
  <c r="J210" i="6"/>
  <c r="C215" i="6"/>
  <c r="G219" i="6"/>
  <c r="P245" i="6"/>
  <c r="E253" i="6"/>
  <c r="B263" i="6"/>
  <c r="I269" i="6"/>
  <c r="E286" i="6"/>
  <c r="C290" i="6"/>
  <c r="J308" i="6"/>
  <c r="L311" i="6"/>
  <c r="D320" i="6"/>
  <c r="H357" i="6"/>
  <c r="H361" i="6"/>
  <c r="C364" i="6"/>
  <c r="C375" i="6"/>
  <c r="E378" i="6"/>
  <c r="K380" i="6"/>
  <c r="H383" i="6"/>
  <c r="C389" i="6"/>
  <c r="D394" i="6"/>
  <c r="J402" i="6"/>
  <c r="D411" i="6"/>
  <c r="C423" i="6"/>
  <c r="G430" i="6"/>
  <c r="B433" i="6"/>
  <c r="J435" i="6"/>
  <c r="K445" i="6"/>
  <c r="L448" i="6"/>
  <c r="J469" i="6"/>
  <c r="D473" i="6"/>
  <c r="H477" i="6"/>
  <c r="H490" i="6"/>
  <c r="J500" i="6"/>
  <c r="H33" i="6"/>
  <c r="J46" i="6"/>
  <c r="K82" i="6"/>
  <c r="K98" i="6"/>
  <c r="P118" i="6"/>
  <c r="K210" i="6"/>
  <c r="G215" i="6"/>
  <c r="H219" i="6"/>
  <c r="M253" i="6"/>
  <c r="D263" i="6"/>
  <c r="J269" i="6"/>
  <c r="F286" i="6"/>
  <c r="G290" i="6"/>
  <c r="K308" i="6"/>
  <c r="P364" i="6"/>
  <c r="F378" i="6"/>
  <c r="D389" i="6"/>
  <c r="M402" i="6"/>
  <c r="J411" i="6"/>
  <c r="G423" i="6"/>
  <c r="H430" i="6"/>
  <c r="D433" i="6"/>
  <c r="M477" i="6"/>
  <c r="M490" i="6"/>
  <c r="M500" i="6"/>
  <c r="G286" i="6"/>
  <c r="L308" i="6"/>
  <c r="G378" i="6"/>
  <c r="N402" i="6"/>
  <c r="J430" i="6"/>
  <c r="I286" i="6"/>
  <c r="H378" i="6"/>
  <c r="M215" i="6"/>
  <c r="O308" i="6"/>
  <c r="E346" i="6"/>
  <c r="H381" i="6"/>
  <c r="C418" i="6"/>
  <c r="J433" i="6"/>
  <c r="E436" i="6"/>
  <c r="I485" i="6"/>
  <c r="I17" i="6"/>
  <c r="J21" i="6"/>
  <c r="O108" i="6"/>
  <c r="N108" i="6"/>
  <c r="L108" i="6"/>
  <c r="P128" i="6"/>
  <c r="N128" i="6"/>
  <c r="P147" i="6"/>
  <c r="O147" i="6"/>
  <c r="L147" i="6"/>
  <c r="N183" i="6"/>
  <c r="K183" i="6"/>
  <c r="J183" i="6"/>
  <c r="H183" i="6"/>
  <c r="G248" i="6"/>
  <c r="F248" i="6"/>
  <c r="D277" i="6"/>
  <c r="C277" i="6"/>
  <c r="L277" i="6"/>
  <c r="J277" i="6"/>
  <c r="I277" i="6"/>
  <c r="G277" i="6"/>
  <c r="H277" i="6"/>
  <c r="E277" i="6"/>
  <c r="G299" i="6"/>
  <c r="J299" i="6"/>
  <c r="H299" i="6"/>
  <c r="H304" i="6"/>
  <c r="J304" i="6"/>
  <c r="F304" i="6"/>
  <c r="C328" i="6"/>
  <c r="I328" i="6"/>
  <c r="K328" i="6"/>
  <c r="E4" i="6"/>
  <c r="E11" i="6"/>
  <c r="K17" i="6"/>
  <c r="K21" i="6"/>
  <c r="E24" i="6"/>
  <c r="O26" i="6"/>
  <c r="N30" i="6"/>
  <c r="L33" i="6"/>
  <c r="M35" i="6"/>
  <c r="D38" i="6"/>
  <c r="O42" i="6"/>
  <c r="O44" i="6"/>
  <c r="D48" i="6"/>
  <c r="B57" i="6"/>
  <c r="K58" i="6"/>
  <c r="G61" i="6"/>
  <c r="H64" i="6"/>
  <c r="B69" i="6"/>
  <c r="P72" i="6"/>
  <c r="G75" i="6"/>
  <c r="O82" i="6"/>
  <c r="G86" i="6"/>
  <c r="H90" i="6"/>
  <c r="I93" i="6"/>
  <c r="J96" i="6"/>
  <c r="I96" i="6"/>
  <c r="C96" i="6"/>
  <c r="N104" i="6"/>
  <c r="B108" i="6"/>
  <c r="H110" i="6"/>
  <c r="B128" i="6"/>
  <c r="N131" i="6"/>
  <c r="B139" i="6"/>
  <c r="H141" i="6"/>
  <c r="E144" i="6"/>
  <c r="E147" i="6"/>
  <c r="G155" i="6"/>
  <c r="N157" i="6"/>
  <c r="H161" i="6"/>
  <c r="L163" i="6"/>
  <c r="K169" i="6"/>
  <c r="I171" i="6"/>
  <c r="J179" i="6"/>
  <c r="B183" i="6"/>
  <c r="J184" i="6"/>
  <c r="E187" i="6"/>
  <c r="K190" i="6"/>
  <c r="L195" i="6"/>
  <c r="B199" i="6"/>
  <c r="P199" i="6"/>
  <c r="K200" i="6"/>
  <c r="F204" i="6"/>
  <c r="H209" i="6"/>
  <c r="N211" i="6"/>
  <c r="D215" i="6"/>
  <c r="E217" i="6"/>
  <c r="P222" i="6"/>
  <c r="L226" i="6"/>
  <c r="J240" i="6"/>
  <c r="D242" i="6"/>
  <c r="N244" i="6"/>
  <c r="P248" i="6"/>
  <c r="I257" i="6"/>
  <c r="G257" i="6"/>
  <c r="F257" i="6"/>
  <c r="D257" i="6"/>
  <c r="P257" i="6"/>
  <c r="K257" i="6"/>
  <c r="E257" i="6"/>
  <c r="B257" i="6"/>
  <c r="P268" i="6"/>
  <c r="N268" i="6"/>
  <c r="L268" i="6"/>
  <c r="O270" i="6"/>
  <c r="B277" i="6"/>
  <c r="C299" i="6"/>
  <c r="P304" i="6"/>
  <c r="B328" i="6"/>
  <c r="G11" i="6"/>
  <c r="L17" i="6"/>
  <c r="L21" i="6"/>
  <c r="F24" i="6"/>
  <c r="P26" i="6"/>
  <c r="O30" i="6"/>
  <c r="N35" i="6"/>
  <c r="P44" i="6"/>
  <c r="D57" i="6"/>
  <c r="L58" i="6"/>
  <c r="H61" i="6"/>
  <c r="I64" i="6"/>
  <c r="K69" i="6"/>
  <c r="H75" i="6"/>
  <c r="H86" i="6"/>
  <c r="I90" i="6"/>
  <c r="J93" i="6"/>
  <c r="O104" i="6"/>
  <c r="F108" i="6"/>
  <c r="O111" i="6"/>
  <c r="I111" i="6"/>
  <c r="F111" i="6"/>
  <c r="E111" i="6"/>
  <c r="C111" i="6"/>
  <c r="M128" i="6"/>
  <c r="C139" i="6"/>
  <c r="K141" i="6"/>
  <c r="F144" i="6"/>
  <c r="F147" i="6"/>
  <c r="O150" i="6"/>
  <c r="M150" i="6"/>
  <c r="B150" i="6"/>
  <c r="H155" i="6"/>
  <c r="I161" i="6"/>
  <c r="N163" i="6"/>
  <c r="M169" i="6"/>
  <c r="J171" i="6"/>
  <c r="P174" i="6"/>
  <c r="B174" i="6"/>
  <c r="K179" i="6"/>
  <c r="C183" i="6"/>
  <c r="K184" i="6"/>
  <c r="P189" i="6"/>
  <c r="M189" i="6"/>
  <c r="L189" i="6"/>
  <c r="J189" i="6"/>
  <c r="L190" i="6"/>
  <c r="M200" i="6"/>
  <c r="G204" i="6"/>
  <c r="J209" i="6"/>
  <c r="F217" i="6"/>
  <c r="K240" i="6"/>
  <c r="P261" i="6"/>
  <c r="N261" i="6"/>
  <c r="H261" i="6"/>
  <c r="F277" i="6"/>
  <c r="I288" i="6"/>
  <c r="E288" i="6"/>
  <c r="M288" i="6"/>
  <c r="D299" i="6"/>
  <c r="D328" i="6"/>
  <c r="N348" i="6"/>
  <c r="M348" i="6"/>
  <c r="P348" i="6"/>
  <c r="K348" i="6"/>
  <c r="G348" i="6"/>
  <c r="F348" i="6"/>
  <c r="L348" i="6"/>
  <c r="J348" i="6"/>
  <c r="I348" i="6"/>
  <c r="H348" i="6"/>
  <c r="O11" i="6"/>
  <c r="C15" i="6"/>
  <c r="M17" i="6"/>
  <c r="C19" i="6"/>
  <c r="M21" i="6"/>
  <c r="G24" i="6"/>
  <c r="P30" i="6"/>
  <c r="B34" i="6"/>
  <c r="O35" i="6"/>
  <c r="E57" i="6"/>
  <c r="M58" i="6"/>
  <c r="I61" i="6"/>
  <c r="J64" i="6"/>
  <c r="L69" i="6"/>
  <c r="G74" i="6"/>
  <c r="F74" i="6"/>
  <c r="E74" i="6"/>
  <c r="J75" i="6"/>
  <c r="B80" i="6"/>
  <c r="P83" i="6"/>
  <c r="N83" i="6"/>
  <c r="I86" i="6"/>
  <c r="J90" i="6"/>
  <c r="K93" i="6"/>
  <c r="G108" i="6"/>
  <c r="B111" i="6"/>
  <c r="H114" i="6"/>
  <c r="O128" i="6"/>
  <c r="D139" i="6"/>
  <c r="M141" i="6"/>
  <c r="H144" i="6"/>
  <c r="H147" i="6"/>
  <c r="L150" i="6"/>
  <c r="B153" i="6"/>
  <c r="I155" i="6"/>
  <c r="I158" i="6"/>
  <c r="C166" i="6"/>
  <c r="D170" i="6"/>
  <c r="L170" i="6"/>
  <c r="I170" i="6"/>
  <c r="H170" i="6"/>
  <c r="F170" i="6"/>
  <c r="L171" i="6"/>
  <c r="C174" i="6"/>
  <c r="L179" i="6"/>
  <c r="D183" i="6"/>
  <c r="M184" i="6"/>
  <c r="B189" i="6"/>
  <c r="M190" i="6"/>
  <c r="H204" i="6"/>
  <c r="M209" i="6"/>
  <c r="G217" i="6"/>
  <c r="C223" i="6"/>
  <c r="L240" i="6"/>
  <c r="G242" i="6"/>
  <c r="E249" i="6"/>
  <c r="B254" i="6"/>
  <c r="M254" i="6"/>
  <c r="I254" i="6"/>
  <c r="P254" i="6"/>
  <c r="O254" i="6"/>
  <c r="L254" i="6"/>
  <c r="K254" i="6"/>
  <c r="H254" i="6"/>
  <c r="F254" i="6"/>
  <c r="B261" i="6"/>
  <c r="P278" i="6"/>
  <c r="O278" i="6"/>
  <c r="N278" i="6"/>
  <c r="J278" i="6"/>
  <c r="H278" i="6"/>
  <c r="G278" i="6"/>
  <c r="C278" i="6"/>
  <c r="B278" i="6"/>
  <c r="B288" i="6"/>
  <c r="I299" i="6"/>
  <c r="E328" i="6"/>
  <c r="P342" i="6"/>
  <c r="D348" i="6"/>
  <c r="J4" i="6"/>
  <c r="P11" i="6"/>
  <c r="D15" i="6"/>
  <c r="N17" i="6"/>
  <c r="D19" i="6"/>
  <c r="N21" i="6"/>
  <c r="H24" i="6"/>
  <c r="C34" i="6"/>
  <c r="P35" i="6"/>
  <c r="F57" i="6"/>
  <c r="N58" i="6"/>
  <c r="J61" i="6"/>
  <c r="K64" i="6"/>
  <c r="M69" i="6"/>
  <c r="N75" i="6"/>
  <c r="L80" i="6"/>
  <c r="J86" i="6"/>
  <c r="L90" i="6"/>
  <c r="L93" i="6"/>
  <c r="G99" i="6"/>
  <c r="O99" i="6"/>
  <c r="O105" i="6"/>
  <c r="N105" i="6"/>
  <c r="L105" i="6"/>
  <c r="H108" i="6"/>
  <c r="D111" i="6"/>
  <c r="I114" i="6"/>
  <c r="J123" i="6"/>
  <c r="H123" i="6"/>
  <c r="E139" i="6"/>
  <c r="N141" i="6"/>
  <c r="I144" i="6"/>
  <c r="I147" i="6"/>
  <c r="O151" i="6"/>
  <c r="D151" i="6"/>
  <c r="D153" i="6"/>
  <c r="J155" i="6"/>
  <c r="J158" i="6"/>
  <c r="D162" i="6"/>
  <c r="G162" i="6"/>
  <c r="D166" i="6"/>
  <c r="O171" i="6"/>
  <c r="D174" i="6"/>
  <c r="M179" i="6"/>
  <c r="E183" i="6"/>
  <c r="C189" i="6"/>
  <c r="N190" i="6"/>
  <c r="H194" i="6"/>
  <c r="E194" i="6"/>
  <c r="D194" i="6"/>
  <c r="B194" i="6"/>
  <c r="I204" i="6"/>
  <c r="N209" i="6"/>
  <c r="I217" i="6"/>
  <c r="E223" i="6"/>
  <c r="M240" i="6"/>
  <c r="J242" i="6"/>
  <c r="M249" i="6"/>
  <c r="C261" i="6"/>
  <c r="O285" i="6"/>
  <c r="G285" i="6"/>
  <c r="C285" i="6"/>
  <c r="C288" i="6"/>
  <c r="G300" i="6"/>
  <c r="C300" i="6"/>
  <c r="O300" i="6"/>
  <c r="K300" i="6"/>
  <c r="J300" i="6"/>
  <c r="I300" i="6"/>
  <c r="B300" i="6"/>
  <c r="P300" i="6"/>
  <c r="N300" i="6"/>
  <c r="L300" i="6"/>
  <c r="H300" i="6"/>
  <c r="N311" i="6"/>
  <c r="J311" i="6"/>
  <c r="I311" i="6"/>
  <c r="E311" i="6"/>
  <c r="O311" i="6"/>
  <c r="H311" i="6"/>
  <c r="P316" i="6"/>
  <c r="M316" i="6"/>
  <c r="L316" i="6"/>
  <c r="F316" i="6"/>
  <c r="M328" i="6"/>
  <c r="P343" i="6"/>
  <c r="E343" i="6"/>
  <c r="D343" i="6"/>
  <c r="E348" i="6"/>
  <c r="K4" i="6"/>
  <c r="L4" i="6" s="1"/>
  <c r="P4" i="6" s="1"/>
  <c r="E15" i="6"/>
  <c r="O17" i="6"/>
  <c r="O21" i="6"/>
  <c r="I24" i="6"/>
  <c r="M27" i="6"/>
  <c r="M31" i="6"/>
  <c r="E34" i="6"/>
  <c r="C43" i="6"/>
  <c r="G57" i="6"/>
  <c r="O58" i="6"/>
  <c r="K61" i="6"/>
  <c r="L64" i="6"/>
  <c r="N69" i="6"/>
  <c r="C74" i="6"/>
  <c r="O75" i="6"/>
  <c r="M80" i="6"/>
  <c r="F83" i="6"/>
  <c r="K86" i="6"/>
  <c r="M90" i="6"/>
  <c r="B99" i="6"/>
  <c r="B105" i="6"/>
  <c r="I108" i="6"/>
  <c r="G111" i="6"/>
  <c r="K114" i="6"/>
  <c r="D118" i="6"/>
  <c r="B123" i="6"/>
  <c r="F139" i="6"/>
  <c r="P141" i="6"/>
  <c r="J144" i="6"/>
  <c r="J147" i="6"/>
  <c r="C151" i="6"/>
  <c r="E153" i="6"/>
  <c r="L155" i="6"/>
  <c r="E162" i="6"/>
  <c r="B164" i="6"/>
  <c r="L166" i="6"/>
  <c r="C170" i="6"/>
  <c r="E174" i="6"/>
  <c r="N179" i="6"/>
  <c r="F183" i="6"/>
  <c r="K187" i="6"/>
  <c r="D189" i="6"/>
  <c r="O190" i="6"/>
  <c r="C194" i="6"/>
  <c r="J204" i="6"/>
  <c r="J212" i="6"/>
  <c r="J215" i="6"/>
  <c r="K217" i="6"/>
  <c r="F223" i="6"/>
  <c r="P240" i="6"/>
  <c r="K242" i="6"/>
  <c r="D254" i="6"/>
  <c r="F261" i="6"/>
  <c r="K278" i="6"/>
  <c r="B285" i="6"/>
  <c r="D288" i="6"/>
  <c r="J291" i="6"/>
  <c r="L291" i="6"/>
  <c r="K291" i="6"/>
  <c r="H291" i="6"/>
  <c r="G291" i="6"/>
  <c r="F291" i="6"/>
  <c r="D291" i="6"/>
  <c r="P291" i="6"/>
  <c r="N291" i="6"/>
  <c r="O297" i="6"/>
  <c r="G297" i="6"/>
  <c r="B297" i="6"/>
  <c r="M297" i="6"/>
  <c r="L297" i="6"/>
  <c r="H297" i="6"/>
  <c r="E297" i="6"/>
  <c r="M300" i="6"/>
  <c r="C311" i="6"/>
  <c r="B316" i="6"/>
  <c r="C343" i="6"/>
  <c r="B370" i="6"/>
  <c r="E370" i="6"/>
  <c r="D370" i="6"/>
  <c r="C370" i="6"/>
  <c r="M370" i="6"/>
  <c r="L370" i="6"/>
  <c r="H370" i="6"/>
  <c r="P370" i="6"/>
  <c r="O370" i="6"/>
  <c r="F15" i="6"/>
  <c r="P17" i="6"/>
  <c r="N31" i="6"/>
  <c r="F34" i="6"/>
  <c r="D43" i="6"/>
  <c r="H57" i="6"/>
  <c r="P58" i="6"/>
  <c r="L61" i="6"/>
  <c r="M64" i="6"/>
  <c r="O69" i="6"/>
  <c r="D74" i="6"/>
  <c r="N80" i="6"/>
  <c r="H83" i="6"/>
  <c r="L86" i="6"/>
  <c r="N90" i="6"/>
  <c r="C99" i="6"/>
  <c r="C105" i="6"/>
  <c r="J108" i="6"/>
  <c r="H111" i="6"/>
  <c r="P115" i="6"/>
  <c r="N115" i="6"/>
  <c r="F118" i="6"/>
  <c r="E123" i="6"/>
  <c r="I139" i="6"/>
  <c r="K144" i="6"/>
  <c r="K147" i="6"/>
  <c r="E151" i="6"/>
  <c r="M155" i="6"/>
  <c r="O159" i="6"/>
  <c r="K159" i="6"/>
  <c r="J159" i="6"/>
  <c r="B159" i="6"/>
  <c r="H162" i="6"/>
  <c r="C164" i="6"/>
  <c r="M166" i="6"/>
  <c r="E170" i="6"/>
  <c r="F174" i="6"/>
  <c r="O179" i="6"/>
  <c r="G183" i="6"/>
  <c r="E189" i="6"/>
  <c r="P190" i="6"/>
  <c r="F194" i="6"/>
  <c r="K204" i="6"/>
  <c r="J224" i="6"/>
  <c r="M224" i="6"/>
  <c r="F224" i="6"/>
  <c r="D224" i="6"/>
  <c r="K243" i="6"/>
  <c r="J243" i="6"/>
  <c r="G243" i="6"/>
  <c r="F243" i="6"/>
  <c r="C243" i="6"/>
  <c r="O251" i="6"/>
  <c r="K251" i="6"/>
  <c r="B251" i="6"/>
  <c r="E254" i="6"/>
  <c r="L261" i="6"/>
  <c r="I265" i="6"/>
  <c r="J265" i="6"/>
  <c r="C265" i="6"/>
  <c r="L278" i="6"/>
  <c r="E285" i="6"/>
  <c r="L288" i="6"/>
  <c r="N301" i="6"/>
  <c r="B301" i="6"/>
  <c r="D311" i="6"/>
  <c r="E316" i="6"/>
  <c r="L343" i="6"/>
  <c r="F370" i="6"/>
  <c r="M393" i="6"/>
  <c r="L393" i="6"/>
  <c r="K393" i="6"/>
  <c r="I393" i="6"/>
  <c r="P393" i="6"/>
  <c r="O393" i="6"/>
  <c r="N393" i="6"/>
  <c r="J393" i="6"/>
  <c r="C5" i="6"/>
  <c r="B9" i="6"/>
  <c r="E22" i="6"/>
  <c r="G34" i="6"/>
  <c r="J38" i="6"/>
  <c r="E43" i="6"/>
  <c r="B49" i="6"/>
  <c r="I57" i="6"/>
  <c r="M61" i="6"/>
  <c r="O64" i="6"/>
  <c r="P69" i="6"/>
  <c r="H74" i="6"/>
  <c r="I83" i="6"/>
  <c r="M86" i="6"/>
  <c r="C97" i="6"/>
  <c r="D99" i="6"/>
  <c r="D105" i="6"/>
  <c r="K108" i="6"/>
  <c r="J111" i="6"/>
  <c r="C115" i="6"/>
  <c r="G118" i="6"/>
  <c r="F123" i="6"/>
  <c r="J139" i="6"/>
  <c r="L144" i="6"/>
  <c r="N147" i="6"/>
  <c r="F151" i="6"/>
  <c r="P154" i="6"/>
  <c r="O154" i="6"/>
  <c r="K154" i="6"/>
  <c r="N155" i="6"/>
  <c r="D159" i="6"/>
  <c r="I162" i="6"/>
  <c r="D164" i="6"/>
  <c r="N166" i="6"/>
  <c r="G170" i="6"/>
  <c r="G174" i="6"/>
  <c r="P179" i="6"/>
  <c r="I183" i="6"/>
  <c r="B186" i="6"/>
  <c r="F189" i="6"/>
  <c r="G194" i="6"/>
  <c r="E197" i="6"/>
  <c r="H199" i="6"/>
  <c r="M203" i="6"/>
  <c r="J203" i="6"/>
  <c r="G203" i="6"/>
  <c r="E203" i="6"/>
  <c r="M204" i="6"/>
  <c r="C210" i="6"/>
  <c r="K224" i="6"/>
  <c r="E243" i="6"/>
  <c r="D251" i="6"/>
  <c r="G254" i="6"/>
  <c r="B265" i="6"/>
  <c r="M278" i="6"/>
  <c r="N288" i="6"/>
  <c r="E291" i="6"/>
  <c r="F297" i="6"/>
  <c r="C301" i="6"/>
  <c r="F311" i="6"/>
  <c r="H316" i="6"/>
  <c r="M343" i="6"/>
  <c r="G370" i="6"/>
  <c r="J57" i="6"/>
  <c r="N61" i="6"/>
  <c r="P64" i="6"/>
  <c r="N86" i="6"/>
  <c r="L91" i="6"/>
  <c r="D91" i="6"/>
  <c r="M108" i="6"/>
  <c r="K139" i="6"/>
  <c r="M144" i="6"/>
  <c r="O155" i="6"/>
  <c r="L183" i="6"/>
  <c r="N214" i="6"/>
  <c r="M214" i="6"/>
  <c r="J214" i="6"/>
  <c r="I214" i="6"/>
  <c r="G214" i="6"/>
  <c r="O288" i="6"/>
  <c r="G311" i="6"/>
  <c r="N343" i="6"/>
  <c r="G360" i="6"/>
  <c r="F360" i="6"/>
  <c r="K360" i="6"/>
  <c r="I360" i="6"/>
  <c r="C360" i="6"/>
  <c r="B366" i="6"/>
  <c r="P366" i="6"/>
  <c r="N366" i="6"/>
  <c r="J366" i="6"/>
  <c r="I366" i="6"/>
  <c r="H366" i="6"/>
  <c r="F366" i="6"/>
  <c r="N398" i="6"/>
  <c r="K398" i="6"/>
  <c r="I398" i="6"/>
  <c r="C398" i="6"/>
  <c r="B398" i="6"/>
  <c r="M29" i="6"/>
  <c r="I34" i="6"/>
  <c r="H43" i="6"/>
  <c r="K57" i="6"/>
  <c r="P61" i="6"/>
  <c r="K65" i="6"/>
  <c r="E65" i="6"/>
  <c r="D65" i="6"/>
  <c r="E68" i="6"/>
  <c r="B68" i="6"/>
  <c r="K83" i="6"/>
  <c r="P86" i="6"/>
  <c r="M91" i="6"/>
  <c r="F99" i="6"/>
  <c r="F105" i="6"/>
  <c r="P108" i="6"/>
  <c r="L111" i="6"/>
  <c r="I118" i="6"/>
  <c r="E120" i="6"/>
  <c r="B127" i="6"/>
  <c r="L139" i="6"/>
  <c r="B148" i="6"/>
  <c r="H151" i="6"/>
  <c r="M156" i="6"/>
  <c r="K156" i="6"/>
  <c r="E156" i="6"/>
  <c r="K162" i="6"/>
  <c r="I174" i="6"/>
  <c r="B177" i="6"/>
  <c r="M181" i="6"/>
  <c r="G181" i="6"/>
  <c r="F181" i="6"/>
  <c r="C181" i="6"/>
  <c r="M183" i="6"/>
  <c r="H189" i="6"/>
  <c r="J194" i="6"/>
  <c r="B214" i="6"/>
  <c r="N254" i="6"/>
  <c r="C263" i="6"/>
  <c r="P263" i="6"/>
  <c r="K263" i="6"/>
  <c r="G263" i="6"/>
  <c r="O263" i="6"/>
  <c r="M263" i="6"/>
  <c r="L263" i="6"/>
  <c r="I263" i="6"/>
  <c r="F263" i="6"/>
  <c r="P288" i="6"/>
  <c r="K311" i="6"/>
  <c r="E318" i="6"/>
  <c r="D318" i="6"/>
  <c r="F318" i="6"/>
  <c r="O318" i="6"/>
  <c r="K318" i="6"/>
  <c r="P318" i="6"/>
  <c r="N318" i="6"/>
  <c r="L318" i="6"/>
  <c r="I318" i="6"/>
  <c r="C338" i="6"/>
  <c r="B338" i="6"/>
  <c r="E338" i="6"/>
  <c r="N338" i="6"/>
  <c r="J344" i="6"/>
  <c r="G344" i="6"/>
  <c r="E344" i="6"/>
  <c r="B360" i="6"/>
  <c r="D366" i="6"/>
  <c r="F398" i="6"/>
  <c r="C461" i="6"/>
  <c r="B461" i="6"/>
  <c r="P461" i="6"/>
  <c r="I461" i="6"/>
  <c r="L57" i="6"/>
  <c r="P62" i="6"/>
  <c r="O62" i="6"/>
  <c r="I82" i="6"/>
  <c r="H82" i="6"/>
  <c r="F82" i="6"/>
  <c r="M111" i="6"/>
  <c r="G120" i="6"/>
  <c r="F127" i="6"/>
  <c r="N136" i="6"/>
  <c r="M136" i="6"/>
  <c r="K136" i="6"/>
  <c r="M139" i="6"/>
  <c r="E148" i="6"/>
  <c r="J174" i="6"/>
  <c r="C177" i="6"/>
  <c r="O183" i="6"/>
  <c r="L188" i="6"/>
  <c r="I188" i="6"/>
  <c r="H188" i="6"/>
  <c r="F188" i="6"/>
  <c r="I189" i="6"/>
  <c r="K194" i="6"/>
  <c r="C214" i="6"/>
  <c r="N233" i="6"/>
  <c r="P233" i="6"/>
  <c r="M233" i="6"/>
  <c r="F235" i="6"/>
  <c r="D235" i="6"/>
  <c r="L235" i="6"/>
  <c r="K235" i="6"/>
  <c r="I235" i="6"/>
  <c r="H235" i="6"/>
  <c r="E235" i="6"/>
  <c r="I255" i="6"/>
  <c r="G255" i="6"/>
  <c r="D255" i="6"/>
  <c r="B255" i="6"/>
  <c r="P255" i="6"/>
  <c r="B259" i="6"/>
  <c r="J259" i="6"/>
  <c r="I259" i="6"/>
  <c r="H259" i="6"/>
  <c r="F259" i="6"/>
  <c r="P259" i="6"/>
  <c r="N259" i="6"/>
  <c r="L259" i="6"/>
  <c r="G275" i="6"/>
  <c r="C275" i="6"/>
  <c r="M275" i="6"/>
  <c r="L275" i="6"/>
  <c r="K275" i="6"/>
  <c r="I275" i="6"/>
  <c r="J275" i="6"/>
  <c r="B275" i="6"/>
  <c r="G330" i="6"/>
  <c r="L330" i="6"/>
  <c r="D345" i="6"/>
  <c r="B345" i="6"/>
  <c r="I345" i="6"/>
  <c r="P345" i="6"/>
  <c r="L345" i="6"/>
  <c r="N345" i="6"/>
  <c r="M345" i="6"/>
  <c r="K345" i="6"/>
  <c r="J345" i="6"/>
  <c r="H345" i="6"/>
  <c r="E345" i="6"/>
  <c r="E421" i="6"/>
  <c r="F421" i="6"/>
  <c r="C421" i="6"/>
  <c r="M57" i="6"/>
  <c r="J60" i="6"/>
  <c r="I60" i="6"/>
  <c r="D88" i="6"/>
  <c r="B88" i="6"/>
  <c r="O139" i="6"/>
  <c r="H168" i="6"/>
  <c r="D168" i="6"/>
  <c r="C168" i="6"/>
  <c r="P183" i="6"/>
  <c r="D292" i="6"/>
  <c r="I292" i="6"/>
  <c r="N57" i="6"/>
  <c r="M79" i="6"/>
  <c r="L79" i="6"/>
  <c r="J79" i="6"/>
  <c r="C160" i="6"/>
  <c r="E168" i="6"/>
  <c r="O184" i="6"/>
  <c r="N184" i="6"/>
  <c r="L184" i="6"/>
  <c r="M273" i="6"/>
  <c r="P273" i="6"/>
  <c r="L273" i="6"/>
  <c r="C273" i="6"/>
  <c r="E273" i="6"/>
  <c r="B273" i="6"/>
  <c r="J302" i="6"/>
  <c r="G302" i="6"/>
  <c r="G395" i="6"/>
  <c r="L429" i="6"/>
  <c r="K429" i="6"/>
  <c r="B21" i="6"/>
  <c r="O57" i="6"/>
  <c r="D60" i="6"/>
  <c r="G72" i="6"/>
  <c r="B79" i="6"/>
  <c r="G88" i="6"/>
  <c r="D112" i="6"/>
  <c r="P112" i="6"/>
  <c r="O112" i="6"/>
  <c r="M112" i="6"/>
  <c r="D160" i="6"/>
  <c r="P165" i="6"/>
  <c r="J165" i="6"/>
  <c r="G165" i="6"/>
  <c r="F165" i="6"/>
  <c r="C165" i="6"/>
  <c r="F168" i="6"/>
  <c r="P226" i="6"/>
  <c r="O226" i="6"/>
  <c r="M226" i="6"/>
  <c r="L244" i="6"/>
  <c r="O244" i="6"/>
  <c r="F281" i="6"/>
  <c r="E281" i="6"/>
  <c r="P312" i="6"/>
  <c r="B312" i="6"/>
  <c r="N350" i="6"/>
  <c r="M350" i="6"/>
  <c r="H395" i="6"/>
  <c r="L468" i="6"/>
  <c r="I468" i="6"/>
  <c r="N468" i="6"/>
  <c r="M468" i="6"/>
  <c r="F468" i="6"/>
  <c r="E468" i="6"/>
  <c r="K468" i="6"/>
  <c r="G468" i="6"/>
  <c r="D468" i="6"/>
  <c r="C17" i="6"/>
  <c r="C21" i="6"/>
  <c r="I39" i="6"/>
  <c r="P57" i="6"/>
  <c r="G60" i="6"/>
  <c r="H72" i="6"/>
  <c r="D79" i="6"/>
  <c r="P88" i="6"/>
  <c r="P93" i="6"/>
  <c r="N93" i="6"/>
  <c r="K104" i="6"/>
  <c r="H104" i="6"/>
  <c r="F104" i="6"/>
  <c r="C104" i="6"/>
  <c r="F112" i="6"/>
  <c r="C157" i="6"/>
  <c r="F160" i="6"/>
  <c r="B165" i="6"/>
  <c r="J168" i="6"/>
  <c r="H171" i="6"/>
  <c r="N171" i="6"/>
  <c r="M171" i="6"/>
  <c r="K171" i="6"/>
  <c r="C184" i="6"/>
  <c r="O209" i="6"/>
  <c r="L209" i="6"/>
  <c r="K209" i="6"/>
  <c r="I209" i="6"/>
  <c r="B220" i="6"/>
  <c r="B226" i="6"/>
  <c r="D244" i="6"/>
  <c r="P247" i="6"/>
  <c r="L247" i="6"/>
  <c r="I247" i="6"/>
  <c r="C247" i="6"/>
  <c r="O247" i="6"/>
  <c r="M247" i="6"/>
  <c r="H247" i="6"/>
  <c r="I273" i="6"/>
  <c r="P276" i="6"/>
  <c r="F276" i="6"/>
  <c r="I312" i="6"/>
  <c r="B350" i="6"/>
  <c r="G391" i="6"/>
  <c r="L391" i="6"/>
  <c r="D17" i="6"/>
  <c r="D21" i="6"/>
  <c r="J39" i="6"/>
  <c r="B51" i="6"/>
  <c r="H60" i="6"/>
  <c r="I72" i="6"/>
  <c r="F79" i="6"/>
  <c r="B93" i="6"/>
  <c r="B104" i="6"/>
  <c r="C106" i="6"/>
  <c r="H112" i="6"/>
  <c r="E157" i="6"/>
  <c r="M163" i="6"/>
  <c r="J163" i="6"/>
  <c r="I163" i="6"/>
  <c r="F163" i="6"/>
  <c r="E165" i="6"/>
  <c r="K168" i="6"/>
  <c r="B171" i="6"/>
  <c r="D184" i="6"/>
  <c r="B190" i="6"/>
  <c r="O200" i="6"/>
  <c r="G200" i="6"/>
  <c r="C200" i="6"/>
  <c r="B200" i="6"/>
  <c r="B209" i="6"/>
  <c r="M220" i="6"/>
  <c r="C226" i="6"/>
  <c r="F244" i="6"/>
  <c r="B247" i="6"/>
  <c r="J273" i="6"/>
  <c r="B276" i="6"/>
  <c r="G327" i="6"/>
  <c r="F327" i="6"/>
  <c r="O327" i="6"/>
  <c r="N327" i="6"/>
  <c r="M327" i="6"/>
  <c r="H327" i="6"/>
  <c r="K335" i="6"/>
  <c r="J335" i="6"/>
  <c r="E335" i="6"/>
  <c r="I335" i="6"/>
  <c r="P335" i="6"/>
  <c r="O335" i="6"/>
  <c r="N335" i="6"/>
  <c r="H335" i="6"/>
  <c r="G335" i="6"/>
  <c r="I350" i="6"/>
  <c r="C391" i="6"/>
  <c r="F412" i="6"/>
  <c r="D412" i="6"/>
  <c r="C412" i="6"/>
  <c r="P412" i="6"/>
  <c r="O412" i="6"/>
  <c r="H412" i="6"/>
  <c r="E17" i="6"/>
  <c r="E21" i="6"/>
  <c r="K39" i="6"/>
  <c r="J51" i="6"/>
  <c r="B58" i="6"/>
  <c r="M60" i="6"/>
  <c r="B64" i="6"/>
  <c r="J72" i="6"/>
  <c r="M75" i="6"/>
  <c r="L75" i="6"/>
  <c r="I75" i="6"/>
  <c r="H79" i="6"/>
  <c r="K90" i="6"/>
  <c r="P90" i="6"/>
  <c r="D93" i="6"/>
  <c r="D104" i="6"/>
  <c r="D106" i="6"/>
  <c r="I112" i="6"/>
  <c r="P152" i="6"/>
  <c r="M152" i="6"/>
  <c r="L152" i="6"/>
  <c r="I152" i="6"/>
  <c r="F157" i="6"/>
  <c r="N161" i="6"/>
  <c r="M161" i="6"/>
  <c r="J161" i="6"/>
  <c r="B163" i="6"/>
  <c r="H165" i="6"/>
  <c r="M168" i="6"/>
  <c r="C171" i="6"/>
  <c r="B182" i="6"/>
  <c r="E184" i="6"/>
  <c r="D190" i="6"/>
  <c r="O195" i="6"/>
  <c r="N195" i="6"/>
  <c r="J195" i="6"/>
  <c r="D200" i="6"/>
  <c r="O204" i="6"/>
  <c r="N204" i="6"/>
  <c r="L204" i="6"/>
  <c r="C209" i="6"/>
  <c r="D226" i="6"/>
  <c r="G228" i="6"/>
  <c r="M228" i="6"/>
  <c r="J228" i="6"/>
  <c r="D228" i="6"/>
  <c r="G244" i="6"/>
  <c r="E247" i="6"/>
  <c r="N273" i="6"/>
  <c r="E276" i="6"/>
  <c r="B327" i="6"/>
  <c r="B335" i="6"/>
  <c r="E347" i="6"/>
  <c r="D347" i="6"/>
  <c r="J347" i="6"/>
  <c r="F347" i="6"/>
  <c r="C347" i="6"/>
  <c r="B347" i="6"/>
  <c r="P347" i="6"/>
  <c r="O350" i="6"/>
  <c r="H355" i="6"/>
  <c r="P355" i="6"/>
  <c r="P379" i="6"/>
  <c r="L379" i="6"/>
  <c r="F379" i="6"/>
  <c r="O379" i="6"/>
  <c r="N379" i="6"/>
  <c r="M379" i="6"/>
  <c r="F391" i="6"/>
  <c r="D456" i="6"/>
  <c r="B456" i="6"/>
  <c r="P456" i="6"/>
  <c r="E456" i="6"/>
  <c r="C456" i="6"/>
  <c r="K456" i="6"/>
  <c r="J456" i="6"/>
  <c r="K6" i="6"/>
  <c r="F17" i="6"/>
  <c r="G21" i="6"/>
  <c r="L39" i="6"/>
  <c r="L51" i="6"/>
  <c r="D58" i="6"/>
  <c r="C64" i="6"/>
  <c r="K72" i="6"/>
  <c r="B75" i="6"/>
  <c r="I79" i="6"/>
  <c r="B86" i="6"/>
  <c r="C90" i="6"/>
  <c r="E93" i="6"/>
  <c r="I104" i="6"/>
  <c r="F106" i="6"/>
  <c r="J112" i="6"/>
  <c r="G144" i="6"/>
  <c r="P144" i="6"/>
  <c r="N144" i="6"/>
  <c r="G157" i="6"/>
  <c r="D163" i="6"/>
  <c r="I165" i="6"/>
  <c r="N168" i="6"/>
  <c r="D171" i="6"/>
  <c r="G182" i="6"/>
  <c r="F184" i="6"/>
  <c r="F190" i="6"/>
  <c r="F200" i="6"/>
  <c r="D209" i="6"/>
  <c r="E226" i="6"/>
  <c r="H244" i="6"/>
  <c r="F247" i="6"/>
  <c r="K267" i="6"/>
  <c r="C267" i="6"/>
  <c r="G276" i="6"/>
  <c r="E327" i="6"/>
  <c r="F351" i="6"/>
  <c r="E351" i="6"/>
  <c r="O351" i="6"/>
  <c r="M351" i="6"/>
  <c r="H351" i="6"/>
  <c r="H391" i="6"/>
  <c r="P425" i="6"/>
  <c r="J425" i="6"/>
  <c r="G425" i="6"/>
  <c r="F425" i="6"/>
  <c r="D425" i="6"/>
  <c r="B425" i="6"/>
  <c r="L425" i="6"/>
  <c r="K425" i="6"/>
  <c r="E425" i="6"/>
  <c r="B4" i="6"/>
  <c r="G17" i="6"/>
  <c r="H21" i="6"/>
  <c r="J35" i="6"/>
  <c r="M39" i="6"/>
  <c r="B44" i="6"/>
  <c r="M51" i="6"/>
  <c r="G58" i="6"/>
  <c r="C61" i="6"/>
  <c r="D64" i="6"/>
  <c r="M72" i="6"/>
  <c r="C75" i="6"/>
  <c r="K79" i="6"/>
  <c r="D86" i="6"/>
  <c r="D90" i="6"/>
  <c r="F93" i="6"/>
  <c r="J104" i="6"/>
  <c r="N106" i="6"/>
  <c r="D110" i="6"/>
  <c r="K112" i="6"/>
  <c r="N127" i="6"/>
  <c r="D141" i="6"/>
  <c r="B144" i="6"/>
  <c r="N148" i="6"/>
  <c r="C152" i="6"/>
  <c r="D155" i="6"/>
  <c r="J157" i="6"/>
  <c r="D161" i="6"/>
  <c r="E163" i="6"/>
  <c r="K165" i="6"/>
  <c r="E171" i="6"/>
  <c r="N173" i="6"/>
  <c r="M173" i="6"/>
  <c r="D173" i="6"/>
  <c r="I182" i="6"/>
  <c r="G184" i="6"/>
  <c r="G190" i="6"/>
  <c r="F195" i="6"/>
  <c r="H200" i="6"/>
  <c r="C204" i="6"/>
  <c r="E209" i="6"/>
  <c r="L211" i="6"/>
  <c r="E211" i="6"/>
  <c r="B211" i="6"/>
  <c r="P214" i="6"/>
  <c r="F226" i="6"/>
  <c r="C228" i="6"/>
  <c r="G240" i="6"/>
  <c r="I244" i="6"/>
  <c r="G247" i="6"/>
  <c r="O253" i="6"/>
  <c r="N253" i="6"/>
  <c r="H253" i="6"/>
  <c r="N256" i="6"/>
  <c r="O256" i="6"/>
  <c r="E267" i="6"/>
  <c r="H276" i="6"/>
  <c r="L327" i="6"/>
  <c r="H347" i="6"/>
  <c r="D351" i="6"/>
  <c r="O355" i="6"/>
  <c r="K391" i="6"/>
  <c r="B414" i="6"/>
  <c r="I414" i="6"/>
  <c r="H414" i="6"/>
  <c r="P414" i="6"/>
  <c r="N414" i="6"/>
  <c r="M414" i="6"/>
  <c r="J414" i="6"/>
  <c r="G414" i="6"/>
  <c r="D414" i="6"/>
  <c r="C414" i="6"/>
  <c r="O414" i="6"/>
  <c r="M425" i="6"/>
  <c r="H17" i="6"/>
  <c r="I21" i="6"/>
  <c r="M26" i="6"/>
  <c r="L30" i="6"/>
  <c r="M42" i="6"/>
  <c r="O49" i="6"/>
  <c r="H58" i="6"/>
  <c r="D61" i="6"/>
  <c r="O65" i="6"/>
  <c r="P68" i="6"/>
  <c r="N72" i="6"/>
  <c r="D75" i="6"/>
  <c r="N79" i="6"/>
  <c r="M82" i="6"/>
  <c r="E86" i="6"/>
  <c r="F90" i="6"/>
  <c r="G93" i="6"/>
  <c r="C98" i="6"/>
  <c r="M98" i="6"/>
  <c r="L98" i="6"/>
  <c r="B98" i="6"/>
  <c r="L104" i="6"/>
  <c r="L112" i="6"/>
  <c r="O127" i="6"/>
  <c r="E141" i="6"/>
  <c r="C144" i="6"/>
  <c r="O148" i="6"/>
  <c r="K152" i="6"/>
  <c r="E155" i="6"/>
  <c r="K157" i="6"/>
  <c r="F161" i="6"/>
  <c r="G163" i="6"/>
  <c r="L165" i="6"/>
  <c r="F171" i="6"/>
  <c r="C173" i="6"/>
  <c r="H184" i="6"/>
  <c r="F187" i="6"/>
  <c r="C187" i="6"/>
  <c r="B187" i="6"/>
  <c r="N188" i="6"/>
  <c r="H195" i="6"/>
  <c r="I200" i="6"/>
  <c r="D204" i="6"/>
  <c r="F209" i="6"/>
  <c r="G211" i="6"/>
  <c r="I226" i="6"/>
  <c r="E228" i="6"/>
  <c r="B242" i="6"/>
  <c r="K244" i="6"/>
  <c r="K247" i="6"/>
  <c r="C253" i="6"/>
  <c r="G256" i="6"/>
  <c r="I267" i="6"/>
  <c r="L276" i="6"/>
  <c r="G315" i="6"/>
  <c r="F315" i="6"/>
  <c r="B315" i="6"/>
  <c r="N315" i="6"/>
  <c r="I315" i="6"/>
  <c r="H315" i="6"/>
  <c r="E315" i="6"/>
  <c r="O322" i="6"/>
  <c r="J322" i="6"/>
  <c r="E322" i="6"/>
  <c r="P322" i="6"/>
  <c r="M322" i="6"/>
  <c r="P327" i="6"/>
  <c r="I347" i="6"/>
  <c r="I351" i="6"/>
  <c r="L356" i="6"/>
  <c r="J356" i="6"/>
  <c r="I356" i="6"/>
  <c r="H356" i="6"/>
  <c r="G356" i="6"/>
  <c r="E414" i="6"/>
  <c r="P252" i="6"/>
  <c r="J252" i="6"/>
  <c r="L332" i="6"/>
  <c r="G332" i="6"/>
  <c r="F332" i="6"/>
  <c r="E332" i="6"/>
  <c r="B332" i="6"/>
  <c r="E408" i="6"/>
  <c r="P408" i="6"/>
  <c r="N408" i="6"/>
  <c r="I408" i="6"/>
  <c r="H408" i="6"/>
  <c r="C474" i="6"/>
  <c r="K478" i="6"/>
  <c r="F478" i="6"/>
  <c r="E478" i="6"/>
  <c r="M478" i="6"/>
  <c r="J478" i="6"/>
  <c r="I488" i="6"/>
  <c r="G488" i="6"/>
  <c r="L488" i="6"/>
  <c r="K488" i="6"/>
  <c r="F488" i="6"/>
  <c r="B488" i="6"/>
  <c r="H497" i="6"/>
  <c r="P403" i="6"/>
  <c r="M403" i="6"/>
  <c r="N479" i="6"/>
  <c r="M479" i="6"/>
  <c r="D252" i="6"/>
  <c r="O287" i="6"/>
  <c r="M287" i="6"/>
  <c r="L287" i="6"/>
  <c r="J287" i="6"/>
  <c r="E287" i="6"/>
  <c r="L329" i="6"/>
  <c r="G329" i="6"/>
  <c r="F329" i="6"/>
  <c r="O329" i="6"/>
  <c r="N329" i="6"/>
  <c r="M329" i="6"/>
  <c r="J329" i="6"/>
  <c r="C329" i="6"/>
  <c r="H332" i="6"/>
  <c r="O340" i="6"/>
  <c r="N340" i="6"/>
  <c r="M340" i="6"/>
  <c r="J340" i="6"/>
  <c r="J403" i="6"/>
  <c r="F408" i="6"/>
  <c r="J474" i="6"/>
  <c r="B479" i="6"/>
  <c r="J488" i="6"/>
  <c r="O368" i="6"/>
  <c r="G368" i="6"/>
  <c r="E368" i="6"/>
  <c r="H384" i="6"/>
  <c r="P384" i="6"/>
  <c r="I384" i="6"/>
  <c r="D384" i="6"/>
  <c r="C384" i="6"/>
  <c r="B384" i="6"/>
  <c r="L384" i="6"/>
  <c r="I464" i="6"/>
  <c r="F464" i="6"/>
  <c r="N464" i="6"/>
  <c r="E464" i="6"/>
  <c r="C464" i="6"/>
  <c r="B464" i="6"/>
  <c r="H484" i="6"/>
  <c r="E484" i="6"/>
  <c r="D484" i="6"/>
  <c r="P484" i="6"/>
  <c r="L484" i="6"/>
  <c r="K484" i="6"/>
  <c r="G498" i="6"/>
  <c r="E498" i="6"/>
  <c r="K498" i="6"/>
  <c r="J498" i="6"/>
  <c r="H498" i="6"/>
  <c r="F498" i="6"/>
  <c r="D498" i="6"/>
  <c r="B498" i="6"/>
  <c r="C77" i="6"/>
  <c r="E126" i="6"/>
  <c r="F252" i="6"/>
  <c r="K284" i="6"/>
  <c r="J284" i="6"/>
  <c r="M284" i="6"/>
  <c r="D284" i="6"/>
  <c r="F290" i="6"/>
  <c r="E290" i="6"/>
  <c r="D290" i="6"/>
  <c r="N290" i="6"/>
  <c r="J290" i="6"/>
  <c r="J332" i="6"/>
  <c r="D368" i="6"/>
  <c r="E384" i="6"/>
  <c r="C404" i="6"/>
  <c r="J408" i="6"/>
  <c r="M420" i="6"/>
  <c r="L420" i="6"/>
  <c r="I420" i="6"/>
  <c r="D458" i="6"/>
  <c r="H464" i="6"/>
  <c r="M467" i="6"/>
  <c r="H467" i="6"/>
  <c r="P467" i="6"/>
  <c r="O467" i="6"/>
  <c r="B484" i="6"/>
  <c r="M489" i="6"/>
  <c r="H489" i="6"/>
  <c r="N489" i="6"/>
  <c r="F489" i="6"/>
  <c r="E489" i="6"/>
  <c r="C489" i="6"/>
  <c r="L498" i="6"/>
  <c r="D77" i="6"/>
  <c r="B119" i="6"/>
  <c r="B121" i="6"/>
  <c r="F132" i="6"/>
  <c r="D135" i="6"/>
  <c r="E143" i="6"/>
  <c r="G175" i="6"/>
  <c r="C178" i="6"/>
  <c r="B192" i="6"/>
  <c r="B208" i="6"/>
  <c r="D216" i="6"/>
  <c r="J219" i="6"/>
  <c r="C245" i="6"/>
  <c r="G252" i="6"/>
  <c r="E284" i="6"/>
  <c r="G287" i="6"/>
  <c r="B290" i="6"/>
  <c r="H329" i="6"/>
  <c r="M332" i="6"/>
  <c r="I340" i="6"/>
  <c r="B364" i="6"/>
  <c r="I368" i="6"/>
  <c r="F384" i="6"/>
  <c r="K408" i="6"/>
  <c r="P420" i="6"/>
  <c r="P437" i="6"/>
  <c r="G437" i="6"/>
  <c r="C437" i="6"/>
  <c r="O447" i="6"/>
  <c r="J447" i="6"/>
  <c r="C452" i="6"/>
  <c r="B452" i="6"/>
  <c r="E452" i="6"/>
  <c r="M452" i="6"/>
  <c r="I452" i="6"/>
  <c r="J464" i="6"/>
  <c r="E467" i="6"/>
  <c r="C484" i="6"/>
  <c r="M498" i="6"/>
  <c r="I252" i="6"/>
  <c r="G305" i="6"/>
  <c r="E305" i="6"/>
  <c r="B305" i="6"/>
  <c r="N320" i="6"/>
  <c r="M320" i="6"/>
  <c r="I320" i="6"/>
  <c r="H320" i="6"/>
  <c r="G320" i="6"/>
  <c r="C320" i="6"/>
  <c r="P359" i="6"/>
  <c r="K359" i="6"/>
  <c r="J359" i="6"/>
  <c r="D359" i="6"/>
  <c r="N368" i="6"/>
  <c r="L382" i="6"/>
  <c r="C382" i="6"/>
  <c r="B382" i="6"/>
  <c r="N382" i="6"/>
  <c r="I382" i="6"/>
  <c r="H382" i="6"/>
  <c r="G382" i="6"/>
  <c r="E382" i="6"/>
  <c r="J384" i="6"/>
  <c r="O464" i="6"/>
  <c r="J484" i="6"/>
  <c r="E119" i="6"/>
  <c r="G135" i="6"/>
  <c r="I216" i="6"/>
  <c r="N219" i="6"/>
  <c r="E227" i="6"/>
  <c r="K252" i="6"/>
  <c r="M258" i="6"/>
  <c r="F258" i="6"/>
  <c r="B264" i="6"/>
  <c r="E264" i="6"/>
  <c r="D264" i="6"/>
  <c r="C264" i="6"/>
  <c r="P264" i="6"/>
  <c r="L264" i="6"/>
  <c r="O284" i="6"/>
  <c r="K287" i="6"/>
  <c r="H290" i="6"/>
  <c r="D305" i="6"/>
  <c r="B320" i="6"/>
  <c r="P329" i="6"/>
  <c r="D341" i="6"/>
  <c r="C341" i="6"/>
  <c r="E341" i="6"/>
  <c r="L359" i="6"/>
  <c r="E365" i="6"/>
  <c r="D365" i="6"/>
  <c r="L365" i="6"/>
  <c r="J365" i="6"/>
  <c r="B365" i="6"/>
  <c r="P368" i="6"/>
  <c r="P377" i="6"/>
  <c r="L377" i="6"/>
  <c r="E377" i="6"/>
  <c r="D377" i="6"/>
  <c r="D382" i="6"/>
  <c r="K384" i="6"/>
  <c r="N452" i="6"/>
  <c r="P464" i="6"/>
  <c r="N484" i="6"/>
  <c r="N354" i="6"/>
  <c r="F354" i="6"/>
  <c r="E354" i="6"/>
  <c r="M354" i="6"/>
  <c r="L354" i="6"/>
  <c r="K354" i="6"/>
  <c r="I354" i="6"/>
  <c r="C354" i="6"/>
  <c r="B354" i="6"/>
  <c r="M384" i="6"/>
  <c r="E406" i="6"/>
  <c r="N406" i="6"/>
  <c r="M406" i="6"/>
  <c r="J406" i="6"/>
  <c r="I406" i="6"/>
  <c r="E453" i="6"/>
  <c r="B453" i="6"/>
  <c r="M453" i="6"/>
  <c r="K453" i="6"/>
  <c r="I453" i="6"/>
  <c r="F453" i="6"/>
  <c r="D453" i="6"/>
  <c r="O484" i="6"/>
  <c r="D354" i="6"/>
  <c r="N384" i="6"/>
  <c r="P401" i="6"/>
  <c r="K401" i="6"/>
  <c r="B439" i="6"/>
  <c r="E439" i="6"/>
  <c r="D439" i="6"/>
  <c r="O439" i="6"/>
  <c r="N439" i="6"/>
  <c r="J439" i="6"/>
  <c r="I439" i="6"/>
  <c r="H439" i="6"/>
  <c r="F439" i="6"/>
  <c r="C439" i="6"/>
  <c r="G453" i="6"/>
  <c r="P469" i="6"/>
  <c r="M469" i="6"/>
  <c r="I469" i="6"/>
  <c r="H469" i="6"/>
  <c r="F469" i="6"/>
  <c r="F492" i="6"/>
  <c r="H492" i="6"/>
  <c r="G492" i="6"/>
  <c r="D482" i="6"/>
  <c r="C482" i="6"/>
  <c r="N482" i="6"/>
  <c r="M482" i="6"/>
  <c r="G482" i="6"/>
  <c r="B482" i="6"/>
  <c r="N470" i="6"/>
  <c r="L470" i="6"/>
  <c r="B470" i="6"/>
  <c r="P470" i="6"/>
  <c r="O470" i="6"/>
  <c r="H470" i="6"/>
  <c r="G470" i="6"/>
  <c r="H482" i="6"/>
  <c r="H493" i="6"/>
  <c r="G493" i="6"/>
  <c r="N493" i="6"/>
  <c r="M493" i="6"/>
  <c r="L493" i="6"/>
  <c r="K493" i="6"/>
  <c r="I493" i="6"/>
  <c r="D493" i="6"/>
  <c r="B493" i="6"/>
  <c r="E470" i="6"/>
  <c r="I482" i="6"/>
  <c r="E493" i="6"/>
  <c r="O482" i="6"/>
  <c r="F493" i="6"/>
  <c r="I470" i="6"/>
  <c r="P482" i="6"/>
  <c r="M470" i="6"/>
  <c r="P471" i="6"/>
  <c r="K471" i="6"/>
  <c r="E471" i="6"/>
  <c r="D471" i="6"/>
  <c r="H474" i="6"/>
  <c r="E474" i="6"/>
  <c r="D474" i="6"/>
  <c r="L474" i="6"/>
  <c r="K474" i="6"/>
  <c r="J497" i="6"/>
  <c r="I497" i="6"/>
  <c r="C497" i="6"/>
  <c r="O497" i="6"/>
  <c r="N497" i="6"/>
  <c r="G497" i="6"/>
  <c r="F497" i="6"/>
  <c r="D497" i="6"/>
  <c r="I307" i="6"/>
  <c r="G307" i="6"/>
  <c r="M333" i="6"/>
  <c r="K333" i="6"/>
  <c r="L383" i="6"/>
  <c r="I383" i="6"/>
  <c r="G389" i="6"/>
  <c r="F389" i="6"/>
  <c r="M416" i="6"/>
  <c r="J416" i="6"/>
  <c r="C435" i="6"/>
  <c r="O435" i="6"/>
  <c r="N435" i="6"/>
  <c r="N441" i="6"/>
  <c r="K441" i="6"/>
  <c r="G465" i="6"/>
  <c r="F465" i="6"/>
  <c r="F502" i="6"/>
  <c r="L411" i="6"/>
  <c r="K411" i="6"/>
  <c r="L500" i="6"/>
  <c r="H500" i="6"/>
  <c r="H502" i="6"/>
  <c r="M269" i="6"/>
  <c r="N274" i="6"/>
  <c r="F295" i="6"/>
  <c r="L295" i="6"/>
  <c r="K295" i="6"/>
  <c r="J307" i="6"/>
  <c r="D331" i="6"/>
  <c r="C331" i="6"/>
  <c r="E373" i="6"/>
  <c r="F383" i="6"/>
  <c r="J389" i="6"/>
  <c r="E411" i="6"/>
  <c r="P416" i="6"/>
  <c r="I419" i="6"/>
  <c r="I423" i="6"/>
  <c r="G427" i="6"/>
  <c r="G433" i="6"/>
  <c r="G435" i="6"/>
  <c r="I441" i="6"/>
  <c r="K446" i="6"/>
  <c r="I446" i="6"/>
  <c r="J462" i="6"/>
  <c r="G462" i="6"/>
  <c r="I465" i="6"/>
  <c r="K473" i="6"/>
  <c r="J473" i="6"/>
  <c r="G475" i="6"/>
  <c r="F475" i="6"/>
  <c r="F500" i="6"/>
  <c r="O375" i="6"/>
  <c r="N375" i="6"/>
  <c r="I411" i="6"/>
  <c r="J419" i="6"/>
  <c r="H427" i="6"/>
  <c r="H433" i="6"/>
  <c r="H435" i="6"/>
  <c r="J441" i="6"/>
  <c r="J465" i="6"/>
  <c r="G500" i="6"/>
  <c r="D407" i="6"/>
  <c r="C407" i="6"/>
  <c r="N411" i="6"/>
  <c r="O418" i="6"/>
  <c r="P418" i="6"/>
  <c r="N418" i="6"/>
  <c r="O419" i="6"/>
  <c r="H289" i="6"/>
  <c r="G295" i="6"/>
  <c r="P325" i="6"/>
  <c r="D325" i="6"/>
  <c r="C325" i="6"/>
  <c r="I334" i="6"/>
  <c r="M371" i="6"/>
  <c r="L371" i="6"/>
  <c r="K373" i="6"/>
  <c r="I375" i="6"/>
  <c r="P383" i="6"/>
  <c r="O389" i="6"/>
  <c r="K397" i="6"/>
  <c r="J397" i="6"/>
  <c r="I405" i="6"/>
  <c r="H405" i="6"/>
  <c r="B407" i="6"/>
  <c r="P411" i="6"/>
  <c r="B418" i="6"/>
  <c r="M427" i="6"/>
  <c r="K432" i="6"/>
  <c r="J432" i="6"/>
  <c r="I432" i="6"/>
  <c r="L435" i="6"/>
  <c r="F446" i="6"/>
  <c r="P465" i="6"/>
  <c r="G473" i="6"/>
  <c r="J475" i="6"/>
  <c r="O500" i="6"/>
  <c r="J486" i="6"/>
  <c r="I486" i="6"/>
  <c r="L501" i="6"/>
  <c r="K501" i="6"/>
  <c r="J289" i="6"/>
  <c r="I295" i="6"/>
  <c r="H303" i="6"/>
  <c r="C306" i="6"/>
  <c r="C308" i="6"/>
  <c r="D323" i="6"/>
  <c r="C323" i="6"/>
  <c r="E325" i="6"/>
  <c r="K334" i="6"/>
  <c r="F337" i="6"/>
  <c r="K375" i="6"/>
  <c r="G386" i="6"/>
  <c r="C397" i="6"/>
  <c r="G405" i="6"/>
  <c r="I407" i="6"/>
  <c r="D418" i="6"/>
  <c r="O427" i="6"/>
  <c r="C432" i="6"/>
  <c r="D434" i="6"/>
  <c r="C434" i="6"/>
  <c r="P435" i="6"/>
  <c r="L446" i="6"/>
  <c r="L473" i="6"/>
  <c r="M475" i="6"/>
  <c r="B486" i="6"/>
  <c r="B501" i="6"/>
  <c r="N289" i="6"/>
  <c r="J295" i="6"/>
  <c r="I303" i="6"/>
  <c r="D306" i="6"/>
  <c r="F308" i="6"/>
  <c r="B314" i="6"/>
  <c r="B323" i="6"/>
  <c r="F325" i="6"/>
  <c r="M334" i="6"/>
  <c r="G337" i="6"/>
  <c r="N374" i="6"/>
  <c r="D374" i="6"/>
  <c r="C374" i="6"/>
  <c r="H386" i="6"/>
  <c r="K390" i="6"/>
  <c r="D397" i="6"/>
  <c r="G402" i="6"/>
  <c r="F402" i="6"/>
  <c r="J405" i="6"/>
  <c r="L407" i="6"/>
  <c r="E418" i="6"/>
  <c r="M446" i="6"/>
  <c r="D454" i="6"/>
  <c r="C454" i="6"/>
  <c r="M473" i="6"/>
  <c r="N475" i="6"/>
  <c r="C486" i="6"/>
  <c r="D501" i="6"/>
  <c r="C274" i="6"/>
  <c r="M286" i="6"/>
  <c r="L286" i="6"/>
  <c r="M295" i="6"/>
  <c r="E323" i="6"/>
  <c r="G325" i="6"/>
  <c r="B374" i="6"/>
  <c r="E397" i="6"/>
  <c r="F399" i="6"/>
  <c r="E399" i="6"/>
  <c r="E402" i="6"/>
  <c r="N405" i="6"/>
  <c r="M407" i="6"/>
  <c r="F418" i="6"/>
  <c r="O446" i="6"/>
  <c r="N473" i="6"/>
  <c r="O475" i="6"/>
  <c r="E486" i="6"/>
  <c r="H494" i="6"/>
  <c r="E494" i="6"/>
  <c r="E501" i="6"/>
  <c r="O394" i="6"/>
  <c r="F394" i="6"/>
  <c r="I397" i="6"/>
  <c r="H399" i="6"/>
  <c r="L402" i="6"/>
  <c r="J418" i="6"/>
  <c r="N432" i="6"/>
  <c r="I434" i="6"/>
  <c r="O436" i="6"/>
  <c r="M445" i="6"/>
  <c r="L445" i="6"/>
  <c r="P454" i="6"/>
  <c r="P486" i="6"/>
  <c r="N490" i="6"/>
  <c r="J494" i="6"/>
  <c r="K499" i="6"/>
  <c r="E499" i="6"/>
  <c r="P501" i="6"/>
  <c r="K503" i="6"/>
  <c r="D410" i="6"/>
  <c r="C63" i="6"/>
  <c r="I63" i="6"/>
  <c r="P63" i="6"/>
  <c r="O63" i="6"/>
  <c r="N63" i="6"/>
  <c r="M63" i="6"/>
  <c r="L63" i="6"/>
  <c r="K63" i="6"/>
  <c r="H63" i="6"/>
  <c r="C138" i="6"/>
  <c r="P138" i="6"/>
  <c r="M138" i="6"/>
  <c r="I138" i="6"/>
  <c r="N138" i="6"/>
  <c r="H138" i="6"/>
  <c r="B15" i="6"/>
  <c r="M15" i="6"/>
  <c r="L15" i="6"/>
  <c r="K15" i="6"/>
  <c r="J15" i="6"/>
  <c r="I15" i="6"/>
  <c r="H15" i="6"/>
  <c r="G15" i="6"/>
  <c r="L29" i="6"/>
  <c r="H39" i="6"/>
  <c r="G39" i="6"/>
  <c r="F39" i="6"/>
  <c r="E39" i="6"/>
  <c r="D39" i="6"/>
  <c r="C39" i="6"/>
  <c r="B39" i="6"/>
  <c r="O66" i="6"/>
  <c r="C66" i="6"/>
  <c r="M66" i="6"/>
  <c r="L66" i="6"/>
  <c r="K66" i="6"/>
  <c r="J66" i="6"/>
  <c r="I66" i="6"/>
  <c r="H66" i="6"/>
  <c r="G66" i="6"/>
  <c r="E66" i="6"/>
  <c r="C78" i="6"/>
  <c r="P78" i="6"/>
  <c r="O78" i="6"/>
  <c r="N78" i="6"/>
  <c r="M78" i="6"/>
  <c r="K78" i="6"/>
  <c r="G78" i="6"/>
  <c r="C123" i="6"/>
  <c r="D123" i="6"/>
  <c r="P123" i="6"/>
  <c r="O123" i="6"/>
  <c r="N123" i="6"/>
  <c r="M123" i="6"/>
  <c r="K123" i="6"/>
  <c r="G123" i="6"/>
  <c r="M207" i="6"/>
  <c r="F207" i="6"/>
  <c r="O207" i="6"/>
  <c r="H207" i="6"/>
  <c r="C207" i="6"/>
  <c r="L207" i="6"/>
  <c r="J207" i="6"/>
  <c r="I207" i="6"/>
  <c r="G207" i="6"/>
  <c r="E207" i="6"/>
  <c r="P207" i="6"/>
  <c r="N207" i="6"/>
  <c r="K207" i="6"/>
  <c r="D207" i="6"/>
  <c r="B207" i="6"/>
  <c r="N272" i="6"/>
  <c r="M272" i="6"/>
  <c r="K272" i="6"/>
  <c r="I272" i="6"/>
  <c r="B272" i="6"/>
  <c r="P272" i="6"/>
  <c r="H272" i="6"/>
  <c r="F272" i="6"/>
  <c r="E272" i="6"/>
  <c r="O272" i="6"/>
  <c r="L272" i="6"/>
  <c r="J272" i="6"/>
  <c r="G272" i="6"/>
  <c r="D272" i="6"/>
  <c r="C272" i="6"/>
  <c r="N28" i="6"/>
  <c r="P28" i="6"/>
  <c r="O28" i="6"/>
  <c r="M28" i="6"/>
  <c r="L28" i="6"/>
  <c r="K28" i="6"/>
  <c r="J28" i="6"/>
  <c r="I28" i="6"/>
  <c r="C53" i="6"/>
  <c r="P53" i="6"/>
  <c r="O53" i="6"/>
  <c r="M53" i="6"/>
  <c r="K100" i="6"/>
  <c r="F100" i="6"/>
  <c r="P100" i="6"/>
  <c r="O100" i="6"/>
  <c r="M100" i="6"/>
  <c r="H100" i="6"/>
  <c r="E205" i="6"/>
  <c r="C205" i="6"/>
  <c r="N205" i="6"/>
  <c r="I205" i="6"/>
  <c r="P205" i="6"/>
  <c r="O205" i="6"/>
  <c r="J205" i="6"/>
  <c r="M205" i="6"/>
  <c r="L205" i="6"/>
  <c r="K205" i="6"/>
  <c r="H205" i="6"/>
  <c r="B205" i="6"/>
  <c r="O218" i="6"/>
  <c r="I218" i="6"/>
  <c r="M218" i="6"/>
  <c r="P218" i="6"/>
  <c r="L218" i="6"/>
  <c r="K218" i="6"/>
  <c r="J218" i="6"/>
  <c r="H218" i="6"/>
  <c r="D218" i="6"/>
  <c r="N218" i="6"/>
  <c r="G218" i="6"/>
  <c r="F218" i="6"/>
  <c r="E218" i="6"/>
  <c r="O496" i="6"/>
  <c r="H496" i="6"/>
  <c r="G496" i="6"/>
  <c r="J496" i="6"/>
  <c r="D496" i="6"/>
  <c r="P496" i="6"/>
  <c r="M496" i="6"/>
  <c r="L496" i="6"/>
  <c r="C496" i="6"/>
  <c r="B496" i="6"/>
  <c r="I496" i="6"/>
  <c r="F496" i="6"/>
  <c r="B28" i="6"/>
  <c r="B53" i="6"/>
  <c r="O71" i="6"/>
  <c r="G71" i="6"/>
  <c r="P71" i="6"/>
  <c r="M71" i="6"/>
  <c r="I71" i="6"/>
  <c r="B100" i="6"/>
  <c r="O117" i="6"/>
  <c r="L117" i="6"/>
  <c r="H117" i="6"/>
  <c r="P117" i="6"/>
  <c r="N117" i="6"/>
  <c r="M117" i="6"/>
  <c r="J117" i="6"/>
  <c r="E117" i="6"/>
  <c r="D205" i="6"/>
  <c r="B218" i="6"/>
  <c r="L293" i="6"/>
  <c r="K293" i="6"/>
  <c r="M293" i="6"/>
  <c r="F293" i="6"/>
  <c r="E293" i="6"/>
  <c r="N293" i="6"/>
  <c r="J293" i="6"/>
  <c r="I293" i="6"/>
  <c r="H293" i="6"/>
  <c r="G293" i="6"/>
  <c r="D293" i="6"/>
  <c r="O293" i="6"/>
  <c r="P293" i="6"/>
  <c r="E496" i="6"/>
  <c r="M8" i="6"/>
  <c r="C28" i="6"/>
  <c r="K45" i="6"/>
  <c r="B45" i="6"/>
  <c r="P45" i="6"/>
  <c r="O45" i="6"/>
  <c r="N45" i="6"/>
  <c r="M45" i="6"/>
  <c r="L45" i="6"/>
  <c r="I45" i="6"/>
  <c r="D53" i="6"/>
  <c r="B71" i="6"/>
  <c r="G84" i="6"/>
  <c r="J84" i="6"/>
  <c r="M84" i="6"/>
  <c r="L84" i="6"/>
  <c r="K84" i="6"/>
  <c r="I84" i="6"/>
  <c r="H84" i="6"/>
  <c r="F84" i="6"/>
  <c r="E84" i="6"/>
  <c r="C84" i="6"/>
  <c r="C100" i="6"/>
  <c r="P102" i="6"/>
  <c r="K102" i="6"/>
  <c r="J102" i="6"/>
  <c r="I102" i="6"/>
  <c r="H102" i="6"/>
  <c r="G102" i="6"/>
  <c r="F102" i="6"/>
  <c r="E102" i="6"/>
  <c r="C102" i="6"/>
  <c r="L102" i="6"/>
  <c r="B117" i="6"/>
  <c r="K125" i="6"/>
  <c r="N125" i="6"/>
  <c r="J125" i="6"/>
  <c r="F125" i="6"/>
  <c r="I125" i="6"/>
  <c r="H125" i="6"/>
  <c r="G125" i="6"/>
  <c r="E125" i="6"/>
  <c r="D125" i="6"/>
  <c r="C125" i="6"/>
  <c r="B125" i="6"/>
  <c r="L125" i="6"/>
  <c r="L167" i="6"/>
  <c r="G167" i="6"/>
  <c r="B167" i="6"/>
  <c r="P167" i="6"/>
  <c r="O167" i="6"/>
  <c r="N167" i="6"/>
  <c r="M167" i="6"/>
  <c r="H167" i="6"/>
  <c r="K167" i="6"/>
  <c r="J167" i="6"/>
  <c r="D167" i="6"/>
  <c r="I201" i="6"/>
  <c r="C201" i="6"/>
  <c r="H201" i="6"/>
  <c r="B201" i="6"/>
  <c r="L201" i="6"/>
  <c r="J201" i="6"/>
  <c r="G201" i="6"/>
  <c r="F201" i="6"/>
  <c r="E201" i="6"/>
  <c r="P201" i="6"/>
  <c r="F205" i="6"/>
  <c r="C218" i="6"/>
  <c r="D283" i="6"/>
  <c r="C283" i="6"/>
  <c r="P283" i="6"/>
  <c r="J283" i="6"/>
  <c r="B283" i="6"/>
  <c r="K283" i="6"/>
  <c r="N283" i="6"/>
  <c r="L283" i="6"/>
  <c r="I283" i="6"/>
  <c r="G283" i="6"/>
  <c r="B293" i="6"/>
  <c r="J296" i="6"/>
  <c r="F296" i="6"/>
  <c r="E296" i="6"/>
  <c r="M296" i="6"/>
  <c r="H296" i="6"/>
  <c r="G296" i="6"/>
  <c r="C296" i="6"/>
  <c r="B296" i="6"/>
  <c r="O296" i="6"/>
  <c r="L296" i="6"/>
  <c r="K296" i="6"/>
  <c r="P296" i="6"/>
  <c r="N296" i="6"/>
  <c r="K496" i="6"/>
  <c r="D28" i="6"/>
  <c r="J32" i="6"/>
  <c r="O32" i="6"/>
  <c r="N32" i="6"/>
  <c r="M32" i="6"/>
  <c r="L32" i="6"/>
  <c r="K32" i="6"/>
  <c r="I32" i="6"/>
  <c r="H32" i="6"/>
  <c r="L47" i="6"/>
  <c r="H47" i="6"/>
  <c r="G47" i="6"/>
  <c r="F47" i="6"/>
  <c r="E47" i="6"/>
  <c r="D47" i="6"/>
  <c r="C47" i="6"/>
  <c r="B47" i="6"/>
  <c r="E53" i="6"/>
  <c r="C71" i="6"/>
  <c r="C73" i="6"/>
  <c r="L73" i="6"/>
  <c r="K73" i="6"/>
  <c r="J73" i="6"/>
  <c r="I73" i="6"/>
  <c r="H73" i="6"/>
  <c r="G73" i="6"/>
  <c r="F73" i="6"/>
  <c r="D73" i="6"/>
  <c r="D100" i="6"/>
  <c r="C117" i="6"/>
  <c r="G205" i="6"/>
  <c r="C293" i="6"/>
  <c r="N496" i="6"/>
  <c r="G53" i="6"/>
  <c r="B63" i="6"/>
  <c r="E73" i="6"/>
  <c r="G100" i="6"/>
  <c r="F117" i="6"/>
  <c r="P125" i="6"/>
  <c r="B137" i="6"/>
  <c r="F167" i="6"/>
  <c r="I231" i="6"/>
  <c r="H283" i="6"/>
  <c r="D362" i="6"/>
  <c r="H4" i="6"/>
  <c r="F6" i="6"/>
  <c r="J6" i="6"/>
  <c r="I6" i="6"/>
  <c r="H6" i="6"/>
  <c r="G6" i="6"/>
  <c r="E6" i="6"/>
  <c r="D6" i="6"/>
  <c r="C6" i="6"/>
  <c r="E8" i="6"/>
  <c r="P15" i="6"/>
  <c r="L19" i="6"/>
  <c r="K19" i="6"/>
  <c r="J19" i="6"/>
  <c r="I19" i="6"/>
  <c r="H19" i="6"/>
  <c r="G19" i="6"/>
  <c r="F19" i="6"/>
  <c r="B25" i="6"/>
  <c r="P25" i="6"/>
  <c r="O25" i="6"/>
  <c r="G28" i="6"/>
  <c r="D32" i="6"/>
  <c r="F36" i="6"/>
  <c r="N36" i="6"/>
  <c r="M36" i="6"/>
  <c r="L36" i="6"/>
  <c r="K36" i="6"/>
  <c r="J36" i="6"/>
  <c r="I36" i="6"/>
  <c r="H36" i="6"/>
  <c r="O39" i="6"/>
  <c r="F45" i="6"/>
  <c r="K47" i="6"/>
  <c r="H53" i="6"/>
  <c r="D55" i="6"/>
  <c r="D63" i="6"/>
  <c r="F71" i="6"/>
  <c r="M73" i="6"/>
  <c r="J78" i="6"/>
  <c r="O84" i="6"/>
  <c r="C89" i="6"/>
  <c r="I100" i="6"/>
  <c r="N102" i="6"/>
  <c r="G117" i="6"/>
  <c r="L123" i="6"/>
  <c r="O126" i="6"/>
  <c r="P126" i="6"/>
  <c r="K126" i="6"/>
  <c r="N126" i="6"/>
  <c r="M126" i="6"/>
  <c r="L126" i="6"/>
  <c r="J126" i="6"/>
  <c r="H126" i="6"/>
  <c r="D126" i="6"/>
  <c r="C137" i="6"/>
  <c r="I167" i="6"/>
  <c r="N201" i="6"/>
  <c r="K231" i="6"/>
  <c r="M283" i="6"/>
  <c r="G294" i="6"/>
  <c r="H362" i="6"/>
  <c r="D8" i="6"/>
  <c r="J12" i="6"/>
  <c r="P12" i="6"/>
  <c r="O12" i="6"/>
  <c r="N12" i="6"/>
  <c r="M12" i="6"/>
  <c r="F28" i="6"/>
  <c r="C32" i="6"/>
  <c r="E45" i="6"/>
  <c r="J47" i="6"/>
  <c r="B55" i="6"/>
  <c r="H67" i="6"/>
  <c r="P67" i="6"/>
  <c r="O67" i="6"/>
  <c r="N67" i="6"/>
  <c r="M67" i="6"/>
  <c r="K67" i="6"/>
  <c r="E71" i="6"/>
  <c r="N84" i="6"/>
  <c r="B89" i="6"/>
  <c r="M102" i="6"/>
  <c r="M201" i="6"/>
  <c r="I4" i="6"/>
  <c r="B6" i="6"/>
  <c r="F8" i="6"/>
  <c r="C12" i="6"/>
  <c r="F16" i="6"/>
  <c r="P16" i="6"/>
  <c r="O16" i="6"/>
  <c r="N16" i="6"/>
  <c r="M16" i="6"/>
  <c r="L16" i="6"/>
  <c r="B19" i="6"/>
  <c r="C25" i="6"/>
  <c r="H28" i="6"/>
  <c r="E32" i="6"/>
  <c r="P39" i="6"/>
  <c r="G45" i="6"/>
  <c r="M47" i="6"/>
  <c r="I53" i="6"/>
  <c r="G59" i="6"/>
  <c r="J59" i="6"/>
  <c r="O59" i="6"/>
  <c r="N59" i="6"/>
  <c r="M59" i="6"/>
  <c r="L59" i="6"/>
  <c r="K59" i="6"/>
  <c r="I59" i="6"/>
  <c r="H59" i="6"/>
  <c r="E59" i="6"/>
  <c r="E63" i="6"/>
  <c r="C67" i="6"/>
  <c r="H71" i="6"/>
  <c r="N73" i="6"/>
  <c r="L78" i="6"/>
  <c r="P84" i="6"/>
  <c r="O91" i="6"/>
  <c r="C91" i="6"/>
  <c r="K91" i="6"/>
  <c r="J91" i="6"/>
  <c r="I91" i="6"/>
  <c r="H91" i="6"/>
  <c r="G91" i="6"/>
  <c r="F91" i="6"/>
  <c r="E91" i="6"/>
  <c r="B91" i="6"/>
  <c r="J100" i="6"/>
  <c r="O102" i="6"/>
  <c r="I117" i="6"/>
  <c r="B126" i="6"/>
  <c r="O201" i="6"/>
  <c r="M212" i="6"/>
  <c r="I212" i="6"/>
  <c r="O212" i="6"/>
  <c r="L212" i="6"/>
  <c r="G212" i="6"/>
  <c r="E212" i="6"/>
  <c r="D212" i="6"/>
  <c r="C212" i="6"/>
  <c r="B212" i="6"/>
  <c r="P212" i="6"/>
  <c r="H212" i="6"/>
  <c r="O283" i="6"/>
  <c r="C8" i="6"/>
  <c r="K55" i="6"/>
  <c r="J55" i="6"/>
  <c r="M55" i="6"/>
  <c r="L55" i="6"/>
  <c r="I55" i="6"/>
  <c r="H55" i="6"/>
  <c r="G55" i="6"/>
  <c r="F55" i="6"/>
  <c r="E55" i="6"/>
  <c r="C55" i="6"/>
  <c r="B73" i="6"/>
  <c r="D84" i="6"/>
  <c r="G89" i="6"/>
  <c r="N89" i="6"/>
  <c r="P89" i="6"/>
  <c r="O89" i="6"/>
  <c r="L89" i="6"/>
  <c r="H89" i="6"/>
  <c r="K137" i="6"/>
  <c r="H137" i="6"/>
  <c r="D137" i="6"/>
  <c r="O137" i="6"/>
  <c r="N137" i="6"/>
  <c r="M137" i="6"/>
  <c r="L137" i="6"/>
  <c r="J137" i="6"/>
  <c r="I137" i="6"/>
  <c r="G137" i="6"/>
  <c r="E137" i="6"/>
  <c r="P137" i="6"/>
  <c r="E167" i="6"/>
  <c r="D180" i="6"/>
  <c r="J180" i="6"/>
  <c r="E180" i="6"/>
  <c r="P180" i="6"/>
  <c r="N180" i="6"/>
  <c r="M180" i="6"/>
  <c r="L180" i="6"/>
  <c r="K180" i="6"/>
  <c r="F180" i="6"/>
  <c r="O180" i="6"/>
  <c r="I180" i="6"/>
  <c r="H180" i="6"/>
  <c r="G180" i="6"/>
  <c r="C180" i="6"/>
  <c r="K201" i="6"/>
  <c r="I296" i="6"/>
  <c r="F362" i="6"/>
  <c r="C362" i="6"/>
  <c r="B362" i="6"/>
  <c r="G362" i="6"/>
  <c r="M362" i="6"/>
  <c r="L362" i="6"/>
  <c r="O362" i="6"/>
  <c r="N362" i="6"/>
  <c r="K362" i="6"/>
  <c r="E362" i="6"/>
  <c r="I362" i="6"/>
  <c r="P362" i="6"/>
  <c r="L457" i="6"/>
  <c r="K457" i="6"/>
  <c r="F457" i="6"/>
  <c r="E457" i="6"/>
  <c r="B457" i="6"/>
  <c r="C457" i="6"/>
  <c r="O457" i="6"/>
  <c r="N457" i="6"/>
  <c r="P457" i="6"/>
  <c r="G457" i="6"/>
  <c r="I457" i="6"/>
  <c r="H457" i="6"/>
  <c r="D457" i="6"/>
  <c r="J457" i="6"/>
  <c r="M457" i="6"/>
  <c r="H8" i="6"/>
  <c r="B10" i="6"/>
  <c r="I10" i="6"/>
  <c r="H10" i="6"/>
  <c r="G10" i="6"/>
  <c r="F10" i="6"/>
  <c r="E10" i="6"/>
  <c r="D10" i="6"/>
  <c r="C10" i="6"/>
  <c r="E12" i="6"/>
  <c r="N23" i="6"/>
  <c r="K23" i="6"/>
  <c r="J23" i="6"/>
  <c r="I23" i="6"/>
  <c r="H23" i="6"/>
  <c r="G23" i="6"/>
  <c r="F23" i="6"/>
  <c r="E23" i="6"/>
  <c r="B29" i="6"/>
  <c r="G32" i="6"/>
  <c r="C40" i="6"/>
  <c r="J45" i="6"/>
  <c r="O47" i="6"/>
  <c r="K53" i="6"/>
  <c r="P55" i="6"/>
  <c r="G63" i="6"/>
  <c r="E67" i="6"/>
  <c r="K71" i="6"/>
  <c r="P73" i="6"/>
  <c r="B81" i="6"/>
  <c r="B85" i="6"/>
  <c r="F89" i="6"/>
  <c r="C95" i="6"/>
  <c r="N100" i="6"/>
  <c r="B103" i="6"/>
  <c r="B107" i="6"/>
  <c r="B138" i="6"/>
  <c r="D202" i="6"/>
  <c r="N232" i="6"/>
  <c r="G232" i="6"/>
  <c r="E232" i="6"/>
  <c r="C232" i="6"/>
  <c r="I232" i="6"/>
  <c r="F232" i="6"/>
  <c r="P232" i="6"/>
  <c r="K232" i="6"/>
  <c r="O232" i="6"/>
  <c r="M232" i="6"/>
  <c r="L232" i="6"/>
  <c r="J232" i="6"/>
  <c r="H232" i="6"/>
  <c r="D232" i="6"/>
  <c r="F358" i="6"/>
  <c r="I8" i="6"/>
  <c r="J10" i="6"/>
  <c r="F12" i="6"/>
  <c r="H14" i="6"/>
  <c r="G14" i="6"/>
  <c r="F14" i="6"/>
  <c r="E14" i="6"/>
  <c r="D14" i="6"/>
  <c r="C14" i="6"/>
  <c r="B14" i="6"/>
  <c r="B23" i="6"/>
  <c r="C29" i="6"/>
  <c r="P32" i="6"/>
  <c r="D40" i="6"/>
  <c r="P47" i="6"/>
  <c r="L53" i="6"/>
  <c r="O56" i="6"/>
  <c r="P56" i="6"/>
  <c r="N56" i="6"/>
  <c r="M56" i="6"/>
  <c r="L56" i="6"/>
  <c r="K56" i="6"/>
  <c r="I56" i="6"/>
  <c r="J63" i="6"/>
  <c r="F67" i="6"/>
  <c r="L71" i="6"/>
  <c r="D81" i="6"/>
  <c r="C85" i="6"/>
  <c r="D87" i="6"/>
  <c r="I87" i="6"/>
  <c r="H87" i="6"/>
  <c r="G87" i="6"/>
  <c r="F87" i="6"/>
  <c r="E87" i="6"/>
  <c r="C87" i="6"/>
  <c r="B87" i="6"/>
  <c r="I89" i="6"/>
  <c r="D95" i="6"/>
  <c r="D103" i="6"/>
  <c r="C107" i="6"/>
  <c r="C113" i="6"/>
  <c r="I113" i="6"/>
  <c r="M113" i="6"/>
  <c r="L113" i="6"/>
  <c r="K113" i="6"/>
  <c r="J113" i="6"/>
  <c r="H113" i="6"/>
  <c r="G113" i="6"/>
  <c r="F113" i="6"/>
  <c r="D113" i="6"/>
  <c r="N113" i="6"/>
  <c r="D138" i="6"/>
  <c r="L149" i="6"/>
  <c r="G149" i="6"/>
  <c r="N149" i="6"/>
  <c r="K149" i="6"/>
  <c r="J149" i="6"/>
  <c r="H149" i="6"/>
  <c r="C149" i="6"/>
  <c r="I149" i="6"/>
  <c r="B232" i="6"/>
  <c r="H313" i="6"/>
  <c r="C313" i="6"/>
  <c r="N313" i="6"/>
  <c r="M313" i="6"/>
  <c r="I313" i="6"/>
  <c r="F313" i="6"/>
  <c r="E313" i="6"/>
  <c r="D313" i="6"/>
  <c r="O313" i="6"/>
  <c r="L313" i="6"/>
  <c r="K313" i="6"/>
  <c r="J313" i="6"/>
  <c r="G313" i="6"/>
  <c r="B313" i="6"/>
  <c r="P313" i="6"/>
  <c r="M4" i="6"/>
  <c r="J8" i="6"/>
  <c r="K10" i="6"/>
  <c r="G12" i="6"/>
  <c r="I14" i="6"/>
  <c r="E16" i="6"/>
  <c r="M19" i="6"/>
  <c r="C23" i="6"/>
  <c r="G25" i="6"/>
  <c r="D29" i="6"/>
  <c r="N33" i="6"/>
  <c r="P33" i="6"/>
  <c r="O33" i="6"/>
  <c r="M33" i="6"/>
  <c r="G36" i="6"/>
  <c r="E40" i="6"/>
  <c r="C48" i="6"/>
  <c r="N48" i="6"/>
  <c r="M48" i="6"/>
  <c r="L48" i="6"/>
  <c r="K48" i="6"/>
  <c r="J48" i="6"/>
  <c r="I48" i="6"/>
  <c r="H48" i="6"/>
  <c r="F48" i="6"/>
  <c r="N53" i="6"/>
  <c r="B56" i="6"/>
  <c r="F59" i="6"/>
  <c r="G67" i="6"/>
  <c r="N71" i="6"/>
  <c r="E81" i="6"/>
  <c r="D85" i="6"/>
  <c r="J87" i="6"/>
  <c r="J89" i="6"/>
  <c r="N91" i="6"/>
  <c r="F95" i="6"/>
  <c r="F103" i="6"/>
  <c r="D107" i="6"/>
  <c r="B113" i="6"/>
  <c r="G126" i="6"/>
  <c r="O131" i="6"/>
  <c r="B131" i="6"/>
  <c r="P131" i="6"/>
  <c r="L131" i="6"/>
  <c r="K131" i="6"/>
  <c r="J131" i="6"/>
  <c r="I131" i="6"/>
  <c r="H131" i="6"/>
  <c r="G131" i="6"/>
  <c r="F131" i="6"/>
  <c r="D131" i="6"/>
  <c r="M131" i="6"/>
  <c r="E138" i="6"/>
  <c r="C143" i="6"/>
  <c r="M143" i="6"/>
  <c r="P143" i="6"/>
  <c r="O143" i="6"/>
  <c r="N143" i="6"/>
  <c r="L143" i="6"/>
  <c r="J143" i="6"/>
  <c r="F143" i="6"/>
  <c r="B149" i="6"/>
  <c r="P160" i="6"/>
  <c r="K160" i="6"/>
  <c r="O160" i="6"/>
  <c r="M160" i="6"/>
  <c r="L160" i="6"/>
  <c r="I160" i="6"/>
  <c r="E160" i="6"/>
  <c r="N160" i="6"/>
  <c r="J160" i="6"/>
  <c r="G160" i="6"/>
  <c r="B160" i="6"/>
  <c r="N212" i="6"/>
  <c r="F220" i="6"/>
  <c r="J220" i="6"/>
  <c r="L220" i="6"/>
  <c r="G220" i="6"/>
  <c r="O220" i="6"/>
  <c r="H220" i="6"/>
  <c r="N220" i="6"/>
  <c r="K220" i="6"/>
  <c r="I220" i="6"/>
  <c r="E220" i="6"/>
  <c r="D220" i="6"/>
  <c r="C220" i="6"/>
  <c r="B304" i="6"/>
  <c r="E304" i="6"/>
  <c r="D304" i="6"/>
  <c r="I304" i="6"/>
  <c r="G304" i="6"/>
  <c r="M304" i="6"/>
  <c r="O304" i="6"/>
  <c r="N304" i="6"/>
  <c r="C304" i="6"/>
  <c r="L304" i="6"/>
  <c r="K304" i="6"/>
  <c r="L314" i="6"/>
  <c r="H314" i="6"/>
  <c r="O314" i="6"/>
  <c r="J314" i="6"/>
  <c r="G314" i="6"/>
  <c r="N314" i="6"/>
  <c r="M314" i="6"/>
  <c r="D314" i="6"/>
  <c r="P314" i="6"/>
  <c r="K314" i="6"/>
  <c r="I314" i="6"/>
  <c r="I47" i="6"/>
  <c r="K8" i="6"/>
  <c r="L10" i="6"/>
  <c r="H12" i="6"/>
  <c r="J14" i="6"/>
  <c r="G16" i="6"/>
  <c r="N19" i="6"/>
  <c r="D23" i="6"/>
  <c r="H25" i="6"/>
  <c r="J27" i="6"/>
  <c r="K27" i="6"/>
  <c r="I27" i="6"/>
  <c r="H27" i="6"/>
  <c r="G27" i="6"/>
  <c r="F27" i="6"/>
  <c r="E27" i="6"/>
  <c r="D27" i="6"/>
  <c r="E29" i="6"/>
  <c r="O36" i="6"/>
  <c r="F40" i="6"/>
  <c r="C56" i="6"/>
  <c r="P59" i="6"/>
  <c r="I67" i="6"/>
  <c r="F81" i="6"/>
  <c r="F85" i="6"/>
  <c r="K87" i="6"/>
  <c r="K89" i="6"/>
  <c r="P91" i="6"/>
  <c r="O95" i="6"/>
  <c r="G103" i="6"/>
  <c r="E107" i="6"/>
  <c r="E113" i="6"/>
  <c r="I126" i="6"/>
  <c r="G129" i="6"/>
  <c r="M129" i="6"/>
  <c r="J129" i="6"/>
  <c r="E129" i="6"/>
  <c r="P129" i="6"/>
  <c r="O129" i="6"/>
  <c r="N129" i="6"/>
  <c r="K129" i="6"/>
  <c r="D129" i="6"/>
  <c r="F138" i="6"/>
  <c r="D149" i="6"/>
  <c r="L319" i="6"/>
  <c r="M319" i="6"/>
  <c r="F319" i="6"/>
  <c r="E319" i="6"/>
  <c r="K319" i="6"/>
  <c r="I319" i="6"/>
  <c r="J319" i="6"/>
  <c r="O319" i="6"/>
  <c r="N319" i="6"/>
  <c r="H319" i="6"/>
  <c r="G319" i="6"/>
  <c r="D319" i="6"/>
  <c r="C319" i="6"/>
  <c r="B319" i="6"/>
  <c r="P319" i="6"/>
  <c r="F372" i="6"/>
  <c r="L372" i="6"/>
  <c r="K372" i="6"/>
  <c r="H372" i="6"/>
  <c r="M372" i="6"/>
  <c r="C372" i="6"/>
  <c r="N372" i="6"/>
  <c r="J372" i="6"/>
  <c r="I372" i="6"/>
  <c r="G372" i="6"/>
  <c r="B372" i="6"/>
  <c r="P372" i="6"/>
  <c r="O372" i="6"/>
  <c r="E372" i="6"/>
  <c r="L442" i="6"/>
  <c r="K442" i="6"/>
  <c r="J442" i="6"/>
  <c r="D442" i="6"/>
  <c r="O442" i="6"/>
  <c r="N442" i="6"/>
  <c r="H442" i="6"/>
  <c r="P442" i="6"/>
  <c r="E442" i="6"/>
  <c r="F442" i="6"/>
  <c r="C442" i="6"/>
  <c r="G442" i="6"/>
  <c r="I442" i="6"/>
  <c r="B442" i="6"/>
  <c r="M442" i="6"/>
  <c r="F53" i="6"/>
  <c r="J231" i="6"/>
  <c r="B231" i="6"/>
  <c r="P231" i="6"/>
  <c r="N231" i="6"/>
  <c r="H231" i="6"/>
  <c r="G231" i="6"/>
  <c r="F231" i="6"/>
  <c r="E231" i="6"/>
  <c r="D231" i="6"/>
  <c r="C231" i="6"/>
  <c r="M231" i="6"/>
  <c r="M10" i="6"/>
  <c r="I12" i="6"/>
  <c r="K14" i="6"/>
  <c r="H16" i="6"/>
  <c r="O19" i="6"/>
  <c r="L23" i="6"/>
  <c r="I25" i="6"/>
  <c r="B27" i="6"/>
  <c r="F29" i="6"/>
  <c r="P36" i="6"/>
  <c r="N40" i="6"/>
  <c r="P52" i="6"/>
  <c r="O52" i="6"/>
  <c r="N52" i="6"/>
  <c r="M52" i="6"/>
  <c r="L52" i="6"/>
  <c r="K52" i="6"/>
  <c r="J52" i="6"/>
  <c r="I52" i="6"/>
  <c r="G52" i="6"/>
  <c r="D56" i="6"/>
  <c r="K60" i="6"/>
  <c r="O60" i="6"/>
  <c r="P60" i="6"/>
  <c r="N60" i="6"/>
  <c r="L60" i="6"/>
  <c r="J67" i="6"/>
  <c r="G85" i="6"/>
  <c r="L87" i="6"/>
  <c r="M89" i="6"/>
  <c r="H92" i="6"/>
  <c r="P92" i="6"/>
  <c r="O92" i="6"/>
  <c r="N92" i="6"/>
  <c r="M92" i="6"/>
  <c r="L92" i="6"/>
  <c r="K92" i="6"/>
  <c r="I92" i="6"/>
  <c r="D92" i="6"/>
  <c r="H103" i="6"/>
  <c r="F107" i="6"/>
  <c r="O113" i="6"/>
  <c r="B129" i="6"/>
  <c r="G138" i="6"/>
  <c r="E149" i="6"/>
  <c r="E185" i="6"/>
  <c r="G185" i="6"/>
  <c r="P185" i="6"/>
  <c r="K185" i="6"/>
  <c r="B185" i="6"/>
  <c r="O185" i="6"/>
  <c r="N185" i="6"/>
  <c r="M185" i="6"/>
  <c r="L185" i="6"/>
  <c r="J185" i="6"/>
  <c r="I185" i="6"/>
  <c r="H185" i="6"/>
  <c r="F185" i="6"/>
  <c r="J246" i="6"/>
  <c r="O246" i="6"/>
  <c r="M246" i="6"/>
  <c r="L246" i="6"/>
  <c r="B246" i="6"/>
  <c r="P246" i="6"/>
  <c r="G246" i="6"/>
  <c r="N246" i="6"/>
  <c r="K246" i="6"/>
  <c r="I246" i="6"/>
  <c r="H246" i="6"/>
  <c r="C246" i="6"/>
  <c r="B249" i="6"/>
  <c r="I249" i="6"/>
  <c r="G249" i="6"/>
  <c r="L249" i="6"/>
  <c r="C249" i="6"/>
  <c r="O249" i="6"/>
  <c r="P249" i="6"/>
  <c r="N249" i="6"/>
  <c r="H249" i="6"/>
  <c r="D372" i="6"/>
  <c r="J7" i="6"/>
  <c r="M7" i="6"/>
  <c r="K7" i="6"/>
  <c r="I7" i="6"/>
  <c r="H7" i="6"/>
  <c r="N10" i="6"/>
  <c r="K12" i="6"/>
  <c r="L14" i="6"/>
  <c r="I16" i="6"/>
  <c r="P19" i="6"/>
  <c r="M23" i="6"/>
  <c r="J25" i="6"/>
  <c r="C27" i="6"/>
  <c r="G29" i="6"/>
  <c r="J37" i="6"/>
  <c r="P37" i="6"/>
  <c r="O37" i="6"/>
  <c r="N37" i="6"/>
  <c r="M37" i="6"/>
  <c r="O40" i="6"/>
  <c r="L44" i="6"/>
  <c r="K44" i="6"/>
  <c r="J44" i="6"/>
  <c r="I44" i="6"/>
  <c r="H44" i="6"/>
  <c r="G44" i="6"/>
  <c r="F44" i="6"/>
  <c r="D44" i="6"/>
  <c r="B52" i="6"/>
  <c r="E56" i="6"/>
  <c r="B60" i="6"/>
  <c r="L67" i="6"/>
  <c r="H85" i="6"/>
  <c r="M87" i="6"/>
  <c r="B92" i="6"/>
  <c r="O96" i="6"/>
  <c r="G96" i="6"/>
  <c r="P96" i="6"/>
  <c r="N96" i="6"/>
  <c r="M96" i="6"/>
  <c r="K96" i="6"/>
  <c r="F96" i="6"/>
  <c r="H107" i="6"/>
  <c r="P113" i="6"/>
  <c r="P122" i="6"/>
  <c r="L122" i="6"/>
  <c r="K122" i="6"/>
  <c r="J122" i="6"/>
  <c r="I122" i="6"/>
  <c r="H122" i="6"/>
  <c r="G122" i="6"/>
  <c r="F122" i="6"/>
  <c r="E122" i="6"/>
  <c r="C122" i="6"/>
  <c r="M122" i="6"/>
  <c r="C129" i="6"/>
  <c r="J138" i="6"/>
  <c r="K145" i="6"/>
  <c r="I145" i="6"/>
  <c r="H145" i="6"/>
  <c r="F145" i="6"/>
  <c r="B145" i="6"/>
  <c r="M145" i="6"/>
  <c r="L145" i="6"/>
  <c r="J145" i="6"/>
  <c r="G145" i="6"/>
  <c r="E145" i="6"/>
  <c r="D145" i="6"/>
  <c r="C145" i="6"/>
  <c r="N145" i="6"/>
  <c r="F149" i="6"/>
  <c r="C185" i="6"/>
  <c r="I196" i="6"/>
  <c r="P196" i="6"/>
  <c r="L196" i="6"/>
  <c r="M196" i="6"/>
  <c r="N196" i="6"/>
  <c r="K196" i="6"/>
  <c r="J196" i="6"/>
  <c r="H196" i="6"/>
  <c r="D196" i="6"/>
  <c r="O196" i="6"/>
  <c r="G196" i="6"/>
  <c r="F196" i="6"/>
  <c r="E196" i="6"/>
  <c r="D246" i="6"/>
  <c r="D249" i="6"/>
  <c r="E28" i="6"/>
  <c r="D45" i="6"/>
  <c r="D71" i="6"/>
  <c r="D102" i="6"/>
  <c r="D117" i="6"/>
  <c r="F283" i="6"/>
  <c r="C103" i="6"/>
  <c r="P103" i="6"/>
  <c r="O103" i="6"/>
  <c r="N103" i="6"/>
  <c r="M103" i="6"/>
  <c r="L103" i="6"/>
  <c r="K103" i="6"/>
  <c r="I103" i="6"/>
  <c r="E103" i="6"/>
  <c r="O10" i="6"/>
  <c r="L12" i="6"/>
  <c r="M14" i="6"/>
  <c r="J16" i="6"/>
  <c r="B20" i="6"/>
  <c r="P20" i="6"/>
  <c r="O20" i="6"/>
  <c r="N20" i="6"/>
  <c r="M20" i="6"/>
  <c r="L20" i="6"/>
  <c r="K20" i="6"/>
  <c r="O23" i="6"/>
  <c r="K25" i="6"/>
  <c r="F31" i="6"/>
  <c r="J31" i="6"/>
  <c r="I31" i="6"/>
  <c r="H31" i="6"/>
  <c r="G31" i="6"/>
  <c r="E31" i="6"/>
  <c r="D31" i="6"/>
  <c r="C31" i="6"/>
  <c r="F56" i="6"/>
  <c r="N87" i="6"/>
  <c r="G114" i="6"/>
  <c r="N114" i="6"/>
  <c r="P114" i="6"/>
  <c r="O114" i="6"/>
  <c r="M114" i="6"/>
  <c r="L114" i="6"/>
  <c r="J114" i="6"/>
  <c r="E114" i="6"/>
  <c r="G132" i="6"/>
  <c r="D132" i="6"/>
  <c r="P132" i="6"/>
  <c r="O132" i="6"/>
  <c r="N132" i="6"/>
  <c r="L132" i="6"/>
  <c r="H132" i="6"/>
  <c r="G134" i="6"/>
  <c r="N134" i="6"/>
  <c r="J134" i="6"/>
  <c r="O134" i="6"/>
  <c r="M134" i="6"/>
  <c r="L134" i="6"/>
  <c r="K134" i="6"/>
  <c r="I134" i="6"/>
  <c r="H134" i="6"/>
  <c r="F134" i="6"/>
  <c r="D134" i="6"/>
  <c r="P134" i="6"/>
  <c r="K138" i="6"/>
  <c r="M149" i="6"/>
  <c r="H158" i="6"/>
  <c r="C158" i="6"/>
  <c r="B158" i="6"/>
  <c r="O158" i="6"/>
  <c r="P158" i="6"/>
  <c r="N158" i="6"/>
  <c r="M158" i="6"/>
  <c r="K158" i="6"/>
  <c r="F158" i="6"/>
  <c r="J221" i="6"/>
  <c r="O221" i="6"/>
  <c r="N221" i="6"/>
  <c r="G221" i="6"/>
  <c r="L221" i="6"/>
  <c r="M221" i="6"/>
  <c r="K221" i="6"/>
  <c r="I221" i="6"/>
  <c r="H221" i="6"/>
  <c r="F221" i="6"/>
  <c r="E221" i="6"/>
  <c r="D221" i="6"/>
  <c r="C221" i="6"/>
  <c r="B221" i="6"/>
  <c r="P221" i="6"/>
  <c r="F225" i="6"/>
  <c r="N225" i="6"/>
  <c r="L225" i="6"/>
  <c r="O225" i="6"/>
  <c r="H225" i="6"/>
  <c r="P225" i="6"/>
  <c r="I225" i="6"/>
  <c r="M225" i="6"/>
  <c r="K225" i="6"/>
  <c r="D225" i="6"/>
  <c r="B32" i="6"/>
  <c r="E100" i="6"/>
  <c r="O125" i="6"/>
  <c r="B294" i="6"/>
  <c r="P294" i="6"/>
  <c r="F294" i="6"/>
  <c r="D294" i="6"/>
  <c r="O294" i="6"/>
  <c r="I294" i="6"/>
  <c r="L294" i="6"/>
  <c r="K294" i="6"/>
  <c r="C294" i="6"/>
  <c r="N294" i="6"/>
  <c r="M294" i="6"/>
  <c r="J294" i="6"/>
  <c r="H294" i="6"/>
  <c r="P107" i="6"/>
  <c r="O107" i="6"/>
  <c r="N107" i="6"/>
  <c r="M107" i="6"/>
  <c r="K107" i="6"/>
  <c r="G107" i="6"/>
  <c r="P10" i="6"/>
  <c r="N14" i="6"/>
  <c r="K16" i="6"/>
  <c r="C20" i="6"/>
  <c r="P23" i="6"/>
  <c r="L25" i="6"/>
  <c r="B31" i="6"/>
  <c r="F41" i="6"/>
  <c r="P41" i="6"/>
  <c r="O41" i="6"/>
  <c r="N41" i="6"/>
  <c r="M41" i="6"/>
  <c r="L41" i="6"/>
  <c r="G56" i="6"/>
  <c r="K70" i="6"/>
  <c r="B70" i="6"/>
  <c r="P70" i="6"/>
  <c r="O70" i="6"/>
  <c r="N70" i="6"/>
  <c r="M70" i="6"/>
  <c r="L70" i="6"/>
  <c r="J70" i="6"/>
  <c r="I70" i="6"/>
  <c r="G70" i="6"/>
  <c r="C70" i="6"/>
  <c r="O87" i="6"/>
  <c r="J107" i="6"/>
  <c r="B114" i="6"/>
  <c r="B132" i="6"/>
  <c r="B134" i="6"/>
  <c r="L138" i="6"/>
  <c r="O149" i="6"/>
  <c r="D158" i="6"/>
  <c r="N222" i="6"/>
  <c r="B222" i="6"/>
  <c r="O222" i="6"/>
  <c r="H222" i="6"/>
  <c r="C222" i="6"/>
  <c r="J222" i="6"/>
  <c r="G222" i="6"/>
  <c r="F222" i="6"/>
  <c r="E222" i="6"/>
  <c r="D222" i="6"/>
  <c r="B225" i="6"/>
  <c r="N302" i="6"/>
  <c r="P302" i="6"/>
  <c r="O302" i="6"/>
  <c r="M302" i="6"/>
  <c r="H302" i="6"/>
  <c r="I302" i="6"/>
  <c r="F302" i="6"/>
  <c r="E302" i="6"/>
  <c r="L302" i="6"/>
  <c r="D302" i="6"/>
  <c r="D317" i="6"/>
  <c r="B317" i="6"/>
  <c r="P317" i="6"/>
  <c r="O317" i="6"/>
  <c r="N317" i="6"/>
  <c r="M317" i="6"/>
  <c r="L317" i="6"/>
  <c r="K317" i="6"/>
  <c r="J317" i="6"/>
  <c r="I317" i="6"/>
  <c r="H317" i="6"/>
  <c r="C317" i="6"/>
  <c r="G317" i="6"/>
  <c r="G8" i="6"/>
  <c r="P29" i="6"/>
  <c r="O29" i="6"/>
  <c r="N29" i="6"/>
  <c r="F32" i="6"/>
  <c r="B40" i="6"/>
  <c r="M40" i="6"/>
  <c r="L40" i="6"/>
  <c r="K40" i="6"/>
  <c r="J40" i="6"/>
  <c r="I40" i="6"/>
  <c r="H40" i="6"/>
  <c r="G40" i="6"/>
  <c r="H45" i="6"/>
  <c r="N47" i="6"/>
  <c r="F63" i="6"/>
  <c r="J71" i="6"/>
  <c r="K95" i="6"/>
  <c r="B95" i="6"/>
  <c r="N95" i="6"/>
  <c r="M95" i="6"/>
  <c r="L95" i="6"/>
  <c r="J95" i="6"/>
  <c r="I95" i="6"/>
  <c r="H95" i="6"/>
  <c r="G95" i="6"/>
  <c r="E95" i="6"/>
  <c r="K117" i="6"/>
  <c r="M202" i="6"/>
  <c r="C202" i="6"/>
  <c r="I202" i="6"/>
  <c r="B202" i="6"/>
  <c r="K202" i="6"/>
  <c r="P202" i="6"/>
  <c r="J202" i="6"/>
  <c r="O202" i="6"/>
  <c r="N202" i="6"/>
  <c r="L202" i="6"/>
  <c r="H202" i="6"/>
  <c r="G202" i="6"/>
  <c r="F202" i="6"/>
  <c r="I29" i="6"/>
  <c r="D7" i="6"/>
  <c r="F11" i="6"/>
  <c r="N11" i="6"/>
  <c r="M11" i="6"/>
  <c r="L11" i="6"/>
  <c r="K11" i="6"/>
  <c r="J11" i="6"/>
  <c r="I11" i="6"/>
  <c r="H11" i="6"/>
  <c r="O14" i="6"/>
  <c r="D20" i="6"/>
  <c r="P24" i="6"/>
  <c r="O24" i="6"/>
  <c r="N24" i="6"/>
  <c r="M24" i="6"/>
  <c r="L24" i="6"/>
  <c r="K24" i="6"/>
  <c r="J24" i="6"/>
  <c r="M25" i="6"/>
  <c r="N27" i="6"/>
  <c r="J29" i="6"/>
  <c r="K31" i="6"/>
  <c r="D37" i="6"/>
  <c r="B41" i="6"/>
  <c r="E44" i="6"/>
  <c r="E52" i="6"/>
  <c r="H56" i="6"/>
  <c r="E60" i="6"/>
  <c r="D62" i="6"/>
  <c r="K62" i="6"/>
  <c r="J62" i="6"/>
  <c r="I62" i="6"/>
  <c r="H62" i="6"/>
  <c r="G62" i="6"/>
  <c r="F62" i="6"/>
  <c r="E62" i="6"/>
  <c r="B62" i="6"/>
  <c r="D70" i="6"/>
  <c r="P87" i="6"/>
  <c r="F92" i="6"/>
  <c r="D96" i="6"/>
  <c r="L107" i="6"/>
  <c r="C114" i="6"/>
  <c r="K120" i="6"/>
  <c r="I120" i="6"/>
  <c r="F120" i="6"/>
  <c r="B120" i="6"/>
  <c r="P120" i="6"/>
  <c r="O120" i="6"/>
  <c r="N120" i="6"/>
  <c r="M120" i="6"/>
  <c r="J120" i="6"/>
  <c r="D120" i="6"/>
  <c r="N122" i="6"/>
  <c r="I129" i="6"/>
  <c r="C132" i="6"/>
  <c r="C134" i="6"/>
  <c r="O138" i="6"/>
  <c r="O146" i="6"/>
  <c r="N146" i="6"/>
  <c r="M146" i="6"/>
  <c r="K146" i="6"/>
  <c r="G146" i="6"/>
  <c r="P146" i="6"/>
  <c r="J146" i="6"/>
  <c r="E146" i="6"/>
  <c r="P149" i="6"/>
  <c r="O156" i="6"/>
  <c r="L156" i="6"/>
  <c r="J156" i="6"/>
  <c r="I156" i="6"/>
  <c r="G156" i="6"/>
  <c r="C156" i="6"/>
  <c r="N156" i="6"/>
  <c r="F156" i="6"/>
  <c r="E158" i="6"/>
  <c r="L169" i="6"/>
  <c r="I169" i="6"/>
  <c r="G169" i="6"/>
  <c r="F169" i="6"/>
  <c r="E169" i="6"/>
  <c r="D169" i="6"/>
  <c r="P169" i="6"/>
  <c r="O169" i="6"/>
  <c r="N169" i="6"/>
  <c r="H169" i="6"/>
  <c r="I222" i="6"/>
  <c r="C225" i="6"/>
  <c r="B229" i="6"/>
  <c r="M229" i="6"/>
  <c r="K229" i="6"/>
  <c r="E229" i="6"/>
  <c r="G229" i="6"/>
  <c r="J229" i="6"/>
  <c r="I229" i="6"/>
  <c r="H229" i="6"/>
  <c r="F229" i="6"/>
  <c r="D229" i="6"/>
  <c r="C229" i="6"/>
  <c r="P229" i="6"/>
  <c r="O229" i="6"/>
  <c r="N229" i="6"/>
  <c r="L229" i="6"/>
  <c r="J249" i="6"/>
  <c r="B302" i="6"/>
  <c r="E317" i="6"/>
  <c r="J353" i="6"/>
  <c r="P353" i="6"/>
  <c r="N353" i="6"/>
  <c r="M353" i="6"/>
  <c r="L353" i="6"/>
  <c r="K353" i="6"/>
  <c r="H353" i="6"/>
  <c r="E353" i="6"/>
  <c r="D353" i="6"/>
  <c r="O353" i="6"/>
  <c r="C353" i="6"/>
  <c r="B353" i="6"/>
  <c r="I353" i="6"/>
  <c r="G353" i="6"/>
  <c r="F353" i="6"/>
  <c r="O55" i="6"/>
  <c r="O73" i="6"/>
  <c r="O81" i="6"/>
  <c r="P81" i="6"/>
  <c r="N81" i="6"/>
  <c r="M81" i="6"/>
  <c r="L81" i="6"/>
  <c r="K81" i="6"/>
  <c r="J81" i="6"/>
  <c r="I81" i="6"/>
  <c r="G81" i="6"/>
  <c r="C81" i="6"/>
  <c r="K85" i="6"/>
  <c r="O85" i="6"/>
  <c r="P85" i="6"/>
  <c r="N85" i="6"/>
  <c r="M85" i="6"/>
  <c r="L85" i="6"/>
  <c r="I85" i="6"/>
  <c r="E85" i="6"/>
  <c r="E89" i="6"/>
  <c r="L100" i="6"/>
  <c r="O231" i="6"/>
  <c r="C339" i="6"/>
  <c r="B339" i="6"/>
  <c r="E339" i="6"/>
  <c r="P339" i="6"/>
  <c r="L339" i="6"/>
  <c r="D339" i="6"/>
  <c r="K339" i="6"/>
  <c r="I339" i="6"/>
  <c r="O339" i="6"/>
  <c r="N339" i="6"/>
  <c r="M339" i="6"/>
  <c r="J339" i="6"/>
  <c r="H339" i="6"/>
  <c r="G339" i="6"/>
  <c r="J358" i="6"/>
  <c r="D358" i="6"/>
  <c r="C358" i="6"/>
  <c r="O358" i="6"/>
  <c r="H358" i="6"/>
  <c r="K358" i="6"/>
  <c r="E358" i="6"/>
  <c r="B358" i="6"/>
  <c r="L358" i="6"/>
  <c r="M358" i="6"/>
  <c r="N358" i="6"/>
  <c r="I358" i="6"/>
  <c r="P358" i="6"/>
  <c r="E7" i="6"/>
  <c r="B11" i="6"/>
  <c r="P14" i="6"/>
  <c r="E20" i="6"/>
  <c r="B24" i="6"/>
  <c r="N25" i="6"/>
  <c r="O27" i="6"/>
  <c r="K29" i="6"/>
  <c r="L31" i="6"/>
  <c r="B35" i="6"/>
  <c r="I35" i="6"/>
  <c r="H35" i="6"/>
  <c r="G35" i="6"/>
  <c r="F35" i="6"/>
  <c r="E35" i="6"/>
  <c r="D35" i="6"/>
  <c r="C35" i="6"/>
  <c r="E37" i="6"/>
  <c r="C41" i="6"/>
  <c r="M44" i="6"/>
  <c r="F52" i="6"/>
  <c r="J56" i="6"/>
  <c r="F60" i="6"/>
  <c r="C62" i="6"/>
  <c r="E70" i="6"/>
  <c r="G92" i="6"/>
  <c r="E96" i="6"/>
  <c r="K110" i="6"/>
  <c r="O110" i="6"/>
  <c r="P110" i="6"/>
  <c r="N110" i="6"/>
  <c r="M110" i="6"/>
  <c r="L110" i="6"/>
  <c r="J110" i="6"/>
  <c r="I110" i="6"/>
  <c r="G110" i="6"/>
  <c r="C110" i="6"/>
  <c r="D114" i="6"/>
  <c r="C120" i="6"/>
  <c r="O122" i="6"/>
  <c r="L129" i="6"/>
  <c r="E132" i="6"/>
  <c r="E134" i="6"/>
  <c r="B146" i="6"/>
  <c r="B156" i="6"/>
  <c r="G158" i="6"/>
  <c r="B169" i="6"/>
  <c r="K222" i="6"/>
  <c r="E225" i="6"/>
  <c r="N237" i="6"/>
  <c r="K237" i="6"/>
  <c r="I237" i="6"/>
  <c r="B237" i="6"/>
  <c r="P237" i="6"/>
  <c r="O237" i="6"/>
  <c r="H237" i="6"/>
  <c r="M237" i="6"/>
  <c r="L237" i="6"/>
  <c r="E237" i="6"/>
  <c r="K249" i="6"/>
  <c r="F285" i="6"/>
  <c r="N285" i="6"/>
  <c r="M285" i="6"/>
  <c r="J285" i="6"/>
  <c r="H285" i="6"/>
  <c r="D285" i="6"/>
  <c r="I285" i="6"/>
  <c r="P285" i="6"/>
  <c r="L285" i="6"/>
  <c r="K285" i="6"/>
  <c r="N292" i="6"/>
  <c r="G292" i="6"/>
  <c r="F292" i="6"/>
  <c r="O292" i="6"/>
  <c r="L292" i="6"/>
  <c r="B292" i="6"/>
  <c r="M292" i="6"/>
  <c r="K292" i="6"/>
  <c r="J292" i="6"/>
  <c r="C292" i="6"/>
  <c r="P292" i="6"/>
  <c r="H292" i="6"/>
  <c r="E292" i="6"/>
  <c r="C302" i="6"/>
  <c r="F317" i="6"/>
  <c r="O141" i="6"/>
  <c r="J141" i="6"/>
  <c r="I141" i="6"/>
  <c r="G141" i="6"/>
  <c r="C141" i="6"/>
  <c r="N217" i="6"/>
  <c r="P217" i="6"/>
  <c r="O217" i="6"/>
  <c r="H217" i="6"/>
  <c r="B217" i="6"/>
  <c r="J217" i="6"/>
  <c r="D217" i="6"/>
  <c r="C217" i="6"/>
  <c r="H228" i="6"/>
  <c r="F228" i="6"/>
  <c r="O228" i="6"/>
  <c r="N228" i="6"/>
  <c r="I228" i="6"/>
  <c r="L228" i="6"/>
  <c r="N242" i="6"/>
  <c r="P242" i="6"/>
  <c r="M242" i="6"/>
  <c r="F242" i="6"/>
  <c r="I242" i="6"/>
  <c r="O242" i="6"/>
  <c r="H242" i="6"/>
  <c r="N282" i="6"/>
  <c r="K282" i="6"/>
  <c r="I282" i="6"/>
  <c r="M282" i="6"/>
  <c r="D282" i="6"/>
  <c r="L282" i="6"/>
  <c r="J282" i="6"/>
  <c r="H282" i="6"/>
  <c r="G282" i="6"/>
  <c r="F282" i="6"/>
  <c r="E282" i="6"/>
  <c r="O282" i="6"/>
  <c r="D388" i="6"/>
  <c r="N388" i="6"/>
  <c r="C388" i="6"/>
  <c r="H388" i="6"/>
  <c r="J388" i="6"/>
  <c r="F388" i="6"/>
  <c r="L388" i="6"/>
  <c r="K388" i="6"/>
  <c r="O388" i="6"/>
  <c r="G388" i="6"/>
  <c r="E388" i="6"/>
  <c r="P388" i="6"/>
  <c r="I388" i="6"/>
  <c r="B388" i="6"/>
  <c r="C88" i="6"/>
  <c r="I88" i="6"/>
  <c r="O106" i="6"/>
  <c r="P106" i="6"/>
  <c r="K140" i="6"/>
  <c r="E140" i="6"/>
  <c r="B140" i="6"/>
  <c r="L141" i="6"/>
  <c r="H153" i="6"/>
  <c r="C153" i="6"/>
  <c r="P153" i="6"/>
  <c r="N153" i="6"/>
  <c r="M153" i="6"/>
  <c r="K153" i="6"/>
  <c r="F153" i="6"/>
  <c r="P178" i="6"/>
  <c r="O178" i="6"/>
  <c r="B178" i="6"/>
  <c r="M178" i="6"/>
  <c r="M182" i="6"/>
  <c r="N182" i="6"/>
  <c r="H182" i="6"/>
  <c r="F182" i="6"/>
  <c r="E182" i="6"/>
  <c r="D182" i="6"/>
  <c r="C182" i="6"/>
  <c r="E198" i="6"/>
  <c r="I198" i="6"/>
  <c r="B198" i="6"/>
  <c r="L198" i="6"/>
  <c r="F198" i="6"/>
  <c r="M198" i="6"/>
  <c r="J198" i="6"/>
  <c r="H198" i="6"/>
  <c r="G198" i="6"/>
  <c r="D198" i="6"/>
  <c r="M217" i="6"/>
  <c r="D223" i="6"/>
  <c r="B223" i="6"/>
  <c r="I223" i="6"/>
  <c r="G223" i="6"/>
  <c r="M223" i="6"/>
  <c r="P223" i="6"/>
  <c r="K223" i="6"/>
  <c r="K228" i="6"/>
  <c r="B279" i="6"/>
  <c r="E279" i="6"/>
  <c r="D279" i="6"/>
  <c r="M279" i="6"/>
  <c r="K279" i="6"/>
  <c r="I279" i="6"/>
  <c r="L279" i="6"/>
  <c r="O279" i="6"/>
  <c r="J279" i="6"/>
  <c r="G279" i="6"/>
  <c r="F279" i="6"/>
  <c r="L309" i="6"/>
  <c r="D309" i="6"/>
  <c r="K309" i="6"/>
  <c r="J309" i="6"/>
  <c r="N309" i="6"/>
  <c r="G309" i="6"/>
  <c r="F309" i="6"/>
  <c r="E309" i="6"/>
  <c r="P309" i="6"/>
  <c r="O309" i="6"/>
  <c r="M309" i="6"/>
  <c r="I309" i="6"/>
  <c r="H309" i="6"/>
  <c r="F326" i="6"/>
  <c r="D326" i="6"/>
  <c r="C326" i="6"/>
  <c r="N326" i="6"/>
  <c r="M326" i="6"/>
  <c r="G326" i="6"/>
  <c r="P326" i="6"/>
  <c r="O326" i="6"/>
  <c r="L326" i="6"/>
  <c r="K326" i="6"/>
  <c r="J326" i="6"/>
  <c r="B326" i="6"/>
  <c r="O51" i="6"/>
  <c r="K51" i="6"/>
  <c r="E77" i="6"/>
  <c r="K80" i="6"/>
  <c r="J80" i="6"/>
  <c r="F88" i="6"/>
  <c r="E106" i="6"/>
  <c r="G109" i="6"/>
  <c r="J109" i="6"/>
  <c r="O116" i="6"/>
  <c r="J116" i="6"/>
  <c r="G116" i="6"/>
  <c r="C116" i="6"/>
  <c r="C128" i="6"/>
  <c r="H128" i="6"/>
  <c r="E128" i="6"/>
  <c r="G140" i="6"/>
  <c r="O142" i="6"/>
  <c r="N142" i="6"/>
  <c r="L142" i="6"/>
  <c r="H142" i="6"/>
  <c r="P150" i="6"/>
  <c r="K150" i="6"/>
  <c r="N150" i="6"/>
  <c r="I150" i="6"/>
  <c r="G153" i="6"/>
  <c r="H176" i="6"/>
  <c r="K176" i="6"/>
  <c r="E176" i="6"/>
  <c r="J176" i="6"/>
  <c r="G176" i="6"/>
  <c r="F176" i="6"/>
  <c r="D176" i="6"/>
  <c r="C176" i="6"/>
  <c r="F178" i="6"/>
  <c r="J182" i="6"/>
  <c r="O198" i="6"/>
  <c r="H223" i="6"/>
  <c r="N262" i="6"/>
  <c r="M262" i="6"/>
  <c r="P262" i="6"/>
  <c r="H262" i="6"/>
  <c r="O262" i="6"/>
  <c r="L262" i="6"/>
  <c r="K262" i="6"/>
  <c r="F262" i="6"/>
  <c r="C262" i="6"/>
  <c r="F270" i="6"/>
  <c r="E270" i="6"/>
  <c r="D270" i="6"/>
  <c r="I270" i="6"/>
  <c r="M270" i="6"/>
  <c r="K270" i="6"/>
  <c r="J270" i="6"/>
  <c r="P279" i="6"/>
  <c r="C463" i="6"/>
  <c r="P463" i="6"/>
  <c r="O463" i="6"/>
  <c r="E463" i="6"/>
  <c r="D463" i="6"/>
  <c r="G463" i="6"/>
  <c r="K463" i="6"/>
  <c r="J463" i="6"/>
  <c r="H463" i="6"/>
  <c r="N463" i="6"/>
  <c r="F463" i="6"/>
  <c r="I463" i="6"/>
  <c r="B463" i="6"/>
  <c r="I191" i="6"/>
  <c r="O191" i="6"/>
  <c r="H191" i="6"/>
  <c r="G191" i="6"/>
  <c r="B191" i="6"/>
  <c r="L191" i="6"/>
  <c r="N213" i="6"/>
  <c r="E213" i="6"/>
  <c r="C213" i="6"/>
  <c r="P213" i="6"/>
  <c r="O213" i="6"/>
  <c r="M213" i="6"/>
  <c r="L213" i="6"/>
  <c r="H213" i="6"/>
  <c r="F250" i="6"/>
  <c r="N250" i="6"/>
  <c r="L250" i="6"/>
  <c r="K250" i="6"/>
  <c r="D250" i="6"/>
  <c r="E250" i="6"/>
  <c r="O250" i="6"/>
  <c r="M250" i="6"/>
  <c r="J250" i="6"/>
  <c r="I250" i="6"/>
  <c r="H250" i="6"/>
  <c r="G250" i="6"/>
  <c r="F280" i="6"/>
  <c r="J280" i="6"/>
  <c r="I280" i="6"/>
  <c r="C280" i="6"/>
  <c r="E280" i="6"/>
  <c r="L280" i="6"/>
  <c r="K280" i="6"/>
  <c r="H280" i="6"/>
  <c r="G280" i="6"/>
  <c r="D280" i="6"/>
  <c r="B280" i="6"/>
  <c r="M280" i="6"/>
  <c r="P21" i="6"/>
  <c r="C51" i="6"/>
  <c r="C58" i="6"/>
  <c r="E58" i="6"/>
  <c r="C69" i="6"/>
  <c r="O76" i="6"/>
  <c r="K76" i="6"/>
  <c r="G77" i="6"/>
  <c r="C80" i="6"/>
  <c r="H88" i="6"/>
  <c r="D98" i="6"/>
  <c r="K105" i="6"/>
  <c r="J105" i="6"/>
  <c r="G106" i="6"/>
  <c r="C109" i="6"/>
  <c r="D116" i="6"/>
  <c r="D128" i="6"/>
  <c r="G139" i="6"/>
  <c r="N139" i="6"/>
  <c r="I140" i="6"/>
  <c r="C142" i="6"/>
  <c r="C150" i="6"/>
  <c r="J153" i="6"/>
  <c r="D157" i="6"/>
  <c r="P157" i="6"/>
  <c r="O157" i="6"/>
  <c r="M157" i="6"/>
  <c r="I157" i="6"/>
  <c r="M164" i="6"/>
  <c r="H164" i="6"/>
  <c r="P164" i="6"/>
  <c r="O164" i="6"/>
  <c r="N164" i="6"/>
  <c r="I164" i="6"/>
  <c r="P168" i="6"/>
  <c r="L168" i="6"/>
  <c r="G168" i="6"/>
  <c r="B168" i="6"/>
  <c r="O168" i="6"/>
  <c r="I176" i="6"/>
  <c r="H178" i="6"/>
  <c r="L182" i="6"/>
  <c r="C191" i="6"/>
  <c r="B213" i="6"/>
  <c r="L223" i="6"/>
  <c r="B250" i="6"/>
  <c r="P258" i="6"/>
  <c r="N258" i="6"/>
  <c r="H258" i="6"/>
  <c r="E258" i="6"/>
  <c r="I258" i="6"/>
  <c r="B258" i="6"/>
  <c r="O258" i="6"/>
  <c r="D262" i="6"/>
  <c r="C270" i="6"/>
  <c r="N280" i="6"/>
  <c r="J331" i="6"/>
  <c r="I331" i="6"/>
  <c r="P331" i="6"/>
  <c r="O331" i="6"/>
  <c r="M331" i="6"/>
  <c r="B331" i="6"/>
  <c r="G331" i="6"/>
  <c r="H331" i="6"/>
  <c r="F331" i="6"/>
  <c r="N331" i="6"/>
  <c r="J424" i="6"/>
  <c r="I424" i="6"/>
  <c r="C424" i="6"/>
  <c r="P424" i="6"/>
  <c r="K424" i="6"/>
  <c r="D424" i="6"/>
  <c r="L424" i="6"/>
  <c r="H424" i="6"/>
  <c r="G424" i="6"/>
  <c r="E424" i="6"/>
  <c r="O424" i="6"/>
  <c r="N424" i="6"/>
  <c r="M424" i="6"/>
  <c r="F424" i="6"/>
  <c r="B424" i="6"/>
  <c r="M463" i="6"/>
  <c r="D51" i="6"/>
  <c r="D69" i="6"/>
  <c r="H77" i="6"/>
  <c r="D80" i="6"/>
  <c r="J88" i="6"/>
  <c r="E98" i="6"/>
  <c r="H106" i="6"/>
  <c r="D109" i="6"/>
  <c r="E116" i="6"/>
  <c r="F128" i="6"/>
  <c r="J140" i="6"/>
  <c r="D142" i="6"/>
  <c r="D147" i="6"/>
  <c r="M147" i="6"/>
  <c r="D150" i="6"/>
  <c r="L153" i="6"/>
  <c r="L176" i="6"/>
  <c r="I178" i="6"/>
  <c r="O182" i="6"/>
  <c r="D191" i="6"/>
  <c r="D193" i="6"/>
  <c r="P193" i="6"/>
  <c r="O193" i="6"/>
  <c r="M193" i="6"/>
  <c r="L193" i="6"/>
  <c r="K193" i="6"/>
  <c r="J193" i="6"/>
  <c r="F193" i="6"/>
  <c r="D213" i="6"/>
  <c r="N223" i="6"/>
  <c r="C250" i="6"/>
  <c r="E262" i="6"/>
  <c r="G270" i="6"/>
  <c r="O280" i="6"/>
  <c r="K455" i="6"/>
  <c r="D455" i="6"/>
  <c r="C455" i="6"/>
  <c r="O455" i="6"/>
  <c r="N455" i="6"/>
  <c r="G455" i="6"/>
  <c r="F455" i="6"/>
  <c r="B455" i="6"/>
  <c r="P455" i="6"/>
  <c r="H455" i="6"/>
  <c r="M455" i="6"/>
  <c r="L455" i="6"/>
  <c r="J455" i="6"/>
  <c r="I455" i="6"/>
  <c r="L487" i="6"/>
  <c r="K487" i="6"/>
  <c r="M487" i="6"/>
  <c r="N487" i="6"/>
  <c r="C487" i="6"/>
  <c r="P487" i="6"/>
  <c r="J487" i="6"/>
  <c r="I487" i="6"/>
  <c r="D487" i="6"/>
  <c r="B487" i="6"/>
  <c r="H487" i="6"/>
  <c r="G487" i="6"/>
  <c r="F487" i="6"/>
  <c r="E487" i="6"/>
  <c r="O487" i="6"/>
  <c r="B22" i="6"/>
  <c r="E51" i="6"/>
  <c r="G54" i="6"/>
  <c r="E54" i="6"/>
  <c r="E69" i="6"/>
  <c r="B72" i="6"/>
  <c r="I77" i="6"/>
  <c r="E80" i="6"/>
  <c r="C83" i="6"/>
  <c r="E83" i="6"/>
  <c r="K88" i="6"/>
  <c r="F98" i="6"/>
  <c r="O101" i="6"/>
  <c r="K101" i="6"/>
  <c r="I106" i="6"/>
  <c r="E109" i="6"/>
  <c r="B112" i="6"/>
  <c r="F116" i="6"/>
  <c r="G128" i="6"/>
  <c r="O136" i="6"/>
  <c r="F136" i="6"/>
  <c r="C136" i="6"/>
  <c r="L140" i="6"/>
  <c r="E142" i="6"/>
  <c r="B147" i="6"/>
  <c r="E150" i="6"/>
  <c r="O153" i="6"/>
  <c r="O161" i="6"/>
  <c r="P161" i="6"/>
  <c r="K161" i="6"/>
  <c r="M176" i="6"/>
  <c r="J178" i="6"/>
  <c r="P182" i="6"/>
  <c r="E191" i="6"/>
  <c r="B193" i="6"/>
  <c r="F213" i="6"/>
  <c r="B219" i="6"/>
  <c r="E219" i="6"/>
  <c r="F219" i="6"/>
  <c r="P219" i="6"/>
  <c r="D219" i="6"/>
  <c r="O219" i="6"/>
  <c r="O223" i="6"/>
  <c r="F230" i="6"/>
  <c r="P230" i="6"/>
  <c r="L230" i="6"/>
  <c r="O230" i="6"/>
  <c r="H230" i="6"/>
  <c r="J230" i="6"/>
  <c r="C230" i="6"/>
  <c r="K230" i="6"/>
  <c r="P250" i="6"/>
  <c r="J256" i="6"/>
  <c r="I256" i="6"/>
  <c r="D256" i="6"/>
  <c r="B256" i="6"/>
  <c r="P256" i="6"/>
  <c r="L256" i="6"/>
  <c r="C256" i="6"/>
  <c r="M256" i="6"/>
  <c r="E256" i="6"/>
  <c r="G262" i="6"/>
  <c r="H270" i="6"/>
  <c r="P280" i="6"/>
  <c r="L390" i="6"/>
  <c r="J390" i="6"/>
  <c r="H390" i="6"/>
  <c r="G390" i="6"/>
  <c r="D390" i="6"/>
  <c r="O390" i="6"/>
  <c r="B390" i="6"/>
  <c r="F390" i="6"/>
  <c r="E390" i="6"/>
  <c r="N390" i="6"/>
  <c r="P390" i="6"/>
  <c r="I390" i="6"/>
  <c r="C390" i="6"/>
  <c r="C400" i="6"/>
  <c r="O400" i="6"/>
  <c r="N400" i="6"/>
  <c r="E400" i="6"/>
  <c r="J400" i="6"/>
  <c r="I400" i="6"/>
  <c r="F400" i="6"/>
  <c r="L400" i="6"/>
  <c r="K400" i="6"/>
  <c r="H400" i="6"/>
  <c r="B400" i="6"/>
  <c r="G400" i="6"/>
  <c r="M400" i="6"/>
  <c r="E455" i="6"/>
  <c r="C22" i="6"/>
  <c r="B26" i="6"/>
  <c r="F51" i="6"/>
  <c r="B54" i="6"/>
  <c r="B61" i="6"/>
  <c r="F69" i="6"/>
  <c r="C72" i="6"/>
  <c r="J77" i="6"/>
  <c r="F80" i="6"/>
  <c r="B83" i="6"/>
  <c r="L88" i="6"/>
  <c r="B90" i="6"/>
  <c r="G98" i="6"/>
  <c r="B101" i="6"/>
  <c r="J106" i="6"/>
  <c r="F109" i="6"/>
  <c r="C112" i="6"/>
  <c r="H116" i="6"/>
  <c r="C118" i="6"/>
  <c r="M118" i="6"/>
  <c r="I128" i="6"/>
  <c r="K130" i="6"/>
  <c r="O130" i="6"/>
  <c r="J130" i="6"/>
  <c r="C133" i="6"/>
  <c r="L133" i="6"/>
  <c r="I133" i="6"/>
  <c r="E133" i="6"/>
  <c r="B136" i="6"/>
  <c r="M140" i="6"/>
  <c r="F142" i="6"/>
  <c r="C147" i="6"/>
  <c r="F150" i="6"/>
  <c r="D152" i="6"/>
  <c r="J152" i="6"/>
  <c r="H152" i="6"/>
  <c r="G152" i="6"/>
  <c r="E152" i="6"/>
  <c r="L154" i="6"/>
  <c r="G154" i="6"/>
  <c r="M154" i="6"/>
  <c r="L159" i="6"/>
  <c r="G159" i="6"/>
  <c r="I159" i="6"/>
  <c r="F159" i="6"/>
  <c r="E159" i="6"/>
  <c r="C159" i="6"/>
  <c r="B161" i="6"/>
  <c r="H166" i="6"/>
  <c r="B166" i="6"/>
  <c r="K166" i="6"/>
  <c r="I166" i="6"/>
  <c r="G166" i="6"/>
  <c r="F166" i="6"/>
  <c r="E166" i="6"/>
  <c r="P173" i="6"/>
  <c r="K173" i="6"/>
  <c r="L173" i="6"/>
  <c r="I173" i="6"/>
  <c r="H173" i="6"/>
  <c r="G173" i="6"/>
  <c r="F173" i="6"/>
  <c r="B173" i="6"/>
  <c r="N176" i="6"/>
  <c r="K178" i="6"/>
  <c r="I181" i="6"/>
  <c r="H181" i="6"/>
  <c r="P181" i="6"/>
  <c r="K181" i="6"/>
  <c r="N181" i="6"/>
  <c r="F191" i="6"/>
  <c r="C193" i="6"/>
  <c r="K208" i="6"/>
  <c r="N208" i="6"/>
  <c r="L208" i="6"/>
  <c r="F208" i="6"/>
  <c r="J208" i="6"/>
  <c r="I211" i="6"/>
  <c r="D211" i="6"/>
  <c r="O211" i="6"/>
  <c r="H211" i="6"/>
  <c r="K211" i="6"/>
  <c r="C211" i="6"/>
  <c r="M211" i="6"/>
  <c r="G213" i="6"/>
  <c r="C219" i="6"/>
  <c r="B230" i="6"/>
  <c r="J251" i="6"/>
  <c r="C251" i="6"/>
  <c r="M251" i="6"/>
  <c r="P251" i="6"/>
  <c r="I251" i="6"/>
  <c r="N251" i="6"/>
  <c r="F256" i="6"/>
  <c r="I262" i="6"/>
  <c r="L270" i="6"/>
  <c r="J281" i="6"/>
  <c r="O281" i="6"/>
  <c r="N281" i="6"/>
  <c r="D281" i="6"/>
  <c r="B281" i="6"/>
  <c r="C281" i="6"/>
  <c r="P281" i="6"/>
  <c r="G281" i="6"/>
  <c r="L281" i="6"/>
  <c r="M281" i="6"/>
  <c r="I281" i="6"/>
  <c r="H281" i="6"/>
  <c r="D312" i="6"/>
  <c r="H312" i="6"/>
  <c r="G312" i="6"/>
  <c r="O312" i="6"/>
  <c r="L312" i="6"/>
  <c r="M312" i="6"/>
  <c r="K312" i="6"/>
  <c r="C312" i="6"/>
  <c r="J312" i="6"/>
  <c r="F312" i="6"/>
  <c r="E312" i="6"/>
  <c r="D22" i="6"/>
  <c r="K50" i="6"/>
  <c r="F50" i="6"/>
  <c r="G51" i="6"/>
  <c r="C68" i="6"/>
  <c r="M68" i="6"/>
  <c r="H69" i="6"/>
  <c r="D72" i="6"/>
  <c r="K77" i="6"/>
  <c r="G79" i="6"/>
  <c r="E79" i="6"/>
  <c r="G80" i="6"/>
  <c r="M88" i="6"/>
  <c r="H98" i="6"/>
  <c r="K106" i="6"/>
  <c r="C108" i="6"/>
  <c r="E108" i="6"/>
  <c r="H109" i="6"/>
  <c r="E112" i="6"/>
  <c r="K115" i="6"/>
  <c r="B115" i="6"/>
  <c r="I116" i="6"/>
  <c r="O121" i="6"/>
  <c r="N121" i="6"/>
  <c r="K121" i="6"/>
  <c r="G121" i="6"/>
  <c r="C127" i="6"/>
  <c r="P127" i="6"/>
  <c r="J128" i="6"/>
  <c r="N140" i="6"/>
  <c r="G142" i="6"/>
  <c r="G150" i="6"/>
  <c r="O176" i="6"/>
  <c r="L178" i="6"/>
  <c r="J191" i="6"/>
  <c r="I213" i="6"/>
  <c r="F260" i="6"/>
  <c r="E260" i="6"/>
  <c r="G260" i="6"/>
  <c r="C260" i="6"/>
  <c r="O260" i="6"/>
  <c r="P260" i="6"/>
  <c r="N260" i="6"/>
  <c r="M260" i="6"/>
  <c r="I260" i="6"/>
  <c r="B260" i="6"/>
  <c r="J262" i="6"/>
  <c r="N270" i="6"/>
  <c r="B321" i="6"/>
  <c r="E321" i="6"/>
  <c r="C321" i="6"/>
  <c r="G321" i="6"/>
  <c r="P321" i="6"/>
  <c r="J321" i="6"/>
  <c r="O321" i="6"/>
  <c r="M321" i="6"/>
  <c r="L321" i="6"/>
  <c r="K321" i="6"/>
  <c r="I321" i="6"/>
  <c r="H321" i="6"/>
  <c r="F321" i="6"/>
  <c r="N321" i="6"/>
  <c r="O46" i="6"/>
  <c r="G46" i="6"/>
  <c r="H51" i="6"/>
  <c r="I69" i="6"/>
  <c r="L77" i="6"/>
  <c r="H80" i="6"/>
  <c r="N88" i="6"/>
  <c r="I98" i="6"/>
  <c r="L106" i="6"/>
  <c r="I109" i="6"/>
  <c r="K116" i="6"/>
  <c r="K128" i="6"/>
  <c r="O140" i="6"/>
  <c r="I142" i="6"/>
  <c r="H150" i="6"/>
  <c r="P176" i="6"/>
  <c r="N178" i="6"/>
  <c r="K191" i="6"/>
  <c r="J213" i="6"/>
  <c r="F240" i="6"/>
  <c r="E240" i="6"/>
  <c r="C240" i="6"/>
  <c r="O240" i="6"/>
  <c r="D240" i="6"/>
  <c r="N240" i="6"/>
  <c r="C440" i="6"/>
  <c r="G440" i="6"/>
  <c r="F440" i="6"/>
  <c r="K440" i="6"/>
  <c r="N440" i="6"/>
  <c r="O440" i="6"/>
  <c r="H440" i="6"/>
  <c r="D440" i="6"/>
  <c r="B440" i="6"/>
  <c r="L440" i="6"/>
  <c r="E440" i="6"/>
  <c r="M440" i="6"/>
  <c r="P440" i="6"/>
  <c r="J440" i="6"/>
  <c r="E5" i="6"/>
  <c r="C13" i="6"/>
  <c r="B17" i="6"/>
  <c r="F22" i="6"/>
  <c r="E26" i="6"/>
  <c r="E30" i="6"/>
  <c r="C38" i="6"/>
  <c r="B42" i="6"/>
  <c r="G43" i="6"/>
  <c r="B46" i="6"/>
  <c r="C50" i="6"/>
  <c r="I51" i="6"/>
  <c r="F54" i="6"/>
  <c r="I58" i="6"/>
  <c r="E61" i="6"/>
  <c r="G64" i="6"/>
  <c r="N64" i="6"/>
  <c r="G65" i="6"/>
  <c r="D68" i="6"/>
  <c r="J69" i="6"/>
  <c r="F72" i="6"/>
  <c r="K75" i="6"/>
  <c r="F75" i="6"/>
  <c r="G76" i="6"/>
  <c r="M77" i="6"/>
  <c r="C79" i="6"/>
  <c r="I80" i="6"/>
  <c r="G83" i="6"/>
  <c r="C86" i="6"/>
  <c r="O88" i="6"/>
  <c r="E90" i="6"/>
  <c r="C93" i="6"/>
  <c r="M93" i="6"/>
  <c r="H94" i="6"/>
  <c r="D97" i="6"/>
  <c r="J98" i="6"/>
  <c r="E101" i="6"/>
  <c r="G104" i="6"/>
  <c r="E104" i="6"/>
  <c r="G105" i="6"/>
  <c r="M106" i="6"/>
  <c r="D108" i="6"/>
  <c r="K109" i="6"/>
  <c r="G112" i="6"/>
  <c r="D115" i="6"/>
  <c r="L116" i="6"/>
  <c r="E118" i="6"/>
  <c r="C121" i="6"/>
  <c r="D127" i="6"/>
  <c r="L128" i="6"/>
  <c r="D130" i="6"/>
  <c r="F133" i="6"/>
  <c r="G136" i="6"/>
  <c r="H139" i="6"/>
  <c r="P140" i="6"/>
  <c r="J142" i="6"/>
  <c r="G147" i="6"/>
  <c r="J150" i="6"/>
  <c r="F152" i="6"/>
  <c r="D154" i="6"/>
  <c r="H157" i="6"/>
  <c r="H159" i="6"/>
  <c r="E161" i="6"/>
  <c r="G164" i="6"/>
  <c r="J166" i="6"/>
  <c r="I168" i="6"/>
  <c r="E173" i="6"/>
  <c r="D175" i="6"/>
  <c r="F175" i="6"/>
  <c r="B175" i="6"/>
  <c r="O175" i="6"/>
  <c r="L177" i="6"/>
  <c r="P177" i="6"/>
  <c r="J177" i="6"/>
  <c r="O177" i="6"/>
  <c r="N177" i="6"/>
  <c r="M177" i="6"/>
  <c r="K177" i="6"/>
  <c r="F177" i="6"/>
  <c r="E179" i="6"/>
  <c r="I179" i="6"/>
  <c r="G179" i="6"/>
  <c r="F179" i="6"/>
  <c r="D179" i="6"/>
  <c r="C179" i="6"/>
  <c r="D181" i="6"/>
  <c r="M191" i="6"/>
  <c r="H193" i="6"/>
  <c r="D208" i="6"/>
  <c r="F211" i="6"/>
  <c r="K213" i="6"/>
  <c r="I219" i="6"/>
  <c r="G230" i="6"/>
  <c r="B240" i="6"/>
  <c r="D248" i="6"/>
  <c r="B248" i="6"/>
  <c r="E248" i="6"/>
  <c r="L248" i="6"/>
  <c r="J248" i="6"/>
  <c r="C248" i="6"/>
  <c r="O248" i="6"/>
  <c r="N248" i="6"/>
  <c r="M248" i="6"/>
  <c r="K248" i="6"/>
  <c r="I248" i="6"/>
  <c r="H248" i="6"/>
  <c r="E251" i="6"/>
  <c r="I253" i="6"/>
  <c r="G253" i="6"/>
  <c r="L253" i="6"/>
  <c r="D253" i="6"/>
  <c r="J253" i="6"/>
  <c r="B253" i="6"/>
  <c r="P253" i="6"/>
  <c r="K253" i="6"/>
  <c r="K256" i="6"/>
  <c r="K258" i="6"/>
  <c r="H260" i="6"/>
  <c r="P270" i="6"/>
  <c r="K281" i="6"/>
  <c r="N312" i="6"/>
  <c r="N404" i="6"/>
  <c r="M404" i="6"/>
  <c r="J404" i="6"/>
  <c r="P404" i="6"/>
  <c r="K404" i="6"/>
  <c r="I404" i="6"/>
  <c r="D404" i="6"/>
  <c r="L404" i="6"/>
  <c r="H404" i="6"/>
  <c r="G404" i="6"/>
  <c r="F404" i="6"/>
  <c r="O404" i="6"/>
  <c r="B404" i="6"/>
  <c r="I440" i="6"/>
  <c r="N277" i="6"/>
  <c r="P277" i="6"/>
  <c r="O277" i="6"/>
  <c r="M277" i="6"/>
  <c r="O333" i="6"/>
  <c r="I333" i="6"/>
  <c r="H333" i="6"/>
  <c r="G333" i="6"/>
  <c r="L333" i="6"/>
  <c r="J333" i="6"/>
  <c r="P333" i="6"/>
  <c r="D333" i="6"/>
  <c r="F333" i="6"/>
  <c r="E333" i="6"/>
  <c r="O343" i="6"/>
  <c r="J343" i="6"/>
  <c r="H343" i="6"/>
  <c r="G343" i="6"/>
  <c r="K343" i="6"/>
  <c r="I343" i="6"/>
  <c r="F343" i="6"/>
  <c r="B343" i="6"/>
  <c r="N369" i="6"/>
  <c r="M369" i="6"/>
  <c r="J369" i="6"/>
  <c r="D369" i="6"/>
  <c r="P369" i="6"/>
  <c r="G369" i="6"/>
  <c r="F369" i="6"/>
  <c r="K369" i="6"/>
  <c r="H369" i="6"/>
  <c r="E369" i="6"/>
  <c r="O369" i="6"/>
  <c r="F265" i="6"/>
  <c r="E265" i="6"/>
  <c r="N265" i="6"/>
  <c r="L265" i="6"/>
  <c r="O265" i="6"/>
  <c r="M265" i="6"/>
  <c r="D265" i="6"/>
  <c r="N267" i="6"/>
  <c r="M267" i="6"/>
  <c r="D267" i="6"/>
  <c r="B267" i="6"/>
  <c r="G267" i="6"/>
  <c r="H267" i="6"/>
  <c r="P267" i="6"/>
  <c r="F367" i="6"/>
  <c r="H367" i="6"/>
  <c r="G367" i="6"/>
  <c r="C367" i="6"/>
  <c r="L367" i="6"/>
  <c r="K367" i="6"/>
  <c r="J367" i="6"/>
  <c r="P367" i="6"/>
  <c r="I367" i="6"/>
  <c r="D367" i="6"/>
  <c r="O367" i="6"/>
  <c r="N367" i="6"/>
  <c r="G401" i="6"/>
  <c r="L401" i="6"/>
  <c r="N401" i="6"/>
  <c r="D401" i="6"/>
  <c r="C401" i="6"/>
  <c r="I401" i="6"/>
  <c r="J401" i="6"/>
  <c r="H401" i="6"/>
  <c r="F401" i="6"/>
  <c r="E401" i="6"/>
  <c r="K336" i="6"/>
  <c r="J336" i="6"/>
  <c r="G336" i="6"/>
  <c r="D336" i="6"/>
  <c r="M336" i="6"/>
  <c r="L336" i="6"/>
  <c r="H336" i="6"/>
  <c r="F336" i="6"/>
  <c r="C336" i="6"/>
  <c r="C344" i="6"/>
  <c r="B344" i="6"/>
  <c r="P344" i="6"/>
  <c r="O344" i="6"/>
  <c r="K344" i="6"/>
  <c r="I344" i="6"/>
  <c r="N344" i="6"/>
  <c r="M344" i="6"/>
  <c r="L344" i="6"/>
  <c r="D344" i="6"/>
  <c r="H344" i="6"/>
  <c r="O413" i="6"/>
  <c r="J413" i="6"/>
  <c r="G413" i="6"/>
  <c r="D413" i="6"/>
  <c r="C413" i="6"/>
  <c r="P413" i="6"/>
  <c r="I413" i="6"/>
  <c r="F413" i="6"/>
  <c r="E413" i="6"/>
  <c r="B413" i="6"/>
  <c r="N413" i="6"/>
  <c r="H413" i="6"/>
  <c r="M413" i="6"/>
  <c r="O135" i="6"/>
  <c r="P151" i="6"/>
  <c r="P163" i="6"/>
  <c r="H163" i="6"/>
  <c r="C163" i="6"/>
  <c r="I186" i="6"/>
  <c r="L186" i="6"/>
  <c r="E190" i="6"/>
  <c r="J190" i="6"/>
  <c r="C190" i="6"/>
  <c r="B239" i="6"/>
  <c r="H239" i="6"/>
  <c r="O239" i="6"/>
  <c r="I239" i="6"/>
  <c r="M239" i="6"/>
  <c r="N257" i="6"/>
  <c r="M257" i="6"/>
  <c r="J257" i="6"/>
  <c r="H257" i="6"/>
  <c r="O257" i="6"/>
  <c r="G265" i="6"/>
  <c r="F267" i="6"/>
  <c r="K277" i="6"/>
  <c r="F305" i="6"/>
  <c r="J305" i="6"/>
  <c r="I305" i="6"/>
  <c r="P305" i="6"/>
  <c r="N305" i="6"/>
  <c r="L305" i="6"/>
  <c r="K305" i="6"/>
  <c r="C305" i="6"/>
  <c r="H328" i="6"/>
  <c r="P328" i="6"/>
  <c r="O328" i="6"/>
  <c r="L328" i="6"/>
  <c r="J328" i="6"/>
  <c r="G328" i="6"/>
  <c r="F328" i="6"/>
  <c r="N328" i="6"/>
  <c r="E336" i="6"/>
  <c r="K341" i="6"/>
  <c r="J341" i="6"/>
  <c r="G341" i="6"/>
  <c r="P341" i="6"/>
  <c r="O341" i="6"/>
  <c r="N341" i="6"/>
  <c r="M341" i="6"/>
  <c r="H341" i="6"/>
  <c r="I341" i="6"/>
  <c r="F341" i="6"/>
  <c r="F344" i="6"/>
  <c r="M367" i="6"/>
  <c r="M401" i="6"/>
  <c r="L413" i="6"/>
  <c r="H148" i="6"/>
  <c r="C148" i="6"/>
  <c r="P155" i="6"/>
  <c r="K155" i="6"/>
  <c r="M192" i="6"/>
  <c r="N192" i="6"/>
  <c r="P192" i="6"/>
  <c r="I192" i="6"/>
  <c r="F215" i="6"/>
  <c r="E215" i="6"/>
  <c r="B215" i="6"/>
  <c r="K215" i="6"/>
  <c r="L215" i="6"/>
  <c r="K265" i="6"/>
  <c r="L267" i="6"/>
  <c r="O273" i="6"/>
  <c r="F273" i="6"/>
  <c r="K273" i="6"/>
  <c r="D273" i="6"/>
  <c r="G273" i="6"/>
  <c r="B303" i="6"/>
  <c r="D303" i="6"/>
  <c r="E303" i="6"/>
  <c r="C303" i="6"/>
  <c r="L303" i="6"/>
  <c r="K303" i="6"/>
  <c r="F303" i="6"/>
  <c r="P336" i="6"/>
  <c r="B356" i="6"/>
  <c r="O356" i="6"/>
  <c r="N356" i="6"/>
  <c r="K356" i="6"/>
  <c r="P356" i="6"/>
  <c r="C356" i="6"/>
  <c r="F356" i="6"/>
  <c r="M356" i="6"/>
  <c r="E356" i="6"/>
  <c r="D356" i="6"/>
  <c r="B409" i="6"/>
  <c r="L409" i="6"/>
  <c r="K409" i="6"/>
  <c r="H409" i="6"/>
  <c r="N409" i="6"/>
  <c r="M409" i="6"/>
  <c r="E409" i="6"/>
  <c r="G409" i="6"/>
  <c r="F409" i="6"/>
  <c r="D409" i="6"/>
  <c r="J409" i="6"/>
  <c r="P409" i="6"/>
  <c r="O409" i="6"/>
  <c r="I409" i="6"/>
  <c r="B224" i="6"/>
  <c r="I224" i="6"/>
  <c r="G224" i="6"/>
  <c r="P224" i="6"/>
  <c r="O224" i="6"/>
  <c r="H224" i="6"/>
  <c r="C224" i="6"/>
  <c r="L233" i="6"/>
  <c r="J233" i="6"/>
  <c r="K233" i="6"/>
  <c r="H233" i="6"/>
  <c r="I233" i="6"/>
  <c r="J236" i="6"/>
  <c r="F236" i="6"/>
  <c r="D236" i="6"/>
  <c r="I236" i="6"/>
  <c r="P236" i="6"/>
  <c r="H236" i="6"/>
  <c r="L236" i="6"/>
  <c r="M243" i="6"/>
  <c r="B243" i="6"/>
  <c r="I243" i="6"/>
  <c r="D243" i="6"/>
  <c r="P265" i="6"/>
  <c r="O267" i="6"/>
  <c r="B299" i="6"/>
  <c r="O299" i="6"/>
  <c r="N299" i="6"/>
  <c r="L299" i="6"/>
  <c r="K299" i="6"/>
  <c r="E299" i="6"/>
  <c r="P299" i="6"/>
  <c r="M299" i="6"/>
  <c r="F299" i="6"/>
  <c r="O428" i="6"/>
  <c r="I428" i="6"/>
  <c r="H428" i="6"/>
  <c r="B428" i="6"/>
  <c r="K428" i="6"/>
  <c r="J428" i="6"/>
  <c r="G428" i="6"/>
  <c r="D428" i="6"/>
  <c r="L428" i="6"/>
  <c r="F428" i="6"/>
  <c r="E428" i="6"/>
  <c r="C428" i="6"/>
  <c r="N428" i="6"/>
  <c r="O438" i="6"/>
  <c r="J438" i="6"/>
  <c r="C438" i="6"/>
  <c r="B438" i="6"/>
  <c r="E438" i="6"/>
  <c r="D438" i="6"/>
  <c r="P438" i="6"/>
  <c r="I438" i="6"/>
  <c r="L438" i="6"/>
  <c r="K438" i="6"/>
  <c r="N438" i="6"/>
  <c r="F438" i="6"/>
  <c r="H438" i="6"/>
  <c r="M438" i="6"/>
  <c r="B162" i="6"/>
  <c r="L172" i="6"/>
  <c r="K172" i="6"/>
  <c r="F172" i="6"/>
  <c r="E195" i="6"/>
  <c r="M195" i="6"/>
  <c r="G195" i="6"/>
  <c r="K195" i="6"/>
  <c r="D195" i="6"/>
  <c r="J266" i="6"/>
  <c r="I266" i="6"/>
  <c r="O266" i="6"/>
  <c r="H266" i="6"/>
  <c r="C266" i="6"/>
  <c r="J268" i="6"/>
  <c r="H268" i="6"/>
  <c r="O268" i="6"/>
  <c r="I268" i="6"/>
  <c r="E268" i="6"/>
  <c r="O342" i="6"/>
  <c r="N342" i="6"/>
  <c r="K342" i="6"/>
  <c r="C342" i="6"/>
  <c r="M342" i="6"/>
  <c r="J342" i="6"/>
  <c r="L342" i="6"/>
  <c r="I342" i="6"/>
  <c r="G342" i="6"/>
  <c r="F342" i="6"/>
  <c r="H342" i="6"/>
  <c r="E342" i="6"/>
  <c r="B151" i="6"/>
  <c r="C162" i="6"/>
  <c r="D165" i="6"/>
  <c r="M165" i="6"/>
  <c r="B172" i="6"/>
  <c r="B195" i="6"/>
  <c r="E224" i="6"/>
  <c r="C233" i="6"/>
  <c r="C236" i="6"/>
  <c r="J261" i="6"/>
  <c r="I261" i="6"/>
  <c r="M261" i="6"/>
  <c r="K261" i="6"/>
  <c r="G261" i="6"/>
  <c r="E261" i="6"/>
  <c r="O261" i="6"/>
  <c r="D261" i="6"/>
  <c r="B266" i="6"/>
  <c r="B268" i="6"/>
  <c r="B342" i="6"/>
  <c r="K422" i="6"/>
  <c r="N422" i="6"/>
  <c r="G422" i="6"/>
  <c r="C422" i="6"/>
  <c r="B422" i="6"/>
  <c r="L422" i="6"/>
  <c r="E422" i="6"/>
  <c r="O422" i="6"/>
  <c r="M422" i="6"/>
  <c r="J422" i="6"/>
  <c r="I422" i="6"/>
  <c r="H422" i="6"/>
  <c r="N247" i="6"/>
  <c r="J247" i="6"/>
  <c r="D247" i="6"/>
  <c r="D266" i="6"/>
  <c r="C268" i="6"/>
  <c r="D422" i="6"/>
  <c r="F162" i="6"/>
  <c r="M197" i="6"/>
  <c r="C197" i="6"/>
  <c r="D197" i="6"/>
  <c r="E200" i="6"/>
  <c r="N200" i="6"/>
  <c r="L200" i="6"/>
  <c r="F245" i="6"/>
  <c r="J245" i="6"/>
  <c r="H245" i="6"/>
  <c r="D245" i="6"/>
  <c r="L245" i="6"/>
  <c r="B245" i="6"/>
  <c r="E266" i="6"/>
  <c r="D268" i="6"/>
  <c r="M187" i="6"/>
  <c r="J187" i="6"/>
  <c r="J271" i="6"/>
  <c r="I271" i="6"/>
  <c r="E271" i="6"/>
  <c r="C271" i="6"/>
  <c r="N271" i="6"/>
  <c r="K271" i="6"/>
  <c r="J276" i="6"/>
  <c r="K276" i="6"/>
  <c r="I276" i="6"/>
  <c r="O276" i="6"/>
  <c r="M276" i="6"/>
  <c r="D276" i="6"/>
  <c r="N276" i="6"/>
  <c r="C276" i="6"/>
  <c r="B289" i="6"/>
  <c r="M289" i="6"/>
  <c r="L289" i="6"/>
  <c r="O289" i="6"/>
  <c r="D289" i="6"/>
  <c r="K289" i="6"/>
  <c r="J301" i="6"/>
  <c r="K301" i="6"/>
  <c r="I301" i="6"/>
  <c r="H301" i="6"/>
  <c r="F301" i="6"/>
  <c r="G301" i="6"/>
  <c r="E301" i="6"/>
  <c r="D301" i="6"/>
  <c r="D307" i="6"/>
  <c r="O307" i="6"/>
  <c r="H307" i="6"/>
  <c r="F307" i="6"/>
  <c r="L307" i="6"/>
  <c r="J316" i="6"/>
  <c r="I316" i="6"/>
  <c r="K316" i="6"/>
  <c r="G316" i="6"/>
  <c r="D316" i="6"/>
  <c r="O316" i="6"/>
  <c r="N316" i="6"/>
  <c r="C316" i="6"/>
  <c r="P320" i="6"/>
  <c r="L320" i="6"/>
  <c r="K320" i="6"/>
  <c r="F320" i="6"/>
  <c r="E320" i="6"/>
  <c r="P381" i="6"/>
  <c r="G381" i="6"/>
  <c r="K381" i="6"/>
  <c r="D381" i="6"/>
  <c r="C381" i="6"/>
  <c r="B381" i="6"/>
  <c r="F381" i="6"/>
  <c r="E381" i="6"/>
  <c r="L381" i="6"/>
  <c r="P387" i="6"/>
  <c r="L387" i="6"/>
  <c r="K387" i="6"/>
  <c r="H387" i="6"/>
  <c r="J387" i="6"/>
  <c r="I387" i="6"/>
  <c r="G387" i="6"/>
  <c r="N387" i="6"/>
  <c r="M387" i="6"/>
  <c r="F387" i="6"/>
  <c r="O387" i="6"/>
  <c r="D387" i="6"/>
  <c r="E387" i="6"/>
  <c r="M395" i="6"/>
  <c r="L395" i="6"/>
  <c r="P395" i="6"/>
  <c r="N395" i="6"/>
  <c r="B395" i="6"/>
  <c r="F395" i="6"/>
  <c r="E395" i="6"/>
  <c r="O395" i="6"/>
  <c r="K395" i="6"/>
  <c r="J395" i="6"/>
  <c r="D395" i="6"/>
  <c r="C395" i="6"/>
  <c r="H203" i="6"/>
  <c r="O203" i="6"/>
  <c r="I203" i="6"/>
  <c r="E210" i="6"/>
  <c r="I210" i="6"/>
  <c r="B210" i="6"/>
  <c r="B284" i="6"/>
  <c r="I284" i="6"/>
  <c r="H284" i="6"/>
  <c r="C284" i="6"/>
  <c r="G284" i="6"/>
  <c r="N284" i="6"/>
  <c r="J286" i="6"/>
  <c r="O286" i="6"/>
  <c r="B286" i="6"/>
  <c r="P286" i="6"/>
  <c r="H286" i="6"/>
  <c r="L324" i="6"/>
  <c r="O324" i="6"/>
  <c r="N324" i="6"/>
  <c r="D324" i="6"/>
  <c r="B324" i="6"/>
  <c r="H324" i="6"/>
  <c r="M324" i="6"/>
  <c r="N429" i="6"/>
  <c r="M429" i="6"/>
  <c r="G429" i="6"/>
  <c r="O429" i="6"/>
  <c r="C429" i="6"/>
  <c r="B429" i="6"/>
  <c r="P429" i="6"/>
  <c r="H429" i="6"/>
  <c r="E429" i="6"/>
  <c r="D429" i="6"/>
  <c r="F429" i="6"/>
  <c r="I429" i="6"/>
  <c r="K417" i="6"/>
  <c r="P417" i="6"/>
  <c r="I417" i="6"/>
  <c r="O417" i="6"/>
  <c r="F417" i="6"/>
  <c r="E417" i="6"/>
  <c r="B417" i="6"/>
  <c r="N417" i="6"/>
  <c r="G417" i="6"/>
  <c r="J417" i="6"/>
  <c r="H417" i="6"/>
  <c r="D417" i="6"/>
  <c r="M417" i="6"/>
  <c r="G426" i="6"/>
  <c r="M426" i="6"/>
  <c r="P426" i="6"/>
  <c r="O426" i="6"/>
  <c r="K426" i="6"/>
  <c r="J426" i="6"/>
  <c r="D426" i="6"/>
  <c r="H426" i="6"/>
  <c r="F426" i="6"/>
  <c r="E426" i="6"/>
  <c r="L426" i="6"/>
  <c r="B426" i="6"/>
  <c r="C426" i="6"/>
  <c r="J429" i="6"/>
  <c r="O403" i="6"/>
  <c r="I403" i="6"/>
  <c r="H403" i="6"/>
  <c r="C403" i="6"/>
  <c r="L403" i="6"/>
  <c r="K403" i="6"/>
  <c r="F403" i="6"/>
  <c r="D403" i="6"/>
  <c r="G403" i="6"/>
  <c r="E403" i="6"/>
  <c r="B403" i="6"/>
  <c r="N403" i="6"/>
  <c r="C349" i="6"/>
  <c r="B349" i="6"/>
  <c r="I349" i="6"/>
  <c r="K349" i="6"/>
  <c r="J349" i="6"/>
  <c r="N349" i="6"/>
  <c r="L349" i="6"/>
  <c r="N365" i="6"/>
  <c r="C365" i="6"/>
  <c r="G365" i="6"/>
  <c r="P365" i="6"/>
  <c r="M365" i="6"/>
  <c r="K365" i="6"/>
  <c r="O365" i="6"/>
  <c r="P386" i="6"/>
  <c r="K386" i="6"/>
  <c r="F386" i="6"/>
  <c r="E386" i="6"/>
  <c r="B386" i="6"/>
  <c r="I386" i="6"/>
  <c r="N386" i="6"/>
  <c r="C386" i="6"/>
  <c r="L386" i="6"/>
  <c r="J386" i="6"/>
  <c r="P396" i="6"/>
  <c r="B396" i="6"/>
  <c r="E396" i="6"/>
  <c r="D396" i="6"/>
  <c r="H396" i="6"/>
  <c r="G396" i="6"/>
  <c r="L396" i="6"/>
  <c r="N396" i="6"/>
  <c r="I396" i="6"/>
  <c r="C396" i="6"/>
  <c r="K396" i="6"/>
  <c r="J396" i="6"/>
  <c r="J226" i="6"/>
  <c r="G226" i="6"/>
  <c r="J241" i="6"/>
  <c r="K241" i="6"/>
  <c r="H241" i="6"/>
  <c r="B244" i="6"/>
  <c r="E244" i="6"/>
  <c r="C244" i="6"/>
  <c r="F278" i="6"/>
  <c r="D278" i="6"/>
  <c r="H288" i="6"/>
  <c r="G288" i="6"/>
  <c r="J288" i="6"/>
  <c r="F288" i="6"/>
  <c r="J306" i="6"/>
  <c r="O306" i="6"/>
  <c r="N306" i="6"/>
  <c r="F306" i="6"/>
  <c r="H323" i="6"/>
  <c r="L323" i="6"/>
  <c r="I323" i="6"/>
  <c r="G323" i="6"/>
  <c r="K346" i="6"/>
  <c r="J346" i="6"/>
  <c r="G346" i="6"/>
  <c r="I346" i="6"/>
  <c r="H346" i="6"/>
  <c r="F346" i="6"/>
  <c r="P346" i="6"/>
  <c r="D346" i="6"/>
  <c r="B346" i="6"/>
  <c r="O346" i="6"/>
  <c r="N346" i="6"/>
  <c r="G350" i="6"/>
  <c r="F350" i="6"/>
  <c r="C350" i="6"/>
  <c r="P350" i="6"/>
  <c r="H350" i="6"/>
  <c r="E350" i="6"/>
  <c r="D350" i="6"/>
  <c r="K350" i="6"/>
  <c r="L350" i="6"/>
  <c r="J350" i="6"/>
  <c r="P392" i="6"/>
  <c r="N392" i="6"/>
  <c r="M392" i="6"/>
  <c r="H392" i="6"/>
  <c r="E392" i="6"/>
  <c r="B392" i="6"/>
  <c r="I444" i="6"/>
  <c r="H444" i="6"/>
  <c r="B444" i="6"/>
  <c r="N444" i="6"/>
  <c r="K444" i="6"/>
  <c r="J444" i="6"/>
  <c r="E444" i="6"/>
  <c r="G444" i="6"/>
  <c r="P444" i="6"/>
  <c r="O444" i="6"/>
  <c r="M444" i="6"/>
  <c r="J216" i="6"/>
  <c r="K216" i="6"/>
  <c r="H216" i="6"/>
  <c r="H226" i="6"/>
  <c r="B234" i="6"/>
  <c r="O234" i="6"/>
  <c r="G241" i="6"/>
  <c r="J244" i="6"/>
  <c r="F255" i="6"/>
  <c r="E255" i="6"/>
  <c r="H255" i="6"/>
  <c r="F275" i="6"/>
  <c r="E275" i="6"/>
  <c r="H275" i="6"/>
  <c r="D275" i="6"/>
  <c r="I278" i="6"/>
  <c r="K288" i="6"/>
  <c r="P298" i="6"/>
  <c r="O298" i="6"/>
  <c r="J298" i="6"/>
  <c r="H298" i="6"/>
  <c r="E298" i="6"/>
  <c r="H306" i="6"/>
  <c r="P310" i="6"/>
  <c r="I310" i="6"/>
  <c r="H310" i="6"/>
  <c r="F310" i="6"/>
  <c r="J323" i="6"/>
  <c r="P330" i="6"/>
  <c r="E330" i="6"/>
  <c r="D330" i="6"/>
  <c r="I330" i="6"/>
  <c r="H330" i="6"/>
  <c r="F330" i="6"/>
  <c r="B330" i="6"/>
  <c r="O338" i="6"/>
  <c r="M338" i="6"/>
  <c r="L338" i="6"/>
  <c r="G338" i="6"/>
  <c r="F338" i="6"/>
  <c r="P338" i="6"/>
  <c r="I338" i="6"/>
  <c r="H338" i="6"/>
  <c r="K351" i="6"/>
  <c r="J351" i="6"/>
  <c r="G351" i="6"/>
  <c r="C351" i="6"/>
  <c r="B351" i="6"/>
  <c r="P351" i="6"/>
  <c r="N351" i="6"/>
  <c r="L351" i="6"/>
  <c r="L385" i="6"/>
  <c r="F385" i="6"/>
  <c r="P385" i="6"/>
  <c r="D385" i="6"/>
  <c r="K385" i="6"/>
  <c r="J385" i="6"/>
  <c r="I385" i="6"/>
  <c r="H385" i="6"/>
  <c r="G385" i="6"/>
  <c r="N385" i="6"/>
  <c r="B385" i="6"/>
  <c r="J392" i="6"/>
  <c r="N334" i="6"/>
  <c r="F334" i="6"/>
  <c r="E334" i="6"/>
  <c r="P334" i="6"/>
  <c r="D334" i="6"/>
  <c r="L334" i="6"/>
  <c r="J355" i="6"/>
  <c r="I355" i="6"/>
  <c r="F355" i="6"/>
  <c r="E355" i="6"/>
  <c r="N355" i="6"/>
  <c r="M355" i="6"/>
  <c r="D355" i="6"/>
  <c r="C355" i="6"/>
  <c r="B355" i="6"/>
  <c r="K355" i="6"/>
  <c r="G355" i="6"/>
  <c r="K392" i="6"/>
  <c r="F357" i="6"/>
  <c r="P357" i="6"/>
  <c r="G357" i="6"/>
  <c r="K357" i="6"/>
  <c r="J357" i="6"/>
  <c r="I357" i="6"/>
  <c r="D357" i="6"/>
  <c r="C357" i="6"/>
  <c r="B357" i="6"/>
  <c r="O357" i="6"/>
  <c r="M357" i="6"/>
  <c r="H379" i="6"/>
  <c r="I379" i="6"/>
  <c r="G379" i="6"/>
  <c r="D379" i="6"/>
  <c r="C379" i="6"/>
  <c r="K379" i="6"/>
  <c r="J379" i="6"/>
  <c r="B379" i="6"/>
  <c r="G421" i="6"/>
  <c r="P421" i="6"/>
  <c r="O421" i="6"/>
  <c r="I421" i="6"/>
  <c r="M421" i="6"/>
  <c r="L421" i="6"/>
  <c r="K421" i="6"/>
  <c r="D421" i="6"/>
  <c r="N421" i="6"/>
  <c r="J421" i="6"/>
  <c r="H421" i="6"/>
  <c r="P238" i="6"/>
  <c r="N238" i="6"/>
  <c r="H308" i="6"/>
  <c r="E308" i="6"/>
  <c r="D308" i="6"/>
  <c r="P308" i="6"/>
  <c r="N308" i="6"/>
  <c r="E357" i="6"/>
  <c r="E379" i="6"/>
  <c r="B421" i="6"/>
  <c r="K480" i="6"/>
  <c r="D480" i="6"/>
  <c r="C480" i="6"/>
  <c r="O480" i="6"/>
  <c r="N480" i="6"/>
  <c r="G480" i="6"/>
  <c r="P480" i="6"/>
  <c r="B480" i="6"/>
  <c r="L480" i="6"/>
  <c r="H480" i="6"/>
  <c r="F480" i="6"/>
  <c r="M480" i="6"/>
  <c r="I480" i="6"/>
  <c r="E480" i="6"/>
  <c r="J480" i="6"/>
  <c r="O476" i="6"/>
  <c r="H476" i="6"/>
  <c r="G476" i="6"/>
  <c r="I476" i="6"/>
  <c r="F476" i="6"/>
  <c r="M476" i="6"/>
  <c r="P476" i="6"/>
  <c r="K476" i="6"/>
  <c r="J476" i="6"/>
  <c r="C476" i="6"/>
  <c r="L476" i="6"/>
  <c r="D476" i="6"/>
  <c r="N252" i="6"/>
  <c r="M252" i="6"/>
  <c r="N297" i="6"/>
  <c r="K297" i="6"/>
  <c r="J297" i="6"/>
  <c r="H318" i="6"/>
  <c r="G318" i="6"/>
  <c r="D327" i="6"/>
  <c r="K327" i="6"/>
  <c r="J327" i="6"/>
  <c r="I327" i="6"/>
  <c r="O337" i="6"/>
  <c r="N337" i="6"/>
  <c r="K337" i="6"/>
  <c r="L337" i="6"/>
  <c r="E337" i="6"/>
  <c r="D337" i="6"/>
  <c r="L447" i="6"/>
  <c r="K447" i="6"/>
  <c r="E447" i="6"/>
  <c r="D447" i="6"/>
  <c r="B447" i="6"/>
  <c r="P447" i="6"/>
  <c r="M447" i="6"/>
  <c r="F447" i="6"/>
  <c r="I447" i="6"/>
  <c r="H447" i="6"/>
  <c r="K460" i="6"/>
  <c r="D460" i="6"/>
  <c r="C460" i="6"/>
  <c r="F460" i="6"/>
  <c r="E460" i="6"/>
  <c r="J460" i="6"/>
  <c r="P460" i="6"/>
  <c r="M460" i="6"/>
  <c r="L460" i="6"/>
  <c r="G460" i="6"/>
  <c r="N460" i="6"/>
  <c r="I460" i="6"/>
  <c r="H460" i="6"/>
  <c r="G479" i="6"/>
  <c r="H479" i="6"/>
  <c r="F479" i="6"/>
  <c r="C479" i="6"/>
  <c r="P479" i="6"/>
  <c r="K479" i="6"/>
  <c r="J479" i="6"/>
  <c r="O479" i="6"/>
  <c r="E479" i="6"/>
  <c r="L479" i="6"/>
  <c r="I479" i="6"/>
  <c r="C227" i="6"/>
  <c r="C252" i="6"/>
  <c r="N287" i="6"/>
  <c r="C287" i="6"/>
  <c r="B287" i="6"/>
  <c r="C297" i="6"/>
  <c r="F300" i="6"/>
  <c r="E300" i="6"/>
  <c r="D300" i="6"/>
  <c r="P315" i="6"/>
  <c r="M315" i="6"/>
  <c r="D315" i="6"/>
  <c r="C315" i="6"/>
  <c r="C318" i="6"/>
  <c r="C327" i="6"/>
  <c r="K332" i="6"/>
  <c r="D332" i="6"/>
  <c r="P332" i="6"/>
  <c r="O332" i="6"/>
  <c r="C337" i="6"/>
  <c r="C405" i="6"/>
  <c r="E405" i="6"/>
  <c r="D405" i="6"/>
  <c r="O405" i="6"/>
  <c r="B405" i="6"/>
  <c r="M405" i="6"/>
  <c r="L405" i="6"/>
  <c r="K405" i="6"/>
  <c r="C415" i="6"/>
  <c r="G415" i="6"/>
  <c r="F415" i="6"/>
  <c r="M415" i="6"/>
  <c r="L415" i="6"/>
  <c r="I415" i="6"/>
  <c r="P415" i="6"/>
  <c r="H415" i="6"/>
  <c r="O423" i="6"/>
  <c r="E423" i="6"/>
  <c r="D423" i="6"/>
  <c r="P423" i="6"/>
  <c r="L423" i="6"/>
  <c r="K423" i="6"/>
  <c r="H423" i="6"/>
  <c r="M423" i="6"/>
  <c r="J423" i="6"/>
  <c r="B423" i="6"/>
  <c r="F423" i="6"/>
  <c r="G447" i="6"/>
  <c r="O460" i="6"/>
  <c r="D479" i="6"/>
  <c r="N364" i="6"/>
  <c r="M364" i="6"/>
  <c r="L364" i="6"/>
  <c r="I364" i="6"/>
  <c r="J364" i="6"/>
  <c r="E364" i="6"/>
  <c r="D364" i="6"/>
  <c r="K364" i="6"/>
  <c r="H364" i="6"/>
  <c r="G364" i="6"/>
  <c r="I394" i="6"/>
  <c r="H394" i="6"/>
  <c r="L394" i="6"/>
  <c r="N394" i="6"/>
  <c r="M394" i="6"/>
  <c r="G394" i="6"/>
  <c r="K394" i="6"/>
  <c r="J394" i="6"/>
  <c r="B394" i="6"/>
  <c r="C458" i="6"/>
  <c r="P458" i="6"/>
  <c r="O458" i="6"/>
  <c r="M458" i="6"/>
  <c r="L458" i="6"/>
  <c r="F458" i="6"/>
  <c r="N458" i="6"/>
  <c r="B458" i="6"/>
  <c r="K458" i="6"/>
  <c r="J458" i="6"/>
  <c r="G458" i="6"/>
  <c r="I458" i="6"/>
  <c r="F364" i="6"/>
  <c r="E394" i="6"/>
  <c r="P443" i="6"/>
  <c r="O443" i="6"/>
  <c r="C443" i="6"/>
  <c r="B443" i="6"/>
  <c r="M443" i="6"/>
  <c r="L443" i="6"/>
  <c r="H443" i="6"/>
  <c r="G443" i="6"/>
  <c r="N443" i="6"/>
  <c r="K443" i="6"/>
  <c r="J443" i="6"/>
  <c r="E443" i="6"/>
  <c r="H458" i="6"/>
  <c r="C430" i="6"/>
  <c r="L430" i="6"/>
  <c r="D430" i="6"/>
  <c r="E430" i="6"/>
  <c r="B430" i="6"/>
  <c r="P430" i="6"/>
  <c r="O430" i="6"/>
  <c r="I430" i="6"/>
  <c r="O461" i="6"/>
  <c r="H461" i="6"/>
  <c r="G461" i="6"/>
  <c r="M461" i="6"/>
  <c r="L461" i="6"/>
  <c r="D461" i="6"/>
  <c r="J461" i="6"/>
  <c r="N461" i="6"/>
  <c r="K461" i="6"/>
  <c r="F461" i="6"/>
  <c r="E461" i="6"/>
  <c r="G499" i="6"/>
  <c r="P499" i="6"/>
  <c r="O499" i="6"/>
  <c r="I499" i="6"/>
  <c r="H499" i="6"/>
  <c r="B499" i="6"/>
  <c r="J499" i="6"/>
  <c r="F499" i="6"/>
  <c r="M499" i="6"/>
  <c r="C499" i="6"/>
  <c r="O491" i="6"/>
  <c r="H491" i="6"/>
  <c r="G491" i="6"/>
  <c r="C491" i="6"/>
  <c r="B491" i="6"/>
  <c r="E491" i="6"/>
  <c r="N491" i="6"/>
  <c r="M491" i="6"/>
  <c r="K491" i="6"/>
  <c r="J491" i="6"/>
  <c r="F491" i="6"/>
  <c r="P491" i="6"/>
  <c r="I491" i="6"/>
  <c r="D322" i="6"/>
  <c r="G322" i="6"/>
  <c r="N359" i="6"/>
  <c r="I359" i="6"/>
  <c r="H359" i="6"/>
  <c r="E359" i="6"/>
  <c r="C359" i="6"/>
  <c r="G359" i="6"/>
  <c r="F359" i="6"/>
  <c r="J368" i="6"/>
  <c r="M368" i="6"/>
  <c r="L368" i="6"/>
  <c r="H368" i="6"/>
  <c r="B368" i="6"/>
  <c r="F368" i="6"/>
  <c r="H377" i="6"/>
  <c r="N377" i="6"/>
  <c r="F377" i="6"/>
  <c r="K377" i="6"/>
  <c r="O377" i="6"/>
  <c r="M377" i="6"/>
  <c r="F419" i="6"/>
  <c r="E419" i="6"/>
  <c r="G419" i="6"/>
  <c r="N419" i="6"/>
  <c r="M419" i="6"/>
  <c r="H419" i="6"/>
  <c r="G431" i="6"/>
  <c r="C431" i="6"/>
  <c r="B431" i="6"/>
  <c r="L431" i="6"/>
  <c r="N431" i="6"/>
  <c r="M431" i="6"/>
  <c r="I431" i="6"/>
  <c r="P431" i="6"/>
  <c r="F431" i="6"/>
  <c r="O431" i="6"/>
  <c r="K431" i="6"/>
  <c r="D491" i="6"/>
  <c r="B291" i="6"/>
  <c r="B311" i="6"/>
  <c r="B322" i="6"/>
  <c r="B329" i="6"/>
  <c r="F335" i="6"/>
  <c r="C335" i="6"/>
  <c r="M335" i="6"/>
  <c r="L335" i="6"/>
  <c r="G340" i="6"/>
  <c r="F340" i="6"/>
  <c r="C340" i="6"/>
  <c r="L340" i="6"/>
  <c r="H340" i="6"/>
  <c r="E340" i="6"/>
  <c r="O347" i="6"/>
  <c r="N347" i="6"/>
  <c r="K347" i="6"/>
  <c r="F352" i="6"/>
  <c r="P352" i="6"/>
  <c r="O352" i="6"/>
  <c r="L352" i="6"/>
  <c r="H352" i="6"/>
  <c r="M352" i="6"/>
  <c r="K352" i="6"/>
  <c r="B359" i="6"/>
  <c r="C368" i="6"/>
  <c r="L375" i="6"/>
  <c r="F375" i="6"/>
  <c r="E375" i="6"/>
  <c r="B375" i="6"/>
  <c r="M375" i="6"/>
  <c r="D375" i="6"/>
  <c r="P375" i="6"/>
  <c r="B377" i="6"/>
  <c r="B419" i="6"/>
  <c r="D431" i="6"/>
  <c r="K437" i="6"/>
  <c r="M437" i="6"/>
  <c r="L437" i="6"/>
  <c r="E437" i="6"/>
  <c r="J437" i="6"/>
  <c r="O437" i="6"/>
  <c r="H437" i="6"/>
  <c r="B437" i="6"/>
  <c r="F437" i="6"/>
  <c r="D437" i="6"/>
  <c r="L491" i="6"/>
  <c r="L467" i="6"/>
  <c r="K467" i="6"/>
  <c r="J467" i="6"/>
  <c r="I467" i="6"/>
  <c r="C467" i="6"/>
  <c r="G467" i="6"/>
  <c r="N467" i="6"/>
  <c r="D467" i="6"/>
  <c r="B467" i="6"/>
  <c r="F467" i="6"/>
  <c r="L477" i="6"/>
  <c r="K477" i="6"/>
  <c r="P477" i="6"/>
  <c r="O477" i="6"/>
  <c r="G477" i="6"/>
  <c r="F477" i="6"/>
  <c r="J477" i="6"/>
  <c r="I477" i="6"/>
  <c r="D477" i="6"/>
  <c r="O451" i="6"/>
  <c r="H451" i="6"/>
  <c r="G451" i="6"/>
  <c r="I451" i="6"/>
  <c r="F451" i="6"/>
  <c r="P451" i="6"/>
  <c r="J451" i="6"/>
  <c r="C451" i="6"/>
  <c r="B451" i="6"/>
  <c r="K451" i="6"/>
  <c r="E451" i="6"/>
  <c r="B477" i="6"/>
  <c r="O348" i="6"/>
  <c r="B348" i="6"/>
  <c r="P391" i="6"/>
  <c r="O391" i="6"/>
  <c r="N391" i="6"/>
  <c r="M391" i="6"/>
  <c r="J391" i="6"/>
  <c r="E391" i="6"/>
  <c r="D391" i="6"/>
  <c r="I391" i="6"/>
  <c r="E393" i="6"/>
  <c r="D393" i="6"/>
  <c r="F393" i="6"/>
  <c r="G393" i="6"/>
  <c r="C393" i="6"/>
  <c r="H393" i="6"/>
  <c r="G416" i="6"/>
  <c r="L416" i="6"/>
  <c r="K416" i="6"/>
  <c r="D416" i="6"/>
  <c r="F416" i="6"/>
  <c r="I416" i="6"/>
  <c r="H416" i="6"/>
  <c r="O416" i="6"/>
  <c r="C420" i="6"/>
  <c r="K420" i="6"/>
  <c r="J420" i="6"/>
  <c r="D420" i="6"/>
  <c r="O420" i="6"/>
  <c r="H420" i="6"/>
  <c r="G420" i="6"/>
  <c r="B420" i="6"/>
  <c r="N420" i="6"/>
  <c r="E420" i="6"/>
  <c r="C348" i="6"/>
  <c r="B361" i="6"/>
  <c r="O361" i="6"/>
  <c r="P361" i="6"/>
  <c r="I361" i="6"/>
  <c r="B391" i="6"/>
  <c r="B393" i="6"/>
  <c r="K412" i="6"/>
  <c r="M412" i="6"/>
  <c r="L412" i="6"/>
  <c r="E412" i="6"/>
  <c r="N412" i="6"/>
  <c r="J412" i="6"/>
  <c r="G412" i="6"/>
  <c r="I412" i="6"/>
  <c r="B412" i="6"/>
  <c r="B416" i="6"/>
  <c r="F420" i="6"/>
  <c r="L492" i="6"/>
  <c r="K492" i="6"/>
  <c r="J492" i="6"/>
  <c r="I492" i="6"/>
  <c r="C492" i="6"/>
  <c r="E492" i="6"/>
  <c r="B492" i="6"/>
  <c r="P492" i="6"/>
  <c r="O492" i="6"/>
  <c r="N492" i="6"/>
  <c r="D492" i="6"/>
  <c r="L462" i="6"/>
  <c r="K462" i="6"/>
  <c r="M462" i="6"/>
  <c r="E462" i="6"/>
  <c r="O462" i="6"/>
  <c r="I462" i="6"/>
  <c r="H462" i="6"/>
  <c r="D462" i="6"/>
  <c r="J373" i="6"/>
  <c r="P373" i="6"/>
  <c r="M373" i="6"/>
  <c r="P376" i="6"/>
  <c r="C376" i="6"/>
  <c r="L376" i="6"/>
  <c r="K376" i="6"/>
  <c r="H376" i="6"/>
  <c r="O398" i="6"/>
  <c r="E398" i="6"/>
  <c r="D398" i="6"/>
  <c r="M398" i="6"/>
  <c r="L398" i="6"/>
  <c r="L452" i="6"/>
  <c r="K452" i="6"/>
  <c r="P452" i="6"/>
  <c r="O452" i="6"/>
  <c r="G452" i="6"/>
  <c r="J452" i="6"/>
  <c r="D452" i="6"/>
  <c r="B462" i="6"/>
  <c r="K407" i="6"/>
  <c r="H407" i="6"/>
  <c r="G407" i="6"/>
  <c r="J407" i="6"/>
  <c r="P407" i="6"/>
  <c r="N462" i="6"/>
  <c r="O471" i="6"/>
  <c r="H471" i="6"/>
  <c r="G471" i="6"/>
  <c r="J471" i="6"/>
  <c r="M471" i="6"/>
  <c r="N471" i="6"/>
  <c r="I471" i="6"/>
  <c r="F471" i="6"/>
  <c r="C471" i="6"/>
  <c r="G345" i="6"/>
  <c r="F345" i="6"/>
  <c r="C345" i="6"/>
  <c r="N360" i="6"/>
  <c r="M360" i="6"/>
  <c r="J360" i="6"/>
  <c r="J363" i="6"/>
  <c r="H363" i="6"/>
  <c r="G363" i="6"/>
  <c r="D363" i="6"/>
  <c r="L373" i="6"/>
  <c r="O376" i="6"/>
  <c r="L380" i="6"/>
  <c r="B380" i="6"/>
  <c r="O380" i="6"/>
  <c r="N380" i="6"/>
  <c r="J380" i="6"/>
  <c r="D383" i="6"/>
  <c r="K383" i="6"/>
  <c r="J383" i="6"/>
  <c r="G383" i="6"/>
  <c r="P398" i="6"/>
  <c r="F407" i="6"/>
  <c r="K434" i="6"/>
  <c r="L434" i="6"/>
  <c r="P434" i="6"/>
  <c r="O434" i="6"/>
  <c r="J434" i="6"/>
  <c r="D445" i="6"/>
  <c r="C445" i="6"/>
  <c r="O445" i="6"/>
  <c r="N445" i="6"/>
  <c r="H445" i="6"/>
  <c r="I445" i="6"/>
  <c r="J445" i="6"/>
  <c r="P449" i="6"/>
  <c r="J449" i="6"/>
  <c r="O449" i="6"/>
  <c r="L449" i="6"/>
  <c r="K449" i="6"/>
  <c r="G449" i="6"/>
  <c r="B449" i="6"/>
  <c r="L471" i="6"/>
  <c r="O407" i="6"/>
  <c r="G436" i="6"/>
  <c r="H436" i="6"/>
  <c r="F436" i="6"/>
  <c r="B436" i="6"/>
  <c r="J436" i="6"/>
  <c r="I436" i="6"/>
  <c r="C436" i="6"/>
  <c r="C478" i="6"/>
  <c r="P478" i="6"/>
  <c r="O478" i="6"/>
  <c r="N478" i="6"/>
  <c r="H478" i="6"/>
  <c r="L478" i="6"/>
  <c r="I478" i="6"/>
  <c r="G478" i="6"/>
  <c r="D478" i="6"/>
  <c r="K490" i="6"/>
  <c r="D490" i="6"/>
  <c r="C490" i="6"/>
  <c r="L490" i="6"/>
  <c r="I490" i="6"/>
  <c r="E490" i="6"/>
  <c r="P490" i="6"/>
  <c r="O490" i="6"/>
  <c r="B371" i="6"/>
  <c r="G371" i="6"/>
  <c r="F371" i="6"/>
  <c r="C371" i="6"/>
  <c r="O408" i="6"/>
  <c r="M408" i="6"/>
  <c r="L408" i="6"/>
  <c r="D408" i="6"/>
  <c r="C408" i="6"/>
  <c r="D436" i="6"/>
  <c r="G459" i="6"/>
  <c r="M459" i="6"/>
  <c r="N459" i="6"/>
  <c r="C459" i="6"/>
  <c r="L459" i="6"/>
  <c r="K459" i="6"/>
  <c r="B478" i="6"/>
  <c r="O481" i="6"/>
  <c r="H481" i="6"/>
  <c r="G481" i="6"/>
  <c r="N481" i="6"/>
  <c r="P481" i="6"/>
  <c r="I481" i="6"/>
  <c r="F481" i="6"/>
  <c r="C483" i="6"/>
  <c r="P483" i="6"/>
  <c r="O483" i="6"/>
  <c r="M483" i="6"/>
  <c r="L483" i="6"/>
  <c r="F483" i="6"/>
  <c r="J483" i="6"/>
  <c r="G483" i="6"/>
  <c r="E483" i="6"/>
  <c r="K485" i="6"/>
  <c r="D485" i="6"/>
  <c r="C485" i="6"/>
  <c r="F485" i="6"/>
  <c r="E485" i="6"/>
  <c r="H485" i="6"/>
  <c r="O485" i="6"/>
  <c r="N485" i="6"/>
  <c r="G485" i="6"/>
  <c r="B485" i="6"/>
  <c r="B490" i="6"/>
  <c r="G454" i="6"/>
  <c r="H454" i="6"/>
  <c r="F454" i="6"/>
  <c r="L454" i="6"/>
  <c r="G469" i="6"/>
  <c r="C469" i="6"/>
  <c r="B469" i="6"/>
  <c r="E469" i="6"/>
  <c r="G489" i="6"/>
  <c r="L489" i="6"/>
  <c r="K489" i="6"/>
  <c r="D489" i="6"/>
  <c r="I489" i="6"/>
  <c r="B454" i="6"/>
  <c r="O456" i="6"/>
  <c r="H456" i="6"/>
  <c r="G456" i="6"/>
  <c r="N456" i="6"/>
  <c r="F456" i="6"/>
  <c r="D469" i="6"/>
  <c r="B489" i="6"/>
  <c r="C425" i="6"/>
  <c r="O425" i="6"/>
  <c r="N425" i="6"/>
  <c r="H425" i="6"/>
  <c r="I425" i="6"/>
  <c r="O433" i="6"/>
  <c r="M433" i="6"/>
  <c r="L433" i="6"/>
  <c r="F433" i="6"/>
  <c r="C433" i="6"/>
  <c r="H446" i="6"/>
  <c r="G446" i="6"/>
  <c r="N446" i="6"/>
  <c r="J454" i="6"/>
  <c r="I456" i="6"/>
  <c r="K469" i="6"/>
  <c r="L482" i="6"/>
  <c r="K482" i="6"/>
  <c r="F482" i="6"/>
  <c r="E482" i="6"/>
  <c r="J482" i="6"/>
  <c r="G484" i="6"/>
  <c r="M484" i="6"/>
  <c r="F484" i="6"/>
  <c r="J489" i="6"/>
  <c r="K500" i="6"/>
  <c r="D500" i="6"/>
  <c r="C500" i="6"/>
  <c r="P500" i="6"/>
  <c r="I500" i="6"/>
  <c r="L502" i="6"/>
  <c r="K502" i="6"/>
  <c r="P502" i="6"/>
  <c r="O502" i="6"/>
  <c r="G502" i="6"/>
  <c r="M502" i="6"/>
  <c r="D502" i="6"/>
  <c r="D378" i="6"/>
  <c r="M378" i="6"/>
  <c r="H389" i="6"/>
  <c r="E389" i="6"/>
  <c r="J399" i="6"/>
  <c r="I399" i="6"/>
  <c r="K402" i="6"/>
  <c r="D402" i="6"/>
  <c r="C402" i="6"/>
  <c r="G411" i="6"/>
  <c r="H411" i="6"/>
  <c r="F411" i="6"/>
  <c r="O411" i="6"/>
  <c r="H441" i="6"/>
  <c r="G441" i="6"/>
  <c r="M441" i="6"/>
  <c r="L441" i="6"/>
  <c r="D441" i="6"/>
  <c r="N454" i="6"/>
  <c r="L456" i="6"/>
  <c r="O466" i="6"/>
  <c r="H466" i="6"/>
  <c r="G466" i="6"/>
  <c r="C466" i="6"/>
  <c r="B466" i="6"/>
  <c r="M466" i="6"/>
  <c r="C468" i="6"/>
  <c r="P468" i="6"/>
  <c r="O468" i="6"/>
  <c r="J468" i="6"/>
  <c r="H468" i="6"/>
  <c r="N469" i="6"/>
  <c r="O489" i="6"/>
  <c r="C502" i="6"/>
  <c r="C366" i="6"/>
  <c r="B378" i="6"/>
  <c r="B389" i="6"/>
  <c r="B399" i="6"/>
  <c r="B402" i="6"/>
  <c r="B411" i="6"/>
  <c r="B441" i="6"/>
  <c r="P448" i="6"/>
  <c r="O448" i="6"/>
  <c r="K448" i="6"/>
  <c r="J448" i="6"/>
  <c r="D448" i="6"/>
  <c r="M448" i="6"/>
  <c r="O454" i="6"/>
  <c r="M456" i="6"/>
  <c r="D466" i="6"/>
  <c r="B468" i="6"/>
  <c r="O469" i="6"/>
  <c r="C488" i="6"/>
  <c r="P488" i="6"/>
  <c r="O488" i="6"/>
  <c r="E488" i="6"/>
  <c r="D488" i="6"/>
  <c r="M488" i="6"/>
  <c r="P489" i="6"/>
  <c r="E502" i="6"/>
  <c r="I502" i="6"/>
  <c r="C453" i="6"/>
  <c r="P453" i="6"/>
  <c r="O453" i="6"/>
  <c r="N453" i="6"/>
  <c r="K465" i="6"/>
  <c r="D465" i="6"/>
  <c r="C465" i="6"/>
  <c r="L465" i="6"/>
  <c r="K475" i="6"/>
  <c r="D475" i="6"/>
  <c r="C475" i="6"/>
  <c r="P475" i="6"/>
  <c r="G494" i="6"/>
  <c r="C494" i="6"/>
  <c r="B494" i="6"/>
  <c r="O501" i="6"/>
  <c r="H501" i="6"/>
  <c r="G501" i="6"/>
  <c r="I501" i="6"/>
  <c r="F501" i="6"/>
  <c r="G406" i="6"/>
  <c r="C406" i="6"/>
  <c r="B406" i="6"/>
  <c r="K427" i="6"/>
  <c r="D427" i="6"/>
  <c r="C427" i="6"/>
  <c r="J453" i="6"/>
  <c r="G464" i="6"/>
  <c r="L464" i="6"/>
  <c r="K464" i="6"/>
  <c r="D464" i="6"/>
  <c r="G474" i="6"/>
  <c r="P474" i="6"/>
  <c r="O474" i="6"/>
  <c r="I474" i="6"/>
  <c r="O486" i="6"/>
  <c r="H486" i="6"/>
  <c r="G486" i="6"/>
  <c r="M486" i="6"/>
  <c r="L486" i="6"/>
  <c r="D486" i="6"/>
  <c r="C493" i="6"/>
  <c r="P493" i="6"/>
  <c r="O493" i="6"/>
  <c r="J493" i="6"/>
  <c r="C501" i="6"/>
  <c r="C503" i="6"/>
  <c r="P503" i="6"/>
  <c r="O503" i="6"/>
  <c r="N503" i="6"/>
  <c r="K470" i="6"/>
  <c r="D470" i="6"/>
  <c r="C470" i="6"/>
  <c r="C473" i="6"/>
  <c r="P473" i="6"/>
  <c r="O473" i="6"/>
  <c r="K495" i="6"/>
  <c r="D495" i="6"/>
  <c r="C495" i="6"/>
  <c r="C498" i="6"/>
  <c r="P498" i="6"/>
  <c r="O498" i="6"/>
  <c r="G432" i="6"/>
  <c r="L472" i="6"/>
  <c r="K472" i="6"/>
  <c r="L497" i="6"/>
  <c r="K497" i="6"/>
  <c r="B410" i="6"/>
  <c r="H432" i="6"/>
  <c r="B435" i="6"/>
  <c r="D450" i="6"/>
  <c r="C450" i="6"/>
  <c r="J470" i="6"/>
  <c r="B472" i="6"/>
  <c r="I473" i="6"/>
  <c r="J495" i="6"/>
  <c r="B497" i="6"/>
  <c r="I498" i="6"/>
  <c r="O9" i="6" l="1"/>
  <c r="L6" i="6"/>
  <c r="O6" i="6" s="1"/>
  <c r="P9" i="6"/>
  <c r="L8" i="6"/>
  <c r="O8" i="6" s="1"/>
  <c r="G505" i="6"/>
  <c r="N4" i="6"/>
  <c r="L7" i="6"/>
  <c r="N7" i="6" s="1"/>
  <c r="F505" i="6"/>
  <c r="P8" i="6"/>
  <c r="L5" i="6"/>
  <c r="N5" i="6"/>
  <c r="D505" i="6"/>
  <c r="O4" i="6"/>
  <c r="E505" i="6"/>
  <c r="N6" i="6"/>
  <c r="P6" i="6" l="1"/>
  <c r="N8" i="6"/>
  <c r="N2" i="6" s="1"/>
  <c r="O7" i="6"/>
  <c r="P7" i="6"/>
  <c r="O5" i="6"/>
  <c r="P5" i="6"/>
  <c r="L505" i="6" l="1"/>
</calcChain>
</file>

<file path=xl/sharedStrings.xml><?xml version="1.0" encoding="utf-8"?>
<sst xmlns="http://schemas.openxmlformats.org/spreadsheetml/2006/main" count="129" uniqueCount="95">
  <si>
    <t>Multi-Location Inventory (Excel)</t>
  </si>
  <si>
    <t>Toolkit by GroupChatOn · free template · https://toolkit.groupchaton.com</t>
  </si>
  <si>
    <t>When stock sits in more than one place (a main warehouse, a factory store, a branch, a site) a single stock figure is not enough. This workbook keeps stock for every item in up to eight locations from one movement log: a receipt has only a "to" location, an issue only a "from" location, and a transfer has both. The Stock sheet shows each location's quantity, the company total, the value, and which items have reached their reorder level with a suggested quantity to order.</t>
  </si>
  <si>
    <t>Colours</t>
  </si>
  <si>
    <t>Yellow cells: type or pick here.</t>
  </si>
  <si>
    <t>Grey and white cells: calculate by themselves. Don't type over them.</t>
  </si>
  <si>
    <t>Steps</t>
  </si>
  <si>
    <t>Type your location names on the Locations sheet. They become the column headings everywhere else.</t>
  </si>
  <si>
    <t>On the Items sheet enter each item with a short unique code, unit, unit cost, reorder level and maximum level.</t>
  </si>
  <si>
    <t>On the Opening sheet type the stock you hold today in each location.</t>
  </si>
  <si>
    <t>Record every movement on the Movements sheet. Goods from a supplier: fill only "To". Issue to production or a customer: fill only "From". Moving stock between locations: fill both.</t>
  </si>
  <si>
    <t>Open the Stock sheet. Each location's quantity and the total update as you type. Items at or below the reorder level show "Reorder" with a suggested order quantity.</t>
  </si>
  <si>
    <t>Count each location once a month and add an adjustment movement (From for a loss, To for a gain) with the note "physical count".</t>
  </si>
  <si>
    <t>Tips</t>
  </si>
  <si>
    <t>•</t>
  </si>
  <si>
    <t>Use item codes, not names, in the Movements sheet. Codes avoid the "same item, two spellings" problem.</t>
  </si>
  <si>
    <t>A negative quantity in a location means more was issued or transferred out than was there: check the From location of recent movements.</t>
  </si>
  <si>
    <t>The reorder level and maximum level are for the whole company. If each location orders on its own, keep one workbook per location instead.</t>
  </si>
  <si>
    <t>Reorder level = daily use × lead time in days + safety stock is a good starting point.</t>
  </si>
  <si>
    <t>Full guide, questions and answers, and more free templates:</t>
  </si>
  <si>
    <t>https://toolkit.groupchaton.com/purchase/pw-multi-location-excel/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</si>
  <si>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</si>
  <si>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</si>
  <si>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Locations and settings</t>
  </si>
  <si>
    <t>Up to 8 locations. Names become the column headings on the Opening and Stock sheets.</t>
  </si>
  <si>
    <t>Company name</t>
  </si>
  <si>
    <t>Apex Engineering Works</t>
  </si>
  <si>
    <t>Currency code</t>
  </si>
  <si>
    <t>INR</t>
  </si>
  <si>
    <t>Location</t>
  </si>
  <si>
    <t>Address / in-charge</t>
  </si>
  <si>
    <t>Main warehouse</t>
  </si>
  <si>
    <t>Plot 18, Focal Point · Mr. Gill</t>
  </si>
  <si>
    <t>Factory store</t>
  </si>
  <si>
    <t>Plant 1 · Ms. Kaur</t>
  </si>
  <si>
    <t>Delhi branch</t>
  </si>
  <si>
    <t>Naraina Industrial Area · Mr. Arora</t>
  </si>
  <si>
    <t>Site: Phase 2</t>
  </si>
  <si>
    <t>Project site, Phase 2</t>
  </si>
  <si>
    <t>Items</t>
  </si>
  <si>
    <t>Short unique codes. Reorder and maximum levels are for all locations together.</t>
  </si>
  <si>
    <t>Item code</t>
  </si>
  <si>
    <t>Item name</t>
  </si>
  <si>
    <t>Unit</t>
  </si>
  <si>
    <t>Reorder level</t>
  </si>
  <si>
    <t>Maximum level</t>
  </si>
  <si>
    <t>Lead time (days)</t>
  </si>
  <si>
    <t>RM-001</t>
  </si>
  <si>
    <t>MS round bar 20 mm</t>
  </si>
  <si>
    <t>kg</t>
  </si>
  <si>
    <t>RM-002</t>
  </si>
  <si>
    <t>MS plate 10 mm</t>
  </si>
  <si>
    <t>BO-101</t>
  </si>
  <si>
    <t>Ball bearing 6205-2RS</t>
  </si>
  <si>
    <t>Nos</t>
  </si>
  <si>
    <t>PK-201</t>
  </si>
  <si>
    <t>5-ply corrugated box 600x400x400</t>
  </si>
  <si>
    <t>SP-301</t>
  </si>
  <si>
    <t>Hex bolt M12x50 (box of 100)</t>
  </si>
  <si>
    <t>Box</t>
  </si>
  <si>
    <t>CN-401</t>
  </si>
  <si>
    <t>Cutting oil 20 L</t>
  </si>
  <si>
    <t>Can</t>
  </si>
  <si>
    <t>Opening stock by location</t>
  </si>
  <si>
    <t>Stock held in each location on the day you start.</t>
  </si>
  <si>
    <t>Stock movements</t>
  </si>
  <si>
    <t>Receipt: fill To only. Issue: fill From only. Transfer: fill both.</t>
  </si>
  <si>
    <t>Date</t>
  </si>
  <si>
    <t>Quantity</t>
  </si>
  <si>
    <t>From location</t>
  </si>
  <si>
    <t>To location</t>
  </si>
  <si>
    <t>Type</t>
  </si>
  <si>
    <t>Reference</t>
  </si>
  <si>
    <t>Note</t>
  </si>
  <si>
    <t>GRN-0451</t>
  </si>
  <si>
    <t>PO-101</t>
  </si>
  <si>
    <t>TR-031</t>
  </si>
  <si>
    <t>For job 2215</t>
  </si>
  <si>
    <t>MRS-1182</t>
  </si>
  <si>
    <t>Job 2215</t>
  </si>
  <si>
    <t>TR-032</t>
  </si>
  <si>
    <t>INV-5520</t>
  </si>
  <si>
    <t>Sold to Gupta Motors</t>
  </si>
  <si>
    <t>MRS-1190</t>
  </si>
  <si>
    <t>Dispatch packing</t>
  </si>
  <si>
    <t>TR-033</t>
  </si>
  <si>
    <t>MRS-1194</t>
  </si>
  <si>
    <t>Machine shop</t>
  </si>
  <si>
    <t>ADJ-07</t>
  </si>
  <si>
    <t>Physical count shortage</t>
  </si>
  <si>
    <t>Stock by location</t>
  </si>
  <si>
    <t>Items to reorder</t>
  </si>
  <si>
    <t>Total</t>
  </si>
  <si>
    <t>Status</t>
  </si>
  <si>
    <t>Suggested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</si>
</sst>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"/>
    <numFmt numFmtId="165" formatCode="dd\-mmm\-yyyy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10" fillId="4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 applyProtection="1">
      <protection locked="0"/>
    </xf>
    <xf numFmtId="0" fontId="0" fillId="0" borderId="1" xfId="0" applyBorder="1"/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3" borderId="1" xfId="0" applyFill="1" applyBorder="1"/>
    <xf numFmtId="0" fontId="6" fillId="5" borderId="1" xfId="0" applyFont="1" applyFill="1" applyBorder="1" applyAlignment="1">
      <alignment horizontal="center" vertical="center"/>
    </xf>
    <xf numFmtId="164" fontId="0" fillId="3" borderId="1" xfId="0" applyNumberFormat="1" applyFill="1" applyBorder="1"/>
    <xf numFmtId="164" fontId="6" fillId="5" borderId="1" xfId="0" applyNumberFormat="1" applyFont="1" applyFill="1" applyBorder="1"/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/>
    <xf numFmtId="0" fontId="6" fillId="5" borderId="1" xfId="0" applyFont="1" applyFill="1" applyBorder="1"/>
    <xf numFmtId="3" fontId="0" fillId="5" borderId="1" xfId="0" applyNumberFormat="1" applyFill="1" applyBorder="1"/>
    <xf numFmtId="3" fontId="6" fillId="5" borderId="1" xfId="0" applyNumberFormat="1" applyFont="1" applyFill="1" applyBorder="1"/>
  </cellXfs>
  <cellStyles count="1">
    <cellStyle name="Normal" xfId="0" builtinId="0"/>
  </cellStyles>
  <dxfs count="5">
    <dxf>
      <font>
        <b/>
        <color rgb="FF7F1D1D"/>
      </font>
      <fill>
        <patternFill patternType="solid">
          <fgColor rgb="FFFECACA"/>
        </patternFill>
      </fill>
    </dxf>
    <dxf>
      <font>
        <b/>
        <color rgb="FFB91C1C"/>
      </font>
      <fill>
        <patternFill patternType="solid">
          <fgColor rgb="FFFECACA"/>
        </patternFill>
      </fill>
    </dxf>
    <dxf>
      <font>
        <b/>
        <color rgb="FFB91C1C"/>
      </font>
    </dxf>
    <dxf>
      <fill>
        <patternFill patternType="solid">
          <fgColor rgb="FFFECACA"/>
        </patternFill>
      </fill>
    </dxf>
    <dxf>
      <fill>
        <patternFill patternType="solid">
          <f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purchase/pw-multi-location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8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9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18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30" customHeight="1" x14ac:dyDescent="0.3">
      <c r="A20" t="s">
        <v>14</v>
      </c>
      <c r="B20" s="3" t="s">
        <v>16</v>
      </c>
    </row>
    <row r="21" spans="1:2" ht="30" customHeight="1" x14ac:dyDescent="0.3">
      <c r="A21" t="s">
        <v>14</v>
      </c>
      <c r="B21" s="3" t="s">
        <v>17</v>
      </c>
    </row>
    <row r="22" spans="1:2" ht="18" customHeight="1" x14ac:dyDescent="0.3">
      <c r="A22" t="s">
        <v>14</v>
      </c>
      <c r="B22" s="3" t="s">
        <v>18</v>
      </c>
    </row>
    <row r="24" spans="1:2" ht="18" customHeight="1" x14ac:dyDescent="0.3">
      <c r="B24" s="8" t="s">
        <v>19</v>
      </c>
    </row>
    <row r="25" spans="1:2" x14ac:dyDescent="0.3">
      <c r="B25" s="9" t="s">
        <v>20</v>
      </c>
    </row>
    <row r="27" spans="1:2" x14ac:dyDescent="0.3">
      <c r="B27" s="10" t="s">
        <v>21</v>
      </c>
    </row>
    <row r="28" spans="1:2" ht="45" customHeight="1" x14ac:dyDescent="0.3">
      <c r="B28" s="11" t="s">
        <v>22</v>
      </c>
    </row>
  </sheetData>
  <hyperlinks>
    <hyperlink ref="B25" r:id="rId1" xr:uid="{00000000-0004-0000-0000-000000000000}"/>
    <hyperlink ref="B27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GridLines="0" workbookViewId="0"/>
  </sheetViews>
  <sheetFormatPr defaultRowHeight="14.4" x14ac:dyDescent="0.3"/>
  <cols>
    <col min="1" max="1" width="30" customWidth="1"/>
    <col min="2" max="2" width="26" customWidth="1"/>
  </cols>
  <sheetData>
    <row r="1" spans="1:2" ht="25.95" customHeight="1" x14ac:dyDescent="0.4">
      <c r="A1" s="1" t="s">
        <v>23</v>
      </c>
    </row>
    <row r="2" spans="1:2" x14ac:dyDescent="0.3">
      <c r="A2" s="2" t="s">
        <v>24</v>
      </c>
    </row>
    <row r="3" spans="1:2" x14ac:dyDescent="0.3">
      <c r="A3" s="12" t="s">
        <v>25</v>
      </c>
      <c r="B3" s="13" t="s">
        <v>26</v>
      </c>
    </row>
    <row r="4" spans="1:2" x14ac:dyDescent="0.3">
      <c r="A4" s="12" t="s">
        <v>27</v>
      </c>
      <c r="B4" s="13" t="s">
        <v>28</v>
      </c>
    </row>
    <row r="6" spans="1:2" ht="31.95" customHeight="1" x14ac:dyDescent="0.3">
      <c r="A6" s="14" t="s">
        <v>29</v>
      </c>
      <c r="B6" s="14" t="s">
        <v>30</v>
      </c>
    </row>
    <row r="7" spans="1:2" x14ac:dyDescent="0.3">
      <c r="A7" s="13" t="s">
        <v>31</v>
      </c>
      <c r="B7" s="13" t="s">
        <v>32</v>
      </c>
    </row>
    <row r="8" spans="1:2" x14ac:dyDescent="0.3">
      <c r="A8" s="13" t="s">
        <v>33</v>
      </c>
      <c r="B8" s="13" t="s">
        <v>34</v>
      </c>
    </row>
    <row r="9" spans="1:2" x14ac:dyDescent="0.3">
      <c r="A9" s="13" t="s">
        <v>35</v>
      </c>
      <c r="B9" s="13" t="s">
        <v>36</v>
      </c>
    </row>
    <row r="10" spans="1:2" x14ac:dyDescent="0.3">
      <c r="A10" s="13" t="s">
        <v>37</v>
      </c>
      <c r="B10" s="13" t="s">
        <v>38</v>
      </c>
    </row>
    <row r="11" spans="1:2" x14ac:dyDescent="0.3">
      <c r="A11" s="13"/>
      <c r="B11" s="13"/>
    </row>
    <row r="12" spans="1:2" x14ac:dyDescent="0.3">
      <c r="A12" s="13"/>
      <c r="B12" s="13"/>
    </row>
    <row r="13" spans="1:2" x14ac:dyDescent="0.3">
      <c r="A13" s="13"/>
      <c r="B13" s="13"/>
    </row>
    <row r="14" spans="1:2" x14ac:dyDescent="0.3">
      <c r="A14" s="13"/>
      <c r="B14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2" customWidth="1"/>
    <col min="2" max="2" width="32" customWidth="1"/>
    <col min="3" max="3" width="8" customWidth="1"/>
    <col min="4" max="4" width="12" customWidth="1"/>
    <col min="5" max="6" width="11" customWidth="1"/>
    <col min="7" max="7" width="10" customWidth="1"/>
  </cols>
  <sheetData>
    <row r="1" spans="1:7" ht="25.95" customHeight="1" x14ac:dyDescent="0.4">
      <c r="A1" s="1" t="s">
        <v>39</v>
      </c>
    </row>
    <row r="2" spans="1:7" x14ac:dyDescent="0.3">
      <c r="A2" s="2" t="s">
        <v>40</v>
      </c>
    </row>
    <row r="3" spans="1:7" ht="31.95" customHeight="1" x14ac:dyDescent="0.3">
      <c r="A3" s="14" t="s">
        <v>41</v>
      </c>
      <c r="B3" s="14" t="s">
        <v>42</v>
      </c>
      <c r="C3" s="14" t="s">
        <v>43</v>
      </c>
      <c r="D3" s="14" t="str">
        <f>"Unit cost ("&amp;Locations!$B$4&amp;")"</f>
        <v>Unit cost (INR)</v>
      </c>
      <c r="E3" s="14" t="s">
        <v>44</v>
      </c>
      <c r="F3" s="14" t="s">
        <v>45</v>
      </c>
      <c r="G3" s="14" t="s">
        <v>46</v>
      </c>
    </row>
    <row r="4" spans="1:7" x14ac:dyDescent="0.3">
      <c r="A4" s="13" t="s">
        <v>47</v>
      </c>
      <c r="B4" s="13" t="s">
        <v>48</v>
      </c>
      <c r="C4" s="13" t="s">
        <v>49</v>
      </c>
      <c r="D4" s="15">
        <v>68</v>
      </c>
      <c r="E4" s="13">
        <v>1500</v>
      </c>
      <c r="F4" s="13">
        <v>5000</v>
      </c>
      <c r="G4" s="13">
        <v>10</v>
      </c>
    </row>
    <row r="5" spans="1:7" x14ac:dyDescent="0.3">
      <c r="A5" s="13" t="s">
        <v>50</v>
      </c>
      <c r="B5" s="13" t="s">
        <v>51</v>
      </c>
      <c r="C5" s="13" t="s">
        <v>49</v>
      </c>
      <c r="D5" s="15">
        <v>72</v>
      </c>
      <c r="E5" s="13">
        <v>800</v>
      </c>
      <c r="F5" s="13">
        <v>3000</v>
      </c>
      <c r="G5" s="13">
        <v>10</v>
      </c>
    </row>
    <row r="6" spans="1:7" x14ac:dyDescent="0.3">
      <c r="A6" s="13" t="s">
        <v>52</v>
      </c>
      <c r="B6" s="13" t="s">
        <v>53</v>
      </c>
      <c r="C6" s="13" t="s">
        <v>54</v>
      </c>
      <c r="D6" s="15">
        <v>145</v>
      </c>
      <c r="E6" s="13">
        <v>200</v>
      </c>
      <c r="F6" s="13">
        <v>800</v>
      </c>
      <c r="G6" s="13">
        <v>21</v>
      </c>
    </row>
    <row r="7" spans="1:7" x14ac:dyDescent="0.3">
      <c r="A7" s="13" t="s">
        <v>55</v>
      </c>
      <c r="B7" s="13" t="s">
        <v>56</v>
      </c>
      <c r="C7" s="13" t="s">
        <v>54</v>
      </c>
      <c r="D7" s="15">
        <v>46</v>
      </c>
      <c r="E7" s="13">
        <v>300</v>
      </c>
      <c r="F7" s="13">
        <v>1500</v>
      </c>
      <c r="G7" s="13">
        <v>7</v>
      </c>
    </row>
    <row r="8" spans="1:7" x14ac:dyDescent="0.3">
      <c r="A8" s="13" t="s">
        <v>57</v>
      </c>
      <c r="B8" s="13" t="s">
        <v>58</v>
      </c>
      <c r="C8" s="13" t="s">
        <v>59</v>
      </c>
      <c r="D8" s="15">
        <v>620</v>
      </c>
      <c r="E8" s="13">
        <v>10</v>
      </c>
      <c r="F8" s="13">
        <v>40</v>
      </c>
      <c r="G8" s="13">
        <v>5</v>
      </c>
    </row>
    <row r="9" spans="1:7" x14ac:dyDescent="0.3">
      <c r="A9" s="13" t="s">
        <v>60</v>
      </c>
      <c r="B9" s="13" t="s">
        <v>61</v>
      </c>
      <c r="C9" s="13" t="s">
        <v>62</v>
      </c>
      <c r="D9" s="15">
        <v>2450</v>
      </c>
      <c r="E9" s="13">
        <v>4</v>
      </c>
      <c r="F9" s="13">
        <v>12</v>
      </c>
      <c r="G9" s="13">
        <v>7</v>
      </c>
    </row>
    <row r="10" spans="1:7" x14ac:dyDescent="0.3">
      <c r="A10" s="13"/>
      <c r="B10" s="13"/>
      <c r="C10" s="13"/>
      <c r="D10" s="15"/>
      <c r="E10" s="13"/>
      <c r="F10" s="13"/>
      <c r="G10" s="13"/>
    </row>
    <row r="11" spans="1:7" x14ac:dyDescent="0.3">
      <c r="A11" s="13"/>
      <c r="B11" s="13"/>
      <c r="C11" s="13"/>
      <c r="D11" s="15"/>
      <c r="E11" s="13"/>
      <c r="F11" s="13"/>
      <c r="G11" s="13"/>
    </row>
    <row r="12" spans="1:7" x14ac:dyDescent="0.3">
      <c r="A12" s="13"/>
      <c r="B12" s="13"/>
      <c r="C12" s="13"/>
      <c r="D12" s="15"/>
      <c r="E12" s="13"/>
      <c r="F12" s="13"/>
      <c r="G12" s="13"/>
    </row>
    <row r="13" spans="1:7" x14ac:dyDescent="0.3">
      <c r="A13" s="13"/>
      <c r="B13" s="13"/>
      <c r="C13" s="13"/>
      <c r="D13" s="15"/>
      <c r="E13" s="13"/>
      <c r="F13" s="13"/>
      <c r="G13" s="13"/>
    </row>
    <row r="14" spans="1:7" x14ac:dyDescent="0.3">
      <c r="A14" s="13"/>
      <c r="B14" s="13"/>
      <c r="C14" s="13"/>
      <c r="D14" s="15"/>
      <c r="E14" s="13"/>
      <c r="F14" s="13"/>
      <c r="G14" s="13"/>
    </row>
    <row r="15" spans="1:7" x14ac:dyDescent="0.3">
      <c r="A15" s="13"/>
      <c r="B15" s="13"/>
      <c r="C15" s="13"/>
      <c r="D15" s="15"/>
      <c r="E15" s="13"/>
      <c r="F15" s="13"/>
      <c r="G15" s="13"/>
    </row>
    <row r="16" spans="1:7" x14ac:dyDescent="0.3">
      <c r="A16" s="13"/>
      <c r="B16" s="13"/>
      <c r="C16" s="13"/>
      <c r="D16" s="15"/>
      <c r="E16" s="13"/>
      <c r="F16" s="13"/>
      <c r="G16" s="13"/>
    </row>
    <row r="17" spans="1:7" x14ac:dyDescent="0.3">
      <c r="A17" s="13"/>
      <c r="B17" s="13"/>
      <c r="C17" s="13"/>
      <c r="D17" s="15"/>
      <c r="E17" s="13"/>
      <c r="F17" s="13"/>
      <c r="G17" s="13"/>
    </row>
    <row r="18" spans="1:7" x14ac:dyDescent="0.3">
      <c r="A18" s="13"/>
      <c r="B18" s="13"/>
      <c r="C18" s="13"/>
      <c r="D18" s="15"/>
      <c r="E18" s="13"/>
      <c r="F18" s="13"/>
      <c r="G18" s="13"/>
    </row>
    <row r="19" spans="1:7" x14ac:dyDescent="0.3">
      <c r="A19" s="13"/>
      <c r="B19" s="13"/>
      <c r="C19" s="13"/>
      <c r="D19" s="15"/>
      <c r="E19" s="13"/>
      <c r="F19" s="13"/>
      <c r="G19" s="13"/>
    </row>
    <row r="20" spans="1:7" x14ac:dyDescent="0.3">
      <c r="A20" s="13"/>
      <c r="B20" s="13"/>
      <c r="C20" s="13"/>
      <c r="D20" s="15"/>
      <c r="E20" s="13"/>
      <c r="F20" s="13"/>
      <c r="G20" s="13"/>
    </row>
    <row r="21" spans="1:7" x14ac:dyDescent="0.3">
      <c r="A21" s="13"/>
      <c r="B21" s="13"/>
      <c r="C21" s="13"/>
      <c r="D21" s="15"/>
      <c r="E21" s="13"/>
      <c r="F21" s="13"/>
      <c r="G21" s="13"/>
    </row>
    <row r="22" spans="1:7" x14ac:dyDescent="0.3">
      <c r="A22" s="13"/>
      <c r="B22" s="13"/>
      <c r="C22" s="13"/>
      <c r="D22" s="15"/>
      <c r="E22" s="13"/>
      <c r="F22" s="13"/>
      <c r="G22" s="13"/>
    </row>
    <row r="23" spans="1:7" x14ac:dyDescent="0.3">
      <c r="A23" s="13"/>
      <c r="B23" s="13"/>
      <c r="C23" s="13"/>
      <c r="D23" s="15"/>
      <c r="E23" s="13"/>
      <c r="F23" s="13"/>
      <c r="G23" s="13"/>
    </row>
    <row r="24" spans="1:7" x14ac:dyDescent="0.3">
      <c r="A24" s="13"/>
      <c r="B24" s="13"/>
      <c r="C24" s="13"/>
      <c r="D24" s="15"/>
      <c r="E24" s="13"/>
      <c r="F24" s="13"/>
      <c r="G24" s="13"/>
    </row>
    <row r="25" spans="1:7" x14ac:dyDescent="0.3">
      <c r="A25" s="13"/>
      <c r="B25" s="13"/>
      <c r="C25" s="13"/>
      <c r="D25" s="15"/>
      <c r="E25" s="13"/>
      <c r="F25" s="13"/>
      <c r="G25" s="13"/>
    </row>
    <row r="26" spans="1:7" x14ac:dyDescent="0.3">
      <c r="A26" s="13"/>
      <c r="B26" s="13"/>
      <c r="C26" s="13"/>
      <c r="D26" s="15"/>
      <c r="E26" s="13"/>
      <c r="F26" s="13"/>
      <c r="G26" s="13"/>
    </row>
    <row r="27" spans="1:7" x14ac:dyDescent="0.3">
      <c r="A27" s="13"/>
      <c r="B27" s="13"/>
      <c r="C27" s="13"/>
      <c r="D27" s="15"/>
      <c r="E27" s="13"/>
      <c r="F27" s="13"/>
      <c r="G27" s="13"/>
    </row>
    <row r="28" spans="1:7" x14ac:dyDescent="0.3">
      <c r="A28" s="13"/>
      <c r="B28" s="13"/>
      <c r="C28" s="13"/>
      <c r="D28" s="15"/>
      <c r="E28" s="13"/>
      <c r="F28" s="13"/>
      <c r="G28" s="13"/>
    </row>
    <row r="29" spans="1:7" x14ac:dyDescent="0.3">
      <c r="A29" s="13"/>
      <c r="B29" s="13"/>
      <c r="C29" s="13"/>
      <c r="D29" s="15"/>
      <c r="E29" s="13"/>
      <c r="F29" s="13"/>
      <c r="G29" s="13"/>
    </row>
    <row r="30" spans="1:7" x14ac:dyDescent="0.3">
      <c r="A30" s="13"/>
      <c r="B30" s="13"/>
      <c r="C30" s="13"/>
      <c r="D30" s="15"/>
      <c r="E30" s="13"/>
      <c r="F30" s="13"/>
      <c r="G30" s="13"/>
    </row>
    <row r="31" spans="1:7" x14ac:dyDescent="0.3">
      <c r="A31" s="13"/>
      <c r="B31" s="13"/>
      <c r="C31" s="13"/>
      <c r="D31" s="15"/>
      <c r="E31" s="13"/>
      <c r="F31" s="13"/>
      <c r="G31" s="13"/>
    </row>
    <row r="32" spans="1:7" x14ac:dyDescent="0.3">
      <c r="A32" s="13"/>
      <c r="B32" s="13"/>
      <c r="C32" s="13"/>
      <c r="D32" s="15"/>
      <c r="E32" s="13"/>
      <c r="F32" s="13"/>
      <c r="G32" s="13"/>
    </row>
    <row r="33" spans="1:7" x14ac:dyDescent="0.3">
      <c r="A33" s="13"/>
      <c r="B33" s="13"/>
      <c r="C33" s="13"/>
      <c r="D33" s="15"/>
      <c r="E33" s="13"/>
      <c r="F33" s="13"/>
      <c r="G33" s="13"/>
    </row>
    <row r="34" spans="1:7" x14ac:dyDescent="0.3">
      <c r="A34" s="13"/>
      <c r="B34" s="13"/>
      <c r="C34" s="13"/>
      <c r="D34" s="15"/>
      <c r="E34" s="13"/>
      <c r="F34" s="13"/>
      <c r="G34" s="13"/>
    </row>
    <row r="35" spans="1:7" x14ac:dyDescent="0.3">
      <c r="A35" s="13"/>
      <c r="B35" s="13"/>
      <c r="C35" s="13"/>
      <c r="D35" s="15"/>
      <c r="E35" s="13"/>
      <c r="F35" s="13"/>
      <c r="G35" s="13"/>
    </row>
    <row r="36" spans="1:7" x14ac:dyDescent="0.3">
      <c r="A36" s="13"/>
      <c r="B36" s="13"/>
      <c r="C36" s="13"/>
      <c r="D36" s="15"/>
      <c r="E36" s="13"/>
      <c r="F36" s="13"/>
      <c r="G36" s="13"/>
    </row>
    <row r="37" spans="1:7" x14ac:dyDescent="0.3">
      <c r="A37" s="13"/>
      <c r="B37" s="13"/>
      <c r="C37" s="13"/>
      <c r="D37" s="15"/>
      <c r="E37" s="13"/>
      <c r="F37" s="13"/>
      <c r="G37" s="13"/>
    </row>
    <row r="38" spans="1:7" x14ac:dyDescent="0.3">
      <c r="A38" s="13"/>
      <c r="B38" s="13"/>
      <c r="C38" s="13"/>
      <c r="D38" s="15"/>
      <c r="E38" s="13"/>
      <c r="F38" s="13"/>
      <c r="G38" s="13"/>
    </row>
    <row r="39" spans="1:7" x14ac:dyDescent="0.3">
      <c r="A39" s="13"/>
      <c r="B39" s="13"/>
      <c r="C39" s="13"/>
      <c r="D39" s="15"/>
      <c r="E39" s="13"/>
      <c r="F39" s="13"/>
      <c r="G39" s="13"/>
    </row>
    <row r="40" spans="1:7" x14ac:dyDescent="0.3">
      <c r="A40" s="13"/>
      <c r="B40" s="13"/>
      <c r="C40" s="13"/>
      <c r="D40" s="15"/>
      <c r="E40" s="13"/>
      <c r="F40" s="13"/>
      <c r="G40" s="13"/>
    </row>
    <row r="41" spans="1:7" x14ac:dyDescent="0.3">
      <c r="A41" s="13"/>
      <c r="B41" s="13"/>
      <c r="C41" s="13"/>
      <c r="D41" s="15"/>
      <c r="E41" s="13"/>
      <c r="F41" s="13"/>
      <c r="G41" s="13"/>
    </row>
    <row r="42" spans="1:7" x14ac:dyDescent="0.3">
      <c r="A42" s="13"/>
      <c r="B42" s="13"/>
      <c r="C42" s="13"/>
      <c r="D42" s="15"/>
      <c r="E42" s="13"/>
      <c r="F42" s="13"/>
      <c r="G42" s="13"/>
    </row>
    <row r="43" spans="1:7" x14ac:dyDescent="0.3">
      <c r="A43" s="13"/>
      <c r="B43" s="13"/>
      <c r="C43" s="13"/>
      <c r="D43" s="15"/>
      <c r="E43" s="13"/>
      <c r="F43" s="13"/>
      <c r="G43" s="13"/>
    </row>
    <row r="44" spans="1:7" x14ac:dyDescent="0.3">
      <c r="A44" s="13"/>
      <c r="B44" s="13"/>
      <c r="C44" s="13"/>
      <c r="D44" s="15"/>
      <c r="E44" s="13"/>
      <c r="F44" s="13"/>
      <c r="G44" s="13"/>
    </row>
    <row r="45" spans="1:7" x14ac:dyDescent="0.3">
      <c r="A45" s="13"/>
      <c r="B45" s="13"/>
      <c r="C45" s="13"/>
      <c r="D45" s="15"/>
      <c r="E45" s="13"/>
      <c r="F45" s="13"/>
      <c r="G45" s="13"/>
    </row>
    <row r="46" spans="1:7" x14ac:dyDescent="0.3">
      <c r="A46" s="13"/>
      <c r="B46" s="13"/>
      <c r="C46" s="13"/>
      <c r="D46" s="15"/>
      <c r="E46" s="13"/>
      <c r="F46" s="13"/>
      <c r="G46" s="13"/>
    </row>
    <row r="47" spans="1:7" x14ac:dyDescent="0.3">
      <c r="A47" s="13"/>
      <c r="B47" s="13"/>
      <c r="C47" s="13"/>
      <c r="D47" s="15"/>
      <c r="E47" s="13"/>
      <c r="F47" s="13"/>
      <c r="G47" s="13"/>
    </row>
    <row r="48" spans="1:7" x14ac:dyDescent="0.3">
      <c r="A48" s="13"/>
      <c r="B48" s="13"/>
      <c r="C48" s="13"/>
      <c r="D48" s="15"/>
      <c r="E48" s="13"/>
      <c r="F48" s="13"/>
      <c r="G48" s="13"/>
    </row>
    <row r="49" spans="1:7" x14ac:dyDescent="0.3">
      <c r="A49" s="13"/>
      <c r="B49" s="13"/>
      <c r="C49" s="13"/>
      <c r="D49" s="15"/>
      <c r="E49" s="13"/>
      <c r="F49" s="13"/>
      <c r="G49" s="13"/>
    </row>
    <row r="50" spans="1:7" x14ac:dyDescent="0.3">
      <c r="A50" s="13"/>
      <c r="B50" s="13"/>
      <c r="C50" s="13"/>
      <c r="D50" s="15"/>
      <c r="E50" s="13"/>
      <c r="F50" s="13"/>
      <c r="G50" s="13"/>
    </row>
    <row r="51" spans="1:7" x14ac:dyDescent="0.3">
      <c r="A51" s="13"/>
      <c r="B51" s="13"/>
      <c r="C51" s="13"/>
      <c r="D51" s="15"/>
      <c r="E51" s="13"/>
      <c r="F51" s="13"/>
      <c r="G51" s="13"/>
    </row>
    <row r="52" spans="1:7" x14ac:dyDescent="0.3">
      <c r="A52" s="13"/>
      <c r="B52" s="13"/>
      <c r="C52" s="13"/>
      <c r="D52" s="15"/>
      <c r="E52" s="13"/>
      <c r="F52" s="13"/>
      <c r="G52" s="13"/>
    </row>
    <row r="53" spans="1:7" x14ac:dyDescent="0.3">
      <c r="A53" s="13"/>
      <c r="B53" s="13"/>
      <c r="C53" s="13"/>
      <c r="D53" s="15"/>
      <c r="E53" s="13"/>
      <c r="F53" s="13"/>
      <c r="G53" s="13"/>
    </row>
    <row r="54" spans="1:7" x14ac:dyDescent="0.3">
      <c r="A54" s="13"/>
      <c r="B54" s="13"/>
      <c r="C54" s="13"/>
      <c r="D54" s="15"/>
      <c r="E54" s="13"/>
      <c r="F54" s="13"/>
      <c r="G54" s="13"/>
    </row>
    <row r="55" spans="1:7" x14ac:dyDescent="0.3">
      <c r="A55" s="13"/>
      <c r="B55" s="13"/>
      <c r="C55" s="13"/>
      <c r="D55" s="15"/>
      <c r="E55" s="13"/>
      <c r="F55" s="13"/>
      <c r="G55" s="13"/>
    </row>
    <row r="56" spans="1:7" x14ac:dyDescent="0.3">
      <c r="A56" s="13"/>
      <c r="B56" s="13"/>
      <c r="C56" s="13"/>
      <c r="D56" s="15"/>
      <c r="E56" s="13"/>
      <c r="F56" s="13"/>
      <c r="G56" s="13"/>
    </row>
    <row r="57" spans="1:7" x14ac:dyDescent="0.3">
      <c r="A57" s="13"/>
      <c r="B57" s="13"/>
      <c r="C57" s="13"/>
      <c r="D57" s="15"/>
      <c r="E57" s="13"/>
      <c r="F57" s="13"/>
      <c r="G57" s="13"/>
    </row>
    <row r="58" spans="1:7" x14ac:dyDescent="0.3">
      <c r="A58" s="13"/>
      <c r="B58" s="13"/>
      <c r="C58" s="13"/>
      <c r="D58" s="15"/>
      <c r="E58" s="13"/>
      <c r="F58" s="13"/>
      <c r="G58" s="13"/>
    </row>
    <row r="59" spans="1:7" x14ac:dyDescent="0.3">
      <c r="A59" s="13"/>
      <c r="B59" s="13"/>
      <c r="C59" s="13"/>
      <c r="D59" s="15"/>
      <c r="E59" s="13"/>
      <c r="F59" s="13"/>
      <c r="G59" s="13"/>
    </row>
    <row r="60" spans="1:7" x14ac:dyDescent="0.3">
      <c r="A60" s="13"/>
      <c r="B60" s="13"/>
      <c r="C60" s="13"/>
      <c r="D60" s="15"/>
      <c r="E60" s="13"/>
      <c r="F60" s="13"/>
      <c r="G60" s="13"/>
    </row>
    <row r="61" spans="1:7" x14ac:dyDescent="0.3">
      <c r="A61" s="13"/>
      <c r="B61" s="13"/>
      <c r="C61" s="13"/>
      <c r="D61" s="15"/>
      <c r="E61" s="13"/>
      <c r="F61" s="13"/>
      <c r="G61" s="13"/>
    </row>
    <row r="62" spans="1:7" x14ac:dyDescent="0.3">
      <c r="A62" s="13"/>
      <c r="B62" s="13"/>
      <c r="C62" s="13"/>
      <c r="D62" s="15"/>
      <c r="E62" s="13"/>
      <c r="F62" s="13"/>
      <c r="G62" s="13"/>
    </row>
    <row r="63" spans="1:7" x14ac:dyDescent="0.3">
      <c r="A63" s="13"/>
      <c r="B63" s="13"/>
      <c r="C63" s="13"/>
      <c r="D63" s="15"/>
      <c r="E63" s="13"/>
      <c r="F63" s="13"/>
      <c r="G63" s="13"/>
    </row>
    <row r="64" spans="1:7" x14ac:dyDescent="0.3">
      <c r="A64" s="13"/>
      <c r="B64" s="13"/>
      <c r="C64" s="13"/>
      <c r="D64" s="15"/>
      <c r="E64" s="13"/>
      <c r="F64" s="13"/>
      <c r="G64" s="13"/>
    </row>
    <row r="65" spans="1:7" x14ac:dyDescent="0.3">
      <c r="A65" s="13"/>
      <c r="B65" s="13"/>
      <c r="C65" s="13"/>
      <c r="D65" s="15"/>
      <c r="E65" s="13"/>
      <c r="F65" s="13"/>
      <c r="G65" s="13"/>
    </row>
    <row r="66" spans="1:7" x14ac:dyDescent="0.3">
      <c r="A66" s="13"/>
      <c r="B66" s="13"/>
      <c r="C66" s="13"/>
      <c r="D66" s="15"/>
      <c r="E66" s="13"/>
      <c r="F66" s="13"/>
      <c r="G66" s="13"/>
    </row>
    <row r="67" spans="1:7" x14ac:dyDescent="0.3">
      <c r="A67" s="13"/>
      <c r="B67" s="13"/>
      <c r="C67" s="13"/>
      <c r="D67" s="15"/>
      <c r="E67" s="13"/>
      <c r="F67" s="13"/>
      <c r="G67" s="13"/>
    </row>
    <row r="68" spans="1:7" x14ac:dyDescent="0.3">
      <c r="A68" s="13"/>
      <c r="B68" s="13"/>
      <c r="C68" s="13"/>
      <c r="D68" s="15"/>
      <c r="E68" s="13"/>
      <c r="F68" s="13"/>
      <c r="G68" s="13"/>
    </row>
    <row r="69" spans="1:7" x14ac:dyDescent="0.3">
      <c r="A69" s="13"/>
      <c r="B69" s="13"/>
      <c r="C69" s="13"/>
      <c r="D69" s="15"/>
      <c r="E69" s="13"/>
      <c r="F69" s="13"/>
      <c r="G69" s="13"/>
    </row>
    <row r="70" spans="1:7" x14ac:dyDescent="0.3">
      <c r="A70" s="13"/>
      <c r="B70" s="13"/>
      <c r="C70" s="13"/>
      <c r="D70" s="15"/>
      <c r="E70" s="13"/>
      <c r="F70" s="13"/>
      <c r="G70" s="13"/>
    </row>
    <row r="71" spans="1:7" x14ac:dyDescent="0.3">
      <c r="A71" s="13"/>
      <c r="B71" s="13"/>
      <c r="C71" s="13"/>
      <c r="D71" s="15"/>
      <c r="E71" s="13"/>
      <c r="F71" s="13"/>
      <c r="G71" s="13"/>
    </row>
    <row r="72" spans="1:7" x14ac:dyDescent="0.3">
      <c r="A72" s="13"/>
      <c r="B72" s="13"/>
      <c r="C72" s="13"/>
      <c r="D72" s="15"/>
      <c r="E72" s="13"/>
      <c r="F72" s="13"/>
      <c r="G72" s="13"/>
    </row>
    <row r="73" spans="1:7" x14ac:dyDescent="0.3">
      <c r="A73" s="13"/>
      <c r="B73" s="13"/>
      <c r="C73" s="13"/>
      <c r="D73" s="15"/>
      <c r="E73" s="13"/>
      <c r="F73" s="13"/>
      <c r="G73" s="13"/>
    </row>
    <row r="74" spans="1:7" x14ac:dyDescent="0.3">
      <c r="A74" s="13"/>
      <c r="B74" s="13"/>
      <c r="C74" s="13"/>
      <c r="D74" s="15"/>
      <c r="E74" s="13"/>
      <c r="F74" s="13"/>
      <c r="G74" s="13"/>
    </row>
    <row r="75" spans="1:7" x14ac:dyDescent="0.3">
      <c r="A75" s="13"/>
      <c r="B75" s="13"/>
      <c r="C75" s="13"/>
      <c r="D75" s="15"/>
      <c r="E75" s="13"/>
      <c r="F75" s="13"/>
      <c r="G75" s="13"/>
    </row>
    <row r="76" spans="1:7" x14ac:dyDescent="0.3">
      <c r="A76" s="13"/>
      <c r="B76" s="13"/>
      <c r="C76" s="13"/>
      <c r="D76" s="15"/>
      <c r="E76" s="13"/>
      <c r="F76" s="13"/>
      <c r="G76" s="13"/>
    </row>
    <row r="77" spans="1:7" x14ac:dyDescent="0.3">
      <c r="A77" s="13"/>
      <c r="B77" s="13"/>
      <c r="C77" s="13"/>
      <c r="D77" s="15"/>
      <c r="E77" s="13"/>
      <c r="F77" s="13"/>
      <c r="G77" s="13"/>
    </row>
    <row r="78" spans="1:7" x14ac:dyDescent="0.3">
      <c r="A78" s="13"/>
      <c r="B78" s="13"/>
      <c r="C78" s="13"/>
      <c r="D78" s="15"/>
      <c r="E78" s="13"/>
      <c r="F78" s="13"/>
      <c r="G78" s="13"/>
    </row>
    <row r="79" spans="1:7" x14ac:dyDescent="0.3">
      <c r="A79" s="13"/>
      <c r="B79" s="13"/>
      <c r="C79" s="13"/>
      <c r="D79" s="15"/>
      <c r="E79" s="13"/>
      <c r="F79" s="13"/>
      <c r="G79" s="13"/>
    </row>
    <row r="80" spans="1:7" x14ac:dyDescent="0.3">
      <c r="A80" s="13"/>
      <c r="B80" s="13"/>
      <c r="C80" s="13"/>
      <c r="D80" s="15"/>
      <c r="E80" s="13"/>
      <c r="F80" s="13"/>
      <c r="G80" s="13"/>
    </row>
    <row r="81" spans="1:7" x14ac:dyDescent="0.3">
      <c r="A81" s="13"/>
      <c r="B81" s="13"/>
      <c r="C81" s="13"/>
      <c r="D81" s="15"/>
      <c r="E81" s="13"/>
      <c r="F81" s="13"/>
      <c r="G81" s="13"/>
    </row>
    <row r="82" spans="1:7" x14ac:dyDescent="0.3">
      <c r="A82" s="13"/>
      <c r="B82" s="13"/>
      <c r="C82" s="13"/>
      <c r="D82" s="15"/>
      <c r="E82" s="13"/>
      <c r="F82" s="13"/>
      <c r="G82" s="13"/>
    </row>
    <row r="83" spans="1:7" x14ac:dyDescent="0.3">
      <c r="A83" s="13"/>
      <c r="B83" s="13"/>
      <c r="C83" s="13"/>
      <c r="D83" s="15"/>
      <c r="E83" s="13"/>
      <c r="F83" s="13"/>
      <c r="G83" s="13"/>
    </row>
    <row r="84" spans="1:7" x14ac:dyDescent="0.3">
      <c r="A84" s="13"/>
      <c r="B84" s="13"/>
      <c r="C84" s="13"/>
      <c r="D84" s="15"/>
      <c r="E84" s="13"/>
      <c r="F84" s="13"/>
      <c r="G84" s="13"/>
    </row>
    <row r="85" spans="1:7" x14ac:dyDescent="0.3">
      <c r="A85" s="13"/>
      <c r="B85" s="13"/>
      <c r="C85" s="13"/>
      <c r="D85" s="15"/>
      <c r="E85" s="13"/>
      <c r="F85" s="13"/>
      <c r="G85" s="13"/>
    </row>
    <row r="86" spans="1:7" x14ac:dyDescent="0.3">
      <c r="A86" s="13"/>
      <c r="B86" s="13"/>
      <c r="C86" s="13"/>
      <c r="D86" s="15"/>
      <c r="E86" s="13"/>
      <c r="F86" s="13"/>
      <c r="G86" s="13"/>
    </row>
    <row r="87" spans="1:7" x14ac:dyDescent="0.3">
      <c r="A87" s="13"/>
      <c r="B87" s="13"/>
      <c r="C87" s="13"/>
      <c r="D87" s="15"/>
      <c r="E87" s="13"/>
      <c r="F87" s="13"/>
      <c r="G87" s="13"/>
    </row>
    <row r="88" spans="1:7" x14ac:dyDescent="0.3">
      <c r="A88" s="13"/>
      <c r="B88" s="13"/>
      <c r="C88" s="13"/>
      <c r="D88" s="15"/>
      <c r="E88" s="13"/>
      <c r="F88" s="13"/>
      <c r="G88" s="13"/>
    </row>
    <row r="89" spans="1:7" x14ac:dyDescent="0.3">
      <c r="A89" s="13"/>
      <c r="B89" s="13"/>
      <c r="C89" s="13"/>
      <c r="D89" s="15"/>
      <c r="E89" s="13"/>
      <c r="F89" s="13"/>
      <c r="G89" s="13"/>
    </row>
    <row r="90" spans="1:7" x14ac:dyDescent="0.3">
      <c r="A90" s="13"/>
      <c r="B90" s="13"/>
      <c r="C90" s="13"/>
      <c r="D90" s="15"/>
      <c r="E90" s="13"/>
      <c r="F90" s="13"/>
      <c r="G90" s="13"/>
    </row>
    <row r="91" spans="1:7" x14ac:dyDescent="0.3">
      <c r="A91" s="13"/>
      <c r="B91" s="13"/>
      <c r="C91" s="13"/>
      <c r="D91" s="15"/>
      <c r="E91" s="13"/>
      <c r="F91" s="13"/>
      <c r="G91" s="13"/>
    </row>
    <row r="92" spans="1:7" x14ac:dyDescent="0.3">
      <c r="A92" s="13"/>
      <c r="B92" s="13"/>
      <c r="C92" s="13"/>
      <c r="D92" s="15"/>
      <c r="E92" s="13"/>
      <c r="F92" s="13"/>
      <c r="G92" s="13"/>
    </row>
    <row r="93" spans="1:7" x14ac:dyDescent="0.3">
      <c r="A93" s="13"/>
      <c r="B93" s="13"/>
      <c r="C93" s="13"/>
      <c r="D93" s="15"/>
      <c r="E93" s="13"/>
      <c r="F93" s="13"/>
      <c r="G93" s="13"/>
    </row>
    <row r="94" spans="1:7" x14ac:dyDescent="0.3">
      <c r="A94" s="13"/>
      <c r="B94" s="13"/>
      <c r="C94" s="13"/>
      <c r="D94" s="15"/>
      <c r="E94" s="13"/>
      <c r="F94" s="13"/>
      <c r="G94" s="13"/>
    </row>
    <row r="95" spans="1:7" x14ac:dyDescent="0.3">
      <c r="A95" s="13"/>
      <c r="B95" s="13"/>
      <c r="C95" s="13"/>
      <c r="D95" s="15"/>
      <c r="E95" s="13"/>
      <c r="F95" s="13"/>
      <c r="G95" s="13"/>
    </row>
    <row r="96" spans="1:7" x14ac:dyDescent="0.3">
      <c r="A96" s="13"/>
      <c r="B96" s="13"/>
      <c r="C96" s="13"/>
      <c r="D96" s="15"/>
      <c r="E96" s="13"/>
      <c r="F96" s="13"/>
      <c r="G96" s="13"/>
    </row>
    <row r="97" spans="1:7" x14ac:dyDescent="0.3">
      <c r="A97" s="13"/>
      <c r="B97" s="13"/>
      <c r="C97" s="13"/>
      <c r="D97" s="15"/>
      <c r="E97" s="13"/>
      <c r="F97" s="13"/>
      <c r="G97" s="13"/>
    </row>
    <row r="98" spans="1:7" x14ac:dyDescent="0.3">
      <c r="A98" s="13"/>
      <c r="B98" s="13"/>
      <c r="C98" s="13"/>
      <c r="D98" s="15"/>
      <c r="E98" s="13"/>
      <c r="F98" s="13"/>
      <c r="G98" s="13"/>
    </row>
    <row r="99" spans="1:7" x14ac:dyDescent="0.3">
      <c r="A99" s="13"/>
      <c r="B99" s="13"/>
      <c r="C99" s="13"/>
      <c r="D99" s="15"/>
      <c r="E99" s="13"/>
      <c r="F99" s="13"/>
      <c r="G99" s="13"/>
    </row>
    <row r="100" spans="1:7" x14ac:dyDescent="0.3">
      <c r="A100" s="13"/>
      <c r="B100" s="13"/>
      <c r="C100" s="13"/>
      <c r="D100" s="15"/>
      <c r="E100" s="13"/>
      <c r="F100" s="13"/>
      <c r="G100" s="13"/>
    </row>
    <row r="101" spans="1:7" x14ac:dyDescent="0.3">
      <c r="A101" s="13"/>
      <c r="B101" s="13"/>
      <c r="C101" s="13"/>
      <c r="D101" s="15"/>
      <c r="E101" s="13"/>
      <c r="F101" s="13"/>
      <c r="G101" s="13"/>
    </row>
    <row r="102" spans="1:7" x14ac:dyDescent="0.3">
      <c r="A102" s="13"/>
      <c r="B102" s="13"/>
      <c r="C102" s="13"/>
      <c r="D102" s="15"/>
      <c r="E102" s="13"/>
      <c r="F102" s="13"/>
      <c r="G102" s="13"/>
    </row>
    <row r="103" spans="1:7" x14ac:dyDescent="0.3">
      <c r="A103" s="13"/>
      <c r="B103" s="13"/>
      <c r="C103" s="13"/>
      <c r="D103" s="15"/>
      <c r="E103" s="13"/>
      <c r="F103" s="13"/>
      <c r="G103" s="13"/>
    </row>
    <row r="104" spans="1:7" x14ac:dyDescent="0.3">
      <c r="A104" s="13"/>
      <c r="B104" s="13"/>
      <c r="C104" s="13"/>
      <c r="D104" s="15"/>
      <c r="E104" s="13"/>
      <c r="F104" s="13"/>
      <c r="G104" s="13"/>
    </row>
    <row r="105" spans="1:7" x14ac:dyDescent="0.3">
      <c r="A105" s="13"/>
      <c r="B105" s="13"/>
      <c r="C105" s="13"/>
      <c r="D105" s="15"/>
      <c r="E105" s="13"/>
      <c r="F105" s="13"/>
      <c r="G105" s="13"/>
    </row>
    <row r="106" spans="1:7" x14ac:dyDescent="0.3">
      <c r="A106" s="13"/>
      <c r="B106" s="13"/>
      <c r="C106" s="13"/>
      <c r="D106" s="15"/>
      <c r="E106" s="13"/>
      <c r="F106" s="13"/>
      <c r="G106" s="13"/>
    </row>
    <row r="107" spans="1:7" x14ac:dyDescent="0.3">
      <c r="A107" s="13"/>
      <c r="B107" s="13"/>
      <c r="C107" s="13"/>
      <c r="D107" s="15"/>
      <c r="E107" s="13"/>
      <c r="F107" s="13"/>
      <c r="G107" s="13"/>
    </row>
    <row r="108" spans="1:7" x14ac:dyDescent="0.3">
      <c r="A108" s="13"/>
      <c r="B108" s="13"/>
      <c r="C108" s="13"/>
      <c r="D108" s="15"/>
      <c r="E108" s="13"/>
      <c r="F108" s="13"/>
      <c r="G108" s="13"/>
    </row>
    <row r="109" spans="1:7" x14ac:dyDescent="0.3">
      <c r="A109" s="13"/>
      <c r="B109" s="13"/>
      <c r="C109" s="13"/>
      <c r="D109" s="15"/>
      <c r="E109" s="13"/>
      <c r="F109" s="13"/>
      <c r="G109" s="13"/>
    </row>
    <row r="110" spans="1:7" x14ac:dyDescent="0.3">
      <c r="A110" s="13"/>
      <c r="B110" s="13"/>
      <c r="C110" s="13"/>
      <c r="D110" s="15"/>
      <c r="E110" s="13"/>
      <c r="F110" s="13"/>
      <c r="G110" s="13"/>
    </row>
    <row r="111" spans="1:7" x14ac:dyDescent="0.3">
      <c r="A111" s="13"/>
      <c r="B111" s="13"/>
      <c r="C111" s="13"/>
      <c r="D111" s="15"/>
      <c r="E111" s="13"/>
      <c r="F111" s="13"/>
      <c r="G111" s="13"/>
    </row>
    <row r="112" spans="1:7" x14ac:dyDescent="0.3">
      <c r="A112" s="13"/>
      <c r="B112" s="13"/>
      <c r="C112" s="13"/>
      <c r="D112" s="15"/>
      <c r="E112" s="13"/>
      <c r="F112" s="13"/>
      <c r="G112" s="13"/>
    </row>
    <row r="113" spans="1:7" x14ac:dyDescent="0.3">
      <c r="A113" s="13"/>
      <c r="B113" s="13"/>
      <c r="C113" s="13"/>
      <c r="D113" s="15"/>
      <c r="E113" s="13"/>
      <c r="F113" s="13"/>
      <c r="G113" s="13"/>
    </row>
    <row r="114" spans="1:7" x14ac:dyDescent="0.3">
      <c r="A114" s="13"/>
      <c r="B114" s="13"/>
      <c r="C114" s="13"/>
      <c r="D114" s="15"/>
      <c r="E114" s="13"/>
      <c r="F114" s="13"/>
      <c r="G114" s="13"/>
    </row>
    <row r="115" spans="1:7" x14ac:dyDescent="0.3">
      <c r="A115" s="13"/>
      <c r="B115" s="13"/>
      <c r="C115" s="13"/>
      <c r="D115" s="15"/>
      <c r="E115" s="13"/>
      <c r="F115" s="13"/>
      <c r="G115" s="13"/>
    </row>
    <row r="116" spans="1:7" x14ac:dyDescent="0.3">
      <c r="A116" s="13"/>
      <c r="B116" s="13"/>
      <c r="C116" s="13"/>
      <c r="D116" s="15"/>
      <c r="E116" s="13"/>
      <c r="F116" s="13"/>
      <c r="G116" s="13"/>
    </row>
    <row r="117" spans="1:7" x14ac:dyDescent="0.3">
      <c r="A117" s="13"/>
      <c r="B117" s="13"/>
      <c r="C117" s="13"/>
      <c r="D117" s="15"/>
      <c r="E117" s="13"/>
      <c r="F117" s="13"/>
      <c r="G117" s="13"/>
    </row>
    <row r="118" spans="1:7" x14ac:dyDescent="0.3">
      <c r="A118" s="13"/>
      <c r="B118" s="13"/>
      <c r="C118" s="13"/>
      <c r="D118" s="15"/>
      <c r="E118" s="13"/>
      <c r="F118" s="13"/>
      <c r="G118" s="13"/>
    </row>
    <row r="119" spans="1:7" x14ac:dyDescent="0.3">
      <c r="A119" s="13"/>
      <c r="B119" s="13"/>
      <c r="C119" s="13"/>
      <c r="D119" s="15"/>
      <c r="E119" s="13"/>
      <c r="F119" s="13"/>
      <c r="G119" s="13"/>
    </row>
    <row r="120" spans="1:7" x14ac:dyDescent="0.3">
      <c r="A120" s="13"/>
      <c r="B120" s="13"/>
      <c r="C120" s="13"/>
      <c r="D120" s="15"/>
      <c r="E120" s="13"/>
      <c r="F120" s="13"/>
      <c r="G120" s="13"/>
    </row>
    <row r="121" spans="1:7" x14ac:dyDescent="0.3">
      <c r="A121" s="13"/>
      <c r="B121" s="13"/>
      <c r="C121" s="13"/>
      <c r="D121" s="15"/>
      <c r="E121" s="13"/>
      <c r="F121" s="13"/>
      <c r="G121" s="13"/>
    </row>
    <row r="122" spans="1:7" x14ac:dyDescent="0.3">
      <c r="A122" s="13"/>
      <c r="B122" s="13"/>
      <c r="C122" s="13"/>
      <c r="D122" s="15"/>
      <c r="E122" s="13"/>
      <c r="F122" s="13"/>
      <c r="G122" s="13"/>
    </row>
    <row r="123" spans="1:7" x14ac:dyDescent="0.3">
      <c r="A123" s="13"/>
      <c r="B123" s="13"/>
      <c r="C123" s="13"/>
      <c r="D123" s="15"/>
      <c r="E123" s="13"/>
      <c r="F123" s="13"/>
      <c r="G123" s="13"/>
    </row>
    <row r="124" spans="1:7" x14ac:dyDescent="0.3">
      <c r="A124" s="13"/>
      <c r="B124" s="13"/>
      <c r="C124" s="13"/>
      <c r="D124" s="15"/>
      <c r="E124" s="13"/>
      <c r="F124" s="13"/>
      <c r="G124" s="13"/>
    </row>
    <row r="125" spans="1:7" x14ac:dyDescent="0.3">
      <c r="A125" s="13"/>
      <c r="B125" s="13"/>
      <c r="C125" s="13"/>
      <c r="D125" s="15"/>
      <c r="E125" s="13"/>
      <c r="F125" s="13"/>
      <c r="G125" s="13"/>
    </row>
    <row r="126" spans="1:7" x14ac:dyDescent="0.3">
      <c r="A126" s="13"/>
      <c r="B126" s="13"/>
      <c r="C126" s="13"/>
      <c r="D126" s="15"/>
      <c r="E126" s="13"/>
      <c r="F126" s="13"/>
      <c r="G126" s="13"/>
    </row>
    <row r="127" spans="1:7" x14ac:dyDescent="0.3">
      <c r="A127" s="13"/>
      <c r="B127" s="13"/>
      <c r="C127" s="13"/>
      <c r="D127" s="15"/>
      <c r="E127" s="13"/>
      <c r="F127" s="13"/>
      <c r="G127" s="13"/>
    </row>
    <row r="128" spans="1:7" x14ac:dyDescent="0.3">
      <c r="A128" s="13"/>
      <c r="B128" s="13"/>
      <c r="C128" s="13"/>
      <c r="D128" s="15"/>
      <c r="E128" s="13"/>
      <c r="F128" s="13"/>
      <c r="G128" s="13"/>
    </row>
    <row r="129" spans="1:7" x14ac:dyDescent="0.3">
      <c r="A129" s="13"/>
      <c r="B129" s="13"/>
      <c r="C129" s="13"/>
      <c r="D129" s="15"/>
      <c r="E129" s="13"/>
      <c r="F129" s="13"/>
      <c r="G129" s="13"/>
    </row>
    <row r="130" spans="1:7" x14ac:dyDescent="0.3">
      <c r="A130" s="13"/>
      <c r="B130" s="13"/>
      <c r="C130" s="13"/>
      <c r="D130" s="15"/>
      <c r="E130" s="13"/>
      <c r="F130" s="13"/>
      <c r="G130" s="13"/>
    </row>
    <row r="131" spans="1:7" x14ac:dyDescent="0.3">
      <c r="A131" s="13"/>
      <c r="B131" s="13"/>
      <c r="C131" s="13"/>
      <c r="D131" s="15"/>
      <c r="E131" s="13"/>
      <c r="F131" s="13"/>
      <c r="G131" s="13"/>
    </row>
    <row r="132" spans="1:7" x14ac:dyDescent="0.3">
      <c r="A132" s="13"/>
      <c r="B132" s="13"/>
      <c r="C132" s="13"/>
      <c r="D132" s="15"/>
      <c r="E132" s="13"/>
      <c r="F132" s="13"/>
      <c r="G132" s="13"/>
    </row>
    <row r="133" spans="1:7" x14ac:dyDescent="0.3">
      <c r="A133" s="13"/>
      <c r="B133" s="13"/>
      <c r="C133" s="13"/>
      <c r="D133" s="15"/>
      <c r="E133" s="13"/>
      <c r="F133" s="13"/>
      <c r="G133" s="13"/>
    </row>
    <row r="134" spans="1:7" x14ac:dyDescent="0.3">
      <c r="A134" s="13"/>
      <c r="B134" s="13"/>
      <c r="C134" s="13"/>
      <c r="D134" s="15"/>
      <c r="E134" s="13"/>
      <c r="F134" s="13"/>
      <c r="G134" s="13"/>
    </row>
    <row r="135" spans="1:7" x14ac:dyDescent="0.3">
      <c r="A135" s="13"/>
      <c r="B135" s="13"/>
      <c r="C135" s="13"/>
      <c r="D135" s="15"/>
      <c r="E135" s="13"/>
      <c r="F135" s="13"/>
      <c r="G135" s="13"/>
    </row>
    <row r="136" spans="1:7" x14ac:dyDescent="0.3">
      <c r="A136" s="13"/>
      <c r="B136" s="13"/>
      <c r="C136" s="13"/>
      <c r="D136" s="15"/>
      <c r="E136" s="13"/>
      <c r="F136" s="13"/>
      <c r="G136" s="13"/>
    </row>
    <row r="137" spans="1:7" x14ac:dyDescent="0.3">
      <c r="A137" s="13"/>
      <c r="B137" s="13"/>
      <c r="C137" s="13"/>
      <c r="D137" s="15"/>
      <c r="E137" s="13"/>
      <c r="F137" s="13"/>
      <c r="G137" s="13"/>
    </row>
    <row r="138" spans="1:7" x14ac:dyDescent="0.3">
      <c r="A138" s="13"/>
      <c r="B138" s="13"/>
      <c r="C138" s="13"/>
      <c r="D138" s="15"/>
      <c r="E138" s="13"/>
      <c r="F138" s="13"/>
      <c r="G138" s="13"/>
    </row>
    <row r="139" spans="1:7" x14ac:dyDescent="0.3">
      <c r="A139" s="13"/>
      <c r="B139" s="13"/>
      <c r="C139" s="13"/>
      <c r="D139" s="15"/>
      <c r="E139" s="13"/>
      <c r="F139" s="13"/>
      <c r="G139" s="13"/>
    </row>
    <row r="140" spans="1:7" x14ac:dyDescent="0.3">
      <c r="A140" s="13"/>
      <c r="B140" s="13"/>
      <c r="C140" s="13"/>
      <c r="D140" s="15"/>
      <c r="E140" s="13"/>
      <c r="F140" s="13"/>
      <c r="G140" s="13"/>
    </row>
    <row r="141" spans="1:7" x14ac:dyDescent="0.3">
      <c r="A141" s="13"/>
      <c r="B141" s="13"/>
      <c r="C141" s="13"/>
      <c r="D141" s="15"/>
      <c r="E141" s="13"/>
      <c r="F141" s="13"/>
      <c r="G141" s="13"/>
    </row>
    <row r="142" spans="1:7" x14ac:dyDescent="0.3">
      <c r="A142" s="13"/>
      <c r="B142" s="13"/>
      <c r="C142" s="13"/>
      <c r="D142" s="15"/>
      <c r="E142" s="13"/>
      <c r="F142" s="13"/>
      <c r="G142" s="13"/>
    </row>
    <row r="143" spans="1:7" x14ac:dyDescent="0.3">
      <c r="A143" s="13"/>
      <c r="B143" s="13"/>
      <c r="C143" s="13"/>
      <c r="D143" s="15"/>
      <c r="E143" s="13"/>
      <c r="F143" s="13"/>
      <c r="G143" s="13"/>
    </row>
    <row r="144" spans="1:7" x14ac:dyDescent="0.3">
      <c r="A144" s="13"/>
      <c r="B144" s="13"/>
      <c r="C144" s="13"/>
      <c r="D144" s="15"/>
      <c r="E144" s="13"/>
      <c r="F144" s="13"/>
      <c r="G144" s="13"/>
    </row>
    <row r="145" spans="1:7" x14ac:dyDescent="0.3">
      <c r="A145" s="13"/>
      <c r="B145" s="13"/>
      <c r="C145" s="13"/>
      <c r="D145" s="15"/>
      <c r="E145" s="13"/>
      <c r="F145" s="13"/>
      <c r="G145" s="13"/>
    </row>
    <row r="146" spans="1:7" x14ac:dyDescent="0.3">
      <c r="A146" s="13"/>
      <c r="B146" s="13"/>
      <c r="C146" s="13"/>
      <c r="D146" s="15"/>
      <c r="E146" s="13"/>
      <c r="F146" s="13"/>
      <c r="G146" s="13"/>
    </row>
    <row r="147" spans="1:7" x14ac:dyDescent="0.3">
      <c r="A147" s="13"/>
      <c r="B147" s="13"/>
      <c r="C147" s="13"/>
      <c r="D147" s="15"/>
      <c r="E147" s="13"/>
      <c r="F147" s="13"/>
      <c r="G147" s="13"/>
    </row>
    <row r="148" spans="1:7" x14ac:dyDescent="0.3">
      <c r="A148" s="13"/>
      <c r="B148" s="13"/>
      <c r="C148" s="13"/>
      <c r="D148" s="15"/>
      <c r="E148" s="13"/>
      <c r="F148" s="13"/>
      <c r="G148" s="13"/>
    </row>
    <row r="149" spans="1:7" x14ac:dyDescent="0.3">
      <c r="A149" s="13"/>
      <c r="B149" s="13"/>
      <c r="C149" s="13"/>
      <c r="D149" s="15"/>
      <c r="E149" s="13"/>
      <c r="F149" s="13"/>
      <c r="G149" s="13"/>
    </row>
    <row r="150" spans="1:7" x14ac:dyDescent="0.3">
      <c r="A150" s="13"/>
      <c r="B150" s="13"/>
      <c r="C150" s="13"/>
      <c r="D150" s="15"/>
      <c r="E150" s="13"/>
      <c r="F150" s="13"/>
      <c r="G150" s="13"/>
    </row>
    <row r="151" spans="1:7" x14ac:dyDescent="0.3">
      <c r="A151" s="13"/>
      <c r="B151" s="13"/>
      <c r="C151" s="13"/>
      <c r="D151" s="15"/>
      <c r="E151" s="13"/>
      <c r="F151" s="13"/>
      <c r="G151" s="13"/>
    </row>
    <row r="152" spans="1:7" x14ac:dyDescent="0.3">
      <c r="A152" s="13"/>
      <c r="B152" s="13"/>
      <c r="C152" s="13"/>
      <c r="D152" s="15"/>
      <c r="E152" s="13"/>
      <c r="F152" s="13"/>
      <c r="G152" s="13"/>
    </row>
    <row r="153" spans="1:7" x14ac:dyDescent="0.3">
      <c r="A153" s="13"/>
      <c r="B153" s="13"/>
      <c r="C153" s="13"/>
      <c r="D153" s="15"/>
      <c r="E153" s="13"/>
      <c r="F153" s="13"/>
      <c r="G153" s="13"/>
    </row>
    <row r="154" spans="1:7" x14ac:dyDescent="0.3">
      <c r="A154" s="13"/>
      <c r="B154" s="13"/>
      <c r="C154" s="13"/>
      <c r="D154" s="15"/>
      <c r="E154" s="13"/>
      <c r="F154" s="13"/>
      <c r="G154" s="13"/>
    </row>
    <row r="155" spans="1:7" x14ac:dyDescent="0.3">
      <c r="A155" s="13"/>
      <c r="B155" s="13"/>
      <c r="C155" s="13"/>
      <c r="D155" s="15"/>
      <c r="E155" s="13"/>
      <c r="F155" s="13"/>
      <c r="G155" s="13"/>
    </row>
    <row r="156" spans="1:7" x14ac:dyDescent="0.3">
      <c r="A156" s="13"/>
      <c r="B156" s="13"/>
      <c r="C156" s="13"/>
      <c r="D156" s="15"/>
      <c r="E156" s="13"/>
      <c r="F156" s="13"/>
      <c r="G156" s="13"/>
    </row>
    <row r="157" spans="1:7" x14ac:dyDescent="0.3">
      <c r="A157" s="13"/>
      <c r="B157" s="13"/>
      <c r="C157" s="13"/>
      <c r="D157" s="15"/>
      <c r="E157" s="13"/>
      <c r="F157" s="13"/>
      <c r="G157" s="13"/>
    </row>
    <row r="158" spans="1:7" x14ac:dyDescent="0.3">
      <c r="A158" s="13"/>
      <c r="B158" s="13"/>
      <c r="C158" s="13"/>
      <c r="D158" s="15"/>
      <c r="E158" s="13"/>
      <c r="F158" s="13"/>
      <c r="G158" s="13"/>
    </row>
    <row r="159" spans="1:7" x14ac:dyDescent="0.3">
      <c r="A159" s="13"/>
      <c r="B159" s="13"/>
      <c r="C159" s="13"/>
      <c r="D159" s="15"/>
      <c r="E159" s="13"/>
      <c r="F159" s="13"/>
      <c r="G159" s="13"/>
    </row>
    <row r="160" spans="1:7" x14ac:dyDescent="0.3">
      <c r="A160" s="13"/>
      <c r="B160" s="13"/>
      <c r="C160" s="13"/>
      <c r="D160" s="15"/>
      <c r="E160" s="13"/>
      <c r="F160" s="13"/>
      <c r="G160" s="13"/>
    </row>
    <row r="161" spans="1:7" x14ac:dyDescent="0.3">
      <c r="A161" s="13"/>
      <c r="B161" s="13"/>
      <c r="C161" s="13"/>
      <c r="D161" s="15"/>
      <c r="E161" s="13"/>
      <c r="F161" s="13"/>
      <c r="G161" s="13"/>
    </row>
    <row r="162" spans="1:7" x14ac:dyDescent="0.3">
      <c r="A162" s="13"/>
      <c r="B162" s="13"/>
      <c r="C162" s="13"/>
      <c r="D162" s="15"/>
      <c r="E162" s="13"/>
      <c r="F162" s="13"/>
      <c r="G162" s="13"/>
    </row>
    <row r="163" spans="1:7" x14ac:dyDescent="0.3">
      <c r="A163" s="13"/>
      <c r="B163" s="13"/>
      <c r="C163" s="13"/>
      <c r="D163" s="15"/>
      <c r="E163" s="13"/>
      <c r="F163" s="13"/>
      <c r="G163" s="13"/>
    </row>
    <row r="164" spans="1:7" x14ac:dyDescent="0.3">
      <c r="A164" s="13"/>
      <c r="B164" s="13"/>
      <c r="C164" s="13"/>
      <c r="D164" s="15"/>
      <c r="E164" s="13"/>
      <c r="F164" s="13"/>
      <c r="G164" s="13"/>
    </row>
    <row r="165" spans="1:7" x14ac:dyDescent="0.3">
      <c r="A165" s="13"/>
      <c r="B165" s="13"/>
      <c r="C165" s="13"/>
      <c r="D165" s="15"/>
      <c r="E165" s="13"/>
      <c r="F165" s="13"/>
      <c r="G165" s="13"/>
    </row>
    <row r="166" spans="1:7" x14ac:dyDescent="0.3">
      <c r="A166" s="13"/>
      <c r="B166" s="13"/>
      <c r="C166" s="13"/>
      <c r="D166" s="15"/>
      <c r="E166" s="13"/>
      <c r="F166" s="13"/>
      <c r="G166" s="13"/>
    </row>
    <row r="167" spans="1:7" x14ac:dyDescent="0.3">
      <c r="A167" s="13"/>
      <c r="B167" s="13"/>
      <c r="C167" s="13"/>
      <c r="D167" s="15"/>
      <c r="E167" s="13"/>
      <c r="F167" s="13"/>
      <c r="G167" s="13"/>
    </row>
    <row r="168" spans="1:7" x14ac:dyDescent="0.3">
      <c r="A168" s="13"/>
      <c r="B168" s="13"/>
      <c r="C168" s="13"/>
      <c r="D168" s="15"/>
      <c r="E168" s="13"/>
      <c r="F168" s="13"/>
      <c r="G168" s="13"/>
    </row>
    <row r="169" spans="1:7" x14ac:dyDescent="0.3">
      <c r="A169" s="13"/>
      <c r="B169" s="13"/>
      <c r="C169" s="13"/>
      <c r="D169" s="15"/>
      <c r="E169" s="13"/>
      <c r="F169" s="13"/>
      <c r="G169" s="13"/>
    </row>
    <row r="170" spans="1:7" x14ac:dyDescent="0.3">
      <c r="A170" s="13"/>
      <c r="B170" s="13"/>
      <c r="C170" s="13"/>
      <c r="D170" s="15"/>
      <c r="E170" s="13"/>
      <c r="F170" s="13"/>
      <c r="G170" s="13"/>
    </row>
    <row r="171" spans="1:7" x14ac:dyDescent="0.3">
      <c r="A171" s="13"/>
      <c r="B171" s="13"/>
      <c r="C171" s="13"/>
      <c r="D171" s="15"/>
      <c r="E171" s="13"/>
      <c r="F171" s="13"/>
      <c r="G171" s="13"/>
    </row>
    <row r="172" spans="1:7" x14ac:dyDescent="0.3">
      <c r="A172" s="13"/>
      <c r="B172" s="13"/>
      <c r="C172" s="13"/>
      <c r="D172" s="15"/>
      <c r="E172" s="13"/>
      <c r="F172" s="13"/>
      <c r="G172" s="13"/>
    </row>
    <row r="173" spans="1:7" x14ac:dyDescent="0.3">
      <c r="A173" s="13"/>
      <c r="B173" s="13"/>
      <c r="C173" s="13"/>
      <c r="D173" s="15"/>
      <c r="E173" s="13"/>
      <c r="F173" s="13"/>
      <c r="G173" s="13"/>
    </row>
    <row r="174" spans="1:7" x14ac:dyDescent="0.3">
      <c r="A174" s="13"/>
      <c r="B174" s="13"/>
      <c r="C174" s="13"/>
      <c r="D174" s="15"/>
      <c r="E174" s="13"/>
      <c r="F174" s="13"/>
      <c r="G174" s="13"/>
    </row>
    <row r="175" spans="1:7" x14ac:dyDescent="0.3">
      <c r="A175" s="13"/>
      <c r="B175" s="13"/>
      <c r="C175" s="13"/>
      <c r="D175" s="15"/>
      <c r="E175" s="13"/>
      <c r="F175" s="13"/>
      <c r="G175" s="13"/>
    </row>
    <row r="176" spans="1:7" x14ac:dyDescent="0.3">
      <c r="A176" s="13"/>
      <c r="B176" s="13"/>
      <c r="C176" s="13"/>
      <c r="D176" s="15"/>
      <c r="E176" s="13"/>
      <c r="F176" s="13"/>
      <c r="G176" s="13"/>
    </row>
    <row r="177" spans="1:7" x14ac:dyDescent="0.3">
      <c r="A177" s="13"/>
      <c r="B177" s="13"/>
      <c r="C177" s="13"/>
      <c r="D177" s="15"/>
      <c r="E177" s="13"/>
      <c r="F177" s="13"/>
      <c r="G177" s="13"/>
    </row>
    <row r="178" spans="1:7" x14ac:dyDescent="0.3">
      <c r="A178" s="13"/>
      <c r="B178" s="13"/>
      <c r="C178" s="13"/>
      <c r="D178" s="15"/>
      <c r="E178" s="13"/>
      <c r="F178" s="13"/>
      <c r="G178" s="13"/>
    </row>
    <row r="179" spans="1:7" x14ac:dyDescent="0.3">
      <c r="A179" s="13"/>
      <c r="B179" s="13"/>
      <c r="C179" s="13"/>
      <c r="D179" s="15"/>
      <c r="E179" s="13"/>
      <c r="F179" s="13"/>
      <c r="G179" s="13"/>
    </row>
    <row r="180" spans="1:7" x14ac:dyDescent="0.3">
      <c r="A180" s="13"/>
      <c r="B180" s="13"/>
      <c r="C180" s="13"/>
      <c r="D180" s="15"/>
      <c r="E180" s="13"/>
      <c r="F180" s="13"/>
      <c r="G180" s="13"/>
    </row>
    <row r="181" spans="1:7" x14ac:dyDescent="0.3">
      <c r="A181" s="13"/>
      <c r="B181" s="13"/>
      <c r="C181" s="13"/>
      <c r="D181" s="15"/>
      <c r="E181" s="13"/>
      <c r="F181" s="13"/>
      <c r="G181" s="13"/>
    </row>
    <row r="182" spans="1:7" x14ac:dyDescent="0.3">
      <c r="A182" s="13"/>
      <c r="B182" s="13"/>
      <c r="C182" s="13"/>
      <c r="D182" s="15"/>
      <c r="E182" s="13"/>
      <c r="F182" s="13"/>
      <c r="G182" s="13"/>
    </row>
    <row r="183" spans="1:7" x14ac:dyDescent="0.3">
      <c r="A183" s="13"/>
      <c r="B183" s="13"/>
      <c r="C183" s="13"/>
      <c r="D183" s="15"/>
      <c r="E183" s="13"/>
      <c r="F183" s="13"/>
      <c r="G183" s="13"/>
    </row>
    <row r="184" spans="1:7" x14ac:dyDescent="0.3">
      <c r="A184" s="13"/>
      <c r="B184" s="13"/>
      <c r="C184" s="13"/>
      <c r="D184" s="15"/>
      <c r="E184" s="13"/>
      <c r="F184" s="13"/>
      <c r="G184" s="13"/>
    </row>
    <row r="185" spans="1:7" x14ac:dyDescent="0.3">
      <c r="A185" s="13"/>
      <c r="B185" s="13"/>
      <c r="C185" s="13"/>
      <c r="D185" s="15"/>
      <c r="E185" s="13"/>
      <c r="F185" s="13"/>
      <c r="G185" s="13"/>
    </row>
    <row r="186" spans="1:7" x14ac:dyDescent="0.3">
      <c r="A186" s="13"/>
      <c r="B186" s="13"/>
      <c r="C186" s="13"/>
      <c r="D186" s="15"/>
      <c r="E186" s="13"/>
      <c r="F186" s="13"/>
      <c r="G186" s="13"/>
    </row>
    <row r="187" spans="1:7" x14ac:dyDescent="0.3">
      <c r="A187" s="13"/>
      <c r="B187" s="13"/>
      <c r="C187" s="13"/>
      <c r="D187" s="15"/>
      <c r="E187" s="13"/>
      <c r="F187" s="13"/>
      <c r="G187" s="13"/>
    </row>
    <row r="188" spans="1:7" x14ac:dyDescent="0.3">
      <c r="A188" s="13"/>
      <c r="B188" s="13"/>
      <c r="C188" s="13"/>
      <c r="D188" s="15"/>
      <c r="E188" s="13"/>
      <c r="F188" s="13"/>
      <c r="G188" s="13"/>
    </row>
    <row r="189" spans="1:7" x14ac:dyDescent="0.3">
      <c r="A189" s="13"/>
      <c r="B189" s="13"/>
      <c r="C189" s="13"/>
      <c r="D189" s="15"/>
      <c r="E189" s="13"/>
      <c r="F189" s="13"/>
      <c r="G189" s="13"/>
    </row>
    <row r="190" spans="1:7" x14ac:dyDescent="0.3">
      <c r="A190" s="13"/>
      <c r="B190" s="13"/>
      <c r="C190" s="13"/>
      <c r="D190" s="15"/>
      <c r="E190" s="13"/>
      <c r="F190" s="13"/>
      <c r="G190" s="13"/>
    </row>
    <row r="191" spans="1:7" x14ac:dyDescent="0.3">
      <c r="A191" s="13"/>
      <c r="B191" s="13"/>
      <c r="C191" s="13"/>
      <c r="D191" s="15"/>
      <c r="E191" s="13"/>
      <c r="F191" s="13"/>
      <c r="G191" s="13"/>
    </row>
    <row r="192" spans="1:7" x14ac:dyDescent="0.3">
      <c r="A192" s="13"/>
      <c r="B192" s="13"/>
      <c r="C192" s="13"/>
      <c r="D192" s="15"/>
      <c r="E192" s="13"/>
      <c r="F192" s="13"/>
      <c r="G192" s="13"/>
    </row>
    <row r="193" spans="1:7" x14ac:dyDescent="0.3">
      <c r="A193" s="13"/>
      <c r="B193" s="13"/>
      <c r="C193" s="13"/>
      <c r="D193" s="15"/>
      <c r="E193" s="13"/>
      <c r="F193" s="13"/>
      <c r="G193" s="13"/>
    </row>
    <row r="194" spans="1:7" x14ac:dyDescent="0.3">
      <c r="A194" s="13"/>
      <c r="B194" s="13"/>
      <c r="C194" s="13"/>
      <c r="D194" s="15"/>
      <c r="E194" s="13"/>
      <c r="F194" s="13"/>
      <c r="G194" s="13"/>
    </row>
    <row r="195" spans="1:7" x14ac:dyDescent="0.3">
      <c r="A195" s="13"/>
      <c r="B195" s="13"/>
      <c r="C195" s="13"/>
      <c r="D195" s="15"/>
      <c r="E195" s="13"/>
      <c r="F195" s="13"/>
      <c r="G195" s="13"/>
    </row>
    <row r="196" spans="1:7" x14ac:dyDescent="0.3">
      <c r="A196" s="13"/>
      <c r="B196" s="13"/>
      <c r="C196" s="13"/>
      <c r="D196" s="15"/>
      <c r="E196" s="13"/>
      <c r="F196" s="13"/>
      <c r="G196" s="13"/>
    </row>
    <row r="197" spans="1:7" x14ac:dyDescent="0.3">
      <c r="A197" s="13"/>
      <c r="B197" s="13"/>
      <c r="C197" s="13"/>
      <c r="D197" s="15"/>
      <c r="E197" s="13"/>
      <c r="F197" s="13"/>
      <c r="G197" s="13"/>
    </row>
    <row r="198" spans="1:7" x14ac:dyDescent="0.3">
      <c r="A198" s="13"/>
      <c r="B198" s="13"/>
      <c r="C198" s="13"/>
      <c r="D198" s="15"/>
      <c r="E198" s="13"/>
      <c r="F198" s="13"/>
      <c r="G198" s="13"/>
    </row>
    <row r="199" spans="1:7" x14ac:dyDescent="0.3">
      <c r="A199" s="13"/>
      <c r="B199" s="13"/>
      <c r="C199" s="13"/>
      <c r="D199" s="15"/>
      <c r="E199" s="13"/>
      <c r="F199" s="13"/>
      <c r="G199" s="13"/>
    </row>
    <row r="200" spans="1:7" x14ac:dyDescent="0.3">
      <c r="A200" s="13"/>
      <c r="B200" s="13"/>
      <c r="C200" s="13"/>
      <c r="D200" s="15"/>
      <c r="E200" s="13"/>
      <c r="F200" s="13"/>
      <c r="G200" s="13"/>
    </row>
    <row r="201" spans="1:7" x14ac:dyDescent="0.3">
      <c r="A201" s="13"/>
      <c r="B201" s="13"/>
      <c r="C201" s="13"/>
      <c r="D201" s="15"/>
      <c r="E201" s="13"/>
      <c r="F201" s="13"/>
      <c r="G201" s="13"/>
    </row>
    <row r="202" spans="1:7" x14ac:dyDescent="0.3">
      <c r="A202" s="13"/>
      <c r="B202" s="13"/>
      <c r="C202" s="13"/>
      <c r="D202" s="15"/>
      <c r="E202" s="13"/>
      <c r="F202" s="13"/>
      <c r="G202" s="13"/>
    </row>
    <row r="203" spans="1:7" x14ac:dyDescent="0.3">
      <c r="A203" s="13"/>
      <c r="B203" s="13"/>
      <c r="C203" s="13"/>
      <c r="D203" s="15"/>
      <c r="E203" s="13"/>
      <c r="F203" s="13"/>
      <c r="G203" s="13"/>
    </row>
    <row r="204" spans="1:7" x14ac:dyDescent="0.3">
      <c r="A204" s="13"/>
      <c r="B204" s="13"/>
      <c r="C204" s="13"/>
      <c r="D204" s="15"/>
      <c r="E204" s="13"/>
      <c r="F204" s="13"/>
      <c r="G204" s="13"/>
    </row>
    <row r="205" spans="1:7" x14ac:dyDescent="0.3">
      <c r="A205" s="13"/>
      <c r="B205" s="13"/>
      <c r="C205" s="13"/>
      <c r="D205" s="15"/>
      <c r="E205" s="13"/>
      <c r="F205" s="13"/>
      <c r="G205" s="13"/>
    </row>
    <row r="206" spans="1:7" x14ac:dyDescent="0.3">
      <c r="A206" s="13"/>
      <c r="B206" s="13"/>
      <c r="C206" s="13"/>
      <c r="D206" s="15"/>
      <c r="E206" s="13"/>
      <c r="F206" s="13"/>
      <c r="G206" s="13"/>
    </row>
    <row r="207" spans="1:7" x14ac:dyDescent="0.3">
      <c r="A207" s="13"/>
      <c r="B207" s="13"/>
      <c r="C207" s="13"/>
      <c r="D207" s="15"/>
      <c r="E207" s="13"/>
      <c r="F207" s="13"/>
      <c r="G207" s="13"/>
    </row>
    <row r="208" spans="1:7" x14ac:dyDescent="0.3">
      <c r="A208" s="13"/>
      <c r="B208" s="13"/>
      <c r="C208" s="13"/>
      <c r="D208" s="15"/>
      <c r="E208" s="13"/>
      <c r="F208" s="13"/>
      <c r="G208" s="13"/>
    </row>
    <row r="209" spans="1:7" x14ac:dyDescent="0.3">
      <c r="A209" s="13"/>
      <c r="B209" s="13"/>
      <c r="C209" s="13"/>
      <c r="D209" s="15"/>
      <c r="E209" s="13"/>
      <c r="F209" s="13"/>
      <c r="G209" s="13"/>
    </row>
    <row r="210" spans="1:7" x14ac:dyDescent="0.3">
      <c r="A210" s="13"/>
      <c r="B210" s="13"/>
      <c r="C210" s="13"/>
      <c r="D210" s="15"/>
      <c r="E210" s="13"/>
      <c r="F210" s="13"/>
      <c r="G210" s="13"/>
    </row>
    <row r="211" spans="1:7" x14ac:dyDescent="0.3">
      <c r="A211" s="13"/>
      <c r="B211" s="13"/>
      <c r="C211" s="13"/>
      <c r="D211" s="15"/>
      <c r="E211" s="13"/>
      <c r="F211" s="13"/>
      <c r="G211" s="13"/>
    </row>
    <row r="212" spans="1:7" x14ac:dyDescent="0.3">
      <c r="A212" s="13"/>
      <c r="B212" s="13"/>
      <c r="C212" s="13"/>
      <c r="D212" s="15"/>
      <c r="E212" s="13"/>
      <c r="F212" s="13"/>
      <c r="G212" s="13"/>
    </row>
    <row r="213" spans="1:7" x14ac:dyDescent="0.3">
      <c r="A213" s="13"/>
      <c r="B213" s="13"/>
      <c r="C213" s="13"/>
      <c r="D213" s="15"/>
      <c r="E213" s="13"/>
      <c r="F213" s="13"/>
      <c r="G213" s="13"/>
    </row>
    <row r="214" spans="1:7" x14ac:dyDescent="0.3">
      <c r="A214" s="13"/>
      <c r="B214" s="13"/>
      <c r="C214" s="13"/>
      <c r="D214" s="15"/>
      <c r="E214" s="13"/>
      <c r="F214" s="13"/>
      <c r="G214" s="13"/>
    </row>
    <row r="215" spans="1:7" x14ac:dyDescent="0.3">
      <c r="A215" s="13"/>
      <c r="B215" s="13"/>
      <c r="C215" s="13"/>
      <c r="D215" s="15"/>
      <c r="E215" s="13"/>
      <c r="F215" s="13"/>
      <c r="G215" s="13"/>
    </row>
    <row r="216" spans="1:7" x14ac:dyDescent="0.3">
      <c r="A216" s="13"/>
      <c r="B216" s="13"/>
      <c r="C216" s="13"/>
      <c r="D216" s="15"/>
      <c r="E216" s="13"/>
      <c r="F216" s="13"/>
      <c r="G216" s="13"/>
    </row>
    <row r="217" spans="1:7" x14ac:dyDescent="0.3">
      <c r="A217" s="13"/>
      <c r="B217" s="13"/>
      <c r="C217" s="13"/>
      <c r="D217" s="15"/>
      <c r="E217" s="13"/>
      <c r="F217" s="13"/>
      <c r="G217" s="13"/>
    </row>
    <row r="218" spans="1:7" x14ac:dyDescent="0.3">
      <c r="A218" s="13"/>
      <c r="B218" s="13"/>
      <c r="C218" s="13"/>
      <c r="D218" s="15"/>
      <c r="E218" s="13"/>
      <c r="F218" s="13"/>
      <c r="G218" s="13"/>
    </row>
    <row r="219" spans="1:7" x14ac:dyDescent="0.3">
      <c r="A219" s="13"/>
      <c r="B219" s="13"/>
      <c r="C219" s="13"/>
      <c r="D219" s="15"/>
      <c r="E219" s="13"/>
      <c r="F219" s="13"/>
      <c r="G219" s="13"/>
    </row>
    <row r="220" spans="1:7" x14ac:dyDescent="0.3">
      <c r="A220" s="13"/>
      <c r="B220" s="13"/>
      <c r="C220" s="13"/>
      <c r="D220" s="15"/>
      <c r="E220" s="13"/>
      <c r="F220" s="13"/>
      <c r="G220" s="13"/>
    </row>
    <row r="221" spans="1:7" x14ac:dyDescent="0.3">
      <c r="A221" s="13"/>
      <c r="B221" s="13"/>
      <c r="C221" s="13"/>
      <c r="D221" s="15"/>
      <c r="E221" s="13"/>
      <c r="F221" s="13"/>
      <c r="G221" s="13"/>
    </row>
    <row r="222" spans="1:7" x14ac:dyDescent="0.3">
      <c r="A222" s="13"/>
      <c r="B222" s="13"/>
      <c r="C222" s="13"/>
      <c r="D222" s="15"/>
      <c r="E222" s="13"/>
      <c r="F222" s="13"/>
      <c r="G222" s="13"/>
    </row>
    <row r="223" spans="1:7" x14ac:dyDescent="0.3">
      <c r="A223" s="13"/>
      <c r="B223" s="13"/>
      <c r="C223" s="13"/>
      <c r="D223" s="15"/>
      <c r="E223" s="13"/>
      <c r="F223" s="13"/>
      <c r="G223" s="13"/>
    </row>
    <row r="224" spans="1:7" x14ac:dyDescent="0.3">
      <c r="A224" s="13"/>
      <c r="B224" s="13"/>
      <c r="C224" s="13"/>
      <c r="D224" s="15"/>
      <c r="E224" s="13"/>
      <c r="F224" s="13"/>
      <c r="G224" s="13"/>
    </row>
    <row r="225" spans="1:7" x14ac:dyDescent="0.3">
      <c r="A225" s="13"/>
      <c r="B225" s="13"/>
      <c r="C225" s="13"/>
      <c r="D225" s="15"/>
      <c r="E225" s="13"/>
      <c r="F225" s="13"/>
      <c r="G225" s="13"/>
    </row>
    <row r="226" spans="1:7" x14ac:dyDescent="0.3">
      <c r="A226" s="13"/>
      <c r="B226" s="13"/>
      <c r="C226" s="13"/>
      <c r="D226" s="15"/>
      <c r="E226" s="13"/>
      <c r="F226" s="13"/>
      <c r="G226" s="13"/>
    </row>
    <row r="227" spans="1:7" x14ac:dyDescent="0.3">
      <c r="A227" s="13"/>
      <c r="B227" s="13"/>
      <c r="C227" s="13"/>
      <c r="D227" s="15"/>
      <c r="E227" s="13"/>
      <c r="F227" s="13"/>
      <c r="G227" s="13"/>
    </row>
    <row r="228" spans="1:7" x14ac:dyDescent="0.3">
      <c r="A228" s="13"/>
      <c r="B228" s="13"/>
      <c r="C228" s="13"/>
      <c r="D228" s="15"/>
      <c r="E228" s="13"/>
      <c r="F228" s="13"/>
      <c r="G228" s="13"/>
    </row>
    <row r="229" spans="1:7" x14ac:dyDescent="0.3">
      <c r="A229" s="13"/>
      <c r="B229" s="13"/>
      <c r="C229" s="13"/>
      <c r="D229" s="15"/>
      <c r="E229" s="13"/>
      <c r="F229" s="13"/>
      <c r="G229" s="13"/>
    </row>
    <row r="230" spans="1:7" x14ac:dyDescent="0.3">
      <c r="A230" s="13"/>
      <c r="B230" s="13"/>
      <c r="C230" s="13"/>
      <c r="D230" s="15"/>
      <c r="E230" s="13"/>
      <c r="F230" s="13"/>
      <c r="G230" s="13"/>
    </row>
    <row r="231" spans="1:7" x14ac:dyDescent="0.3">
      <c r="A231" s="13"/>
      <c r="B231" s="13"/>
      <c r="C231" s="13"/>
      <c r="D231" s="15"/>
      <c r="E231" s="13"/>
      <c r="F231" s="13"/>
      <c r="G231" s="13"/>
    </row>
    <row r="232" spans="1:7" x14ac:dyDescent="0.3">
      <c r="A232" s="13"/>
      <c r="B232" s="13"/>
      <c r="C232" s="13"/>
      <c r="D232" s="15"/>
      <c r="E232" s="13"/>
      <c r="F232" s="13"/>
      <c r="G232" s="13"/>
    </row>
    <row r="233" spans="1:7" x14ac:dyDescent="0.3">
      <c r="A233" s="13"/>
      <c r="B233" s="13"/>
      <c r="C233" s="13"/>
      <c r="D233" s="15"/>
      <c r="E233" s="13"/>
      <c r="F233" s="13"/>
      <c r="G233" s="13"/>
    </row>
    <row r="234" spans="1:7" x14ac:dyDescent="0.3">
      <c r="A234" s="13"/>
      <c r="B234" s="13"/>
      <c r="C234" s="13"/>
      <c r="D234" s="15"/>
      <c r="E234" s="13"/>
      <c r="F234" s="13"/>
      <c r="G234" s="13"/>
    </row>
    <row r="235" spans="1:7" x14ac:dyDescent="0.3">
      <c r="A235" s="13"/>
      <c r="B235" s="13"/>
      <c r="C235" s="13"/>
      <c r="D235" s="15"/>
      <c r="E235" s="13"/>
      <c r="F235" s="13"/>
      <c r="G235" s="13"/>
    </row>
    <row r="236" spans="1:7" x14ac:dyDescent="0.3">
      <c r="A236" s="13"/>
      <c r="B236" s="13"/>
      <c r="C236" s="13"/>
      <c r="D236" s="15"/>
      <c r="E236" s="13"/>
      <c r="F236" s="13"/>
      <c r="G236" s="13"/>
    </row>
    <row r="237" spans="1:7" x14ac:dyDescent="0.3">
      <c r="A237" s="13"/>
      <c r="B237" s="13"/>
      <c r="C237" s="13"/>
      <c r="D237" s="15"/>
      <c r="E237" s="13"/>
      <c r="F237" s="13"/>
      <c r="G237" s="13"/>
    </row>
    <row r="238" spans="1:7" x14ac:dyDescent="0.3">
      <c r="A238" s="13"/>
      <c r="B238" s="13"/>
      <c r="C238" s="13"/>
      <c r="D238" s="15"/>
      <c r="E238" s="13"/>
      <c r="F238" s="13"/>
      <c r="G238" s="13"/>
    </row>
    <row r="239" spans="1:7" x14ac:dyDescent="0.3">
      <c r="A239" s="13"/>
      <c r="B239" s="13"/>
      <c r="C239" s="13"/>
      <c r="D239" s="15"/>
      <c r="E239" s="13"/>
      <c r="F239" s="13"/>
      <c r="G239" s="13"/>
    </row>
    <row r="240" spans="1:7" x14ac:dyDescent="0.3">
      <c r="A240" s="13"/>
      <c r="B240" s="13"/>
      <c r="C240" s="13"/>
      <c r="D240" s="15"/>
      <c r="E240" s="13"/>
      <c r="F240" s="13"/>
      <c r="G240" s="13"/>
    </row>
    <row r="241" spans="1:7" x14ac:dyDescent="0.3">
      <c r="A241" s="13"/>
      <c r="B241" s="13"/>
      <c r="C241" s="13"/>
      <c r="D241" s="15"/>
      <c r="E241" s="13"/>
      <c r="F241" s="13"/>
      <c r="G241" s="13"/>
    </row>
    <row r="242" spans="1:7" x14ac:dyDescent="0.3">
      <c r="A242" s="13"/>
      <c r="B242" s="13"/>
      <c r="C242" s="13"/>
      <c r="D242" s="15"/>
      <c r="E242" s="13"/>
      <c r="F242" s="13"/>
      <c r="G242" s="13"/>
    </row>
    <row r="243" spans="1:7" x14ac:dyDescent="0.3">
      <c r="A243" s="13"/>
      <c r="B243" s="13"/>
      <c r="C243" s="13"/>
      <c r="D243" s="15"/>
      <c r="E243" s="13"/>
      <c r="F243" s="13"/>
      <c r="G243" s="13"/>
    </row>
    <row r="244" spans="1:7" x14ac:dyDescent="0.3">
      <c r="A244" s="13"/>
      <c r="B244" s="13"/>
      <c r="C244" s="13"/>
      <c r="D244" s="15"/>
      <c r="E244" s="13"/>
      <c r="F244" s="13"/>
      <c r="G244" s="13"/>
    </row>
    <row r="245" spans="1:7" x14ac:dyDescent="0.3">
      <c r="A245" s="13"/>
      <c r="B245" s="13"/>
      <c r="C245" s="13"/>
      <c r="D245" s="15"/>
      <c r="E245" s="13"/>
      <c r="F245" s="13"/>
      <c r="G245" s="13"/>
    </row>
    <row r="246" spans="1:7" x14ac:dyDescent="0.3">
      <c r="A246" s="13"/>
      <c r="B246" s="13"/>
      <c r="C246" s="13"/>
      <c r="D246" s="15"/>
      <c r="E246" s="13"/>
      <c r="F246" s="13"/>
      <c r="G246" s="13"/>
    </row>
    <row r="247" spans="1:7" x14ac:dyDescent="0.3">
      <c r="A247" s="13"/>
      <c r="B247" s="13"/>
      <c r="C247" s="13"/>
      <c r="D247" s="15"/>
      <c r="E247" s="13"/>
      <c r="F247" s="13"/>
      <c r="G247" s="13"/>
    </row>
    <row r="248" spans="1:7" x14ac:dyDescent="0.3">
      <c r="A248" s="13"/>
      <c r="B248" s="13"/>
      <c r="C248" s="13"/>
      <c r="D248" s="15"/>
      <c r="E248" s="13"/>
      <c r="F248" s="13"/>
      <c r="G248" s="13"/>
    </row>
    <row r="249" spans="1:7" x14ac:dyDescent="0.3">
      <c r="A249" s="13"/>
      <c r="B249" s="13"/>
      <c r="C249" s="13"/>
      <c r="D249" s="15"/>
      <c r="E249" s="13"/>
      <c r="F249" s="13"/>
      <c r="G249" s="13"/>
    </row>
    <row r="250" spans="1:7" x14ac:dyDescent="0.3">
      <c r="A250" s="13"/>
      <c r="B250" s="13"/>
      <c r="C250" s="13"/>
      <c r="D250" s="15"/>
      <c r="E250" s="13"/>
      <c r="F250" s="13"/>
      <c r="G250" s="13"/>
    </row>
    <row r="251" spans="1:7" x14ac:dyDescent="0.3">
      <c r="A251" s="13"/>
      <c r="B251" s="13"/>
      <c r="C251" s="13"/>
      <c r="D251" s="15"/>
      <c r="E251" s="13"/>
      <c r="F251" s="13"/>
      <c r="G251" s="13"/>
    </row>
    <row r="252" spans="1:7" x14ac:dyDescent="0.3">
      <c r="A252" s="13"/>
      <c r="B252" s="13"/>
      <c r="C252" s="13"/>
      <c r="D252" s="15"/>
      <c r="E252" s="13"/>
      <c r="F252" s="13"/>
      <c r="G252" s="13"/>
    </row>
    <row r="253" spans="1:7" x14ac:dyDescent="0.3">
      <c r="A253" s="13"/>
      <c r="B253" s="13"/>
      <c r="C253" s="13"/>
      <c r="D253" s="15"/>
      <c r="E253" s="13"/>
      <c r="F253" s="13"/>
      <c r="G253" s="13"/>
    </row>
    <row r="254" spans="1:7" x14ac:dyDescent="0.3">
      <c r="A254" s="13"/>
      <c r="B254" s="13"/>
      <c r="C254" s="13"/>
      <c r="D254" s="15"/>
      <c r="E254" s="13"/>
      <c r="F254" s="13"/>
      <c r="G254" s="13"/>
    </row>
    <row r="255" spans="1:7" x14ac:dyDescent="0.3">
      <c r="A255" s="13"/>
      <c r="B255" s="13"/>
      <c r="C255" s="13"/>
      <c r="D255" s="15"/>
      <c r="E255" s="13"/>
      <c r="F255" s="13"/>
      <c r="G255" s="13"/>
    </row>
    <row r="256" spans="1:7" x14ac:dyDescent="0.3">
      <c r="A256" s="13"/>
      <c r="B256" s="13"/>
      <c r="C256" s="13"/>
      <c r="D256" s="15"/>
      <c r="E256" s="13"/>
      <c r="F256" s="13"/>
      <c r="G256" s="13"/>
    </row>
    <row r="257" spans="1:7" x14ac:dyDescent="0.3">
      <c r="A257" s="13"/>
      <c r="B257" s="13"/>
      <c r="C257" s="13"/>
      <c r="D257" s="15"/>
      <c r="E257" s="13"/>
      <c r="F257" s="13"/>
      <c r="G257" s="13"/>
    </row>
    <row r="258" spans="1:7" x14ac:dyDescent="0.3">
      <c r="A258" s="13"/>
      <c r="B258" s="13"/>
      <c r="C258" s="13"/>
      <c r="D258" s="15"/>
      <c r="E258" s="13"/>
      <c r="F258" s="13"/>
      <c r="G258" s="13"/>
    </row>
    <row r="259" spans="1:7" x14ac:dyDescent="0.3">
      <c r="A259" s="13"/>
      <c r="B259" s="13"/>
      <c r="C259" s="13"/>
      <c r="D259" s="15"/>
      <c r="E259" s="13"/>
      <c r="F259" s="13"/>
      <c r="G259" s="13"/>
    </row>
    <row r="260" spans="1:7" x14ac:dyDescent="0.3">
      <c r="A260" s="13"/>
      <c r="B260" s="13"/>
      <c r="C260" s="13"/>
      <c r="D260" s="15"/>
      <c r="E260" s="13"/>
      <c r="F260" s="13"/>
      <c r="G260" s="13"/>
    </row>
    <row r="261" spans="1:7" x14ac:dyDescent="0.3">
      <c r="A261" s="13"/>
      <c r="B261" s="13"/>
      <c r="C261" s="13"/>
      <c r="D261" s="15"/>
      <c r="E261" s="13"/>
      <c r="F261" s="13"/>
      <c r="G261" s="13"/>
    </row>
    <row r="262" spans="1:7" x14ac:dyDescent="0.3">
      <c r="A262" s="13"/>
      <c r="B262" s="13"/>
      <c r="C262" s="13"/>
      <c r="D262" s="15"/>
      <c r="E262" s="13"/>
      <c r="F262" s="13"/>
      <c r="G262" s="13"/>
    </row>
    <row r="263" spans="1:7" x14ac:dyDescent="0.3">
      <c r="A263" s="13"/>
      <c r="B263" s="13"/>
      <c r="C263" s="13"/>
      <c r="D263" s="15"/>
      <c r="E263" s="13"/>
      <c r="F263" s="13"/>
      <c r="G263" s="13"/>
    </row>
    <row r="264" spans="1:7" x14ac:dyDescent="0.3">
      <c r="A264" s="13"/>
      <c r="B264" s="13"/>
      <c r="C264" s="13"/>
      <c r="D264" s="15"/>
      <c r="E264" s="13"/>
      <c r="F264" s="13"/>
      <c r="G264" s="13"/>
    </row>
    <row r="265" spans="1:7" x14ac:dyDescent="0.3">
      <c r="A265" s="13"/>
      <c r="B265" s="13"/>
      <c r="C265" s="13"/>
      <c r="D265" s="15"/>
      <c r="E265" s="13"/>
      <c r="F265" s="13"/>
      <c r="G265" s="13"/>
    </row>
    <row r="266" spans="1:7" x14ac:dyDescent="0.3">
      <c r="A266" s="13"/>
      <c r="B266" s="13"/>
      <c r="C266" s="13"/>
      <c r="D266" s="15"/>
      <c r="E266" s="13"/>
      <c r="F266" s="13"/>
      <c r="G266" s="13"/>
    </row>
    <row r="267" spans="1:7" x14ac:dyDescent="0.3">
      <c r="A267" s="13"/>
      <c r="B267" s="13"/>
      <c r="C267" s="13"/>
      <c r="D267" s="15"/>
      <c r="E267" s="13"/>
      <c r="F267" s="13"/>
      <c r="G267" s="13"/>
    </row>
    <row r="268" spans="1:7" x14ac:dyDescent="0.3">
      <c r="A268" s="13"/>
      <c r="B268" s="13"/>
      <c r="C268" s="13"/>
      <c r="D268" s="15"/>
      <c r="E268" s="13"/>
      <c r="F268" s="13"/>
      <c r="G268" s="13"/>
    </row>
    <row r="269" spans="1:7" x14ac:dyDescent="0.3">
      <c r="A269" s="13"/>
      <c r="B269" s="13"/>
      <c r="C269" s="13"/>
      <c r="D269" s="15"/>
      <c r="E269" s="13"/>
      <c r="F269" s="13"/>
      <c r="G269" s="13"/>
    </row>
    <row r="270" spans="1:7" x14ac:dyDescent="0.3">
      <c r="A270" s="13"/>
      <c r="B270" s="13"/>
      <c r="C270" s="13"/>
      <c r="D270" s="15"/>
      <c r="E270" s="13"/>
      <c r="F270" s="13"/>
      <c r="G270" s="13"/>
    </row>
    <row r="271" spans="1:7" x14ac:dyDescent="0.3">
      <c r="A271" s="13"/>
      <c r="B271" s="13"/>
      <c r="C271" s="13"/>
      <c r="D271" s="15"/>
      <c r="E271" s="13"/>
      <c r="F271" s="13"/>
      <c r="G271" s="13"/>
    </row>
    <row r="272" spans="1:7" x14ac:dyDescent="0.3">
      <c r="A272" s="13"/>
      <c r="B272" s="13"/>
      <c r="C272" s="13"/>
      <c r="D272" s="15"/>
      <c r="E272" s="13"/>
      <c r="F272" s="13"/>
      <c r="G272" s="13"/>
    </row>
    <row r="273" spans="1:7" x14ac:dyDescent="0.3">
      <c r="A273" s="13"/>
      <c r="B273" s="13"/>
      <c r="C273" s="13"/>
      <c r="D273" s="15"/>
      <c r="E273" s="13"/>
      <c r="F273" s="13"/>
      <c r="G273" s="13"/>
    </row>
    <row r="274" spans="1:7" x14ac:dyDescent="0.3">
      <c r="A274" s="13"/>
      <c r="B274" s="13"/>
      <c r="C274" s="13"/>
      <c r="D274" s="15"/>
      <c r="E274" s="13"/>
      <c r="F274" s="13"/>
      <c r="G274" s="13"/>
    </row>
    <row r="275" spans="1:7" x14ac:dyDescent="0.3">
      <c r="A275" s="13"/>
      <c r="B275" s="13"/>
      <c r="C275" s="13"/>
      <c r="D275" s="15"/>
      <c r="E275" s="13"/>
      <c r="F275" s="13"/>
      <c r="G275" s="13"/>
    </row>
    <row r="276" spans="1:7" x14ac:dyDescent="0.3">
      <c r="A276" s="13"/>
      <c r="B276" s="13"/>
      <c r="C276" s="13"/>
      <c r="D276" s="15"/>
      <c r="E276" s="13"/>
      <c r="F276" s="13"/>
      <c r="G276" s="13"/>
    </row>
    <row r="277" spans="1:7" x14ac:dyDescent="0.3">
      <c r="A277" s="13"/>
      <c r="B277" s="13"/>
      <c r="C277" s="13"/>
      <c r="D277" s="15"/>
      <c r="E277" s="13"/>
      <c r="F277" s="13"/>
      <c r="G277" s="13"/>
    </row>
    <row r="278" spans="1:7" x14ac:dyDescent="0.3">
      <c r="A278" s="13"/>
      <c r="B278" s="13"/>
      <c r="C278" s="13"/>
      <c r="D278" s="15"/>
      <c r="E278" s="13"/>
      <c r="F278" s="13"/>
      <c r="G278" s="13"/>
    </row>
    <row r="279" spans="1:7" x14ac:dyDescent="0.3">
      <c r="A279" s="13"/>
      <c r="B279" s="13"/>
      <c r="C279" s="13"/>
      <c r="D279" s="15"/>
      <c r="E279" s="13"/>
      <c r="F279" s="13"/>
      <c r="G279" s="13"/>
    </row>
    <row r="280" spans="1:7" x14ac:dyDescent="0.3">
      <c r="A280" s="13"/>
      <c r="B280" s="13"/>
      <c r="C280" s="13"/>
      <c r="D280" s="15"/>
      <c r="E280" s="13"/>
      <c r="F280" s="13"/>
      <c r="G280" s="13"/>
    </row>
    <row r="281" spans="1:7" x14ac:dyDescent="0.3">
      <c r="A281" s="13"/>
      <c r="B281" s="13"/>
      <c r="C281" s="13"/>
      <c r="D281" s="15"/>
      <c r="E281" s="13"/>
      <c r="F281" s="13"/>
      <c r="G281" s="13"/>
    </row>
    <row r="282" spans="1:7" x14ac:dyDescent="0.3">
      <c r="A282" s="13"/>
      <c r="B282" s="13"/>
      <c r="C282" s="13"/>
      <c r="D282" s="15"/>
      <c r="E282" s="13"/>
      <c r="F282" s="13"/>
      <c r="G282" s="13"/>
    </row>
    <row r="283" spans="1:7" x14ac:dyDescent="0.3">
      <c r="A283" s="13"/>
      <c r="B283" s="13"/>
      <c r="C283" s="13"/>
      <c r="D283" s="15"/>
      <c r="E283" s="13"/>
      <c r="F283" s="13"/>
      <c r="G283" s="13"/>
    </row>
    <row r="284" spans="1:7" x14ac:dyDescent="0.3">
      <c r="A284" s="13"/>
      <c r="B284" s="13"/>
      <c r="C284" s="13"/>
      <c r="D284" s="15"/>
      <c r="E284" s="13"/>
      <c r="F284" s="13"/>
      <c r="G284" s="13"/>
    </row>
    <row r="285" spans="1:7" x14ac:dyDescent="0.3">
      <c r="A285" s="13"/>
      <c r="B285" s="13"/>
      <c r="C285" s="13"/>
      <c r="D285" s="15"/>
      <c r="E285" s="13"/>
      <c r="F285" s="13"/>
      <c r="G285" s="13"/>
    </row>
    <row r="286" spans="1:7" x14ac:dyDescent="0.3">
      <c r="A286" s="13"/>
      <c r="B286" s="13"/>
      <c r="C286" s="13"/>
      <c r="D286" s="15"/>
      <c r="E286" s="13"/>
      <c r="F286" s="13"/>
      <c r="G286" s="13"/>
    </row>
    <row r="287" spans="1:7" x14ac:dyDescent="0.3">
      <c r="A287" s="13"/>
      <c r="B287" s="13"/>
      <c r="C287" s="13"/>
      <c r="D287" s="15"/>
      <c r="E287" s="13"/>
      <c r="F287" s="13"/>
      <c r="G287" s="13"/>
    </row>
    <row r="288" spans="1:7" x14ac:dyDescent="0.3">
      <c r="A288" s="13"/>
      <c r="B288" s="13"/>
      <c r="C288" s="13"/>
      <c r="D288" s="15"/>
      <c r="E288" s="13"/>
      <c r="F288" s="13"/>
      <c r="G288" s="13"/>
    </row>
    <row r="289" spans="1:7" x14ac:dyDescent="0.3">
      <c r="A289" s="13"/>
      <c r="B289" s="13"/>
      <c r="C289" s="13"/>
      <c r="D289" s="15"/>
      <c r="E289" s="13"/>
      <c r="F289" s="13"/>
      <c r="G289" s="13"/>
    </row>
    <row r="290" spans="1:7" x14ac:dyDescent="0.3">
      <c r="A290" s="13"/>
      <c r="B290" s="13"/>
      <c r="C290" s="13"/>
      <c r="D290" s="15"/>
      <c r="E290" s="13"/>
      <c r="F290" s="13"/>
      <c r="G290" s="13"/>
    </row>
    <row r="291" spans="1:7" x14ac:dyDescent="0.3">
      <c r="A291" s="13"/>
      <c r="B291" s="13"/>
      <c r="C291" s="13"/>
      <c r="D291" s="15"/>
      <c r="E291" s="13"/>
      <c r="F291" s="13"/>
      <c r="G291" s="13"/>
    </row>
    <row r="292" spans="1:7" x14ac:dyDescent="0.3">
      <c r="A292" s="13"/>
      <c r="B292" s="13"/>
      <c r="C292" s="13"/>
      <c r="D292" s="15"/>
      <c r="E292" s="13"/>
      <c r="F292" s="13"/>
      <c r="G292" s="13"/>
    </row>
    <row r="293" spans="1:7" x14ac:dyDescent="0.3">
      <c r="A293" s="13"/>
      <c r="B293" s="13"/>
      <c r="C293" s="13"/>
      <c r="D293" s="15"/>
      <c r="E293" s="13"/>
      <c r="F293" s="13"/>
      <c r="G293" s="13"/>
    </row>
    <row r="294" spans="1:7" x14ac:dyDescent="0.3">
      <c r="A294" s="13"/>
      <c r="B294" s="13"/>
      <c r="C294" s="13"/>
      <c r="D294" s="15"/>
      <c r="E294" s="13"/>
      <c r="F294" s="13"/>
      <c r="G294" s="13"/>
    </row>
    <row r="295" spans="1:7" x14ac:dyDescent="0.3">
      <c r="A295" s="13"/>
      <c r="B295" s="13"/>
      <c r="C295" s="13"/>
      <c r="D295" s="15"/>
      <c r="E295" s="13"/>
      <c r="F295" s="13"/>
      <c r="G295" s="13"/>
    </row>
    <row r="296" spans="1:7" x14ac:dyDescent="0.3">
      <c r="A296" s="13"/>
      <c r="B296" s="13"/>
      <c r="C296" s="13"/>
      <c r="D296" s="15"/>
      <c r="E296" s="13"/>
      <c r="F296" s="13"/>
      <c r="G296" s="13"/>
    </row>
    <row r="297" spans="1:7" x14ac:dyDescent="0.3">
      <c r="A297" s="13"/>
      <c r="B297" s="13"/>
      <c r="C297" s="13"/>
      <c r="D297" s="15"/>
      <c r="E297" s="13"/>
      <c r="F297" s="13"/>
      <c r="G297" s="13"/>
    </row>
    <row r="298" spans="1:7" x14ac:dyDescent="0.3">
      <c r="A298" s="13"/>
      <c r="B298" s="13"/>
      <c r="C298" s="13"/>
      <c r="D298" s="15"/>
      <c r="E298" s="13"/>
      <c r="F298" s="13"/>
      <c r="G298" s="13"/>
    </row>
    <row r="299" spans="1:7" x14ac:dyDescent="0.3">
      <c r="A299" s="13"/>
      <c r="B299" s="13"/>
      <c r="C299" s="13"/>
      <c r="D299" s="15"/>
      <c r="E299" s="13"/>
      <c r="F299" s="13"/>
      <c r="G299" s="13"/>
    </row>
    <row r="300" spans="1:7" x14ac:dyDescent="0.3">
      <c r="A300" s="13"/>
      <c r="B300" s="13"/>
      <c r="C300" s="13"/>
      <c r="D300" s="15"/>
      <c r="E300" s="13"/>
      <c r="F300" s="13"/>
      <c r="G300" s="13"/>
    </row>
    <row r="301" spans="1:7" x14ac:dyDescent="0.3">
      <c r="A301" s="13"/>
      <c r="B301" s="13"/>
      <c r="C301" s="13"/>
      <c r="D301" s="15"/>
      <c r="E301" s="13"/>
      <c r="F301" s="13"/>
      <c r="G301" s="13"/>
    </row>
    <row r="302" spans="1:7" x14ac:dyDescent="0.3">
      <c r="A302" s="13"/>
      <c r="B302" s="13"/>
      <c r="C302" s="13"/>
      <c r="D302" s="15"/>
      <c r="E302" s="13"/>
      <c r="F302" s="13"/>
      <c r="G302" s="13"/>
    </row>
    <row r="303" spans="1:7" x14ac:dyDescent="0.3">
      <c r="A303" s="13"/>
      <c r="B303" s="13"/>
      <c r="C303" s="13"/>
      <c r="D303" s="15"/>
      <c r="E303" s="13"/>
      <c r="F303" s="13"/>
      <c r="G303" s="13"/>
    </row>
    <row r="304" spans="1:7" x14ac:dyDescent="0.3">
      <c r="A304" s="13"/>
      <c r="B304" s="13"/>
      <c r="C304" s="13"/>
      <c r="D304" s="15"/>
      <c r="E304" s="13"/>
      <c r="F304" s="13"/>
      <c r="G304" s="13"/>
    </row>
    <row r="305" spans="1:7" x14ac:dyDescent="0.3">
      <c r="A305" s="13"/>
      <c r="B305" s="13"/>
      <c r="C305" s="13"/>
      <c r="D305" s="15"/>
      <c r="E305" s="13"/>
      <c r="F305" s="13"/>
      <c r="G305" s="13"/>
    </row>
    <row r="306" spans="1:7" x14ac:dyDescent="0.3">
      <c r="A306" s="13"/>
      <c r="B306" s="13"/>
      <c r="C306" s="13"/>
      <c r="D306" s="15"/>
      <c r="E306" s="13"/>
      <c r="F306" s="13"/>
      <c r="G306" s="13"/>
    </row>
    <row r="307" spans="1:7" x14ac:dyDescent="0.3">
      <c r="A307" s="13"/>
      <c r="B307" s="13"/>
      <c r="C307" s="13"/>
      <c r="D307" s="15"/>
      <c r="E307" s="13"/>
      <c r="F307" s="13"/>
      <c r="G307" s="13"/>
    </row>
    <row r="308" spans="1:7" x14ac:dyDescent="0.3">
      <c r="A308" s="13"/>
      <c r="B308" s="13"/>
      <c r="C308" s="13"/>
      <c r="D308" s="15"/>
      <c r="E308" s="13"/>
      <c r="F308" s="13"/>
      <c r="G308" s="13"/>
    </row>
    <row r="309" spans="1:7" x14ac:dyDescent="0.3">
      <c r="A309" s="13"/>
      <c r="B309" s="13"/>
      <c r="C309" s="13"/>
      <c r="D309" s="15"/>
      <c r="E309" s="13"/>
      <c r="F309" s="13"/>
      <c r="G309" s="13"/>
    </row>
    <row r="310" spans="1:7" x14ac:dyDescent="0.3">
      <c r="A310" s="13"/>
      <c r="B310" s="13"/>
      <c r="C310" s="13"/>
      <c r="D310" s="15"/>
      <c r="E310" s="13"/>
      <c r="F310" s="13"/>
      <c r="G310" s="13"/>
    </row>
    <row r="311" spans="1:7" x14ac:dyDescent="0.3">
      <c r="A311" s="13"/>
      <c r="B311" s="13"/>
      <c r="C311" s="13"/>
      <c r="D311" s="15"/>
      <c r="E311" s="13"/>
      <c r="F311" s="13"/>
      <c r="G311" s="13"/>
    </row>
    <row r="312" spans="1:7" x14ac:dyDescent="0.3">
      <c r="A312" s="13"/>
      <c r="B312" s="13"/>
      <c r="C312" s="13"/>
      <c r="D312" s="15"/>
      <c r="E312" s="13"/>
      <c r="F312" s="13"/>
      <c r="G312" s="13"/>
    </row>
    <row r="313" spans="1:7" x14ac:dyDescent="0.3">
      <c r="A313" s="13"/>
      <c r="B313" s="13"/>
      <c r="C313" s="13"/>
      <c r="D313" s="15"/>
      <c r="E313" s="13"/>
      <c r="F313" s="13"/>
      <c r="G313" s="13"/>
    </row>
    <row r="314" spans="1:7" x14ac:dyDescent="0.3">
      <c r="A314" s="13"/>
      <c r="B314" s="13"/>
      <c r="C314" s="13"/>
      <c r="D314" s="15"/>
      <c r="E314" s="13"/>
      <c r="F314" s="13"/>
      <c r="G314" s="13"/>
    </row>
    <row r="315" spans="1:7" x14ac:dyDescent="0.3">
      <c r="A315" s="13"/>
      <c r="B315" s="13"/>
      <c r="C315" s="13"/>
      <c r="D315" s="15"/>
      <c r="E315" s="13"/>
      <c r="F315" s="13"/>
      <c r="G315" s="13"/>
    </row>
    <row r="316" spans="1:7" x14ac:dyDescent="0.3">
      <c r="A316" s="13"/>
      <c r="B316" s="13"/>
      <c r="C316" s="13"/>
      <c r="D316" s="15"/>
      <c r="E316" s="13"/>
      <c r="F316" s="13"/>
      <c r="G316" s="13"/>
    </row>
    <row r="317" spans="1:7" x14ac:dyDescent="0.3">
      <c r="A317" s="13"/>
      <c r="B317" s="13"/>
      <c r="C317" s="13"/>
      <c r="D317" s="15"/>
      <c r="E317" s="13"/>
      <c r="F317" s="13"/>
      <c r="G317" s="13"/>
    </row>
    <row r="318" spans="1:7" x14ac:dyDescent="0.3">
      <c r="A318" s="13"/>
      <c r="B318" s="13"/>
      <c r="C318" s="13"/>
      <c r="D318" s="15"/>
      <c r="E318" s="13"/>
      <c r="F318" s="13"/>
      <c r="G318" s="13"/>
    </row>
    <row r="319" spans="1:7" x14ac:dyDescent="0.3">
      <c r="A319" s="13"/>
      <c r="B319" s="13"/>
      <c r="C319" s="13"/>
      <c r="D319" s="15"/>
      <c r="E319" s="13"/>
      <c r="F319" s="13"/>
      <c r="G319" s="13"/>
    </row>
    <row r="320" spans="1:7" x14ac:dyDescent="0.3">
      <c r="A320" s="13"/>
      <c r="B320" s="13"/>
      <c r="C320" s="13"/>
      <c r="D320" s="15"/>
      <c r="E320" s="13"/>
      <c r="F320" s="13"/>
      <c r="G320" s="13"/>
    </row>
    <row r="321" spans="1:7" x14ac:dyDescent="0.3">
      <c r="A321" s="13"/>
      <c r="B321" s="13"/>
      <c r="C321" s="13"/>
      <c r="D321" s="15"/>
      <c r="E321" s="13"/>
      <c r="F321" s="13"/>
      <c r="G321" s="13"/>
    </row>
    <row r="322" spans="1:7" x14ac:dyDescent="0.3">
      <c r="A322" s="13"/>
      <c r="B322" s="13"/>
      <c r="C322" s="13"/>
      <c r="D322" s="15"/>
      <c r="E322" s="13"/>
      <c r="F322" s="13"/>
      <c r="G322" s="13"/>
    </row>
    <row r="323" spans="1:7" x14ac:dyDescent="0.3">
      <c r="A323" s="13"/>
      <c r="B323" s="13"/>
      <c r="C323" s="13"/>
      <c r="D323" s="15"/>
      <c r="E323" s="13"/>
      <c r="F323" s="13"/>
      <c r="G323" s="13"/>
    </row>
    <row r="324" spans="1:7" x14ac:dyDescent="0.3">
      <c r="A324" s="13"/>
      <c r="B324" s="13"/>
      <c r="C324" s="13"/>
      <c r="D324" s="15"/>
      <c r="E324" s="13"/>
      <c r="F324" s="13"/>
      <c r="G324" s="13"/>
    </row>
    <row r="325" spans="1:7" x14ac:dyDescent="0.3">
      <c r="A325" s="13"/>
      <c r="B325" s="13"/>
      <c r="C325" s="13"/>
      <c r="D325" s="15"/>
      <c r="E325" s="13"/>
      <c r="F325" s="13"/>
      <c r="G325" s="13"/>
    </row>
    <row r="326" spans="1:7" x14ac:dyDescent="0.3">
      <c r="A326" s="13"/>
      <c r="B326" s="13"/>
      <c r="C326" s="13"/>
      <c r="D326" s="15"/>
      <c r="E326" s="13"/>
      <c r="F326" s="13"/>
      <c r="G326" s="13"/>
    </row>
    <row r="327" spans="1:7" x14ac:dyDescent="0.3">
      <c r="A327" s="13"/>
      <c r="B327" s="13"/>
      <c r="C327" s="13"/>
      <c r="D327" s="15"/>
      <c r="E327" s="13"/>
      <c r="F327" s="13"/>
      <c r="G327" s="13"/>
    </row>
    <row r="328" spans="1:7" x14ac:dyDescent="0.3">
      <c r="A328" s="13"/>
      <c r="B328" s="13"/>
      <c r="C328" s="13"/>
      <c r="D328" s="15"/>
      <c r="E328" s="13"/>
      <c r="F328" s="13"/>
      <c r="G328" s="13"/>
    </row>
    <row r="329" spans="1:7" x14ac:dyDescent="0.3">
      <c r="A329" s="13"/>
      <c r="B329" s="13"/>
      <c r="C329" s="13"/>
      <c r="D329" s="15"/>
      <c r="E329" s="13"/>
      <c r="F329" s="13"/>
      <c r="G329" s="13"/>
    </row>
    <row r="330" spans="1:7" x14ac:dyDescent="0.3">
      <c r="A330" s="13"/>
      <c r="B330" s="13"/>
      <c r="C330" s="13"/>
      <c r="D330" s="15"/>
      <c r="E330" s="13"/>
      <c r="F330" s="13"/>
      <c r="G330" s="13"/>
    </row>
    <row r="331" spans="1:7" x14ac:dyDescent="0.3">
      <c r="A331" s="13"/>
      <c r="B331" s="13"/>
      <c r="C331" s="13"/>
      <c r="D331" s="15"/>
      <c r="E331" s="13"/>
      <c r="F331" s="13"/>
      <c r="G331" s="13"/>
    </row>
    <row r="332" spans="1:7" x14ac:dyDescent="0.3">
      <c r="A332" s="13"/>
      <c r="B332" s="13"/>
      <c r="C332" s="13"/>
      <c r="D332" s="15"/>
      <c r="E332" s="13"/>
      <c r="F332" s="13"/>
      <c r="G332" s="13"/>
    </row>
    <row r="333" spans="1:7" x14ac:dyDescent="0.3">
      <c r="A333" s="13"/>
      <c r="B333" s="13"/>
      <c r="C333" s="13"/>
      <c r="D333" s="15"/>
      <c r="E333" s="13"/>
      <c r="F333" s="13"/>
      <c r="G333" s="13"/>
    </row>
    <row r="334" spans="1:7" x14ac:dyDescent="0.3">
      <c r="A334" s="13"/>
      <c r="B334" s="13"/>
      <c r="C334" s="13"/>
      <c r="D334" s="15"/>
      <c r="E334" s="13"/>
      <c r="F334" s="13"/>
      <c r="G334" s="13"/>
    </row>
    <row r="335" spans="1:7" x14ac:dyDescent="0.3">
      <c r="A335" s="13"/>
      <c r="B335" s="13"/>
      <c r="C335" s="13"/>
      <c r="D335" s="15"/>
      <c r="E335" s="13"/>
      <c r="F335" s="13"/>
      <c r="G335" s="13"/>
    </row>
    <row r="336" spans="1:7" x14ac:dyDescent="0.3">
      <c r="A336" s="13"/>
      <c r="B336" s="13"/>
      <c r="C336" s="13"/>
      <c r="D336" s="15"/>
      <c r="E336" s="13"/>
      <c r="F336" s="13"/>
      <c r="G336" s="13"/>
    </row>
    <row r="337" spans="1:7" x14ac:dyDescent="0.3">
      <c r="A337" s="13"/>
      <c r="B337" s="13"/>
      <c r="C337" s="13"/>
      <c r="D337" s="15"/>
      <c r="E337" s="13"/>
      <c r="F337" s="13"/>
      <c r="G337" s="13"/>
    </row>
    <row r="338" spans="1:7" x14ac:dyDescent="0.3">
      <c r="A338" s="13"/>
      <c r="B338" s="13"/>
      <c r="C338" s="13"/>
      <c r="D338" s="15"/>
      <c r="E338" s="13"/>
      <c r="F338" s="13"/>
      <c r="G338" s="13"/>
    </row>
    <row r="339" spans="1:7" x14ac:dyDescent="0.3">
      <c r="A339" s="13"/>
      <c r="B339" s="13"/>
      <c r="C339" s="13"/>
      <c r="D339" s="15"/>
      <c r="E339" s="13"/>
      <c r="F339" s="13"/>
      <c r="G339" s="13"/>
    </row>
    <row r="340" spans="1:7" x14ac:dyDescent="0.3">
      <c r="A340" s="13"/>
      <c r="B340" s="13"/>
      <c r="C340" s="13"/>
      <c r="D340" s="15"/>
      <c r="E340" s="13"/>
      <c r="F340" s="13"/>
      <c r="G340" s="13"/>
    </row>
    <row r="341" spans="1:7" x14ac:dyDescent="0.3">
      <c r="A341" s="13"/>
      <c r="B341" s="13"/>
      <c r="C341" s="13"/>
      <c r="D341" s="15"/>
      <c r="E341" s="13"/>
      <c r="F341" s="13"/>
      <c r="G341" s="13"/>
    </row>
    <row r="342" spans="1:7" x14ac:dyDescent="0.3">
      <c r="A342" s="13"/>
      <c r="B342" s="13"/>
      <c r="C342" s="13"/>
      <c r="D342" s="15"/>
      <c r="E342" s="13"/>
      <c r="F342" s="13"/>
      <c r="G342" s="13"/>
    </row>
    <row r="343" spans="1:7" x14ac:dyDescent="0.3">
      <c r="A343" s="13"/>
      <c r="B343" s="13"/>
      <c r="C343" s="13"/>
      <c r="D343" s="15"/>
      <c r="E343" s="13"/>
      <c r="F343" s="13"/>
      <c r="G343" s="13"/>
    </row>
    <row r="344" spans="1:7" x14ac:dyDescent="0.3">
      <c r="A344" s="13"/>
      <c r="B344" s="13"/>
      <c r="C344" s="13"/>
      <c r="D344" s="15"/>
      <c r="E344" s="13"/>
      <c r="F344" s="13"/>
      <c r="G344" s="13"/>
    </row>
    <row r="345" spans="1:7" x14ac:dyDescent="0.3">
      <c r="A345" s="13"/>
      <c r="B345" s="13"/>
      <c r="C345" s="13"/>
      <c r="D345" s="15"/>
      <c r="E345" s="13"/>
      <c r="F345" s="13"/>
      <c r="G345" s="13"/>
    </row>
    <row r="346" spans="1:7" x14ac:dyDescent="0.3">
      <c r="A346" s="13"/>
      <c r="B346" s="13"/>
      <c r="C346" s="13"/>
      <c r="D346" s="15"/>
      <c r="E346" s="13"/>
      <c r="F346" s="13"/>
      <c r="G346" s="13"/>
    </row>
    <row r="347" spans="1:7" x14ac:dyDescent="0.3">
      <c r="A347" s="13"/>
      <c r="B347" s="13"/>
      <c r="C347" s="13"/>
      <c r="D347" s="15"/>
      <c r="E347" s="13"/>
      <c r="F347" s="13"/>
      <c r="G347" s="13"/>
    </row>
    <row r="348" spans="1:7" x14ac:dyDescent="0.3">
      <c r="A348" s="13"/>
      <c r="B348" s="13"/>
      <c r="C348" s="13"/>
      <c r="D348" s="15"/>
      <c r="E348" s="13"/>
      <c r="F348" s="13"/>
      <c r="G348" s="13"/>
    </row>
    <row r="349" spans="1:7" x14ac:dyDescent="0.3">
      <c r="A349" s="13"/>
      <c r="B349" s="13"/>
      <c r="C349" s="13"/>
      <c r="D349" s="15"/>
      <c r="E349" s="13"/>
      <c r="F349" s="13"/>
      <c r="G349" s="13"/>
    </row>
    <row r="350" spans="1:7" x14ac:dyDescent="0.3">
      <c r="A350" s="13"/>
      <c r="B350" s="13"/>
      <c r="C350" s="13"/>
      <c r="D350" s="15"/>
      <c r="E350" s="13"/>
      <c r="F350" s="13"/>
      <c r="G350" s="13"/>
    </row>
    <row r="351" spans="1:7" x14ac:dyDescent="0.3">
      <c r="A351" s="13"/>
      <c r="B351" s="13"/>
      <c r="C351" s="13"/>
      <c r="D351" s="15"/>
      <c r="E351" s="13"/>
      <c r="F351" s="13"/>
      <c r="G351" s="13"/>
    </row>
    <row r="352" spans="1:7" x14ac:dyDescent="0.3">
      <c r="A352" s="13"/>
      <c r="B352" s="13"/>
      <c r="C352" s="13"/>
      <c r="D352" s="15"/>
      <c r="E352" s="13"/>
      <c r="F352" s="13"/>
      <c r="G352" s="13"/>
    </row>
    <row r="353" spans="1:7" x14ac:dyDescent="0.3">
      <c r="A353" s="13"/>
      <c r="B353" s="13"/>
      <c r="C353" s="13"/>
      <c r="D353" s="15"/>
      <c r="E353" s="13"/>
      <c r="F353" s="13"/>
      <c r="G353" s="13"/>
    </row>
    <row r="354" spans="1:7" x14ac:dyDescent="0.3">
      <c r="A354" s="13"/>
      <c r="B354" s="13"/>
      <c r="C354" s="13"/>
      <c r="D354" s="15"/>
      <c r="E354" s="13"/>
      <c r="F354" s="13"/>
      <c r="G354" s="13"/>
    </row>
    <row r="355" spans="1:7" x14ac:dyDescent="0.3">
      <c r="A355" s="13"/>
      <c r="B355" s="13"/>
      <c r="C355" s="13"/>
      <c r="D355" s="15"/>
      <c r="E355" s="13"/>
      <c r="F355" s="13"/>
      <c r="G355" s="13"/>
    </row>
    <row r="356" spans="1:7" x14ac:dyDescent="0.3">
      <c r="A356" s="13"/>
      <c r="B356" s="13"/>
      <c r="C356" s="13"/>
      <c r="D356" s="15"/>
      <c r="E356" s="13"/>
      <c r="F356" s="13"/>
      <c r="G356" s="13"/>
    </row>
    <row r="357" spans="1:7" x14ac:dyDescent="0.3">
      <c r="A357" s="13"/>
      <c r="B357" s="13"/>
      <c r="C357" s="13"/>
      <c r="D357" s="15"/>
      <c r="E357" s="13"/>
      <c r="F357" s="13"/>
      <c r="G357" s="13"/>
    </row>
    <row r="358" spans="1:7" x14ac:dyDescent="0.3">
      <c r="A358" s="13"/>
      <c r="B358" s="13"/>
      <c r="C358" s="13"/>
      <c r="D358" s="15"/>
      <c r="E358" s="13"/>
      <c r="F358" s="13"/>
      <c r="G358" s="13"/>
    </row>
    <row r="359" spans="1:7" x14ac:dyDescent="0.3">
      <c r="A359" s="13"/>
      <c r="B359" s="13"/>
      <c r="C359" s="13"/>
      <c r="D359" s="15"/>
      <c r="E359" s="13"/>
      <c r="F359" s="13"/>
      <c r="G359" s="13"/>
    </row>
    <row r="360" spans="1:7" x14ac:dyDescent="0.3">
      <c r="A360" s="13"/>
      <c r="B360" s="13"/>
      <c r="C360" s="13"/>
      <c r="D360" s="15"/>
      <c r="E360" s="13"/>
      <c r="F360" s="13"/>
      <c r="G360" s="13"/>
    </row>
    <row r="361" spans="1:7" x14ac:dyDescent="0.3">
      <c r="A361" s="13"/>
      <c r="B361" s="13"/>
      <c r="C361" s="13"/>
      <c r="D361" s="15"/>
      <c r="E361" s="13"/>
      <c r="F361" s="13"/>
      <c r="G361" s="13"/>
    </row>
    <row r="362" spans="1:7" x14ac:dyDescent="0.3">
      <c r="A362" s="13"/>
      <c r="B362" s="13"/>
      <c r="C362" s="13"/>
      <c r="D362" s="15"/>
      <c r="E362" s="13"/>
      <c r="F362" s="13"/>
      <c r="G362" s="13"/>
    </row>
    <row r="363" spans="1:7" x14ac:dyDescent="0.3">
      <c r="A363" s="13"/>
      <c r="B363" s="13"/>
      <c r="C363" s="13"/>
      <c r="D363" s="15"/>
      <c r="E363" s="13"/>
      <c r="F363" s="13"/>
      <c r="G363" s="13"/>
    </row>
    <row r="364" spans="1:7" x14ac:dyDescent="0.3">
      <c r="A364" s="13"/>
      <c r="B364" s="13"/>
      <c r="C364" s="13"/>
      <c r="D364" s="15"/>
      <c r="E364" s="13"/>
      <c r="F364" s="13"/>
      <c r="G364" s="13"/>
    </row>
    <row r="365" spans="1:7" x14ac:dyDescent="0.3">
      <c r="A365" s="13"/>
      <c r="B365" s="13"/>
      <c r="C365" s="13"/>
      <c r="D365" s="15"/>
      <c r="E365" s="13"/>
      <c r="F365" s="13"/>
      <c r="G365" s="13"/>
    </row>
    <row r="366" spans="1:7" x14ac:dyDescent="0.3">
      <c r="A366" s="13"/>
      <c r="B366" s="13"/>
      <c r="C366" s="13"/>
      <c r="D366" s="15"/>
      <c r="E366" s="13"/>
      <c r="F366" s="13"/>
      <c r="G366" s="13"/>
    </row>
    <row r="367" spans="1:7" x14ac:dyDescent="0.3">
      <c r="A367" s="13"/>
      <c r="B367" s="13"/>
      <c r="C367" s="13"/>
      <c r="D367" s="15"/>
      <c r="E367" s="13"/>
      <c r="F367" s="13"/>
      <c r="G367" s="13"/>
    </row>
    <row r="368" spans="1:7" x14ac:dyDescent="0.3">
      <c r="A368" s="13"/>
      <c r="B368" s="13"/>
      <c r="C368" s="13"/>
      <c r="D368" s="15"/>
      <c r="E368" s="13"/>
      <c r="F368" s="13"/>
      <c r="G368" s="13"/>
    </row>
    <row r="369" spans="1:7" x14ac:dyDescent="0.3">
      <c r="A369" s="13"/>
      <c r="B369" s="13"/>
      <c r="C369" s="13"/>
      <c r="D369" s="15"/>
      <c r="E369" s="13"/>
      <c r="F369" s="13"/>
      <c r="G369" s="13"/>
    </row>
    <row r="370" spans="1:7" x14ac:dyDescent="0.3">
      <c r="A370" s="13"/>
      <c r="B370" s="13"/>
      <c r="C370" s="13"/>
      <c r="D370" s="15"/>
      <c r="E370" s="13"/>
      <c r="F370" s="13"/>
      <c r="G370" s="13"/>
    </row>
    <row r="371" spans="1:7" x14ac:dyDescent="0.3">
      <c r="A371" s="13"/>
      <c r="B371" s="13"/>
      <c r="C371" s="13"/>
      <c r="D371" s="15"/>
      <c r="E371" s="13"/>
      <c r="F371" s="13"/>
      <c r="G371" s="13"/>
    </row>
    <row r="372" spans="1:7" x14ac:dyDescent="0.3">
      <c r="A372" s="13"/>
      <c r="B372" s="13"/>
      <c r="C372" s="13"/>
      <c r="D372" s="15"/>
      <c r="E372" s="13"/>
      <c r="F372" s="13"/>
      <c r="G372" s="13"/>
    </row>
    <row r="373" spans="1:7" x14ac:dyDescent="0.3">
      <c r="A373" s="13"/>
      <c r="B373" s="13"/>
      <c r="C373" s="13"/>
      <c r="D373" s="15"/>
      <c r="E373" s="13"/>
      <c r="F373" s="13"/>
      <c r="G373" s="13"/>
    </row>
    <row r="374" spans="1:7" x14ac:dyDescent="0.3">
      <c r="A374" s="13"/>
      <c r="B374" s="13"/>
      <c r="C374" s="13"/>
      <c r="D374" s="15"/>
      <c r="E374" s="13"/>
      <c r="F374" s="13"/>
      <c r="G374" s="13"/>
    </row>
    <row r="375" spans="1:7" x14ac:dyDescent="0.3">
      <c r="A375" s="13"/>
      <c r="B375" s="13"/>
      <c r="C375" s="13"/>
      <c r="D375" s="15"/>
      <c r="E375" s="13"/>
      <c r="F375" s="13"/>
      <c r="G375" s="13"/>
    </row>
    <row r="376" spans="1:7" x14ac:dyDescent="0.3">
      <c r="A376" s="13"/>
      <c r="B376" s="13"/>
      <c r="C376" s="13"/>
      <c r="D376" s="15"/>
      <c r="E376" s="13"/>
      <c r="F376" s="13"/>
      <c r="G376" s="13"/>
    </row>
    <row r="377" spans="1:7" x14ac:dyDescent="0.3">
      <c r="A377" s="13"/>
      <c r="B377" s="13"/>
      <c r="C377" s="13"/>
      <c r="D377" s="15"/>
      <c r="E377" s="13"/>
      <c r="F377" s="13"/>
      <c r="G377" s="13"/>
    </row>
    <row r="378" spans="1:7" x14ac:dyDescent="0.3">
      <c r="A378" s="13"/>
      <c r="B378" s="13"/>
      <c r="C378" s="13"/>
      <c r="D378" s="15"/>
      <c r="E378" s="13"/>
      <c r="F378" s="13"/>
      <c r="G378" s="13"/>
    </row>
    <row r="379" spans="1:7" x14ac:dyDescent="0.3">
      <c r="A379" s="13"/>
      <c r="B379" s="13"/>
      <c r="C379" s="13"/>
      <c r="D379" s="15"/>
      <c r="E379" s="13"/>
      <c r="F379" s="13"/>
      <c r="G379" s="13"/>
    </row>
    <row r="380" spans="1:7" x14ac:dyDescent="0.3">
      <c r="A380" s="13"/>
      <c r="B380" s="13"/>
      <c r="C380" s="13"/>
      <c r="D380" s="15"/>
      <c r="E380" s="13"/>
      <c r="F380" s="13"/>
      <c r="G380" s="13"/>
    </row>
    <row r="381" spans="1:7" x14ac:dyDescent="0.3">
      <c r="A381" s="13"/>
      <c r="B381" s="13"/>
      <c r="C381" s="13"/>
      <c r="D381" s="15"/>
      <c r="E381" s="13"/>
      <c r="F381" s="13"/>
      <c r="G381" s="13"/>
    </row>
    <row r="382" spans="1:7" x14ac:dyDescent="0.3">
      <c r="A382" s="13"/>
      <c r="B382" s="13"/>
      <c r="C382" s="13"/>
      <c r="D382" s="15"/>
      <c r="E382" s="13"/>
      <c r="F382" s="13"/>
      <c r="G382" s="13"/>
    </row>
    <row r="383" spans="1:7" x14ac:dyDescent="0.3">
      <c r="A383" s="13"/>
      <c r="B383" s="13"/>
      <c r="C383" s="13"/>
      <c r="D383" s="15"/>
      <c r="E383" s="13"/>
      <c r="F383" s="13"/>
      <c r="G383" s="13"/>
    </row>
    <row r="384" spans="1:7" x14ac:dyDescent="0.3">
      <c r="A384" s="13"/>
      <c r="B384" s="13"/>
      <c r="C384" s="13"/>
      <c r="D384" s="15"/>
      <c r="E384" s="13"/>
      <c r="F384" s="13"/>
      <c r="G384" s="13"/>
    </row>
    <row r="385" spans="1:7" x14ac:dyDescent="0.3">
      <c r="A385" s="13"/>
      <c r="B385" s="13"/>
      <c r="C385" s="13"/>
      <c r="D385" s="15"/>
      <c r="E385" s="13"/>
      <c r="F385" s="13"/>
      <c r="G385" s="13"/>
    </row>
    <row r="386" spans="1:7" x14ac:dyDescent="0.3">
      <c r="A386" s="13"/>
      <c r="B386" s="13"/>
      <c r="C386" s="13"/>
      <c r="D386" s="15"/>
      <c r="E386" s="13"/>
      <c r="F386" s="13"/>
      <c r="G386" s="13"/>
    </row>
    <row r="387" spans="1:7" x14ac:dyDescent="0.3">
      <c r="A387" s="13"/>
      <c r="B387" s="13"/>
      <c r="C387" s="13"/>
      <c r="D387" s="15"/>
      <c r="E387" s="13"/>
      <c r="F387" s="13"/>
      <c r="G387" s="13"/>
    </row>
    <row r="388" spans="1:7" x14ac:dyDescent="0.3">
      <c r="A388" s="13"/>
      <c r="B388" s="13"/>
      <c r="C388" s="13"/>
      <c r="D388" s="15"/>
      <c r="E388" s="13"/>
      <c r="F388" s="13"/>
      <c r="G388" s="13"/>
    </row>
    <row r="389" spans="1:7" x14ac:dyDescent="0.3">
      <c r="A389" s="13"/>
      <c r="B389" s="13"/>
      <c r="C389" s="13"/>
      <c r="D389" s="15"/>
      <c r="E389" s="13"/>
      <c r="F389" s="13"/>
      <c r="G389" s="13"/>
    </row>
    <row r="390" spans="1:7" x14ac:dyDescent="0.3">
      <c r="A390" s="13"/>
      <c r="B390" s="13"/>
      <c r="C390" s="13"/>
      <c r="D390" s="15"/>
      <c r="E390" s="13"/>
      <c r="F390" s="13"/>
      <c r="G390" s="13"/>
    </row>
    <row r="391" spans="1:7" x14ac:dyDescent="0.3">
      <c r="A391" s="13"/>
      <c r="B391" s="13"/>
      <c r="C391" s="13"/>
      <c r="D391" s="15"/>
      <c r="E391" s="13"/>
      <c r="F391" s="13"/>
      <c r="G391" s="13"/>
    </row>
    <row r="392" spans="1:7" x14ac:dyDescent="0.3">
      <c r="A392" s="13"/>
      <c r="B392" s="13"/>
      <c r="C392" s="13"/>
      <c r="D392" s="15"/>
      <c r="E392" s="13"/>
      <c r="F392" s="13"/>
      <c r="G392" s="13"/>
    </row>
    <row r="393" spans="1:7" x14ac:dyDescent="0.3">
      <c r="A393" s="13"/>
      <c r="B393" s="13"/>
      <c r="C393" s="13"/>
      <c r="D393" s="15"/>
      <c r="E393" s="13"/>
      <c r="F393" s="13"/>
      <c r="G393" s="13"/>
    </row>
    <row r="394" spans="1:7" x14ac:dyDescent="0.3">
      <c r="A394" s="13"/>
      <c r="B394" s="13"/>
      <c r="C394" s="13"/>
      <c r="D394" s="15"/>
      <c r="E394" s="13"/>
      <c r="F394" s="13"/>
      <c r="G394" s="13"/>
    </row>
    <row r="395" spans="1:7" x14ac:dyDescent="0.3">
      <c r="A395" s="13"/>
      <c r="B395" s="13"/>
      <c r="C395" s="13"/>
      <c r="D395" s="15"/>
      <c r="E395" s="13"/>
      <c r="F395" s="13"/>
      <c r="G395" s="13"/>
    </row>
    <row r="396" spans="1:7" x14ac:dyDescent="0.3">
      <c r="A396" s="13"/>
      <c r="B396" s="13"/>
      <c r="C396" s="13"/>
      <c r="D396" s="15"/>
      <c r="E396" s="13"/>
      <c r="F396" s="13"/>
      <c r="G396" s="13"/>
    </row>
    <row r="397" spans="1:7" x14ac:dyDescent="0.3">
      <c r="A397" s="13"/>
      <c r="B397" s="13"/>
      <c r="C397" s="13"/>
      <c r="D397" s="15"/>
      <c r="E397" s="13"/>
      <c r="F397" s="13"/>
      <c r="G397" s="13"/>
    </row>
    <row r="398" spans="1:7" x14ac:dyDescent="0.3">
      <c r="A398" s="13"/>
      <c r="B398" s="13"/>
      <c r="C398" s="13"/>
      <c r="D398" s="15"/>
      <c r="E398" s="13"/>
      <c r="F398" s="13"/>
      <c r="G398" s="13"/>
    </row>
    <row r="399" spans="1:7" x14ac:dyDescent="0.3">
      <c r="A399" s="13"/>
      <c r="B399" s="13"/>
      <c r="C399" s="13"/>
      <c r="D399" s="15"/>
      <c r="E399" s="13"/>
      <c r="F399" s="13"/>
      <c r="G399" s="13"/>
    </row>
    <row r="400" spans="1:7" x14ac:dyDescent="0.3">
      <c r="A400" s="13"/>
      <c r="B400" s="13"/>
      <c r="C400" s="13"/>
      <c r="D400" s="15"/>
      <c r="E400" s="13"/>
      <c r="F400" s="13"/>
      <c r="G400" s="13"/>
    </row>
    <row r="401" spans="1:7" x14ac:dyDescent="0.3">
      <c r="A401" s="13"/>
      <c r="B401" s="13"/>
      <c r="C401" s="13"/>
      <c r="D401" s="15"/>
      <c r="E401" s="13"/>
      <c r="F401" s="13"/>
      <c r="G401" s="13"/>
    </row>
    <row r="402" spans="1:7" x14ac:dyDescent="0.3">
      <c r="A402" s="13"/>
      <c r="B402" s="13"/>
      <c r="C402" s="13"/>
      <c r="D402" s="15"/>
      <c r="E402" s="13"/>
      <c r="F402" s="13"/>
      <c r="G402" s="13"/>
    </row>
    <row r="403" spans="1:7" x14ac:dyDescent="0.3">
      <c r="A403" s="13"/>
      <c r="B403" s="13"/>
      <c r="C403" s="13"/>
      <c r="D403" s="15"/>
      <c r="E403" s="13"/>
      <c r="F403" s="13"/>
      <c r="G403" s="13"/>
    </row>
    <row r="404" spans="1:7" x14ac:dyDescent="0.3">
      <c r="A404" s="13"/>
      <c r="B404" s="13"/>
      <c r="C404" s="13"/>
      <c r="D404" s="15"/>
      <c r="E404" s="13"/>
      <c r="F404" s="13"/>
      <c r="G404" s="13"/>
    </row>
    <row r="405" spans="1:7" x14ac:dyDescent="0.3">
      <c r="A405" s="13"/>
      <c r="B405" s="13"/>
      <c r="C405" s="13"/>
      <c r="D405" s="15"/>
      <c r="E405" s="13"/>
      <c r="F405" s="13"/>
      <c r="G405" s="13"/>
    </row>
    <row r="406" spans="1:7" x14ac:dyDescent="0.3">
      <c r="A406" s="13"/>
      <c r="B406" s="13"/>
      <c r="C406" s="13"/>
      <c r="D406" s="15"/>
      <c r="E406" s="13"/>
      <c r="F406" s="13"/>
      <c r="G406" s="13"/>
    </row>
    <row r="407" spans="1:7" x14ac:dyDescent="0.3">
      <c r="A407" s="13"/>
      <c r="B407" s="13"/>
      <c r="C407" s="13"/>
      <c r="D407" s="15"/>
      <c r="E407" s="13"/>
      <c r="F407" s="13"/>
      <c r="G407" s="13"/>
    </row>
    <row r="408" spans="1:7" x14ac:dyDescent="0.3">
      <c r="A408" s="13"/>
      <c r="B408" s="13"/>
      <c r="C408" s="13"/>
      <c r="D408" s="15"/>
      <c r="E408" s="13"/>
      <c r="F408" s="13"/>
      <c r="G408" s="13"/>
    </row>
    <row r="409" spans="1:7" x14ac:dyDescent="0.3">
      <c r="A409" s="13"/>
      <c r="B409" s="13"/>
      <c r="C409" s="13"/>
      <c r="D409" s="15"/>
      <c r="E409" s="13"/>
      <c r="F409" s="13"/>
      <c r="G409" s="13"/>
    </row>
    <row r="410" spans="1:7" x14ac:dyDescent="0.3">
      <c r="A410" s="13"/>
      <c r="B410" s="13"/>
      <c r="C410" s="13"/>
      <c r="D410" s="15"/>
      <c r="E410" s="13"/>
      <c r="F410" s="13"/>
      <c r="G410" s="13"/>
    </row>
    <row r="411" spans="1:7" x14ac:dyDescent="0.3">
      <c r="A411" s="13"/>
      <c r="B411" s="13"/>
      <c r="C411" s="13"/>
      <c r="D411" s="15"/>
      <c r="E411" s="13"/>
      <c r="F411" s="13"/>
      <c r="G411" s="13"/>
    </row>
    <row r="412" spans="1:7" x14ac:dyDescent="0.3">
      <c r="A412" s="13"/>
      <c r="B412" s="13"/>
      <c r="C412" s="13"/>
      <c r="D412" s="15"/>
      <c r="E412" s="13"/>
      <c r="F412" s="13"/>
      <c r="G412" s="13"/>
    </row>
    <row r="413" spans="1:7" x14ac:dyDescent="0.3">
      <c r="A413" s="13"/>
      <c r="B413" s="13"/>
      <c r="C413" s="13"/>
      <c r="D413" s="15"/>
      <c r="E413" s="13"/>
      <c r="F413" s="13"/>
      <c r="G413" s="13"/>
    </row>
    <row r="414" spans="1:7" x14ac:dyDescent="0.3">
      <c r="A414" s="13"/>
      <c r="B414" s="13"/>
      <c r="C414" s="13"/>
      <c r="D414" s="15"/>
      <c r="E414" s="13"/>
      <c r="F414" s="13"/>
      <c r="G414" s="13"/>
    </row>
    <row r="415" spans="1:7" x14ac:dyDescent="0.3">
      <c r="A415" s="13"/>
      <c r="B415" s="13"/>
      <c r="C415" s="13"/>
      <c r="D415" s="15"/>
      <c r="E415" s="13"/>
      <c r="F415" s="13"/>
      <c r="G415" s="13"/>
    </row>
    <row r="416" spans="1:7" x14ac:dyDescent="0.3">
      <c r="A416" s="13"/>
      <c r="B416" s="13"/>
      <c r="C416" s="13"/>
      <c r="D416" s="15"/>
      <c r="E416" s="13"/>
      <c r="F416" s="13"/>
      <c r="G416" s="13"/>
    </row>
    <row r="417" spans="1:7" x14ac:dyDescent="0.3">
      <c r="A417" s="13"/>
      <c r="B417" s="13"/>
      <c r="C417" s="13"/>
      <c r="D417" s="15"/>
      <c r="E417" s="13"/>
      <c r="F417" s="13"/>
      <c r="G417" s="13"/>
    </row>
    <row r="418" spans="1:7" x14ac:dyDescent="0.3">
      <c r="A418" s="13"/>
      <c r="B418" s="13"/>
      <c r="C418" s="13"/>
      <c r="D418" s="15"/>
      <c r="E418" s="13"/>
      <c r="F418" s="13"/>
      <c r="G418" s="13"/>
    </row>
    <row r="419" spans="1:7" x14ac:dyDescent="0.3">
      <c r="A419" s="13"/>
      <c r="B419" s="13"/>
      <c r="C419" s="13"/>
      <c r="D419" s="15"/>
      <c r="E419" s="13"/>
      <c r="F419" s="13"/>
      <c r="G419" s="13"/>
    </row>
    <row r="420" spans="1:7" x14ac:dyDescent="0.3">
      <c r="A420" s="13"/>
      <c r="B420" s="13"/>
      <c r="C420" s="13"/>
      <c r="D420" s="15"/>
      <c r="E420" s="13"/>
      <c r="F420" s="13"/>
      <c r="G420" s="13"/>
    </row>
    <row r="421" spans="1:7" x14ac:dyDescent="0.3">
      <c r="A421" s="13"/>
      <c r="B421" s="13"/>
      <c r="C421" s="13"/>
      <c r="D421" s="15"/>
      <c r="E421" s="13"/>
      <c r="F421" s="13"/>
      <c r="G421" s="13"/>
    </row>
    <row r="422" spans="1:7" x14ac:dyDescent="0.3">
      <c r="A422" s="13"/>
      <c r="B422" s="13"/>
      <c r="C422" s="13"/>
      <c r="D422" s="15"/>
      <c r="E422" s="13"/>
      <c r="F422" s="13"/>
      <c r="G422" s="13"/>
    </row>
    <row r="423" spans="1:7" x14ac:dyDescent="0.3">
      <c r="A423" s="13"/>
      <c r="B423" s="13"/>
      <c r="C423" s="13"/>
      <c r="D423" s="15"/>
      <c r="E423" s="13"/>
      <c r="F423" s="13"/>
      <c r="G423" s="13"/>
    </row>
    <row r="424" spans="1:7" x14ac:dyDescent="0.3">
      <c r="A424" s="13"/>
      <c r="B424" s="13"/>
      <c r="C424" s="13"/>
      <c r="D424" s="15"/>
      <c r="E424" s="13"/>
      <c r="F424" s="13"/>
      <c r="G424" s="13"/>
    </row>
    <row r="425" spans="1:7" x14ac:dyDescent="0.3">
      <c r="A425" s="13"/>
      <c r="B425" s="13"/>
      <c r="C425" s="13"/>
      <c r="D425" s="15"/>
      <c r="E425" s="13"/>
      <c r="F425" s="13"/>
      <c r="G425" s="13"/>
    </row>
    <row r="426" spans="1:7" x14ac:dyDescent="0.3">
      <c r="A426" s="13"/>
      <c r="B426" s="13"/>
      <c r="C426" s="13"/>
      <c r="D426" s="15"/>
      <c r="E426" s="13"/>
      <c r="F426" s="13"/>
      <c r="G426" s="13"/>
    </row>
    <row r="427" spans="1:7" x14ac:dyDescent="0.3">
      <c r="A427" s="13"/>
      <c r="B427" s="13"/>
      <c r="C427" s="13"/>
      <c r="D427" s="15"/>
      <c r="E427" s="13"/>
      <c r="F427" s="13"/>
      <c r="G427" s="13"/>
    </row>
    <row r="428" spans="1:7" x14ac:dyDescent="0.3">
      <c r="A428" s="13"/>
      <c r="B428" s="13"/>
      <c r="C428" s="13"/>
      <c r="D428" s="15"/>
      <c r="E428" s="13"/>
      <c r="F428" s="13"/>
      <c r="G428" s="13"/>
    </row>
    <row r="429" spans="1:7" x14ac:dyDescent="0.3">
      <c r="A429" s="13"/>
      <c r="B429" s="13"/>
      <c r="C429" s="13"/>
      <c r="D429" s="15"/>
      <c r="E429" s="13"/>
      <c r="F429" s="13"/>
      <c r="G429" s="13"/>
    </row>
    <row r="430" spans="1:7" x14ac:dyDescent="0.3">
      <c r="A430" s="13"/>
      <c r="B430" s="13"/>
      <c r="C430" s="13"/>
      <c r="D430" s="15"/>
      <c r="E430" s="13"/>
      <c r="F430" s="13"/>
      <c r="G430" s="13"/>
    </row>
    <row r="431" spans="1:7" x14ac:dyDescent="0.3">
      <c r="A431" s="13"/>
      <c r="B431" s="13"/>
      <c r="C431" s="13"/>
      <c r="D431" s="15"/>
      <c r="E431" s="13"/>
      <c r="F431" s="13"/>
      <c r="G431" s="13"/>
    </row>
    <row r="432" spans="1:7" x14ac:dyDescent="0.3">
      <c r="A432" s="13"/>
      <c r="B432" s="13"/>
      <c r="C432" s="13"/>
      <c r="D432" s="15"/>
      <c r="E432" s="13"/>
      <c r="F432" s="13"/>
      <c r="G432" s="13"/>
    </row>
    <row r="433" spans="1:7" x14ac:dyDescent="0.3">
      <c r="A433" s="13"/>
      <c r="B433" s="13"/>
      <c r="C433" s="13"/>
      <c r="D433" s="15"/>
      <c r="E433" s="13"/>
      <c r="F433" s="13"/>
      <c r="G433" s="13"/>
    </row>
    <row r="434" spans="1:7" x14ac:dyDescent="0.3">
      <c r="A434" s="13"/>
      <c r="B434" s="13"/>
      <c r="C434" s="13"/>
      <c r="D434" s="15"/>
      <c r="E434" s="13"/>
      <c r="F434" s="13"/>
      <c r="G434" s="13"/>
    </row>
    <row r="435" spans="1:7" x14ac:dyDescent="0.3">
      <c r="A435" s="13"/>
      <c r="B435" s="13"/>
      <c r="C435" s="13"/>
      <c r="D435" s="15"/>
      <c r="E435" s="13"/>
      <c r="F435" s="13"/>
      <c r="G435" s="13"/>
    </row>
    <row r="436" spans="1:7" x14ac:dyDescent="0.3">
      <c r="A436" s="13"/>
      <c r="B436" s="13"/>
      <c r="C436" s="13"/>
      <c r="D436" s="15"/>
      <c r="E436" s="13"/>
      <c r="F436" s="13"/>
      <c r="G436" s="13"/>
    </row>
    <row r="437" spans="1:7" x14ac:dyDescent="0.3">
      <c r="A437" s="13"/>
      <c r="B437" s="13"/>
      <c r="C437" s="13"/>
      <c r="D437" s="15"/>
      <c r="E437" s="13"/>
      <c r="F437" s="13"/>
      <c r="G437" s="13"/>
    </row>
    <row r="438" spans="1:7" x14ac:dyDescent="0.3">
      <c r="A438" s="13"/>
      <c r="B438" s="13"/>
      <c r="C438" s="13"/>
      <c r="D438" s="15"/>
      <c r="E438" s="13"/>
      <c r="F438" s="13"/>
      <c r="G438" s="13"/>
    </row>
    <row r="439" spans="1:7" x14ac:dyDescent="0.3">
      <c r="A439" s="13"/>
      <c r="B439" s="13"/>
      <c r="C439" s="13"/>
      <c r="D439" s="15"/>
      <c r="E439" s="13"/>
      <c r="F439" s="13"/>
      <c r="G439" s="13"/>
    </row>
    <row r="440" spans="1:7" x14ac:dyDescent="0.3">
      <c r="A440" s="13"/>
      <c r="B440" s="13"/>
      <c r="C440" s="13"/>
      <c r="D440" s="15"/>
      <c r="E440" s="13"/>
      <c r="F440" s="13"/>
      <c r="G440" s="13"/>
    </row>
    <row r="441" spans="1:7" x14ac:dyDescent="0.3">
      <c r="A441" s="13"/>
      <c r="B441" s="13"/>
      <c r="C441" s="13"/>
      <c r="D441" s="15"/>
      <c r="E441" s="13"/>
      <c r="F441" s="13"/>
      <c r="G441" s="13"/>
    </row>
    <row r="442" spans="1:7" x14ac:dyDescent="0.3">
      <c r="A442" s="13"/>
      <c r="B442" s="13"/>
      <c r="C442" s="13"/>
      <c r="D442" s="15"/>
      <c r="E442" s="13"/>
      <c r="F442" s="13"/>
      <c r="G442" s="13"/>
    </row>
    <row r="443" spans="1:7" x14ac:dyDescent="0.3">
      <c r="A443" s="13"/>
      <c r="B443" s="13"/>
      <c r="C443" s="13"/>
      <c r="D443" s="15"/>
      <c r="E443" s="13"/>
      <c r="F443" s="13"/>
      <c r="G443" s="13"/>
    </row>
    <row r="444" spans="1:7" x14ac:dyDescent="0.3">
      <c r="A444" s="13"/>
      <c r="B444" s="13"/>
      <c r="C444" s="13"/>
      <c r="D444" s="15"/>
      <c r="E444" s="13"/>
      <c r="F444" s="13"/>
      <c r="G444" s="13"/>
    </row>
    <row r="445" spans="1:7" x14ac:dyDescent="0.3">
      <c r="A445" s="13"/>
      <c r="B445" s="13"/>
      <c r="C445" s="13"/>
      <c r="D445" s="15"/>
      <c r="E445" s="13"/>
      <c r="F445" s="13"/>
      <c r="G445" s="13"/>
    </row>
    <row r="446" spans="1:7" x14ac:dyDescent="0.3">
      <c r="A446" s="13"/>
      <c r="B446" s="13"/>
      <c r="C446" s="13"/>
      <c r="D446" s="15"/>
      <c r="E446" s="13"/>
      <c r="F446" s="13"/>
      <c r="G446" s="13"/>
    </row>
    <row r="447" spans="1:7" x14ac:dyDescent="0.3">
      <c r="A447" s="13"/>
      <c r="B447" s="13"/>
      <c r="C447" s="13"/>
      <c r="D447" s="15"/>
      <c r="E447" s="13"/>
      <c r="F447" s="13"/>
      <c r="G447" s="13"/>
    </row>
    <row r="448" spans="1:7" x14ac:dyDescent="0.3">
      <c r="A448" s="13"/>
      <c r="B448" s="13"/>
      <c r="C448" s="13"/>
      <c r="D448" s="15"/>
      <c r="E448" s="13"/>
      <c r="F448" s="13"/>
      <c r="G448" s="13"/>
    </row>
    <row r="449" spans="1:7" x14ac:dyDescent="0.3">
      <c r="A449" s="13"/>
      <c r="B449" s="13"/>
      <c r="C449" s="13"/>
      <c r="D449" s="15"/>
      <c r="E449" s="13"/>
      <c r="F449" s="13"/>
      <c r="G449" s="13"/>
    </row>
    <row r="450" spans="1:7" x14ac:dyDescent="0.3">
      <c r="A450" s="13"/>
      <c r="B450" s="13"/>
      <c r="C450" s="13"/>
      <c r="D450" s="15"/>
      <c r="E450" s="13"/>
      <c r="F450" s="13"/>
      <c r="G450" s="13"/>
    </row>
    <row r="451" spans="1:7" x14ac:dyDescent="0.3">
      <c r="A451" s="13"/>
      <c r="B451" s="13"/>
      <c r="C451" s="13"/>
      <c r="D451" s="15"/>
      <c r="E451" s="13"/>
      <c r="F451" s="13"/>
      <c r="G451" s="13"/>
    </row>
    <row r="452" spans="1:7" x14ac:dyDescent="0.3">
      <c r="A452" s="13"/>
      <c r="B452" s="13"/>
      <c r="C452" s="13"/>
      <c r="D452" s="15"/>
      <c r="E452" s="13"/>
      <c r="F452" s="13"/>
      <c r="G452" s="13"/>
    </row>
    <row r="453" spans="1:7" x14ac:dyDescent="0.3">
      <c r="A453" s="13"/>
      <c r="B453" s="13"/>
      <c r="C453" s="13"/>
      <c r="D453" s="15"/>
      <c r="E453" s="13"/>
      <c r="F453" s="13"/>
      <c r="G453" s="13"/>
    </row>
    <row r="454" spans="1:7" x14ac:dyDescent="0.3">
      <c r="A454" s="13"/>
      <c r="B454" s="13"/>
      <c r="C454" s="13"/>
      <c r="D454" s="15"/>
      <c r="E454" s="13"/>
      <c r="F454" s="13"/>
      <c r="G454" s="13"/>
    </row>
    <row r="455" spans="1:7" x14ac:dyDescent="0.3">
      <c r="A455" s="13"/>
      <c r="B455" s="13"/>
      <c r="C455" s="13"/>
      <c r="D455" s="15"/>
      <c r="E455" s="13"/>
      <c r="F455" s="13"/>
      <c r="G455" s="13"/>
    </row>
    <row r="456" spans="1:7" x14ac:dyDescent="0.3">
      <c r="A456" s="13"/>
      <c r="B456" s="13"/>
      <c r="C456" s="13"/>
      <c r="D456" s="15"/>
      <c r="E456" s="13"/>
      <c r="F456" s="13"/>
      <c r="G456" s="13"/>
    </row>
    <row r="457" spans="1:7" x14ac:dyDescent="0.3">
      <c r="A457" s="13"/>
      <c r="B457" s="13"/>
      <c r="C457" s="13"/>
      <c r="D457" s="15"/>
      <c r="E457" s="13"/>
      <c r="F457" s="13"/>
      <c r="G457" s="13"/>
    </row>
    <row r="458" spans="1:7" x14ac:dyDescent="0.3">
      <c r="A458" s="13"/>
      <c r="B458" s="13"/>
      <c r="C458" s="13"/>
      <c r="D458" s="15"/>
      <c r="E458" s="13"/>
      <c r="F458" s="13"/>
      <c r="G458" s="13"/>
    </row>
    <row r="459" spans="1:7" x14ac:dyDescent="0.3">
      <c r="A459" s="13"/>
      <c r="B459" s="13"/>
      <c r="C459" s="13"/>
      <c r="D459" s="15"/>
      <c r="E459" s="13"/>
      <c r="F459" s="13"/>
      <c r="G459" s="13"/>
    </row>
    <row r="460" spans="1:7" x14ac:dyDescent="0.3">
      <c r="A460" s="13"/>
      <c r="B460" s="13"/>
      <c r="C460" s="13"/>
      <c r="D460" s="15"/>
      <c r="E460" s="13"/>
      <c r="F460" s="13"/>
      <c r="G460" s="13"/>
    </row>
    <row r="461" spans="1:7" x14ac:dyDescent="0.3">
      <c r="A461" s="13"/>
      <c r="B461" s="13"/>
      <c r="C461" s="13"/>
      <c r="D461" s="15"/>
      <c r="E461" s="13"/>
      <c r="F461" s="13"/>
      <c r="G461" s="13"/>
    </row>
    <row r="462" spans="1:7" x14ac:dyDescent="0.3">
      <c r="A462" s="13"/>
      <c r="B462" s="13"/>
      <c r="C462" s="13"/>
      <c r="D462" s="15"/>
      <c r="E462" s="13"/>
      <c r="F462" s="13"/>
      <c r="G462" s="13"/>
    </row>
    <row r="463" spans="1:7" x14ac:dyDescent="0.3">
      <c r="A463" s="13"/>
      <c r="B463" s="13"/>
      <c r="C463" s="13"/>
      <c r="D463" s="15"/>
      <c r="E463" s="13"/>
      <c r="F463" s="13"/>
      <c r="G463" s="13"/>
    </row>
    <row r="464" spans="1:7" x14ac:dyDescent="0.3">
      <c r="A464" s="13"/>
      <c r="B464" s="13"/>
      <c r="C464" s="13"/>
      <c r="D464" s="15"/>
      <c r="E464" s="13"/>
      <c r="F464" s="13"/>
      <c r="G464" s="13"/>
    </row>
    <row r="465" spans="1:7" x14ac:dyDescent="0.3">
      <c r="A465" s="13"/>
      <c r="B465" s="13"/>
      <c r="C465" s="13"/>
      <c r="D465" s="15"/>
      <c r="E465" s="13"/>
      <c r="F465" s="13"/>
      <c r="G465" s="13"/>
    </row>
    <row r="466" spans="1:7" x14ac:dyDescent="0.3">
      <c r="A466" s="13"/>
      <c r="B466" s="13"/>
      <c r="C466" s="13"/>
      <c r="D466" s="15"/>
      <c r="E466" s="13"/>
      <c r="F466" s="13"/>
      <c r="G466" s="13"/>
    </row>
    <row r="467" spans="1:7" x14ac:dyDescent="0.3">
      <c r="A467" s="13"/>
      <c r="B467" s="13"/>
      <c r="C467" s="13"/>
      <c r="D467" s="15"/>
      <c r="E467" s="13"/>
      <c r="F467" s="13"/>
      <c r="G467" s="13"/>
    </row>
    <row r="468" spans="1:7" x14ac:dyDescent="0.3">
      <c r="A468" s="13"/>
      <c r="B468" s="13"/>
      <c r="C468" s="13"/>
      <c r="D468" s="15"/>
      <c r="E468" s="13"/>
      <c r="F468" s="13"/>
      <c r="G468" s="13"/>
    </row>
    <row r="469" spans="1:7" x14ac:dyDescent="0.3">
      <c r="A469" s="13"/>
      <c r="B469" s="13"/>
      <c r="C469" s="13"/>
      <c r="D469" s="15"/>
      <c r="E469" s="13"/>
      <c r="F469" s="13"/>
      <c r="G469" s="13"/>
    </row>
    <row r="470" spans="1:7" x14ac:dyDescent="0.3">
      <c r="A470" s="13"/>
      <c r="B470" s="13"/>
      <c r="C470" s="13"/>
      <c r="D470" s="15"/>
      <c r="E470" s="13"/>
      <c r="F470" s="13"/>
      <c r="G470" s="13"/>
    </row>
    <row r="471" spans="1:7" x14ac:dyDescent="0.3">
      <c r="A471" s="13"/>
      <c r="B471" s="13"/>
      <c r="C471" s="13"/>
      <c r="D471" s="15"/>
      <c r="E471" s="13"/>
      <c r="F471" s="13"/>
      <c r="G471" s="13"/>
    </row>
    <row r="472" spans="1:7" x14ac:dyDescent="0.3">
      <c r="A472" s="13"/>
      <c r="B472" s="13"/>
      <c r="C472" s="13"/>
      <c r="D472" s="15"/>
      <c r="E472" s="13"/>
      <c r="F472" s="13"/>
      <c r="G472" s="13"/>
    </row>
    <row r="473" spans="1:7" x14ac:dyDescent="0.3">
      <c r="A473" s="13"/>
      <c r="B473" s="13"/>
      <c r="C473" s="13"/>
      <c r="D473" s="15"/>
      <c r="E473" s="13"/>
      <c r="F473" s="13"/>
      <c r="G473" s="13"/>
    </row>
    <row r="474" spans="1:7" x14ac:dyDescent="0.3">
      <c r="A474" s="13"/>
      <c r="B474" s="13"/>
      <c r="C474" s="13"/>
      <c r="D474" s="15"/>
      <c r="E474" s="13"/>
      <c r="F474" s="13"/>
      <c r="G474" s="13"/>
    </row>
    <row r="475" spans="1:7" x14ac:dyDescent="0.3">
      <c r="A475" s="13"/>
      <c r="B475" s="13"/>
      <c r="C475" s="13"/>
      <c r="D475" s="15"/>
      <c r="E475" s="13"/>
      <c r="F475" s="13"/>
      <c r="G475" s="13"/>
    </row>
    <row r="476" spans="1:7" x14ac:dyDescent="0.3">
      <c r="A476" s="13"/>
      <c r="B476" s="13"/>
      <c r="C476" s="13"/>
      <c r="D476" s="15"/>
      <c r="E476" s="13"/>
      <c r="F476" s="13"/>
      <c r="G476" s="13"/>
    </row>
    <row r="477" spans="1:7" x14ac:dyDescent="0.3">
      <c r="A477" s="13"/>
      <c r="B477" s="13"/>
      <c r="C477" s="13"/>
      <c r="D477" s="15"/>
      <c r="E477" s="13"/>
      <c r="F477" s="13"/>
      <c r="G477" s="13"/>
    </row>
    <row r="478" spans="1:7" x14ac:dyDescent="0.3">
      <c r="A478" s="13"/>
      <c r="B478" s="13"/>
      <c r="C478" s="13"/>
      <c r="D478" s="15"/>
      <c r="E478" s="13"/>
      <c r="F478" s="13"/>
      <c r="G478" s="13"/>
    </row>
    <row r="479" spans="1:7" x14ac:dyDescent="0.3">
      <c r="A479" s="13"/>
      <c r="B479" s="13"/>
      <c r="C479" s="13"/>
      <c r="D479" s="15"/>
      <c r="E479" s="13"/>
      <c r="F479" s="13"/>
      <c r="G479" s="13"/>
    </row>
    <row r="480" spans="1:7" x14ac:dyDescent="0.3">
      <c r="A480" s="13"/>
      <c r="B480" s="13"/>
      <c r="C480" s="13"/>
      <c r="D480" s="15"/>
      <c r="E480" s="13"/>
      <c r="F480" s="13"/>
      <c r="G480" s="13"/>
    </row>
    <row r="481" spans="1:7" x14ac:dyDescent="0.3">
      <c r="A481" s="13"/>
      <c r="B481" s="13"/>
      <c r="C481" s="13"/>
      <c r="D481" s="15"/>
      <c r="E481" s="13"/>
      <c r="F481" s="13"/>
      <c r="G481" s="13"/>
    </row>
    <row r="482" spans="1:7" x14ac:dyDescent="0.3">
      <c r="A482" s="13"/>
      <c r="B482" s="13"/>
      <c r="C482" s="13"/>
      <c r="D482" s="15"/>
      <c r="E482" s="13"/>
      <c r="F482" s="13"/>
      <c r="G482" s="13"/>
    </row>
    <row r="483" spans="1:7" x14ac:dyDescent="0.3">
      <c r="A483" s="13"/>
      <c r="B483" s="13"/>
      <c r="C483" s="13"/>
      <c r="D483" s="15"/>
      <c r="E483" s="13"/>
      <c r="F483" s="13"/>
      <c r="G483" s="13"/>
    </row>
    <row r="484" spans="1:7" x14ac:dyDescent="0.3">
      <c r="A484" s="13"/>
      <c r="B484" s="13"/>
      <c r="C484" s="13"/>
      <c r="D484" s="15"/>
      <c r="E484" s="13"/>
      <c r="F484" s="13"/>
      <c r="G484" s="13"/>
    </row>
    <row r="485" spans="1:7" x14ac:dyDescent="0.3">
      <c r="A485" s="13"/>
      <c r="B485" s="13"/>
      <c r="C485" s="13"/>
      <c r="D485" s="15"/>
      <c r="E485" s="13"/>
      <c r="F485" s="13"/>
      <c r="G485" s="13"/>
    </row>
    <row r="486" spans="1:7" x14ac:dyDescent="0.3">
      <c r="A486" s="13"/>
      <c r="B486" s="13"/>
      <c r="C486" s="13"/>
      <c r="D486" s="15"/>
      <c r="E486" s="13"/>
      <c r="F486" s="13"/>
      <c r="G486" s="13"/>
    </row>
    <row r="487" spans="1:7" x14ac:dyDescent="0.3">
      <c r="A487" s="13"/>
      <c r="B487" s="13"/>
      <c r="C487" s="13"/>
      <c r="D487" s="15"/>
      <c r="E487" s="13"/>
      <c r="F487" s="13"/>
      <c r="G487" s="13"/>
    </row>
    <row r="488" spans="1:7" x14ac:dyDescent="0.3">
      <c r="A488" s="13"/>
      <c r="B488" s="13"/>
      <c r="C488" s="13"/>
      <c r="D488" s="15"/>
      <c r="E488" s="13"/>
      <c r="F488" s="13"/>
      <c r="G488" s="13"/>
    </row>
    <row r="489" spans="1:7" x14ac:dyDescent="0.3">
      <c r="A489" s="13"/>
      <c r="B489" s="13"/>
      <c r="C489" s="13"/>
      <c r="D489" s="15"/>
      <c r="E489" s="13"/>
      <c r="F489" s="13"/>
      <c r="G489" s="13"/>
    </row>
    <row r="490" spans="1:7" x14ac:dyDescent="0.3">
      <c r="A490" s="13"/>
      <c r="B490" s="13"/>
      <c r="C490" s="13"/>
      <c r="D490" s="15"/>
      <c r="E490" s="13"/>
      <c r="F490" s="13"/>
      <c r="G490" s="13"/>
    </row>
    <row r="491" spans="1:7" x14ac:dyDescent="0.3">
      <c r="A491" s="13"/>
      <c r="B491" s="13"/>
      <c r="C491" s="13"/>
      <c r="D491" s="15"/>
      <c r="E491" s="13"/>
      <c r="F491" s="13"/>
      <c r="G491" s="13"/>
    </row>
    <row r="492" spans="1:7" x14ac:dyDescent="0.3">
      <c r="A492" s="13"/>
      <c r="B492" s="13"/>
      <c r="C492" s="13"/>
      <c r="D492" s="15"/>
      <c r="E492" s="13"/>
      <c r="F492" s="13"/>
      <c r="G492" s="13"/>
    </row>
    <row r="493" spans="1:7" x14ac:dyDescent="0.3">
      <c r="A493" s="13"/>
      <c r="B493" s="13"/>
      <c r="C493" s="13"/>
      <c r="D493" s="15"/>
      <c r="E493" s="13"/>
      <c r="F493" s="13"/>
      <c r="G493" s="13"/>
    </row>
    <row r="494" spans="1:7" x14ac:dyDescent="0.3">
      <c r="A494" s="13"/>
      <c r="B494" s="13"/>
      <c r="C494" s="13"/>
      <c r="D494" s="15"/>
      <c r="E494" s="13"/>
      <c r="F494" s="13"/>
      <c r="G494" s="13"/>
    </row>
    <row r="495" spans="1:7" x14ac:dyDescent="0.3">
      <c r="A495" s="13"/>
      <c r="B495" s="13"/>
      <c r="C495" s="13"/>
      <c r="D495" s="15"/>
      <c r="E495" s="13"/>
      <c r="F495" s="13"/>
      <c r="G495" s="13"/>
    </row>
    <row r="496" spans="1:7" x14ac:dyDescent="0.3">
      <c r="A496" s="13"/>
      <c r="B496" s="13"/>
      <c r="C496" s="13"/>
      <c r="D496" s="15"/>
      <c r="E496" s="13"/>
      <c r="F496" s="13"/>
      <c r="G496" s="13"/>
    </row>
    <row r="497" spans="1:7" x14ac:dyDescent="0.3">
      <c r="A497" s="13"/>
      <c r="B497" s="13"/>
      <c r="C497" s="13"/>
      <c r="D497" s="15"/>
      <c r="E497" s="13"/>
      <c r="F497" s="13"/>
      <c r="G497" s="13"/>
    </row>
    <row r="498" spans="1:7" x14ac:dyDescent="0.3">
      <c r="A498" s="13"/>
      <c r="B498" s="13"/>
      <c r="C498" s="13"/>
      <c r="D498" s="15"/>
      <c r="E498" s="13"/>
      <c r="F498" s="13"/>
      <c r="G498" s="13"/>
    </row>
    <row r="499" spans="1:7" x14ac:dyDescent="0.3">
      <c r="A499" s="13"/>
      <c r="B499" s="13"/>
      <c r="C499" s="13"/>
      <c r="D499" s="15"/>
      <c r="E499" s="13"/>
      <c r="F499" s="13"/>
      <c r="G499" s="13"/>
    </row>
    <row r="500" spans="1:7" x14ac:dyDescent="0.3">
      <c r="A500" s="13"/>
      <c r="B500" s="13"/>
      <c r="C500" s="13"/>
      <c r="D500" s="15"/>
      <c r="E500" s="13"/>
      <c r="F500" s="13"/>
      <c r="G500" s="13"/>
    </row>
    <row r="501" spans="1:7" x14ac:dyDescent="0.3">
      <c r="A501" s="13"/>
      <c r="B501" s="13"/>
      <c r="C501" s="13"/>
      <c r="D501" s="15"/>
      <c r="E501" s="13"/>
      <c r="F501" s="13"/>
      <c r="G501" s="13"/>
    </row>
    <row r="502" spans="1:7" x14ac:dyDescent="0.3">
      <c r="A502" s="13"/>
      <c r="B502" s="13"/>
      <c r="C502" s="13"/>
      <c r="D502" s="15"/>
      <c r="E502" s="13"/>
      <c r="F502" s="13"/>
      <c r="G502" s="13"/>
    </row>
    <row r="503" spans="1:7" x14ac:dyDescent="0.3">
      <c r="A503" s="13"/>
      <c r="B503" s="13"/>
      <c r="C503" s="13"/>
      <c r="D503" s="15"/>
      <c r="E503" s="13"/>
      <c r="F503" s="13"/>
      <c r="G503" s="13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0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32" customWidth="1"/>
    <col min="3" max="10" width="13" customWidth="1"/>
  </cols>
  <sheetData>
    <row r="1" spans="1:10" ht="25.95" customHeight="1" x14ac:dyDescent="0.4">
      <c r="A1" s="1" t="s">
        <v>63</v>
      </c>
    </row>
    <row r="2" spans="1:10" x14ac:dyDescent="0.3">
      <c r="A2" s="2" t="s">
        <v>64</v>
      </c>
    </row>
    <row r="3" spans="1:10" ht="31.95" customHeight="1" x14ac:dyDescent="0.3">
      <c r="A3" s="14" t="s">
        <v>41</v>
      </c>
      <c r="B3" s="14" t="s">
        <v>42</v>
      </c>
      <c r="C3" s="14" t="str">
        <f>IF(Locations!$A$7="","(location 1)",Locations!$A$7)</f>
        <v>Main warehouse</v>
      </c>
      <c r="D3" s="14" t="str">
        <f>IF(Locations!$A$8="","(location 2)",Locations!$A$8)</f>
        <v>Factory store</v>
      </c>
      <c r="E3" s="14" t="str">
        <f>IF(Locations!$A$9="","(location 3)",Locations!$A$9)</f>
        <v>Delhi branch</v>
      </c>
      <c r="F3" s="14" t="str">
        <f>IF(Locations!$A$10="","(location 4)",Locations!$A$10)</f>
        <v>Site: Phase 2</v>
      </c>
      <c r="G3" s="14" t="str">
        <f>IF(Locations!$A$11="","(location 5)",Locations!$A$11)</f>
        <v>(location 5)</v>
      </c>
      <c r="H3" s="14" t="str">
        <f>IF(Locations!$A$12="","(location 6)",Locations!$A$12)</f>
        <v>(location 6)</v>
      </c>
      <c r="I3" s="14" t="str">
        <f>IF(Locations!$A$13="","(location 7)",Locations!$A$13)</f>
        <v>(location 7)</v>
      </c>
      <c r="J3" s="14" t="str">
        <f>IF(Locations!$A$14="","(location 8)",Locations!$A$14)</f>
        <v>(location 8)</v>
      </c>
    </row>
    <row r="4" spans="1:10" x14ac:dyDescent="0.3">
      <c r="A4" s="16" t="str">
        <f>IF(Items!A4="","",Items!A4)</f>
        <v>RM-001</v>
      </c>
      <c r="B4" s="16" t="str">
        <f>IF(Items!B4="","",Items!B4)</f>
        <v>MS round bar 20 mm</v>
      </c>
      <c r="C4" s="17">
        <v>2200</v>
      </c>
      <c r="D4" s="17">
        <v>400</v>
      </c>
      <c r="E4" s="17">
        <v>0</v>
      </c>
      <c r="F4" s="17">
        <v>0</v>
      </c>
      <c r="G4" s="17"/>
      <c r="H4" s="17"/>
      <c r="I4" s="17"/>
      <c r="J4" s="17"/>
    </row>
    <row r="5" spans="1:10" x14ac:dyDescent="0.3">
      <c r="A5" s="16" t="str">
        <f>IF(Items!A5="","",Items!A5)</f>
        <v>RM-002</v>
      </c>
      <c r="B5" s="16" t="str">
        <f>IF(Items!B5="","",Items!B5)</f>
        <v>MS plate 10 mm</v>
      </c>
      <c r="C5" s="17">
        <v>1100</v>
      </c>
      <c r="D5" s="17">
        <v>150</v>
      </c>
      <c r="E5" s="17"/>
      <c r="F5" s="17"/>
      <c r="G5" s="17"/>
      <c r="H5" s="17"/>
      <c r="I5" s="17"/>
      <c r="J5" s="17"/>
    </row>
    <row r="6" spans="1:10" x14ac:dyDescent="0.3">
      <c r="A6" s="16" t="str">
        <f>IF(Items!A6="","",Items!A6)</f>
        <v>BO-101</v>
      </c>
      <c r="B6" s="16" t="str">
        <f>IF(Items!B6="","",Items!B6)</f>
        <v>Ball bearing 6205-2RS</v>
      </c>
      <c r="C6" s="17">
        <v>260</v>
      </c>
      <c r="D6" s="17">
        <v>40</v>
      </c>
      <c r="E6" s="17">
        <v>60</v>
      </c>
      <c r="F6" s="17"/>
      <c r="G6" s="17"/>
      <c r="H6" s="17"/>
      <c r="I6" s="17"/>
      <c r="J6" s="17"/>
    </row>
    <row r="7" spans="1:10" x14ac:dyDescent="0.3">
      <c r="A7" s="16" t="str">
        <f>IF(Items!A7="","",Items!A7)</f>
        <v>PK-201</v>
      </c>
      <c r="B7" s="16" t="str">
        <f>IF(Items!B7="","",Items!B7)</f>
        <v>5-ply corrugated box 600x400x400</v>
      </c>
      <c r="C7" s="17">
        <v>900</v>
      </c>
      <c r="D7" s="17">
        <v>0</v>
      </c>
      <c r="E7" s="17">
        <v>120</v>
      </c>
      <c r="F7" s="17"/>
      <c r="G7" s="17"/>
      <c r="H7" s="17"/>
      <c r="I7" s="17"/>
      <c r="J7" s="17"/>
    </row>
    <row r="8" spans="1:10" x14ac:dyDescent="0.3">
      <c r="A8" s="16" t="str">
        <f>IF(Items!A8="","",Items!A8)</f>
        <v>SP-301</v>
      </c>
      <c r="B8" s="16" t="str">
        <f>IF(Items!B8="","",Items!B8)</f>
        <v>Hex bolt M12x50 (box of 100)</v>
      </c>
      <c r="C8" s="17">
        <v>12</v>
      </c>
      <c r="D8" s="17">
        <v>6</v>
      </c>
      <c r="E8" s="17">
        <v>2</v>
      </c>
      <c r="F8" s="17">
        <v>3</v>
      </c>
      <c r="G8" s="17"/>
      <c r="H8" s="17"/>
      <c r="I8" s="17"/>
      <c r="J8" s="17"/>
    </row>
    <row r="9" spans="1:10" x14ac:dyDescent="0.3">
      <c r="A9" s="16" t="str">
        <f>IF(Items!A9="","",Items!A9)</f>
        <v>CN-401</v>
      </c>
      <c r="B9" s="16" t="str">
        <f>IF(Items!B9="","",Items!B9)</f>
        <v>Cutting oil 20 L</v>
      </c>
      <c r="C9" s="17">
        <v>3</v>
      </c>
      <c r="D9" s="17">
        <v>2</v>
      </c>
      <c r="E9" s="17"/>
      <c r="F9" s="17"/>
      <c r="G9" s="17"/>
      <c r="H9" s="17"/>
      <c r="I9" s="17"/>
      <c r="J9" s="17"/>
    </row>
    <row r="10" spans="1:10" x14ac:dyDescent="0.3">
      <c r="A10" s="16" t="str">
        <f>IF(Items!A10="","",Items!A10)</f>
        <v/>
      </c>
      <c r="B10" s="16" t="str">
        <f>IF(Items!B10="","",Items!B10)</f>
        <v/>
      </c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6" t="str">
        <f>IF(Items!A11="","",Items!A11)</f>
        <v/>
      </c>
      <c r="B11" s="16" t="str">
        <f>IF(Items!B11="","",Items!B11)</f>
        <v/>
      </c>
      <c r="C11" s="17"/>
      <c r="D11" s="17"/>
      <c r="E11" s="17"/>
      <c r="F11" s="17"/>
      <c r="G11" s="17"/>
      <c r="H11" s="17"/>
      <c r="I11" s="17"/>
      <c r="J11" s="17"/>
    </row>
    <row r="12" spans="1:10" x14ac:dyDescent="0.3">
      <c r="A12" s="16" t="str">
        <f>IF(Items!A12="","",Items!A12)</f>
        <v/>
      </c>
      <c r="B12" s="16" t="str">
        <f>IF(Items!B12="","",Items!B12)</f>
        <v/>
      </c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16" t="str">
        <f>IF(Items!A13="","",Items!A13)</f>
        <v/>
      </c>
      <c r="B13" s="16" t="str">
        <f>IF(Items!B13="","",Items!B13)</f>
        <v/>
      </c>
      <c r="C13" s="17"/>
      <c r="D13" s="17"/>
      <c r="E13" s="17"/>
      <c r="F13" s="17"/>
      <c r="G13" s="17"/>
      <c r="H13" s="17"/>
      <c r="I13" s="17"/>
      <c r="J13" s="17"/>
    </row>
    <row r="14" spans="1:10" x14ac:dyDescent="0.3">
      <c r="A14" s="16" t="str">
        <f>IF(Items!A14="","",Items!A14)</f>
        <v/>
      </c>
      <c r="B14" s="16" t="str">
        <f>IF(Items!B14="","",Items!B14)</f>
        <v/>
      </c>
      <c r="C14" s="17"/>
      <c r="D14" s="17"/>
      <c r="E14" s="17"/>
      <c r="F14" s="17"/>
      <c r="G14" s="17"/>
      <c r="H14" s="17"/>
      <c r="I14" s="17"/>
      <c r="J14" s="17"/>
    </row>
    <row r="15" spans="1:10" x14ac:dyDescent="0.3">
      <c r="A15" s="16" t="str">
        <f>IF(Items!A15="","",Items!A15)</f>
        <v/>
      </c>
      <c r="B15" s="16" t="str">
        <f>IF(Items!B15="","",Items!B15)</f>
        <v/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3">
      <c r="A16" s="16" t="str">
        <f>IF(Items!A16="","",Items!A16)</f>
        <v/>
      </c>
      <c r="B16" s="16" t="str">
        <f>IF(Items!B16="","",Items!B16)</f>
        <v/>
      </c>
      <c r="C16" s="17"/>
      <c r="D16" s="17"/>
      <c r="E16" s="17"/>
      <c r="F16" s="17"/>
      <c r="G16" s="17"/>
      <c r="H16" s="17"/>
      <c r="I16" s="17"/>
      <c r="J16" s="17"/>
    </row>
    <row r="17" spans="1:10" x14ac:dyDescent="0.3">
      <c r="A17" s="16" t="str">
        <f>IF(Items!A17="","",Items!A17)</f>
        <v/>
      </c>
      <c r="B17" s="16" t="str">
        <f>IF(Items!B17="","",Items!B17)</f>
        <v/>
      </c>
      <c r="C17" s="17"/>
      <c r="D17" s="17"/>
      <c r="E17" s="17"/>
      <c r="F17" s="17"/>
      <c r="G17" s="17"/>
      <c r="H17" s="17"/>
      <c r="I17" s="17"/>
      <c r="J17" s="17"/>
    </row>
    <row r="18" spans="1:10" x14ac:dyDescent="0.3">
      <c r="A18" s="16" t="str">
        <f>IF(Items!A18="","",Items!A18)</f>
        <v/>
      </c>
      <c r="B18" s="16" t="str">
        <f>IF(Items!B18="","",Items!B18)</f>
        <v/>
      </c>
      <c r="C18" s="17"/>
      <c r="D18" s="17"/>
      <c r="E18" s="17"/>
      <c r="F18" s="17"/>
      <c r="G18" s="17"/>
      <c r="H18" s="17"/>
      <c r="I18" s="17"/>
      <c r="J18" s="17"/>
    </row>
    <row r="19" spans="1:10" x14ac:dyDescent="0.3">
      <c r="A19" s="16" t="str">
        <f>IF(Items!A19="","",Items!A19)</f>
        <v/>
      </c>
      <c r="B19" s="16" t="str">
        <f>IF(Items!B19="","",Items!B19)</f>
        <v/>
      </c>
      <c r="C19" s="17"/>
      <c r="D19" s="17"/>
      <c r="E19" s="17"/>
      <c r="F19" s="17"/>
      <c r="G19" s="17"/>
      <c r="H19" s="17"/>
      <c r="I19" s="17"/>
      <c r="J19" s="17"/>
    </row>
    <row r="20" spans="1:10" x14ac:dyDescent="0.3">
      <c r="A20" s="16" t="str">
        <f>IF(Items!A20="","",Items!A20)</f>
        <v/>
      </c>
      <c r="B20" s="16" t="str">
        <f>IF(Items!B20="","",Items!B20)</f>
        <v/>
      </c>
      <c r="C20" s="17"/>
      <c r="D20" s="17"/>
      <c r="E20" s="17"/>
      <c r="F20" s="17"/>
      <c r="G20" s="17"/>
      <c r="H20" s="17"/>
      <c r="I20" s="17"/>
      <c r="J20" s="17"/>
    </row>
    <row r="21" spans="1:10" x14ac:dyDescent="0.3">
      <c r="A21" s="16" t="str">
        <f>IF(Items!A21="","",Items!A21)</f>
        <v/>
      </c>
      <c r="B21" s="16" t="str">
        <f>IF(Items!B21="","",Items!B21)</f>
        <v/>
      </c>
      <c r="C21" s="17"/>
      <c r="D21" s="17"/>
      <c r="E21" s="17"/>
      <c r="F21" s="17"/>
      <c r="G21" s="17"/>
      <c r="H21" s="17"/>
      <c r="I21" s="17"/>
      <c r="J21" s="17"/>
    </row>
    <row r="22" spans="1:10" x14ac:dyDescent="0.3">
      <c r="A22" s="16" t="str">
        <f>IF(Items!A22="","",Items!A22)</f>
        <v/>
      </c>
      <c r="B22" s="16" t="str">
        <f>IF(Items!B22="","",Items!B22)</f>
        <v/>
      </c>
      <c r="C22" s="17"/>
      <c r="D22" s="17"/>
      <c r="E22" s="17"/>
      <c r="F22" s="17"/>
      <c r="G22" s="17"/>
      <c r="H22" s="17"/>
      <c r="I22" s="17"/>
      <c r="J22" s="17"/>
    </row>
    <row r="23" spans="1:10" x14ac:dyDescent="0.3">
      <c r="A23" s="16" t="str">
        <f>IF(Items!A23="","",Items!A23)</f>
        <v/>
      </c>
      <c r="B23" s="16" t="str">
        <f>IF(Items!B23="","",Items!B23)</f>
        <v/>
      </c>
      <c r="C23" s="17"/>
      <c r="D23" s="17"/>
      <c r="E23" s="17"/>
      <c r="F23" s="17"/>
      <c r="G23" s="17"/>
      <c r="H23" s="17"/>
      <c r="I23" s="17"/>
      <c r="J23" s="17"/>
    </row>
    <row r="24" spans="1:10" x14ac:dyDescent="0.3">
      <c r="A24" s="16" t="str">
        <f>IF(Items!A24="","",Items!A24)</f>
        <v/>
      </c>
      <c r="B24" s="16" t="str">
        <f>IF(Items!B24="","",Items!B24)</f>
        <v/>
      </c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16" t="str">
        <f>IF(Items!A25="","",Items!A25)</f>
        <v/>
      </c>
      <c r="B25" s="16" t="str">
        <f>IF(Items!B25="","",Items!B25)</f>
        <v/>
      </c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16" t="str">
        <f>IF(Items!A26="","",Items!A26)</f>
        <v/>
      </c>
      <c r="B26" s="16" t="str">
        <f>IF(Items!B26="","",Items!B26)</f>
        <v/>
      </c>
      <c r="C26" s="17"/>
      <c r="D26" s="17"/>
      <c r="E26" s="17"/>
      <c r="F26" s="17"/>
      <c r="G26" s="17"/>
      <c r="H26" s="17"/>
      <c r="I26" s="17"/>
      <c r="J26" s="17"/>
    </row>
    <row r="27" spans="1:10" x14ac:dyDescent="0.3">
      <c r="A27" s="16" t="str">
        <f>IF(Items!A27="","",Items!A27)</f>
        <v/>
      </c>
      <c r="B27" s="16" t="str">
        <f>IF(Items!B27="","",Items!B27)</f>
        <v/>
      </c>
      <c r="C27" s="17"/>
      <c r="D27" s="17"/>
      <c r="E27" s="17"/>
      <c r="F27" s="17"/>
      <c r="G27" s="17"/>
      <c r="H27" s="17"/>
      <c r="I27" s="17"/>
      <c r="J27" s="17"/>
    </row>
    <row r="28" spans="1:10" x14ac:dyDescent="0.3">
      <c r="A28" s="16" t="str">
        <f>IF(Items!A28="","",Items!A28)</f>
        <v/>
      </c>
      <c r="B28" s="16" t="str">
        <f>IF(Items!B28="","",Items!B28)</f>
        <v/>
      </c>
      <c r="C28" s="17"/>
      <c r="D28" s="17"/>
      <c r="E28" s="17"/>
      <c r="F28" s="17"/>
      <c r="G28" s="17"/>
      <c r="H28" s="17"/>
      <c r="I28" s="17"/>
      <c r="J28" s="17"/>
    </row>
    <row r="29" spans="1:10" x14ac:dyDescent="0.3">
      <c r="A29" s="16" t="str">
        <f>IF(Items!A29="","",Items!A29)</f>
        <v/>
      </c>
      <c r="B29" s="16" t="str">
        <f>IF(Items!B29="","",Items!B29)</f>
        <v/>
      </c>
      <c r="C29" s="17"/>
      <c r="D29" s="17"/>
      <c r="E29" s="17"/>
      <c r="F29" s="17"/>
      <c r="G29" s="17"/>
      <c r="H29" s="17"/>
      <c r="I29" s="17"/>
      <c r="J29" s="17"/>
    </row>
    <row r="30" spans="1:10" x14ac:dyDescent="0.3">
      <c r="A30" s="16" t="str">
        <f>IF(Items!A30="","",Items!A30)</f>
        <v/>
      </c>
      <c r="B30" s="16" t="str">
        <f>IF(Items!B30="","",Items!B30)</f>
        <v/>
      </c>
      <c r="C30" s="17"/>
      <c r="D30" s="17"/>
      <c r="E30" s="17"/>
      <c r="F30" s="17"/>
      <c r="G30" s="17"/>
      <c r="H30" s="17"/>
      <c r="I30" s="17"/>
      <c r="J30" s="17"/>
    </row>
    <row r="31" spans="1:10" x14ac:dyDescent="0.3">
      <c r="A31" s="16" t="str">
        <f>IF(Items!A31="","",Items!A31)</f>
        <v/>
      </c>
      <c r="B31" s="16" t="str">
        <f>IF(Items!B31="","",Items!B31)</f>
        <v/>
      </c>
      <c r="C31" s="17"/>
      <c r="D31" s="17"/>
      <c r="E31" s="17"/>
      <c r="F31" s="17"/>
      <c r="G31" s="17"/>
      <c r="H31" s="17"/>
      <c r="I31" s="17"/>
      <c r="J31" s="17"/>
    </row>
    <row r="32" spans="1:10" x14ac:dyDescent="0.3">
      <c r="A32" s="16" t="str">
        <f>IF(Items!A32="","",Items!A32)</f>
        <v/>
      </c>
      <c r="B32" s="16" t="str">
        <f>IF(Items!B32="","",Items!B32)</f>
        <v/>
      </c>
      <c r="C32" s="17"/>
      <c r="D32" s="17"/>
      <c r="E32" s="17"/>
      <c r="F32" s="17"/>
      <c r="G32" s="17"/>
      <c r="H32" s="17"/>
      <c r="I32" s="17"/>
      <c r="J32" s="17"/>
    </row>
    <row r="33" spans="1:10" x14ac:dyDescent="0.3">
      <c r="A33" s="16" t="str">
        <f>IF(Items!A33="","",Items!A33)</f>
        <v/>
      </c>
      <c r="B33" s="16" t="str">
        <f>IF(Items!B33="","",Items!B33)</f>
        <v/>
      </c>
      <c r="C33" s="17"/>
      <c r="D33" s="17"/>
      <c r="E33" s="17"/>
      <c r="F33" s="17"/>
      <c r="G33" s="17"/>
      <c r="H33" s="17"/>
      <c r="I33" s="17"/>
      <c r="J33" s="17"/>
    </row>
    <row r="34" spans="1:10" x14ac:dyDescent="0.3">
      <c r="A34" s="16" t="str">
        <f>IF(Items!A34="","",Items!A34)</f>
        <v/>
      </c>
      <c r="B34" s="16" t="str">
        <f>IF(Items!B34="","",Items!B34)</f>
        <v/>
      </c>
      <c r="C34" s="17"/>
      <c r="D34" s="17"/>
      <c r="E34" s="17"/>
      <c r="F34" s="17"/>
      <c r="G34" s="17"/>
      <c r="H34" s="17"/>
      <c r="I34" s="17"/>
      <c r="J34" s="17"/>
    </row>
    <row r="35" spans="1:10" x14ac:dyDescent="0.3">
      <c r="A35" s="16" t="str">
        <f>IF(Items!A35="","",Items!A35)</f>
        <v/>
      </c>
      <c r="B35" s="16" t="str">
        <f>IF(Items!B35="","",Items!B35)</f>
        <v/>
      </c>
      <c r="C35" s="17"/>
      <c r="D35" s="17"/>
      <c r="E35" s="17"/>
      <c r="F35" s="17"/>
      <c r="G35" s="17"/>
      <c r="H35" s="17"/>
      <c r="I35" s="17"/>
      <c r="J35" s="17"/>
    </row>
    <row r="36" spans="1:10" x14ac:dyDescent="0.3">
      <c r="A36" s="16" t="str">
        <f>IF(Items!A36="","",Items!A36)</f>
        <v/>
      </c>
      <c r="B36" s="16" t="str">
        <f>IF(Items!B36="","",Items!B36)</f>
        <v/>
      </c>
      <c r="C36" s="17"/>
      <c r="D36" s="17"/>
      <c r="E36" s="17"/>
      <c r="F36" s="17"/>
      <c r="G36" s="17"/>
      <c r="H36" s="17"/>
      <c r="I36" s="17"/>
      <c r="J36" s="17"/>
    </row>
    <row r="37" spans="1:10" x14ac:dyDescent="0.3">
      <c r="A37" s="16" t="str">
        <f>IF(Items!A37="","",Items!A37)</f>
        <v/>
      </c>
      <c r="B37" s="16" t="str">
        <f>IF(Items!B37="","",Items!B37)</f>
        <v/>
      </c>
      <c r="C37" s="17"/>
      <c r="D37" s="17"/>
      <c r="E37" s="17"/>
      <c r="F37" s="17"/>
      <c r="G37" s="17"/>
      <c r="H37" s="17"/>
      <c r="I37" s="17"/>
      <c r="J37" s="17"/>
    </row>
    <row r="38" spans="1:10" x14ac:dyDescent="0.3">
      <c r="A38" s="16" t="str">
        <f>IF(Items!A38="","",Items!A38)</f>
        <v/>
      </c>
      <c r="B38" s="16" t="str">
        <f>IF(Items!B38="","",Items!B38)</f>
        <v/>
      </c>
      <c r="C38" s="17"/>
      <c r="D38" s="17"/>
      <c r="E38" s="17"/>
      <c r="F38" s="17"/>
      <c r="G38" s="17"/>
      <c r="H38" s="17"/>
      <c r="I38" s="17"/>
      <c r="J38" s="17"/>
    </row>
    <row r="39" spans="1:10" x14ac:dyDescent="0.3">
      <c r="A39" s="16" t="str">
        <f>IF(Items!A39="","",Items!A39)</f>
        <v/>
      </c>
      <c r="B39" s="16" t="str">
        <f>IF(Items!B39="","",Items!B39)</f>
        <v/>
      </c>
      <c r="C39" s="17"/>
      <c r="D39" s="17"/>
      <c r="E39" s="17"/>
      <c r="F39" s="17"/>
      <c r="G39" s="17"/>
      <c r="H39" s="17"/>
      <c r="I39" s="17"/>
      <c r="J39" s="17"/>
    </row>
    <row r="40" spans="1:10" x14ac:dyDescent="0.3">
      <c r="A40" s="16" t="str">
        <f>IF(Items!A40="","",Items!A40)</f>
        <v/>
      </c>
      <c r="B40" s="16" t="str">
        <f>IF(Items!B40="","",Items!B40)</f>
        <v/>
      </c>
      <c r="C40" s="17"/>
      <c r="D40" s="17"/>
      <c r="E40" s="17"/>
      <c r="F40" s="17"/>
      <c r="G40" s="17"/>
      <c r="H40" s="17"/>
      <c r="I40" s="17"/>
      <c r="J40" s="17"/>
    </row>
    <row r="41" spans="1:10" x14ac:dyDescent="0.3">
      <c r="A41" s="16" t="str">
        <f>IF(Items!A41="","",Items!A41)</f>
        <v/>
      </c>
      <c r="B41" s="16" t="str">
        <f>IF(Items!B41="","",Items!B41)</f>
        <v/>
      </c>
      <c r="C41" s="17"/>
      <c r="D41" s="17"/>
      <c r="E41" s="17"/>
      <c r="F41" s="17"/>
      <c r="G41" s="17"/>
      <c r="H41" s="17"/>
      <c r="I41" s="17"/>
      <c r="J41" s="17"/>
    </row>
    <row r="42" spans="1:10" x14ac:dyDescent="0.3">
      <c r="A42" s="16" t="str">
        <f>IF(Items!A42="","",Items!A42)</f>
        <v/>
      </c>
      <c r="B42" s="16" t="str">
        <f>IF(Items!B42="","",Items!B42)</f>
        <v/>
      </c>
      <c r="C42" s="17"/>
      <c r="D42" s="17"/>
      <c r="E42" s="17"/>
      <c r="F42" s="17"/>
      <c r="G42" s="17"/>
      <c r="H42" s="17"/>
      <c r="I42" s="17"/>
      <c r="J42" s="17"/>
    </row>
    <row r="43" spans="1:10" x14ac:dyDescent="0.3">
      <c r="A43" s="16" t="str">
        <f>IF(Items!A43="","",Items!A43)</f>
        <v/>
      </c>
      <c r="B43" s="16" t="str">
        <f>IF(Items!B43="","",Items!B43)</f>
        <v/>
      </c>
      <c r="C43" s="17"/>
      <c r="D43" s="17"/>
      <c r="E43" s="17"/>
      <c r="F43" s="17"/>
      <c r="G43" s="17"/>
      <c r="H43" s="17"/>
      <c r="I43" s="17"/>
      <c r="J43" s="17"/>
    </row>
    <row r="44" spans="1:10" x14ac:dyDescent="0.3">
      <c r="A44" s="16" t="str">
        <f>IF(Items!A44="","",Items!A44)</f>
        <v/>
      </c>
      <c r="B44" s="16" t="str">
        <f>IF(Items!B44="","",Items!B44)</f>
        <v/>
      </c>
      <c r="C44" s="17"/>
      <c r="D44" s="17"/>
      <c r="E44" s="17"/>
      <c r="F44" s="17"/>
      <c r="G44" s="17"/>
      <c r="H44" s="17"/>
      <c r="I44" s="17"/>
      <c r="J44" s="17"/>
    </row>
    <row r="45" spans="1:10" x14ac:dyDescent="0.3">
      <c r="A45" s="16" t="str">
        <f>IF(Items!A45="","",Items!A45)</f>
        <v/>
      </c>
      <c r="B45" s="16" t="str">
        <f>IF(Items!B45="","",Items!B45)</f>
        <v/>
      </c>
      <c r="C45" s="17"/>
      <c r="D45" s="17"/>
      <c r="E45" s="17"/>
      <c r="F45" s="17"/>
      <c r="G45" s="17"/>
      <c r="H45" s="17"/>
      <c r="I45" s="17"/>
      <c r="J45" s="17"/>
    </row>
    <row r="46" spans="1:10" x14ac:dyDescent="0.3">
      <c r="A46" s="16" t="str">
        <f>IF(Items!A46="","",Items!A46)</f>
        <v/>
      </c>
      <c r="B46" s="16" t="str">
        <f>IF(Items!B46="","",Items!B46)</f>
        <v/>
      </c>
      <c r="C46" s="17"/>
      <c r="D46" s="17"/>
      <c r="E46" s="17"/>
      <c r="F46" s="17"/>
      <c r="G46" s="17"/>
      <c r="H46" s="17"/>
      <c r="I46" s="17"/>
      <c r="J46" s="17"/>
    </row>
    <row r="47" spans="1:10" x14ac:dyDescent="0.3">
      <c r="A47" s="16" t="str">
        <f>IF(Items!A47="","",Items!A47)</f>
        <v/>
      </c>
      <c r="B47" s="16" t="str">
        <f>IF(Items!B47="","",Items!B47)</f>
        <v/>
      </c>
      <c r="C47" s="17"/>
      <c r="D47" s="17"/>
      <c r="E47" s="17"/>
      <c r="F47" s="17"/>
      <c r="G47" s="17"/>
      <c r="H47" s="17"/>
      <c r="I47" s="17"/>
      <c r="J47" s="17"/>
    </row>
    <row r="48" spans="1:10" x14ac:dyDescent="0.3">
      <c r="A48" s="16" t="str">
        <f>IF(Items!A48="","",Items!A48)</f>
        <v/>
      </c>
      <c r="B48" s="16" t="str">
        <f>IF(Items!B48="","",Items!B48)</f>
        <v/>
      </c>
      <c r="C48" s="17"/>
      <c r="D48" s="17"/>
      <c r="E48" s="17"/>
      <c r="F48" s="17"/>
      <c r="G48" s="17"/>
      <c r="H48" s="17"/>
      <c r="I48" s="17"/>
      <c r="J48" s="17"/>
    </row>
    <row r="49" spans="1:10" x14ac:dyDescent="0.3">
      <c r="A49" s="16" t="str">
        <f>IF(Items!A49="","",Items!A49)</f>
        <v/>
      </c>
      <c r="B49" s="16" t="str">
        <f>IF(Items!B49="","",Items!B49)</f>
        <v/>
      </c>
      <c r="C49" s="17"/>
      <c r="D49" s="17"/>
      <c r="E49" s="17"/>
      <c r="F49" s="17"/>
      <c r="G49" s="17"/>
      <c r="H49" s="17"/>
      <c r="I49" s="17"/>
      <c r="J49" s="17"/>
    </row>
    <row r="50" spans="1:10" x14ac:dyDescent="0.3">
      <c r="A50" s="16" t="str">
        <f>IF(Items!A50="","",Items!A50)</f>
        <v/>
      </c>
      <c r="B50" s="16" t="str">
        <f>IF(Items!B50="","",Items!B50)</f>
        <v/>
      </c>
      <c r="C50" s="17"/>
      <c r="D50" s="17"/>
      <c r="E50" s="17"/>
      <c r="F50" s="17"/>
      <c r="G50" s="17"/>
      <c r="H50" s="17"/>
      <c r="I50" s="17"/>
      <c r="J50" s="17"/>
    </row>
    <row r="51" spans="1:10" x14ac:dyDescent="0.3">
      <c r="A51" s="16" t="str">
        <f>IF(Items!A51="","",Items!A51)</f>
        <v/>
      </c>
      <c r="B51" s="16" t="str">
        <f>IF(Items!B51="","",Items!B51)</f>
        <v/>
      </c>
      <c r="C51" s="17"/>
      <c r="D51" s="17"/>
      <c r="E51" s="17"/>
      <c r="F51" s="17"/>
      <c r="G51" s="17"/>
      <c r="H51" s="17"/>
      <c r="I51" s="17"/>
      <c r="J51" s="17"/>
    </row>
    <row r="52" spans="1:10" x14ac:dyDescent="0.3">
      <c r="A52" s="16" t="str">
        <f>IF(Items!A52="","",Items!A52)</f>
        <v/>
      </c>
      <c r="B52" s="16" t="str">
        <f>IF(Items!B52="","",Items!B52)</f>
        <v/>
      </c>
      <c r="C52" s="17"/>
      <c r="D52" s="17"/>
      <c r="E52" s="17"/>
      <c r="F52" s="17"/>
      <c r="G52" s="17"/>
      <c r="H52" s="17"/>
      <c r="I52" s="17"/>
      <c r="J52" s="17"/>
    </row>
    <row r="53" spans="1:10" x14ac:dyDescent="0.3">
      <c r="A53" s="16" t="str">
        <f>IF(Items!A53="","",Items!A53)</f>
        <v/>
      </c>
      <c r="B53" s="16" t="str">
        <f>IF(Items!B53="","",Items!B53)</f>
        <v/>
      </c>
      <c r="C53" s="17"/>
      <c r="D53" s="17"/>
      <c r="E53" s="17"/>
      <c r="F53" s="17"/>
      <c r="G53" s="17"/>
      <c r="H53" s="17"/>
      <c r="I53" s="17"/>
      <c r="J53" s="17"/>
    </row>
    <row r="54" spans="1:10" x14ac:dyDescent="0.3">
      <c r="A54" s="16" t="str">
        <f>IF(Items!A54="","",Items!A54)</f>
        <v/>
      </c>
      <c r="B54" s="16" t="str">
        <f>IF(Items!B54="","",Items!B54)</f>
        <v/>
      </c>
      <c r="C54" s="17"/>
      <c r="D54" s="17"/>
      <c r="E54" s="17"/>
      <c r="F54" s="17"/>
      <c r="G54" s="17"/>
      <c r="H54" s="17"/>
      <c r="I54" s="17"/>
      <c r="J54" s="17"/>
    </row>
    <row r="55" spans="1:10" x14ac:dyDescent="0.3">
      <c r="A55" s="16" t="str">
        <f>IF(Items!A55="","",Items!A55)</f>
        <v/>
      </c>
      <c r="B55" s="16" t="str">
        <f>IF(Items!B55="","",Items!B55)</f>
        <v/>
      </c>
      <c r="C55" s="17"/>
      <c r="D55" s="17"/>
      <c r="E55" s="17"/>
      <c r="F55" s="17"/>
      <c r="G55" s="17"/>
      <c r="H55" s="17"/>
      <c r="I55" s="17"/>
      <c r="J55" s="17"/>
    </row>
    <row r="56" spans="1:10" x14ac:dyDescent="0.3">
      <c r="A56" s="16" t="str">
        <f>IF(Items!A56="","",Items!A56)</f>
        <v/>
      </c>
      <c r="B56" s="16" t="str">
        <f>IF(Items!B56="","",Items!B56)</f>
        <v/>
      </c>
      <c r="C56" s="17"/>
      <c r="D56" s="17"/>
      <c r="E56" s="17"/>
      <c r="F56" s="17"/>
      <c r="G56" s="17"/>
      <c r="H56" s="17"/>
      <c r="I56" s="17"/>
      <c r="J56" s="17"/>
    </row>
    <row r="57" spans="1:10" x14ac:dyDescent="0.3">
      <c r="A57" s="16" t="str">
        <f>IF(Items!A57="","",Items!A57)</f>
        <v/>
      </c>
      <c r="B57" s="16" t="str">
        <f>IF(Items!B57="","",Items!B57)</f>
        <v/>
      </c>
      <c r="C57" s="17"/>
      <c r="D57" s="17"/>
      <c r="E57" s="17"/>
      <c r="F57" s="17"/>
      <c r="G57" s="17"/>
      <c r="H57" s="17"/>
      <c r="I57" s="17"/>
      <c r="J57" s="17"/>
    </row>
    <row r="58" spans="1:10" x14ac:dyDescent="0.3">
      <c r="A58" s="16" t="str">
        <f>IF(Items!A58="","",Items!A58)</f>
        <v/>
      </c>
      <c r="B58" s="16" t="str">
        <f>IF(Items!B58="","",Items!B58)</f>
        <v/>
      </c>
      <c r="C58" s="17"/>
      <c r="D58" s="17"/>
      <c r="E58" s="17"/>
      <c r="F58" s="17"/>
      <c r="G58" s="17"/>
      <c r="H58" s="17"/>
      <c r="I58" s="17"/>
      <c r="J58" s="17"/>
    </row>
    <row r="59" spans="1:10" x14ac:dyDescent="0.3">
      <c r="A59" s="16" t="str">
        <f>IF(Items!A59="","",Items!A59)</f>
        <v/>
      </c>
      <c r="B59" s="16" t="str">
        <f>IF(Items!B59="","",Items!B59)</f>
        <v/>
      </c>
      <c r="C59" s="17"/>
      <c r="D59" s="17"/>
      <c r="E59" s="17"/>
      <c r="F59" s="17"/>
      <c r="G59" s="17"/>
      <c r="H59" s="17"/>
      <c r="I59" s="17"/>
      <c r="J59" s="17"/>
    </row>
    <row r="60" spans="1:10" x14ac:dyDescent="0.3">
      <c r="A60" s="16" t="str">
        <f>IF(Items!A60="","",Items!A60)</f>
        <v/>
      </c>
      <c r="B60" s="16" t="str">
        <f>IF(Items!B60="","",Items!B60)</f>
        <v/>
      </c>
      <c r="C60" s="17"/>
      <c r="D60" s="17"/>
      <c r="E60" s="17"/>
      <c r="F60" s="17"/>
      <c r="G60" s="17"/>
      <c r="H60" s="17"/>
      <c r="I60" s="17"/>
      <c r="J60" s="17"/>
    </row>
    <row r="61" spans="1:10" x14ac:dyDescent="0.3">
      <c r="A61" s="16" t="str">
        <f>IF(Items!A61="","",Items!A61)</f>
        <v/>
      </c>
      <c r="B61" s="16" t="str">
        <f>IF(Items!B61="","",Items!B61)</f>
        <v/>
      </c>
      <c r="C61" s="17"/>
      <c r="D61" s="17"/>
      <c r="E61" s="17"/>
      <c r="F61" s="17"/>
      <c r="G61" s="17"/>
      <c r="H61" s="17"/>
      <c r="I61" s="17"/>
      <c r="J61" s="17"/>
    </row>
    <row r="62" spans="1:10" x14ac:dyDescent="0.3">
      <c r="A62" s="16" t="str">
        <f>IF(Items!A62="","",Items!A62)</f>
        <v/>
      </c>
      <c r="B62" s="16" t="str">
        <f>IF(Items!B62="","",Items!B62)</f>
        <v/>
      </c>
      <c r="C62" s="17"/>
      <c r="D62" s="17"/>
      <c r="E62" s="17"/>
      <c r="F62" s="17"/>
      <c r="G62" s="17"/>
      <c r="H62" s="17"/>
      <c r="I62" s="17"/>
      <c r="J62" s="17"/>
    </row>
    <row r="63" spans="1:10" x14ac:dyDescent="0.3">
      <c r="A63" s="16" t="str">
        <f>IF(Items!A63="","",Items!A63)</f>
        <v/>
      </c>
      <c r="B63" s="16" t="str">
        <f>IF(Items!B63="","",Items!B63)</f>
        <v/>
      </c>
      <c r="C63" s="17"/>
      <c r="D63" s="17"/>
      <c r="E63" s="17"/>
      <c r="F63" s="17"/>
      <c r="G63" s="17"/>
      <c r="H63" s="17"/>
      <c r="I63" s="17"/>
      <c r="J63" s="17"/>
    </row>
    <row r="64" spans="1:10" x14ac:dyDescent="0.3">
      <c r="A64" s="16" t="str">
        <f>IF(Items!A64="","",Items!A64)</f>
        <v/>
      </c>
      <c r="B64" s="16" t="str">
        <f>IF(Items!B64="","",Items!B64)</f>
        <v/>
      </c>
      <c r="C64" s="17"/>
      <c r="D64" s="17"/>
      <c r="E64" s="17"/>
      <c r="F64" s="17"/>
      <c r="G64" s="17"/>
      <c r="H64" s="17"/>
      <c r="I64" s="17"/>
      <c r="J64" s="17"/>
    </row>
    <row r="65" spans="1:10" x14ac:dyDescent="0.3">
      <c r="A65" s="16" t="str">
        <f>IF(Items!A65="","",Items!A65)</f>
        <v/>
      </c>
      <c r="B65" s="16" t="str">
        <f>IF(Items!B65="","",Items!B65)</f>
        <v/>
      </c>
      <c r="C65" s="17"/>
      <c r="D65" s="17"/>
      <c r="E65" s="17"/>
      <c r="F65" s="17"/>
      <c r="G65" s="17"/>
      <c r="H65" s="17"/>
      <c r="I65" s="17"/>
      <c r="J65" s="17"/>
    </row>
    <row r="66" spans="1:10" x14ac:dyDescent="0.3">
      <c r="A66" s="16" t="str">
        <f>IF(Items!A66="","",Items!A66)</f>
        <v/>
      </c>
      <c r="B66" s="16" t="str">
        <f>IF(Items!B66="","",Items!B66)</f>
        <v/>
      </c>
      <c r="C66" s="17"/>
      <c r="D66" s="17"/>
      <c r="E66" s="17"/>
      <c r="F66" s="17"/>
      <c r="G66" s="17"/>
      <c r="H66" s="17"/>
      <c r="I66" s="17"/>
      <c r="J66" s="17"/>
    </row>
    <row r="67" spans="1:10" x14ac:dyDescent="0.3">
      <c r="A67" s="16" t="str">
        <f>IF(Items!A67="","",Items!A67)</f>
        <v/>
      </c>
      <c r="B67" s="16" t="str">
        <f>IF(Items!B67="","",Items!B67)</f>
        <v/>
      </c>
      <c r="C67" s="17"/>
      <c r="D67" s="17"/>
      <c r="E67" s="17"/>
      <c r="F67" s="17"/>
      <c r="G67" s="17"/>
      <c r="H67" s="17"/>
      <c r="I67" s="17"/>
      <c r="J67" s="17"/>
    </row>
    <row r="68" spans="1:10" x14ac:dyDescent="0.3">
      <c r="A68" s="16" t="str">
        <f>IF(Items!A68="","",Items!A68)</f>
        <v/>
      </c>
      <c r="B68" s="16" t="str">
        <f>IF(Items!B68="","",Items!B68)</f>
        <v/>
      </c>
      <c r="C68" s="17"/>
      <c r="D68" s="17"/>
      <c r="E68" s="17"/>
      <c r="F68" s="17"/>
      <c r="G68" s="17"/>
      <c r="H68" s="17"/>
      <c r="I68" s="17"/>
      <c r="J68" s="17"/>
    </row>
    <row r="69" spans="1:10" x14ac:dyDescent="0.3">
      <c r="A69" s="16" t="str">
        <f>IF(Items!A69="","",Items!A69)</f>
        <v/>
      </c>
      <c r="B69" s="16" t="str">
        <f>IF(Items!B69="","",Items!B69)</f>
        <v/>
      </c>
      <c r="C69" s="17"/>
      <c r="D69" s="17"/>
      <c r="E69" s="17"/>
      <c r="F69" s="17"/>
      <c r="G69" s="17"/>
      <c r="H69" s="17"/>
      <c r="I69" s="17"/>
      <c r="J69" s="17"/>
    </row>
    <row r="70" spans="1:10" x14ac:dyDescent="0.3">
      <c r="A70" s="16" t="str">
        <f>IF(Items!A70="","",Items!A70)</f>
        <v/>
      </c>
      <c r="B70" s="16" t="str">
        <f>IF(Items!B70="","",Items!B70)</f>
        <v/>
      </c>
      <c r="C70" s="17"/>
      <c r="D70" s="17"/>
      <c r="E70" s="17"/>
      <c r="F70" s="17"/>
      <c r="G70" s="17"/>
      <c r="H70" s="17"/>
      <c r="I70" s="17"/>
      <c r="J70" s="17"/>
    </row>
    <row r="71" spans="1:10" x14ac:dyDescent="0.3">
      <c r="A71" s="16" t="str">
        <f>IF(Items!A71="","",Items!A71)</f>
        <v/>
      </c>
      <c r="B71" s="16" t="str">
        <f>IF(Items!B71="","",Items!B71)</f>
        <v/>
      </c>
      <c r="C71" s="17"/>
      <c r="D71" s="17"/>
      <c r="E71" s="17"/>
      <c r="F71" s="17"/>
      <c r="G71" s="17"/>
      <c r="H71" s="17"/>
      <c r="I71" s="17"/>
      <c r="J71" s="17"/>
    </row>
    <row r="72" spans="1:10" x14ac:dyDescent="0.3">
      <c r="A72" s="16" t="str">
        <f>IF(Items!A72="","",Items!A72)</f>
        <v/>
      </c>
      <c r="B72" s="16" t="str">
        <f>IF(Items!B72="","",Items!B72)</f>
        <v/>
      </c>
      <c r="C72" s="17"/>
      <c r="D72" s="17"/>
      <c r="E72" s="17"/>
      <c r="F72" s="17"/>
      <c r="G72" s="17"/>
      <c r="H72" s="17"/>
      <c r="I72" s="17"/>
      <c r="J72" s="17"/>
    </row>
    <row r="73" spans="1:10" x14ac:dyDescent="0.3">
      <c r="A73" s="16" t="str">
        <f>IF(Items!A73="","",Items!A73)</f>
        <v/>
      </c>
      <c r="B73" s="16" t="str">
        <f>IF(Items!B73="","",Items!B73)</f>
        <v/>
      </c>
      <c r="C73" s="17"/>
      <c r="D73" s="17"/>
      <c r="E73" s="17"/>
      <c r="F73" s="17"/>
      <c r="G73" s="17"/>
      <c r="H73" s="17"/>
      <c r="I73" s="17"/>
      <c r="J73" s="17"/>
    </row>
    <row r="74" spans="1:10" x14ac:dyDescent="0.3">
      <c r="A74" s="16" t="str">
        <f>IF(Items!A74="","",Items!A74)</f>
        <v/>
      </c>
      <c r="B74" s="16" t="str">
        <f>IF(Items!B74="","",Items!B74)</f>
        <v/>
      </c>
      <c r="C74" s="17"/>
      <c r="D74" s="17"/>
      <c r="E74" s="17"/>
      <c r="F74" s="17"/>
      <c r="G74" s="17"/>
      <c r="H74" s="17"/>
      <c r="I74" s="17"/>
      <c r="J74" s="17"/>
    </row>
    <row r="75" spans="1:10" x14ac:dyDescent="0.3">
      <c r="A75" s="16" t="str">
        <f>IF(Items!A75="","",Items!A75)</f>
        <v/>
      </c>
      <c r="B75" s="16" t="str">
        <f>IF(Items!B75="","",Items!B75)</f>
        <v/>
      </c>
      <c r="C75" s="17"/>
      <c r="D75" s="17"/>
      <c r="E75" s="17"/>
      <c r="F75" s="17"/>
      <c r="G75" s="17"/>
      <c r="H75" s="17"/>
      <c r="I75" s="17"/>
      <c r="J75" s="17"/>
    </row>
    <row r="76" spans="1:10" x14ac:dyDescent="0.3">
      <c r="A76" s="16" t="str">
        <f>IF(Items!A76="","",Items!A76)</f>
        <v/>
      </c>
      <c r="B76" s="16" t="str">
        <f>IF(Items!B76="","",Items!B76)</f>
        <v/>
      </c>
      <c r="C76" s="17"/>
      <c r="D76" s="17"/>
      <c r="E76" s="17"/>
      <c r="F76" s="17"/>
      <c r="G76" s="17"/>
      <c r="H76" s="17"/>
      <c r="I76" s="17"/>
      <c r="J76" s="17"/>
    </row>
    <row r="77" spans="1:10" x14ac:dyDescent="0.3">
      <c r="A77" s="16" t="str">
        <f>IF(Items!A77="","",Items!A77)</f>
        <v/>
      </c>
      <c r="B77" s="16" t="str">
        <f>IF(Items!B77="","",Items!B77)</f>
        <v/>
      </c>
      <c r="C77" s="17"/>
      <c r="D77" s="17"/>
      <c r="E77" s="17"/>
      <c r="F77" s="17"/>
      <c r="G77" s="17"/>
      <c r="H77" s="17"/>
      <c r="I77" s="17"/>
      <c r="J77" s="17"/>
    </row>
    <row r="78" spans="1:10" x14ac:dyDescent="0.3">
      <c r="A78" s="16" t="str">
        <f>IF(Items!A78="","",Items!A78)</f>
        <v/>
      </c>
      <c r="B78" s="16" t="str">
        <f>IF(Items!B78="","",Items!B78)</f>
        <v/>
      </c>
      <c r="C78" s="17"/>
      <c r="D78" s="17"/>
      <c r="E78" s="17"/>
      <c r="F78" s="17"/>
      <c r="G78" s="17"/>
      <c r="H78" s="17"/>
      <c r="I78" s="17"/>
      <c r="J78" s="17"/>
    </row>
    <row r="79" spans="1:10" x14ac:dyDescent="0.3">
      <c r="A79" s="16" t="str">
        <f>IF(Items!A79="","",Items!A79)</f>
        <v/>
      </c>
      <c r="B79" s="16" t="str">
        <f>IF(Items!B79="","",Items!B79)</f>
        <v/>
      </c>
      <c r="C79" s="17"/>
      <c r="D79" s="17"/>
      <c r="E79" s="17"/>
      <c r="F79" s="17"/>
      <c r="G79" s="17"/>
      <c r="H79" s="17"/>
      <c r="I79" s="17"/>
      <c r="J79" s="17"/>
    </row>
    <row r="80" spans="1:10" x14ac:dyDescent="0.3">
      <c r="A80" s="16" t="str">
        <f>IF(Items!A80="","",Items!A80)</f>
        <v/>
      </c>
      <c r="B80" s="16" t="str">
        <f>IF(Items!B80="","",Items!B80)</f>
        <v/>
      </c>
      <c r="C80" s="17"/>
      <c r="D80" s="17"/>
      <c r="E80" s="17"/>
      <c r="F80" s="17"/>
      <c r="G80" s="17"/>
      <c r="H80" s="17"/>
      <c r="I80" s="17"/>
      <c r="J80" s="17"/>
    </row>
    <row r="81" spans="1:10" x14ac:dyDescent="0.3">
      <c r="A81" s="16" t="str">
        <f>IF(Items!A81="","",Items!A81)</f>
        <v/>
      </c>
      <c r="B81" s="16" t="str">
        <f>IF(Items!B81="","",Items!B81)</f>
        <v/>
      </c>
      <c r="C81" s="17"/>
      <c r="D81" s="17"/>
      <c r="E81" s="17"/>
      <c r="F81" s="17"/>
      <c r="G81" s="17"/>
      <c r="H81" s="17"/>
      <c r="I81" s="17"/>
      <c r="J81" s="17"/>
    </row>
    <row r="82" spans="1:10" x14ac:dyDescent="0.3">
      <c r="A82" s="16" t="str">
        <f>IF(Items!A82="","",Items!A82)</f>
        <v/>
      </c>
      <c r="B82" s="16" t="str">
        <f>IF(Items!B82="","",Items!B82)</f>
        <v/>
      </c>
      <c r="C82" s="17"/>
      <c r="D82" s="17"/>
      <c r="E82" s="17"/>
      <c r="F82" s="17"/>
      <c r="G82" s="17"/>
      <c r="H82" s="17"/>
      <c r="I82" s="17"/>
      <c r="J82" s="17"/>
    </row>
    <row r="83" spans="1:10" x14ac:dyDescent="0.3">
      <c r="A83" s="16" t="str">
        <f>IF(Items!A83="","",Items!A83)</f>
        <v/>
      </c>
      <c r="B83" s="16" t="str">
        <f>IF(Items!B83="","",Items!B83)</f>
        <v/>
      </c>
      <c r="C83" s="17"/>
      <c r="D83" s="17"/>
      <c r="E83" s="17"/>
      <c r="F83" s="17"/>
      <c r="G83" s="17"/>
      <c r="H83" s="17"/>
      <c r="I83" s="17"/>
      <c r="J83" s="17"/>
    </row>
    <row r="84" spans="1:10" x14ac:dyDescent="0.3">
      <c r="A84" s="16" t="str">
        <f>IF(Items!A84="","",Items!A84)</f>
        <v/>
      </c>
      <c r="B84" s="16" t="str">
        <f>IF(Items!B84="","",Items!B84)</f>
        <v/>
      </c>
      <c r="C84" s="17"/>
      <c r="D84" s="17"/>
      <c r="E84" s="17"/>
      <c r="F84" s="17"/>
      <c r="G84" s="17"/>
      <c r="H84" s="17"/>
      <c r="I84" s="17"/>
      <c r="J84" s="17"/>
    </row>
    <row r="85" spans="1:10" x14ac:dyDescent="0.3">
      <c r="A85" s="16" t="str">
        <f>IF(Items!A85="","",Items!A85)</f>
        <v/>
      </c>
      <c r="B85" s="16" t="str">
        <f>IF(Items!B85="","",Items!B85)</f>
        <v/>
      </c>
      <c r="C85" s="17"/>
      <c r="D85" s="17"/>
      <c r="E85" s="17"/>
      <c r="F85" s="17"/>
      <c r="G85" s="17"/>
      <c r="H85" s="17"/>
      <c r="I85" s="17"/>
      <c r="J85" s="17"/>
    </row>
    <row r="86" spans="1:10" x14ac:dyDescent="0.3">
      <c r="A86" s="16" t="str">
        <f>IF(Items!A86="","",Items!A86)</f>
        <v/>
      </c>
      <c r="B86" s="16" t="str">
        <f>IF(Items!B86="","",Items!B86)</f>
        <v/>
      </c>
      <c r="C86" s="17"/>
      <c r="D86" s="17"/>
      <c r="E86" s="17"/>
      <c r="F86" s="17"/>
      <c r="G86" s="17"/>
      <c r="H86" s="17"/>
      <c r="I86" s="17"/>
      <c r="J86" s="17"/>
    </row>
    <row r="87" spans="1:10" x14ac:dyDescent="0.3">
      <c r="A87" s="16" t="str">
        <f>IF(Items!A87="","",Items!A87)</f>
        <v/>
      </c>
      <c r="B87" s="16" t="str">
        <f>IF(Items!B87="","",Items!B87)</f>
        <v/>
      </c>
      <c r="C87" s="17"/>
      <c r="D87" s="17"/>
      <c r="E87" s="17"/>
      <c r="F87" s="17"/>
      <c r="G87" s="17"/>
      <c r="H87" s="17"/>
      <c r="I87" s="17"/>
      <c r="J87" s="17"/>
    </row>
    <row r="88" spans="1:10" x14ac:dyDescent="0.3">
      <c r="A88" s="16" t="str">
        <f>IF(Items!A88="","",Items!A88)</f>
        <v/>
      </c>
      <c r="B88" s="16" t="str">
        <f>IF(Items!B88="","",Items!B88)</f>
        <v/>
      </c>
      <c r="C88" s="17"/>
      <c r="D88" s="17"/>
      <c r="E88" s="17"/>
      <c r="F88" s="17"/>
      <c r="G88" s="17"/>
      <c r="H88" s="17"/>
      <c r="I88" s="17"/>
      <c r="J88" s="17"/>
    </row>
    <row r="89" spans="1:10" x14ac:dyDescent="0.3">
      <c r="A89" s="16" t="str">
        <f>IF(Items!A89="","",Items!A89)</f>
        <v/>
      </c>
      <c r="B89" s="16" t="str">
        <f>IF(Items!B89="","",Items!B89)</f>
        <v/>
      </c>
      <c r="C89" s="17"/>
      <c r="D89" s="17"/>
      <c r="E89" s="17"/>
      <c r="F89" s="17"/>
      <c r="G89" s="17"/>
      <c r="H89" s="17"/>
      <c r="I89" s="17"/>
      <c r="J89" s="17"/>
    </row>
    <row r="90" spans="1:10" x14ac:dyDescent="0.3">
      <c r="A90" s="16" t="str">
        <f>IF(Items!A90="","",Items!A90)</f>
        <v/>
      </c>
      <c r="B90" s="16" t="str">
        <f>IF(Items!B90="","",Items!B90)</f>
        <v/>
      </c>
      <c r="C90" s="17"/>
      <c r="D90" s="17"/>
      <c r="E90" s="17"/>
      <c r="F90" s="17"/>
      <c r="G90" s="17"/>
      <c r="H90" s="17"/>
      <c r="I90" s="17"/>
      <c r="J90" s="17"/>
    </row>
    <row r="91" spans="1:10" x14ac:dyDescent="0.3">
      <c r="A91" s="16" t="str">
        <f>IF(Items!A91="","",Items!A91)</f>
        <v/>
      </c>
      <c r="B91" s="16" t="str">
        <f>IF(Items!B91="","",Items!B91)</f>
        <v/>
      </c>
      <c r="C91" s="17"/>
      <c r="D91" s="17"/>
      <c r="E91" s="17"/>
      <c r="F91" s="17"/>
      <c r="G91" s="17"/>
      <c r="H91" s="17"/>
      <c r="I91" s="17"/>
      <c r="J91" s="17"/>
    </row>
    <row r="92" spans="1:10" x14ac:dyDescent="0.3">
      <c r="A92" s="16" t="str">
        <f>IF(Items!A92="","",Items!A92)</f>
        <v/>
      </c>
      <c r="B92" s="16" t="str">
        <f>IF(Items!B92="","",Items!B92)</f>
        <v/>
      </c>
      <c r="C92" s="17"/>
      <c r="D92" s="17"/>
      <c r="E92" s="17"/>
      <c r="F92" s="17"/>
      <c r="G92" s="17"/>
      <c r="H92" s="17"/>
      <c r="I92" s="17"/>
      <c r="J92" s="17"/>
    </row>
    <row r="93" spans="1:10" x14ac:dyDescent="0.3">
      <c r="A93" s="16" t="str">
        <f>IF(Items!A93="","",Items!A93)</f>
        <v/>
      </c>
      <c r="B93" s="16" t="str">
        <f>IF(Items!B93="","",Items!B93)</f>
        <v/>
      </c>
      <c r="C93" s="17"/>
      <c r="D93" s="17"/>
      <c r="E93" s="17"/>
      <c r="F93" s="17"/>
      <c r="G93" s="17"/>
      <c r="H93" s="17"/>
      <c r="I93" s="17"/>
      <c r="J93" s="17"/>
    </row>
    <row r="94" spans="1:10" x14ac:dyDescent="0.3">
      <c r="A94" s="16" t="str">
        <f>IF(Items!A94="","",Items!A94)</f>
        <v/>
      </c>
      <c r="B94" s="16" t="str">
        <f>IF(Items!B94="","",Items!B94)</f>
        <v/>
      </c>
      <c r="C94" s="17"/>
      <c r="D94" s="17"/>
      <c r="E94" s="17"/>
      <c r="F94" s="17"/>
      <c r="G94" s="17"/>
      <c r="H94" s="17"/>
      <c r="I94" s="17"/>
      <c r="J94" s="17"/>
    </row>
    <row r="95" spans="1:10" x14ac:dyDescent="0.3">
      <c r="A95" s="16" t="str">
        <f>IF(Items!A95="","",Items!A95)</f>
        <v/>
      </c>
      <c r="B95" s="16" t="str">
        <f>IF(Items!B95="","",Items!B95)</f>
        <v/>
      </c>
      <c r="C95" s="17"/>
      <c r="D95" s="17"/>
      <c r="E95" s="17"/>
      <c r="F95" s="17"/>
      <c r="G95" s="17"/>
      <c r="H95" s="17"/>
      <c r="I95" s="17"/>
      <c r="J95" s="17"/>
    </row>
    <row r="96" spans="1:10" x14ac:dyDescent="0.3">
      <c r="A96" s="16" t="str">
        <f>IF(Items!A96="","",Items!A96)</f>
        <v/>
      </c>
      <c r="B96" s="16" t="str">
        <f>IF(Items!B96="","",Items!B96)</f>
        <v/>
      </c>
      <c r="C96" s="17"/>
      <c r="D96" s="17"/>
      <c r="E96" s="17"/>
      <c r="F96" s="17"/>
      <c r="G96" s="17"/>
      <c r="H96" s="17"/>
      <c r="I96" s="17"/>
      <c r="J96" s="17"/>
    </row>
    <row r="97" spans="1:10" x14ac:dyDescent="0.3">
      <c r="A97" s="16" t="str">
        <f>IF(Items!A97="","",Items!A97)</f>
        <v/>
      </c>
      <c r="B97" s="16" t="str">
        <f>IF(Items!B97="","",Items!B97)</f>
        <v/>
      </c>
      <c r="C97" s="17"/>
      <c r="D97" s="17"/>
      <c r="E97" s="17"/>
      <c r="F97" s="17"/>
      <c r="G97" s="17"/>
      <c r="H97" s="17"/>
      <c r="I97" s="17"/>
      <c r="J97" s="17"/>
    </row>
    <row r="98" spans="1:10" x14ac:dyDescent="0.3">
      <c r="A98" s="16" t="str">
        <f>IF(Items!A98="","",Items!A98)</f>
        <v/>
      </c>
      <c r="B98" s="16" t="str">
        <f>IF(Items!B98="","",Items!B98)</f>
        <v/>
      </c>
      <c r="C98" s="17"/>
      <c r="D98" s="17"/>
      <c r="E98" s="17"/>
      <c r="F98" s="17"/>
      <c r="G98" s="17"/>
      <c r="H98" s="17"/>
      <c r="I98" s="17"/>
      <c r="J98" s="17"/>
    </row>
    <row r="99" spans="1:10" x14ac:dyDescent="0.3">
      <c r="A99" s="16" t="str">
        <f>IF(Items!A99="","",Items!A99)</f>
        <v/>
      </c>
      <c r="B99" s="16" t="str">
        <f>IF(Items!B99="","",Items!B99)</f>
        <v/>
      </c>
      <c r="C99" s="17"/>
      <c r="D99" s="17"/>
      <c r="E99" s="17"/>
      <c r="F99" s="17"/>
      <c r="G99" s="17"/>
      <c r="H99" s="17"/>
      <c r="I99" s="17"/>
      <c r="J99" s="17"/>
    </row>
    <row r="100" spans="1:10" x14ac:dyDescent="0.3">
      <c r="A100" s="16" t="str">
        <f>IF(Items!A100="","",Items!A100)</f>
        <v/>
      </c>
      <c r="B100" s="16" t="str">
        <f>IF(Items!B100="","",Items!B100)</f>
        <v/>
      </c>
      <c r="C100" s="17"/>
      <c r="D100" s="17"/>
      <c r="E100" s="17"/>
      <c r="F100" s="17"/>
      <c r="G100" s="17"/>
      <c r="H100" s="17"/>
      <c r="I100" s="17"/>
      <c r="J100" s="17"/>
    </row>
    <row r="101" spans="1:10" x14ac:dyDescent="0.3">
      <c r="A101" s="16" t="str">
        <f>IF(Items!A101="","",Items!A101)</f>
        <v/>
      </c>
      <c r="B101" s="16" t="str">
        <f>IF(Items!B101="","",Items!B101)</f>
        <v/>
      </c>
      <c r="C101" s="17"/>
      <c r="D101" s="17"/>
      <c r="E101" s="17"/>
      <c r="F101" s="17"/>
      <c r="G101" s="17"/>
      <c r="H101" s="17"/>
      <c r="I101" s="17"/>
      <c r="J101" s="17"/>
    </row>
    <row r="102" spans="1:10" x14ac:dyDescent="0.3">
      <c r="A102" s="16" t="str">
        <f>IF(Items!A102="","",Items!A102)</f>
        <v/>
      </c>
      <c r="B102" s="16" t="str">
        <f>IF(Items!B102="","",Items!B102)</f>
        <v/>
      </c>
      <c r="C102" s="17"/>
      <c r="D102" s="17"/>
      <c r="E102" s="17"/>
      <c r="F102" s="17"/>
      <c r="G102" s="17"/>
      <c r="H102" s="17"/>
      <c r="I102" s="17"/>
      <c r="J102" s="17"/>
    </row>
    <row r="103" spans="1:10" x14ac:dyDescent="0.3">
      <c r="A103" s="16" t="str">
        <f>IF(Items!A103="","",Items!A103)</f>
        <v/>
      </c>
      <c r="B103" s="16" t="str">
        <f>IF(Items!B103="","",Items!B103)</f>
        <v/>
      </c>
      <c r="C103" s="17"/>
      <c r="D103" s="17"/>
      <c r="E103" s="17"/>
      <c r="F103" s="17"/>
      <c r="G103" s="17"/>
      <c r="H103" s="17"/>
      <c r="I103" s="17"/>
      <c r="J103" s="17"/>
    </row>
    <row r="104" spans="1:10" x14ac:dyDescent="0.3">
      <c r="A104" s="16" t="str">
        <f>IF(Items!A104="","",Items!A104)</f>
        <v/>
      </c>
      <c r="B104" s="16" t="str">
        <f>IF(Items!B104="","",Items!B104)</f>
        <v/>
      </c>
      <c r="C104" s="17"/>
      <c r="D104" s="17"/>
      <c r="E104" s="17"/>
      <c r="F104" s="17"/>
      <c r="G104" s="17"/>
      <c r="H104" s="17"/>
      <c r="I104" s="17"/>
      <c r="J104" s="17"/>
    </row>
    <row r="105" spans="1:10" x14ac:dyDescent="0.3">
      <c r="A105" s="16" t="str">
        <f>IF(Items!A105="","",Items!A105)</f>
        <v/>
      </c>
      <c r="B105" s="16" t="str">
        <f>IF(Items!B105="","",Items!B105)</f>
        <v/>
      </c>
      <c r="C105" s="17"/>
      <c r="D105" s="17"/>
      <c r="E105" s="17"/>
      <c r="F105" s="17"/>
      <c r="G105" s="17"/>
      <c r="H105" s="17"/>
      <c r="I105" s="17"/>
      <c r="J105" s="17"/>
    </row>
    <row r="106" spans="1:10" x14ac:dyDescent="0.3">
      <c r="A106" s="16" t="str">
        <f>IF(Items!A106="","",Items!A106)</f>
        <v/>
      </c>
      <c r="B106" s="16" t="str">
        <f>IF(Items!B106="","",Items!B106)</f>
        <v/>
      </c>
      <c r="C106" s="17"/>
      <c r="D106" s="17"/>
      <c r="E106" s="17"/>
      <c r="F106" s="17"/>
      <c r="G106" s="17"/>
      <c r="H106" s="17"/>
      <c r="I106" s="17"/>
      <c r="J106" s="17"/>
    </row>
    <row r="107" spans="1:10" x14ac:dyDescent="0.3">
      <c r="A107" s="16" t="str">
        <f>IF(Items!A107="","",Items!A107)</f>
        <v/>
      </c>
      <c r="B107" s="16" t="str">
        <f>IF(Items!B107="","",Items!B107)</f>
        <v/>
      </c>
      <c r="C107" s="17"/>
      <c r="D107" s="17"/>
      <c r="E107" s="17"/>
      <c r="F107" s="17"/>
      <c r="G107" s="17"/>
      <c r="H107" s="17"/>
      <c r="I107" s="17"/>
      <c r="J107" s="17"/>
    </row>
    <row r="108" spans="1:10" x14ac:dyDescent="0.3">
      <c r="A108" s="16" t="str">
        <f>IF(Items!A108="","",Items!A108)</f>
        <v/>
      </c>
      <c r="B108" s="16" t="str">
        <f>IF(Items!B108="","",Items!B108)</f>
        <v/>
      </c>
      <c r="C108" s="17"/>
      <c r="D108" s="17"/>
      <c r="E108" s="17"/>
      <c r="F108" s="17"/>
      <c r="G108" s="17"/>
      <c r="H108" s="17"/>
      <c r="I108" s="17"/>
      <c r="J108" s="17"/>
    </row>
    <row r="109" spans="1:10" x14ac:dyDescent="0.3">
      <c r="A109" s="16" t="str">
        <f>IF(Items!A109="","",Items!A109)</f>
        <v/>
      </c>
      <c r="B109" s="16" t="str">
        <f>IF(Items!B109="","",Items!B109)</f>
        <v/>
      </c>
      <c r="C109" s="17"/>
      <c r="D109" s="17"/>
      <c r="E109" s="17"/>
      <c r="F109" s="17"/>
      <c r="G109" s="17"/>
      <c r="H109" s="17"/>
      <c r="I109" s="17"/>
      <c r="J109" s="17"/>
    </row>
    <row r="110" spans="1:10" x14ac:dyDescent="0.3">
      <c r="A110" s="16" t="str">
        <f>IF(Items!A110="","",Items!A110)</f>
        <v/>
      </c>
      <c r="B110" s="16" t="str">
        <f>IF(Items!B110="","",Items!B110)</f>
        <v/>
      </c>
      <c r="C110" s="17"/>
      <c r="D110" s="17"/>
      <c r="E110" s="17"/>
      <c r="F110" s="17"/>
      <c r="G110" s="17"/>
      <c r="H110" s="17"/>
      <c r="I110" s="17"/>
      <c r="J110" s="17"/>
    </row>
    <row r="111" spans="1:10" x14ac:dyDescent="0.3">
      <c r="A111" s="16" t="str">
        <f>IF(Items!A111="","",Items!A111)</f>
        <v/>
      </c>
      <c r="B111" s="16" t="str">
        <f>IF(Items!B111="","",Items!B111)</f>
        <v/>
      </c>
      <c r="C111" s="17"/>
      <c r="D111" s="17"/>
      <c r="E111" s="17"/>
      <c r="F111" s="17"/>
      <c r="G111" s="17"/>
      <c r="H111" s="17"/>
      <c r="I111" s="17"/>
      <c r="J111" s="17"/>
    </row>
    <row r="112" spans="1:10" x14ac:dyDescent="0.3">
      <c r="A112" s="16" t="str">
        <f>IF(Items!A112="","",Items!A112)</f>
        <v/>
      </c>
      <c r="B112" s="16" t="str">
        <f>IF(Items!B112="","",Items!B112)</f>
        <v/>
      </c>
      <c r="C112" s="17"/>
      <c r="D112" s="17"/>
      <c r="E112" s="17"/>
      <c r="F112" s="17"/>
      <c r="G112" s="17"/>
      <c r="H112" s="17"/>
      <c r="I112" s="17"/>
      <c r="J112" s="17"/>
    </row>
    <row r="113" spans="1:10" x14ac:dyDescent="0.3">
      <c r="A113" s="16" t="str">
        <f>IF(Items!A113="","",Items!A113)</f>
        <v/>
      </c>
      <c r="B113" s="16" t="str">
        <f>IF(Items!B113="","",Items!B113)</f>
        <v/>
      </c>
      <c r="C113" s="17"/>
      <c r="D113" s="17"/>
      <c r="E113" s="17"/>
      <c r="F113" s="17"/>
      <c r="G113" s="17"/>
      <c r="H113" s="17"/>
      <c r="I113" s="17"/>
      <c r="J113" s="17"/>
    </row>
    <row r="114" spans="1:10" x14ac:dyDescent="0.3">
      <c r="A114" s="16" t="str">
        <f>IF(Items!A114="","",Items!A114)</f>
        <v/>
      </c>
      <c r="B114" s="16" t="str">
        <f>IF(Items!B114="","",Items!B114)</f>
        <v/>
      </c>
      <c r="C114" s="17"/>
      <c r="D114" s="17"/>
      <c r="E114" s="17"/>
      <c r="F114" s="17"/>
      <c r="G114" s="17"/>
      <c r="H114" s="17"/>
      <c r="I114" s="17"/>
      <c r="J114" s="17"/>
    </row>
    <row r="115" spans="1:10" x14ac:dyDescent="0.3">
      <c r="A115" s="16" t="str">
        <f>IF(Items!A115="","",Items!A115)</f>
        <v/>
      </c>
      <c r="B115" s="16" t="str">
        <f>IF(Items!B115="","",Items!B115)</f>
        <v/>
      </c>
      <c r="C115" s="17"/>
      <c r="D115" s="17"/>
      <c r="E115" s="17"/>
      <c r="F115" s="17"/>
      <c r="G115" s="17"/>
      <c r="H115" s="17"/>
      <c r="I115" s="17"/>
      <c r="J115" s="17"/>
    </row>
    <row r="116" spans="1:10" x14ac:dyDescent="0.3">
      <c r="A116" s="16" t="str">
        <f>IF(Items!A116="","",Items!A116)</f>
        <v/>
      </c>
      <c r="B116" s="16" t="str">
        <f>IF(Items!B116="","",Items!B116)</f>
        <v/>
      </c>
      <c r="C116" s="17"/>
      <c r="D116" s="17"/>
      <c r="E116" s="17"/>
      <c r="F116" s="17"/>
      <c r="G116" s="17"/>
      <c r="H116" s="17"/>
      <c r="I116" s="17"/>
      <c r="J116" s="17"/>
    </row>
    <row r="117" spans="1:10" x14ac:dyDescent="0.3">
      <c r="A117" s="16" t="str">
        <f>IF(Items!A117="","",Items!A117)</f>
        <v/>
      </c>
      <c r="B117" s="16" t="str">
        <f>IF(Items!B117="","",Items!B117)</f>
        <v/>
      </c>
      <c r="C117" s="17"/>
      <c r="D117" s="17"/>
      <c r="E117" s="17"/>
      <c r="F117" s="17"/>
      <c r="G117" s="17"/>
      <c r="H117" s="17"/>
      <c r="I117" s="17"/>
      <c r="J117" s="17"/>
    </row>
    <row r="118" spans="1:10" x14ac:dyDescent="0.3">
      <c r="A118" s="16" t="str">
        <f>IF(Items!A118="","",Items!A118)</f>
        <v/>
      </c>
      <c r="B118" s="16" t="str">
        <f>IF(Items!B118="","",Items!B118)</f>
        <v/>
      </c>
      <c r="C118" s="17"/>
      <c r="D118" s="17"/>
      <c r="E118" s="17"/>
      <c r="F118" s="17"/>
      <c r="G118" s="17"/>
      <c r="H118" s="17"/>
      <c r="I118" s="17"/>
      <c r="J118" s="17"/>
    </row>
    <row r="119" spans="1:10" x14ac:dyDescent="0.3">
      <c r="A119" s="16" t="str">
        <f>IF(Items!A119="","",Items!A119)</f>
        <v/>
      </c>
      <c r="B119" s="16" t="str">
        <f>IF(Items!B119="","",Items!B119)</f>
        <v/>
      </c>
      <c r="C119" s="17"/>
      <c r="D119" s="17"/>
      <c r="E119" s="17"/>
      <c r="F119" s="17"/>
      <c r="G119" s="17"/>
      <c r="H119" s="17"/>
      <c r="I119" s="17"/>
      <c r="J119" s="17"/>
    </row>
    <row r="120" spans="1:10" x14ac:dyDescent="0.3">
      <c r="A120" s="16" t="str">
        <f>IF(Items!A120="","",Items!A120)</f>
        <v/>
      </c>
      <c r="B120" s="16" t="str">
        <f>IF(Items!B120="","",Items!B120)</f>
        <v/>
      </c>
      <c r="C120" s="17"/>
      <c r="D120" s="17"/>
      <c r="E120" s="17"/>
      <c r="F120" s="17"/>
      <c r="G120" s="17"/>
      <c r="H120" s="17"/>
      <c r="I120" s="17"/>
      <c r="J120" s="17"/>
    </row>
    <row r="121" spans="1:10" x14ac:dyDescent="0.3">
      <c r="A121" s="16" t="str">
        <f>IF(Items!A121="","",Items!A121)</f>
        <v/>
      </c>
      <c r="B121" s="16" t="str">
        <f>IF(Items!B121="","",Items!B121)</f>
        <v/>
      </c>
      <c r="C121" s="17"/>
      <c r="D121" s="17"/>
      <c r="E121" s="17"/>
      <c r="F121" s="17"/>
      <c r="G121" s="17"/>
      <c r="H121" s="17"/>
      <c r="I121" s="17"/>
      <c r="J121" s="17"/>
    </row>
    <row r="122" spans="1:10" x14ac:dyDescent="0.3">
      <c r="A122" s="16" t="str">
        <f>IF(Items!A122="","",Items!A122)</f>
        <v/>
      </c>
      <c r="B122" s="16" t="str">
        <f>IF(Items!B122="","",Items!B122)</f>
        <v/>
      </c>
      <c r="C122" s="17"/>
      <c r="D122" s="17"/>
      <c r="E122" s="17"/>
      <c r="F122" s="17"/>
      <c r="G122" s="17"/>
      <c r="H122" s="17"/>
      <c r="I122" s="17"/>
      <c r="J122" s="17"/>
    </row>
    <row r="123" spans="1:10" x14ac:dyDescent="0.3">
      <c r="A123" s="16" t="str">
        <f>IF(Items!A123="","",Items!A123)</f>
        <v/>
      </c>
      <c r="B123" s="16" t="str">
        <f>IF(Items!B123="","",Items!B123)</f>
        <v/>
      </c>
      <c r="C123" s="17"/>
      <c r="D123" s="17"/>
      <c r="E123" s="17"/>
      <c r="F123" s="17"/>
      <c r="G123" s="17"/>
      <c r="H123" s="17"/>
      <c r="I123" s="17"/>
      <c r="J123" s="17"/>
    </row>
    <row r="124" spans="1:10" x14ac:dyDescent="0.3">
      <c r="A124" s="16" t="str">
        <f>IF(Items!A124="","",Items!A124)</f>
        <v/>
      </c>
      <c r="B124" s="16" t="str">
        <f>IF(Items!B124="","",Items!B124)</f>
        <v/>
      </c>
      <c r="C124" s="17"/>
      <c r="D124" s="17"/>
      <c r="E124" s="17"/>
      <c r="F124" s="17"/>
      <c r="G124" s="17"/>
      <c r="H124" s="17"/>
      <c r="I124" s="17"/>
      <c r="J124" s="17"/>
    </row>
    <row r="125" spans="1:10" x14ac:dyDescent="0.3">
      <c r="A125" s="16" t="str">
        <f>IF(Items!A125="","",Items!A125)</f>
        <v/>
      </c>
      <c r="B125" s="16" t="str">
        <f>IF(Items!B125="","",Items!B125)</f>
        <v/>
      </c>
      <c r="C125" s="17"/>
      <c r="D125" s="17"/>
      <c r="E125" s="17"/>
      <c r="F125" s="17"/>
      <c r="G125" s="17"/>
      <c r="H125" s="17"/>
      <c r="I125" s="17"/>
      <c r="J125" s="17"/>
    </row>
    <row r="126" spans="1:10" x14ac:dyDescent="0.3">
      <c r="A126" s="16" t="str">
        <f>IF(Items!A126="","",Items!A126)</f>
        <v/>
      </c>
      <c r="B126" s="16" t="str">
        <f>IF(Items!B126="","",Items!B126)</f>
        <v/>
      </c>
      <c r="C126" s="17"/>
      <c r="D126" s="17"/>
      <c r="E126" s="17"/>
      <c r="F126" s="17"/>
      <c r="G126" s="17"/>
      <c r="H126" s="17"/>
      <c r="I126" s="17"/>
      <c r="J126" s="17"/>
    </row>
    <row r="127" spans="1:10" x14ac:dyDescent="0.3">
      <c r="A127" s="16" t="str">
        <f>IF(Items!A127="","",Items!A127)</f>
        <v/>
      </c>
      <c r="B127" s="16" t="str">
        <f>IF(Items!B127="","",Items!B127)</f>
        <v/>
      </c>
      <c r="C127" s="17"/>
      <c r="D127" s="17"/>
      <c r="E127" s="17"/>
      <c r="F127" s="17"/>
      <c r="G127" s="17"/>
      <c r="H127" s="17"/>
      <c r="I127" s="17"/>
      <c r="J127" s="17"/>
    </row>
    <row r="128" spans="1:10" x14ac:dyDescent="0.3">
      <c r="A128" s="16" t="str">
        <f>IF(Items!A128="","",Items!A128)</f>
        <v/>
      </c>
      <c r="B128" s="16" t="str">
        <f>IF(Items!B128="","",Items!B128)</f>
        <v/>
      </c>
      <c r="C128" s="17"/>
      <c r="D128" s="17"/>
      <c r="E128" s="17"/>
      <c r="F128" s="17"/>
      <c r="G128" s="17"/>
      <c r="H128" s="17"/>
      <c r="I128" s="17"/>
      <c r="J128" s="17"/>
    </row>
    <row r="129" spans="1:10" x14ac:dyDescent="0.3">
      <c r="A129" s="16" t="str">
        <f>IF(Items!A129="","",Items!A129)</f>
        <v/>
      </c>
      <c r="B129" s="16" t="str">
        <f>IF(Items!B129="","",Items!B129)</f>
        <v/>
      </c>
      <c r="C129" s="17"/>
      <c r="D129" s="17"/>
      <c r="E129" s="17"/>
      <c r="F129" s="17"/>
      <c r="G129" s="17"/>
      <c r="H129" s="17"/>
      <c r="I129" s="17"/>
      <c r="J129" s="17"/>
    </row>
    <row r="130" spans="1:10" x14ac:dyDescent="0.3">
      <c r="A130" s="16" t="str">
        <f>IF(Items!A130="","",Items!A130)</f>
        <v/>
      </c>
      <c r="B130" s="16" t="str">
        <f>IF(Items!B130="","",Items!B130)</f>
        <v/>
      </c>
      <c r="C130" s="17"/>
      <c r="D130" s="17"/>
      <c r="E130" s="17"/>
      <c r="F130" s="17"/>
      <c r="G130" s="17"/>
      <c r="H130" s="17"/>
      <c r="I130" s="17"/>
      <c r="J130" s="17"/>
    </row>
    <row r="131" spans="1:10" x14ac:dyDescent="0.3">
      <c r="A131" s="16" t="str">
        <f>IF(Items!A131="","",Items!A131)</f>
        <v/>
      </c>
      <c r="B131" s="16" t="str">
        <f>IF(Items!B131="","",Items!B131)</f>
        <v/>
      </c>
      <c r="C131" s="17"/>
      <c r="D131" s="17"/>
      <c r="E131" s="17"/>
      <c r="F131" s="17"/>
      <c r="G131" s="17"/>
      <c r="H131" s="17"/>
      <c r="I131" s="17"/>
      <c r="J131" s="17"/>
    </row>
    <row r="132" spans="1:10" x14ac:dyDescent="0.3">
      <c r="A132" s="16" t="str">
        <f>IF(Items!A132="","",Items!A132)</f>
        <v/>
      </c>
      <c r="B132" s="16" t="str">
        <f>IF(Items!B132="","",Items!B132)</f>
        <v/>
      </c>
      <c r="C132" s="17"/>
      <c r="D132" s="17"/>
      <c r="E132" s="17"/>
      <c r="F132" s="17"/>
      <c r="G132" s="17"/>
      <c r="H132" s="17"/>
      <c r="I132" s="17"/>
      <c r="J132" s="17"/>
    </row>
    <row r="133" spans="1:10" x14ac:dyDescent="0.3">
      <c r="A133" s="16" t="str">
        <f>IF(Items!A133="","",Items!A133)</f>
        <v/>
      </c>
      <c r="B133" s="16" t="str">
        <f>IF(Items!B133="","",Items!B133)</f>
        <v/>
      </c>
      <c r="C133" s="17"/>
      <c r="D133" s="17"/>
      <c r="E133" s="17"/>
      <c r="F133" s="17"/>
      <c r="G133" s="17"/>
      <c r="H133" s="17"/>
      <c r="I133" s="17"/>
      <c r="J133" s="17"/>
    </row>
    <row r="134" spans="1:10" x14ac:dyDescent="0.3">
      <c r="A134" s="16" t="str">
        <f>IF(Items!A134="","",Items!A134)</f>
        <v/>
      </c>
      <c r="B134" s="16" t="str">
        <f>IF(Items!B134="","",Items!B134)</f>
        <v/>
      </c>
      <c r="C134" s="17"/>
      <c r="D134" s="17"/>
      <c r="E134" s="17"/>
      <c r="F134" s="17"/>
      <c r="G134" s="17"/>
      <c r="H134" s="17"/>
      <c r="I134" s="17"/>
      <c r="J134" s="17"/>
    </row>
    <row r="135" spans="1:10" x14ac:dyDescent="0.3">
      <c r="A135" s="16" t="str">
        <f>IF(Items!A135="","",Items!A135)</f>
        <v/>
      </c>
      <c r="B135" s="16" t="str">
        <f>IF(Items!B135="","",Items!B135)</f>
        <v/>
      </c>
      <c r="C135" s="17"/>
      <c r="D135" s="17"/>
      <c r="E135" s="17"/>
      <c r="F135" s="17"/>
      <c r="G135" s="17"/>
      <c r="H135" s="17"/>
      <c r="I135" s="17"/>
      <c r="J135" s="17"/>
    </row>
    <row r="136" spans="1:10" x14ac:dyDescent="0.3">
      <c r="A136" s="16" t="str">
        <f>IF(Items!A136="","",Items!A136)</f>
        <v/>
      </c>
      <c r="B136" s="16" t="str">
        <f>IF(Items!B136="","",Items!B136)</f>
        <v/>
      </c>
      <c r="C136" s="17"/>
      <c r="D136" s="17"/>
      <c r="E136" s="17"/>
      <c r="F136" s="17"/>
      <c r="G136" s="17"/>
      <c r="H136" s="17"/>
      <c r="I136" s="17"/>
      <c r="J136" s="17"/>
    </row>
    <row r="137" spans="1:10" x14ac:dyDescent="0.3">
      <c r="A137" s="16" t="str">
        <f>IF(Items!A137="","",Items!A137)</f>
        <v/>
      </c>
      <c r="B137" s="16" t="str">
        <f>IF(Items!B137="","",Items!B137)</f>
        <v/>
      </c>
      <c r="C137" s="17"/>
      <c r="D137" s="17"/>
      <c r="E137" s="17"/>
      <c r="F137" s="17"/>
      <c r="G137" s="17"/>
      <c r="H137" s="17"/>
      <c r="I137" s="17"/>
      <c r="J137" s="17"/>
    </row>
    <row r="138" spans="1:10" x14ac:dyDescent="0.3">
      <c r="A138" s="16" t="str">
        <f>IF(Items!A138="","",Items!A138)</f>
        <v/>
      </c>
      <c r="B138" s="16" t="str">
        <f>IF(Items!B138="","",Items!B138)</f>
        <v/>
      </c>
      <c r="C138" s="17"/>
      <c r="D138" s="17"/>
      <c r="E138" s="17"/>
      <c r="F138" s="17"/>
      <c r="G138" s="17"/>
      <c r="H138" s="17"/>
      <c r="I138" s="17"/>
      <c r="J138" s="17"/>
    </row>
    <row r="139" spans="1:10" x14ac:dyDescent="0.3">
      <c r="A139" s="16" t="str">
        <f>IF(Items!A139="","",Items!A139)</f>
        <v/>
      </c>
      <c r="B139" s="16" t="str">
        <f>IF(Items!B139="","",Items!B139)</f>
        <v/>
      </c>
      <c r="C139" s="17"/>
      <c r="D139" s="17"/>
      <c r="E139" s="17"/>
      <c r="F139" s="17"/>
      <c r="G139" s="17"/>
      <c r="H139" s="17"/>
      <c r="I139" s="17"/>
      <c r="J139" s="17"/>
    </row>
    <row r="140" spans="1:10" x14ac:dyDescent="0.3">
      <c r="A140" s="16" t="str">
        <f>IF(Items!A140="","",Items!A140)</f>
        <v/>
      </c>
      <c r="B140" s="16" t="str">
        <f>IF(Items!B140="","",Items!B140)</f>
        <v/>
      </c>
      <c r="C140" s="17"/>
      <c r="D140" s="17"/>
      <c r="E140" s="17"/>
      <c r="F140" s="17"/>
      <c r="G140" s="17"/>
      <c r="H140" s="17"/>
      <c r="I140" s="17"/>
      <c r="J140" s="17"/>
    </row>
    <row r="141" spans="1:10" x14ac:dyDescent="0.3">
      <c r="A141" s="16" t="str">
        <f>IF(Items!A141="","",Items!A141)</f>
        <v/>
      </c>
      <c r="B141" s="16" t="str">
        <f>IF(Items!B141="","",Items!B141)</f>
        <v/>
      </c>
      <c r="C141" s="17"/>
      <c r="D141" s="17"/>
      <c r="E141" s="17"/>
      <c r="F141" s="17"/>
      <c r="G141" s="17"/>
      <c r="H141" s="17"/>
      <c r="I141" s="17"/>
      <c r="J141" s="17"/>
    </row>
    <row r="142" spans="1:10" x14ac:dyDescent="0.3">
      <c r="A142" s="16" t="str">
        <f>IF(Items!A142="","",Items!A142)</f>
        <v/>
      </c>
      <c r="B142" s="16" t="str">
        <f>IF(Items!B142="","",Items!B142)</f>
        <v/>
      </c>
      <c r="C142" s="17"/>
      <c r="D142" s="17"/>
      <c r="E142" s="17"/>
      <c r="F142" s="17"/>
      <c r="G142" s="17"/>
      <c r="H142" s="17"/>
      <c r="I142" s="17"/>
      <c r="J142" s="17"/>
    </row>
    <row r="143" spans="1:10" x14ac:dyDescent="0.3">
      <c r="A143" s="16" t="str">
        <f>IF(Items!A143="","",Items!A143)</f>
        <v/>
      </c>
      <c r="B143" s="16" t="str">
        <f>IF(Items!B143="","",Items!B143)</f>
        <v/>
      </c>
      <c r="C143" s="17"/>
      <c r="D143" s="17"/>
      <c r="E143" s="17"/>
      <c r="F143" s="17"/>
      <c r="G143" s="17"/>
      <c r="H143" s="17"/>
      <c r="I143" s="17"/>
      <c r="J143" s="17"/>
    </row>
    <row r="144" spans="1:10" x14ac:dyDescent="0.3">
      <c r="A144" s="16" t="str">
        <f>IF(Items!A144="","",Items!A144)</f>
        <v/>
      </c>
      <c r="B144" s="16" t="str">
        <f>IF(Items!B144="","",Items!B144)</f>
        <v/>
      </c>
      <c r="C144" s="17"/>
      <c r="D144" s="17"/>
      <c r="E144" s="17"/>
      <c r="F144" s="17"/>
      <c r="G144" s="17"/>
      <c r="H144" s="17"/>
      <c r="I144" s="17"/>
      <c r="J144" s="17"/>
    </row>
    <row r="145" spans="1:10" x14ac:dyDescent="0.3">
      <c r="A145" s="16" t="str">
        <f>IF(Items!A145="","",Items!A145)</f>
        <v/>
      </c>
      <c r="B145" s="16" t="str">
        <f>IF(Items!B145="","",Items!B145)</f>
        <v/>
      </c>
      <c r="C145" s="17"/>
      <c r="D145" s="17"/>
      <c r="E145" s="17"/>
      <c r="F145" s="17"/>
      <c r="G145" s="17"/>
      <c r="H145" s="17"/>
      <c r="I145" s="17"/>
      <c r="J145" s="17"/>
    </row>
    <row r="146" spans="1:10" x14ac:dyDescent="0.3">
      <c r="A146" s="16" t="str">
        <f>IF(Items!A146="","",Items!A146)</f>
        <v/>
      </c>
      <c r="B146" s="16" t="str">
        <f>IF(Items!B146="","",Items!B146)</f>
        <v/>
      </c>
      <c r="C146" s="17"/>
      <c r="D146" s="17"/>
      <c r="E146" s="17"/>
      <c r="F146" s="17"/>
      <c r="G146" s="17"/>
      <c r="H146" s="17"/>
      <c r="I146" s="17"/>
      <c r="J146" s="17"/>
    </row>
    <row r="147" spans="1:10" x14ac:dyDescent="0.3">
      <c r="A147" s="16" t="str">
        <f>IF(Items!A147="","",Items!A147)</f>
        <v/>
      </c>
      <c r="B147" s="16" t="str">
        <f>IF(Items!B147="","",Items!B147)</f>
        <v/>
      </c>
      <c r="C147" s="17"/>
      <c r="D147" s="17"/>
      <c r="E147" s="17"/>
      <c r="F147" s="17"/>
      <c r="G147" s="17"/>
      <c r="H147" s="17"/>
      <c r="I147" s="17"/>
      <c r="J147" s="17"/>
    </row>
    <row r="148" spans="1:10" x14ac:dyDescent="0.3">
      <c r="A148" s="16" t="str">
        <f>IF(Items!A148="","",Items!A148)</f>
        <v/>
      </c>
      <c r="B148" s="16" t="str">
        <f>IF(Items!B148="","",Items!B148)</f>
        <v/>
      </c>
      <c r="C148" s="17"/>
      <c r="D148" s="17"/>
      <c r="E148" s="17"/>
      <c r="F148" s="17"/>
      <c r="G148" s="17"/>
      <c r="H148" s="17"/>
      <c r="I148" s="17"/>
      <c r="J148" s="17"/>
    </row>
    <row r="149" spans="1:10" x14ac:dyDescent="0.3">
      <c r="A149" s="16" t="str">
        <f>IF(Items!A149="","",Items!A149)</f>
        <v/>
      </c>
      <c r="B149" s="16" t="str">
        <f>IF(Items!B149="","",Items!B149)</f>
        <v/>
      </c>
      <c r="C149" s="17"/>
      <c r="D149" s="17"/>
      <c r="E149" s="17"/>
      <c r="F149" s="17"/>
      <c r="G149" s="17"/>
      <c r="H149" s="17"/>
      <c r="I149" s="17"/>
      <c r="J149" s="17"/>
    </row>
    <row r="150" spans="1:10" x14ac:dyDescent="0.3">
      <c r="A150" s="16" t="str">
        <f>IF(Items!A150="","",Items!A150)</f>
        <v/>
      </c>
      <c r="B150" s="16" t="str">
        <f>IF(Items!B150="","",Items!B150)</f>
        <v/>
      </c>
      <c r="C150" s="17"/>
      <c r="D150" s="17"/>
      <c r="E150" s="17"/>
      <c r="F150" s="17"/>
      <c r="G150" s="17"/>
      <c r="H150" s="17"/>
      <c r="I150" s="17"/>
      <c r="J150" s="17"/>
    </row>
    <row r="151" spans="1:10" x14ac:dyDescent="0.3">
      <c r="A151" s="16" t="str">
        <f>IF(Items!A151="","",Items!A151)</f>
        <v/>
      </c>
      <c r="B151" s="16" t="str">
        <f>IF(Items!B151="","",Items!B151)</f>
        <v/>
      </c>
      <c r="C151" s="17"/>
      <c r="D151" s="17"/>
      <c r="E151" s="17"/>
      <c r="F151" s="17"/>
      <c r="G151" s="17"/>
      <c r="H151" s="17"/>
      <c r="I151" s="17"/>
      <c r="J151" s="17"/>
    </row>
    <row r="152" spans="1:10" x14ac:dyDescent="0.3">
      <c r="A152" s="16" t="str">
        <f>IF(Items!A152="","",Items!A152)</f>
        <v/>
      </c>
      <c r="B152" s="16" t="str">
        <f>IF(Items!B152="","",Items!B152)</f>
        <v/>
      </c>
      <c r="C152" s="17"/>
      <c r="D152" s="17"/>
      <c r="E152" s="17"/>
      <c r="F152" s="17"/>
      <c r="G152" s="17"/>
      <c r="H152" s="17"/>
      <c r="I152" s="17"/>
      <c r="J152" s="17"/>
    </row>
    <row r="153" spans="1:10" x14ac:dyDescent="0.3">
      <c r="A153" s="16" t="str">
        <f>IF(Items!A153="","",Items!A153)</f>
        <v/>
      </c>
      <c r="B153" s="16" t="str">
        <f>IF(Items!B153="","",Items!B153)</f>
        <v/>
      </c>
      <c r="C153" s="17"/>
      <c r="D153" s="17"/>
      <c r="E153" s="17"/>
      <c r="F153" s="17"/>
      <c r="G153" s="17"/>
      <c r="H153" s="17"/>
      <c r="I153" s="17"/>
      <c r="J153" s="17"/>
    </row>
    <row r="154" spans="1:10" x14ac:dyDescent="0.3">
      <c r="A154" s="16" t="str">
        <f>IF(Items!A154="","",Items!A154)</f>
        <v/>
      </c>
      <c r="B154" s="16" t="str">
        <f>IF(Items!B154="","",Items!B154)</f>
        <v/>
      </c>
      <c r="C154" s="17"/>
      <c r="D154" s="17"/>
      <c r="E154" s="17"/>
      <c r="F154" s="17"/>
      <c r="G154" s="17"/>
      <c r="H154" s="17"/>
      <c r="I154" s="17"/>
      <c r="J154" s="17"/>
    </row>
    <row r="155" spans="1:10" x14ac:dyDescent="0.3">
      <c r="A155" s="16" t="str">
        <f>IF(Items!A155="","",Items!A155)</f>
        <v/>
      </c>
      <c r="B155" s="16" t="str">
        <f>IF(Items!B155="","",Items!B155)</f>
        <v/>
      </c>
      <c r="C155" s="17"/>
      <c r="D155" s="17"/>
      <c r="E155" s="17"/>
      <c r="F155" s="17"/>
      <c r="G155" s="17"/>
      <c r="H155" s="17"/>
      <c r="I155" s="17"/>
      <c r="J155" s="17"/>
    </row>
    <row r="156" spans="1:10" x14ac:dyDescent="0.3">
      <c r="A156" s="16" t="str">
        <f>IF(Items!A156="","",Items!A156)</f>
        <v/>
      </c>
      <c r="B156" s="16" t="str">
        <f>IF(Items!B156="","",Items!B156)</f>
        <v/>
      </c>
      <c r="C156" s="17"/>
      <c r="D156" s="17"/>
      <c r="E156" s="17"/>
      <c r="F156" s="17"/>
      <c r="G156" s="17"/>
      <c r="H156" s="17"/>
      <c r="I156" s="17"/>
      <c r="J156" s="17"/>
    </row>
    <row r="157" spans="1:10" x14ac:dyDescent="0.3">
      <c r="A157" s="16" t="str">
        <f>IF(Items!A157="","",Items!A157)</f>
        <v/>
      </c>
      <c r="B157" s="16" t="str">
        <f>IF(Items!B157="","",Items!B157)</f>
        <v/>
      </c>
      <c r="C157" s="17"/>
      <c r="D157" s="17"/>
      <c r="E157" s="17"/>
      <c r="F157" s="17"/>
      <c r="G157" s="17"/>
      <c r="H157" s="17"/>
      <c r="I157" s="17"/>
      <c r="J157" s="17"/>
    </row>
    <row r="158" spans="1:10" x14ac:dyDescent="0.3">
      <c r="A158" s="16" t="str">
        <f>IF(Items!A158="","",Items!A158)</f>
        <v/>
      </c>
      <c r="B158" s="16" t="str">
        <f>IF(Items!B158="","",Items!B158)</f>
        <v/>
      </c>
      <c r="C158" s="17"/>
      <c r="D158" s="17"/>
      <c r="E158" s="17"/>
      <c r="F158" s="17"/>
      <c r="G158" s="17"/>
      <c r="H158" s="17"/>
      <c r="I158" s="17"/>
      <c r="J158" s="17"/>
    </row>
    <row r="159" spans="1:10" x14ac:dyDescent="0.3">
      <c r="A159" s="16" t="str">
        <f>IF(Items!A159="","",Items!A159)</f>
        <v/>
      </c>
      <c r="B159" s="16" t="str">
        <f>IF(Items!B159="","",Items!B159)</f>
        <v/>
      </c>
      <c r="C159" s="17"/>
      <c r="D159" s="17"/>
      <c r="E159" s="17"/>
      <c r="F159" s="17"/>
      <c r="G159" s="17"/>
      <c r="H159" s="17"/>
      <c r="I159" s="17"/>
      <c r="J159" s="17"/>
    </row>
    <row r="160" spans="1:10" x14ac:dyDescent="0.3">
      <c r="A160" s="16" t="str">
        <f>IF(Items!A160="","",Items!A160)</f>
        <v/>
      </c>
      <c r="B160" s="16" t="str">
        <f>IF(Items!B160="","",Items!B160)</f>
        <v/>
      </c>
      <c r="C160" s="17"/>
      <c r="D160" s="17"/>
      <c r="E160" s="17"/>
      <c r="F160" s="17"/>
      <c r="G160" s="17"/>
      <c r="H160" s="17"/>
      <c r="I160" s="17"/>
      <c r="J160" s="17"/>
    </row>
    <row r="161" spans="1:10" x14ac:dyDescent="0.3">
      <c r="A161" s="16" t="str">
        <f>IF(Items!A161="","",Items!A161)</f>
        <v/>
      </c>
      <c r="B161" s="16" t="str">
        <f>IF(Items!B161="","",Items!B161)</f>
        <v/>
      </c>
      <c r="C161" s="17"/>
      <c r="D161" s="17"/>
      <c r="E161" s="17"/>
      <c r="F161" s="17"/>
      <c r="G161" s="17"/>
      <c r="H161" s="17"/>
      <c r="I161" s="17"/>
      <c r="J161" s="17"/>
    </row>
    <row r="162" spans="1:10" x14ac:dyDescent="0.3">
      <c r="A162" s="16" t="str">
        <f>IF(Items!A162="","",Items!A162)</f>
        <v/>
      </c>
      <c r="B162" s="16" t="str">
        <f>IF(Items!B162="","",Items!B162)</f>
        <v/>
      </c>
      <c r="C162" s="17"/>
      <c r="D162" s="17"/>
      <c r="E162" s="17"/>
      <c r="F162" s="17"/>
      <c r="G162" s="17"/>
      <c r="H162" s="17"/>
      <c r="I162" s="17"/>
      <c r="J162" s="17"/>
    </row>
    <row r="163" spans="1:10" x14ac:dyDescent="0.3">
      <c r="A163" s="16" t="str">
        <f>IF(Items!A163="","",Items!A163)</f>
        <v/>
      </c>
      <c r="B163" s="16" t="str">
        <f>IF(Items!B163="","",Items!B163)</f>
        <v/>
      </c>
      <c r="C163" s="17"/>
      <c r="D163" s="17"/>
      <c r="E163" s="17"/>
      <c r="F163" s="17"/>
      <c r="G163" s="17"/>
      <c r="H163" s="17"/>
      <c r="I163" s="17"/>
      <c r="J163" s="17"/>
    </row>
    <row r="164" spans="1:10" x14ac:dyDescent="0.3">
      <c r="A164" s="16" t="str">
        <f>IF(Items!A164="","",Items!A164)</f>
        <v/>
      </c>
      <c r="B164" s="16" t="str">
        <f>IF(Items!B164="","",Items!B164)</f>
        <v/>
      </c>
      <c r="C164" s="17"/>
      <c r="D164" s="17"/>
      <c r="E164" s="17"/>
      <c r="F164" s="17"/>
      <c r="G164" s="17"/>
      <c r="H164" s="17"/>
      <c r="I164" s="17"/>
      <c r="J164" s="17"/>
    </row>
    <row r="165" spans="1:10" x14ac:dyDescent="0.3">
      <c r="A165" s="16" t="str">
        <f>IF(Items!A165="","",Items!A165)</f>
        <v/>
      </c>
      <c r="B165" s="16" t="str">
        <f>IF(Items!B165="","",Items!B165)</f>
        <v/>
      </c>
      <c r="C165" s="17"/>
      <c r="D165" s="17"/>
      <c r="E165" s="17"/>
      <c r="F165" s="17"/>
      <c r="G165" s="17"/>
      <c r="H165" s="17"/>
      <c r="I165" s="17"/>
      <c r="J165" s="17"/>
    </row>
    <row r="166" spans="1:10" x14ac:dyDescent="0.3">
      <c r="A166" s="16" t="str">
        <f>IF(Items!A166="","",Items!A166)</f>
        <v/>
      </c>
      <c r="B166" s="16" t="str">
        <f>IF(Items!B166="","",Items!B166)</f>
        <v/>
      </c>
      <c r="C166" s="17"/>
      <c r="D166" s="17"/>
      <c r="E166" s="17"/>
      <c r="F166" s="17"/>
      <c r="G166" s="17"/>
      <c r="H166" s="17"/>
      <c r="I166" s="17"/>
      <c r="J166" s="17"/>
    </row>
    <row r="167" spans="1:10" x14ac:dyDescent="0.3">
      <c r="A167" s="16" t="str">
        <f>IF(Items!A167="","",Items!A167)</f>
        <v/>
      </c>
      <c r="B167" s="16" t="str">
        <f>IF(Items!B167="","",Items!B167)</f>
        <v/>
      </c>
      <c r="C167" s="17"/>
      <c r="D167" s="17"/>
      <c r="E167" s="17"/>
      <c r="F167" s="17"/>
      <c r="G167" s="17"/>
      <c r="H167" s="17"/>
      <c r="I167" s="17"/>
      <c r="J167" s="17"/>
    </row>
    <row r="168" spans="1:10" x14ac:dyDescent="0.3">
      <c r="A168" s="16" t="str">
        <f>IF(Items!A168="","",Items!A168)</f>
        <v/>
      </c>
      <c r="B168" s="16" t="str">
        <f>IF(Items!B168="","",Items!B168)</f>
        <v/>
      </c>
      <c r="C168" s="17"/>
      <c r="D168" s="17"/>
      <c r="E168" s="17"/>
      <c r="F168" s="17"/>
      <c r="G168" s="17"/>
      <c r="H168" s="17"/>
      <c r="I168" s="17"/>
      <c r="J168" s="17"/>
    </row>
    <row r="169" spans="1:10" x14ac:dyDescent="0.3">
      <c r="A169" s="16" t="str">
        <f>IF(Items!A169="","",Items!A169)</f>
        <v/>
      </c>
      <c r="B169" s="16" t="str">
        <f>IF(Items!B169="","",Items!B169)</f>
        <v/>
      </c>
      <c r="C169" s="17"/>
      <c r="D169" s="17"/>
      <c r="E169" s="17"/>
      <c r="F169" s="17"/>
      <c r="G169" s="17"/>
      <c r="H169" s="17"/>
      <c r="I169" s="17"/>
      <c r="J169" s="17"/>
    </row>
    <row r="170" spans="1:10" x14ac:dyDescent="0.3">
      <c r="A170" s="16" t="str">
        <f>IF(Items!A170="","",Items!A170)</f>
        <v/>
      </c>
      <c r="B170" s="16" t="str">
        <f>IF(Items!B170="","",Items!B170)</f>
        <v/>
      </c>
      <c r="C170" s="17"/>
      <c r="D170" s="17"/>
      <c r="E170" s="17"/>
      <c r="F170" s="17"/>
      <c r="G170" s="17"/>
      <c r="H170" s="17"/>
      <c r="I170" s="17"/>
      <c r="J170" s="17"/>
    </row>
    <row r="171" spans="1:10" x14ac:dyDescent="0.3">
      <c r="A171" s="16" t="str">
        <f>IF(Items!A171="","",Items!A171)</f>
        <v/>
      </c>
      <c r="B171" s="16" t="str">
        <f>IF(Items!B171="","",Items!B171)</f>
        <v/>
      </c>
      <c r="C171" s="17"/>
      <c r="D171" s="17"/>
      <c r="E171" s="17"/>
      <c r="F171" s="17"/>
      <c r="G171" s="17"/>
      <c r="H171" s="17"/>
      <c r="I171" s="17"/>
      <c r="J171" s="17"/>
    </row>
    <row r="172" spans="1:10" x14ac:dyDescent="0.3">
      <c r="A172" s="16" t="str">
        <f>IF(Items!A172="","",Items!A172)</f>
        <v/>
      </c>
      <c r="B172" s="16" t="str">
        <f>IF(Items!B172="","",Items!B172)</f>
        <v/>
      </c>
      <c r="C172" s="17"/>
      <c r="D172" s="17"/>
      <c r="E172" s="17"/>
      <c r="F172" s="17"/>
      <c r="G172" s="17"/>
      <c r="H172" s="17"/>
      <c r="I172" s="17"/>
      <c r="J172" s="17"/>
    </row>
    <row r="173" spans="1:10" x14ac:dyDescent="0.3">
      <c r="A173" s="16" t="str">
        <f>IF(Items!A173="","",Items!A173)</f>
        <v/>
      </c>
      <c r="B173" s="16" t="str">
        <f>IF(Items!B173="","",Items!B173)</f>
        <v/>
      </c>
      <c r="C173" s="17"/>
      <c r="D173" s="17"/>
      <c r="E173" s="17"/>
      <c r="F173" s="17"/>
      <c r="G173" s="17"/>
      <c r="H173" s="17"/>
      <c r="I173" s="17"/>
      <c r="J173" s="17"/>
    </row>
    <row r="174" spans="1:10" x14ac:dyDescent="0.3">
      <c r="A174" s="16" t="str">
        <f>IF(Items!A174="","",Items!A174)</f>
        <v/>
      </c>
      <c r="B174" s="16" t="str">
        <f>IF(Items!B174="","",Items!B174)</f>
        <v/>
      </c>
      <c r="C174" s="17"/>
      <c r="D174" s="17"/>
      <c r="E174" s="17"/>
      <c r="F174" s="17"/>
      <c r="G174" s="17"/>
      <c r="H174" s="17"/>
      <c r="I174" s="17"/>
      <c r="J174" s="17"/>
    </row>
    <row r="175" spans="1:10" x14ac:dyDescent="0.3">
      <c r="A175" s="16" t="str">
        <f>IF(Items!A175="","",Items!A175)</f>
        <v/>
      </c>
      <c r="B175" s="16" t="str">
        <f>IF(Items!B175="","",Items!B175)</f>
        <v/>
      </c>
      <c r="C175" s="17"/>
      <c r="D175" s="17"/>
      <c r="E175" s="17"/>
      <c r="F175" s="17"/>
      <c r="G175" s="17"/>
      <c r="H175" s="17"/>
      <c r="I175" s="17"/>
      <c r="J175" s="17"/>
    </row>
    <row r="176" spans="1:10" x14ac:dyDescent="0.3">
      <c r="A176" s="16" t="str">
        <f>IF(Items!A176="","",Items!A176)</f>
        <v/>
      </c>
      <c r="B176" s="16" t="str">
        <f>IF(Items!B176="","",Items!B176)</f>
        <v/>
      </c>
      <c r="C176" s="17"/>
      <c r="D176" s="17"/>
      <c r="E176" s="17"/>
      <c r="F176" s="17"/>
      <c r="G176" s="17"/>
      <c r="H176" s="17"/>
      <c r="I176" s="17"/>
      <c r="J176" s="17"/>
    </row>
    <row r="177" spans="1:10" x14ac:dyDescent="0.3">
      <c r="A177" s="16" t="str">
        <f>IF(Items!A177="","",Items!A177)</f>
        <v/>
      </c>
      <c r="B177" s="16" t="str">
        <f>IF(Items!B177="","",Items!B177)</f>
        <v/>
      </c>
      <c r="C177" s="17"/>
      <c r="D177" s="17"/>
      <c r="E177" s="17"/>
      <c r="F177" s="17"/>
      <c r="G177" s="17"/>
      <c r="H177" s="17"/>
      <c r="I177" s="17"/>
      <c r="J177" s="17"/>
    </row>
    <row r="178" spans="1:10" x14ac:dyDescent="0.3">
      <c r="A178" s="16" t="str">
        <f>IF(Items!A178="","",Items!A178)</f>
        <v/>
      </c>
      <c r="B178" s="16" t="str">
        <f>IF(Items!B178="","",Items!B178)</f>
        <v/>
      </c>
      <c r="C178" s="17"/>
      <c r="D178" s="17"/>
      <c r="E178" s="17"/>
      <c r="F178" s="17"/>
      <c r="G178" s="17"/>
      <c r="H178" s="17"/>
      <c r="I178" s="17"/>
      <c r="J178" s="17"/>
    </row>
    <row r="179" spans="1:10" x14ac:dyDescent="0.3">
      <c r="A179" s="16" t="str">
        <f>IF(Items!A179="","",Items!A179)</f>
        <v/>
      </c>
      <c r="B179" s="16" t="str">
        <f>IF(Items!B179="","",Items!B179)</f>
        <v/>
      </c>
      <c r="C179" s="17"/>
      <c r="D179" s="17"/>
      <c r="E179" s="17"/>
      <c r="F179" s="17"/>
      <c r="G179" s="17"/>
      <c r="H179" s="17"/>
      <c r="I179" s="17"/>
      <c r="J179" s="17"/>
    </row>
    <row r="180" spans="1:10" x14ac:dyDescent="0.3">
      <c r="A180" s="16" t="str">
        <f>IF(Items!A180="","",Items!A180)</f>
        <v/>
      </c>
      <c r="B180" s="16" t="str">
        <f>IF(Items!B180="","",Items!B180)</f>
        <v/>
      </c>
      <c r="C180" s="17"/>
      <c r="D180" s="17"/>
      <c r="E180" s="17"/>
      <c r="F180" s="17"/>
      <c r="G180" s="17"/>
      <c r="H180" s="17"/>
      <c r="I180" s="17"/>
      <c r="J180" s="17"/>
    </row>
    <row r="181" spans="1:10" x14ac:dyDescent="0.3">
      <c r="A181" s="16" t="str">
        <f>IF(Items!A181="","",Items!A181)</f>
        <v/>
      </c>
      <c r="B181" s="16" t="str">
        <f>IF(Items!B181="","",Items!B181)</f>
        <v/>
      </c>
      <c r="C181" s="17"/>
      <c r="D181" s="17"/>
      <c r="E181" s="17"/>
      <c r="F181" s="17"/>
      <c r="G181" s="17"/>
      <c r="H181" s="17"/>
      <c r="I181" s="17"/>
      <c r="J181" s="17"/>
    </row>
    <row r="182" spans="1:10" x14ac:dyDescent="0.3">
      <c r="A182" s="16" t="str">
        <f>IF(Items!A182="","",Items!A182)</f>
        <v/>
      </c>
      <c r="B182" s="16" t="str">
        <f>IF(Items!B182="","",Items!B182)</f>
        <v/>
      </c>
      <c r="C182" s="17"/>
      <c r="D182" s="17"/>
      <c r="E182" s="17"/>
      <c r="F182" s="17"/>
      <c r="G182" s="17"/>
      <c r="H182" s="17"/>
      <c r="I182" s="17"/>
      <c r="J182" s="17"/>
    </row>
    <row r="183" spans="1:10" x14ac:dyDescent="0.3">
      <c r="A183" s="16" t="str">
        <f>IF(Items!A183="","",Items!A183)</f>
        <v/>
      </c>
      <c r="B183" s="16" t="str">
        <f>IF(Items!B183="","",Items!B183)</f>
        <v/>
      </c>
      <c r="C183" s="17"/>
      <c r="D183" s="17"/>
      <c r="E183" s="17"/>
      <c r="F183" s="17"/>
      <c r="G183" s="17"/>
      <c r="H183" s="17"/>
      <c r="I183" s="17"/>
      <c r="J183" s="17"/>
    </row>
    <row r="184" spans="1:10" x14ac:dyDescent="0.3">
      <c r="A184" s="16" t="str">
        <f>IF(Items!A184="","",Items!A184)</f>
        <v/>
      </c>
      <c r="B184" s="16" t="str">
        <f>IF(Items!B184="","",Items!B184)</f>
        <v/>
      </c>
      <c r="C184" s="17"/>
      <c r="D184" s="17"/>
      <c r="E184" s="17"/>
      <c r="F184" s="17"/>
      <c r="G184" s="17"/>
      <c r="H184" s="17"/>
      <c r="I184" s="17"/>
      <c r="J184" s="17"/>
    </row>
    <row r="185" spans="1:10" x14ac:dyDescent="0.3">
      <c r="A185" s="16" t="str">
        <f>IF(Items!A185="","",Items!A185)</f>
        <v/>
      </c>
      <c r="B185" s="16" t="str">
        <f>IF(Items!B185="","",Items!B185)</f>
        <v/>
      </c>
      <c r="C185" s="17"/>
      <c r="D185" s="17"/>
      <c r="E185" s="17"/>
      <c r="F185" s="17"/>
      <c r="G185" s="17"/>
      <c r="H185" s="17"/>
      <c r="I185" s="17"/>
      <c r="J185" s="17"/>
    </row>
    <row r="186" spans="1:10" x14ac:dyDescent="0.3">
      <c r="A186" s="16" t="str">
        <f>IF(Items!A186="","",Items!A186)</f>
        <v/>
      </c>
      <c r="B186" s="16" t="str">
        <f>IF(Items!B186="","",Items!B186)</f>
        <v/>
      </c>
      <c r="C186" s="17"/>
      <c r="D186" s="17"/>
      <c r="E186" s="17"/>
      <c r="F186" s="17"/>
      <c r="G186" s="17"/>
      <c r="H186" s="17"/>
      <c r="I186" s="17"/>
      <c r="J186" s="17"/>
    </row>
    <row r="187" spans="1:10" x14ac:dyDescent="0.3">
      <c r="A187" s="16" t="str">
        <f>IF(Items!A187="","",Items!A187)</f>
        <v/>
      </c>
      <c r="B187" s="16" t="str">
        <f>IF(Items!B187="","",Items!B187)</f>
        <v/>
      </c>
      <c r="C187" s="17"/>
      <c r="D187" s="17"/>
      <c r="E187" s="17"/>
      <c r="F187" s="17"/>
      <c r="G187" s="17"/>
      <c r="H187" s="17"/>
      <c r="I187" s="17"/>
      <c r="J187" s="17"/>
    </row>
    <row r="188" spans="1:10" x14ac:dyDescent="0.3">
      <c r="A188" s="16" t="str">
        <f>IF(Items!A188="","",Items!A188)</f>
        <v/>
      </c>
      <c r="B188" s="16" t="str">
        <f>IF(Items!B188="","",Items!B188)</f>
        <v/>
      </c>
      <c r="C188" s="17"/>
      <c r="D188" s="17"/>
      <c r="E188" s="17"/>
      <c r="F188" s="17"/>
      <c r="G188" s="17"/>
      <c r="H188" s="17"/>
      <c r="I188" s="17"/>
      <c r="J188" s="17"/>
    </row>
    <row r="189" spans="1:10" x14ac:dyDescent="0.3">
      <c r="A189" s="16" t="str">
        <f>IF(Items!A189="","",Items!A189)</f>
        <v/>
      </c>
      <c r="B189" s="16" t="str">
        <f>IF(Items!B189="","",Items!B189)</f>
        <v/>
      </c>
      <c r="C189" s="17"/>
      <c r="D189" s="17"/>
      <c r="E189" s="17"/>
      <c r="F189" s="17"/>
      <c r="G189" s="17"/>
      <c r="H189" s="17"/>
      <c r="I189" s="17"/>
      <c r="J189" s="17"/>
    </row>
    <row r="190" spans="1:10" x14ac:dyDescent="0.3">
      <c r="A190" s="16" t="str">
        <f>IF(Items!A190="","",Items!A190)</f>
        <v/>
      </c>
      <c r="B190" s="16" t="str">
        <f>IF(Items!B190="","",Items!B190)</f>
        <v/>
      </c>
      <c r="C190" s="17"/>
      <c r="D190" s="17"/>
      <c r="E190" s="17"/>
      <c r="F190" s="17"/>
      <c r="G190" s="17"/>
      <c r="H190" s="17"/>
      <c r="I190" s="17"/>
      <c r="J190" s="17"/>
    </row>
    <row r="191" spans="1:10" x14ac:dyDescent="0.3">
      <c r="A191" s="16" t="str">
        <f>IF(Items!A191="","",Items!A191)</f>
        <v/>
      </c>
      <c r="B191" s="16" t="str">
        <f>IF(Items!B191="","",Items!B191)</f>
        <v/>
      </c>
      <c r="C191" s="17"/>
      <c r="D191" s="17"/>
      <c r="E191" s="17"/>
      <c r="F191" s="17"/>
      <c r="G191" s="17"/>
      <c r="H191" s="17"/>
      <c r="I191" s="17"/>
      <c r="J191" s="17"/>
    </row>
    <row r="192" spans="1:10" x14ac:dyDescent="0.3">
      <c r="A192" s="16" t="str">
        <f>IF(Items!A192="","",Items!A192)</f>
        <v/>
      </c>
      <c r="B192" s="16" t="str">
        <f>IF(Items!B192="","",Items!B192)</f>
        <v/>
      </c>
      <c r="C192" s="17"/>
      <c r="D192" s="17"/>
      <c r="E192" s="17"/>
      <c r="F192" s="17"/>
      <c r="G192" s="17"/>
      <c r="H192" s="17"/>
      <c r="I192" s="17"/>
      <c r="J192" s="17"/>
    </row>
    <row r="193" spans="1:10" x14ac:dyDescent="0.3">
      <c r="A193" s="16" t="str">
        <f>IF(Items!A193="","",Items!A193)</f>
        <v/>
      </c>
      <c r="B193" s="16" t="str">
        <f>IF(Items!B193="","",Items!B193)</f>
        <v/>
      </c>
      <c r="C193" s="17"/>
      <c r="D193" s="17"/>
      <c r="E193" s="17"/>
      <c r="F193" s="17"/>
      <c r="G193" s="17"/>
      <c r="H193" s="17"/>
      <c r="I193" s="17"/>
      <c r="J193" s="17"/>
    </row>
    <row r="194" spans="1:10" x14ac:dyDescent="0.3">
      <c r="A194" s="16" t="str">
        <f>IF(Items!A194="","",Items!A194)</f>
        <v/>
      </c>
      <c r="B194" s="16" t="str">
        <f>IF(Items!B194="","",Items!B194)</f>
        <v/>
      </c>
      <c r="C194" s="17"/>
      <c r="D194" s="17"/>
      <c r="E194" s="17"/>
      <c r="F194" s="17"/>
      <c r="G194" s="17"/>
      <c r="H194" s="17"/>
      <c r="I194" s="17"/>
      <c r="J194" s="17"/>
    </row>
    <row r="195" spans="1:10" x14ac:dyDescent="0.3">
      <c r="A195" s="16" t="str">
        <f>IF(Items!A195="","",Items!A195)</f>
        <v/>
      </c>
      <c r="B195" s="16" t="str">
        <f>IF(Items!B195="","",Items!B195)</f>
        <v/>
      </c>
      <c r="C195" s="17"/>
      <c r="D195" s="17"/>
      <c r="E195" s="17"/>
      <c r="F195" s="17"/>
      <c r="G195" s="17"/>
      <c r="H195" s="17"/>
      <c r="I195" s="17"/>
      <c r="J195" s="17"/>
    </row>
    <row r="196" spans="1:10" x14ac:dyDescent="0.3">
      <c r="A196" s="16" t="str">
        <f>IF(Items!A196="","",Items!A196)</f>
        <v/>
      </c>
      <c r="B196" s="16" t="str">
        <f>IF(Items!B196="","",Items!B196)</f>
        <v/>
      </c>
      <c r="C196" s="17"/>
      <c r="D196" s="17"/>
      <c r="E196" s="17"/>
      <c r="F196" s="17"/>
      <c r="G196" s="17"/>
      <c r="H196" s="17"/>
      <c r="I196" s="17"/>
      <c r="J196" s="17"/>
    </row>
    <row r="197" spans="1:10" x14ac:dyDescent="0.3">
      <c r="A197" s="16" t="str">
        <f>IF(Items!A197="","",Items!A197)</f>
        <v/>
      </c>
      <c r="B197" s="16" t="str">
        <f>IF(Items!B197="","",Items!B197)</f>
        <v/>
      </c>
      <c r="C197" s="17"/>
      <c r="D197" s="17"/>
      <c r="E197" s="17"/>
      <c r="F197" s="17"/>
      <c r="G197" s="17"/>
      <c r="H197" s="17"/>
      <c r="I197" s="17"/>
      <c r="J197" s="17"/>
    </row>
    <row r="198" spans="1:10" x14ac:dyDescent="0.3">
      <c r="A198" s="16" t="str">
        <f>IF(Items!A198="","",Items!A198)</f>
        <v/>
      </c>
      <c r="B198" s="16" t="str">
        <f>IF(Items!B198="","",Items!B198)</f>
        <v/>
      </c>
      <c r="C198" s="17"/>
      <c r="D198" s="17"/>
      <c r="E198" s="17"/>
      <c r="F198" s="17"/>
      <c r="G198" s="17"/>
      <c r="H198" s="17"/>
      <c r="I198" s="17"/>
      <c r="J198" s="17"/>
    </row>
    <row r="199" spans="1:10" x14ac:dyDescent="0.3">
      <c r="A199" s="16" t="str">
        <f>IF(Items!A199="","",Items!A199)</f>
        <v/>
      </c>
      <c r="B199" s="16" t="str">
        <f>IF(Items!B199="","",Items!B199)</f>
        <v/>
      </c>
      <c r="C199" s="17"/>
      <c r="D199" s="17"/>
      <c r="E199" s="17"/>
      <c r="F199" s="17"/>
      <c r="G199" s="17"/>
      <c r="H199" s="17"/>
      <c r="I199" s="17"/>
      <c r="J199" s="17"/>
    </row>
    <row r="200" spans="1:10" x14ac:dyDescent="0.3">
      <c r="A200" s="16" t="str">
        <f>IF(Items!A200="","",Items!A200)</f>
        <v/>
      </c>
      <c r="B200" s="16" t="str">
        <f>IF(Items!B200="","",Items!B200)</f>
        <v/>
      </c>
      <c r="C200" s="17"/>
      <c r="D200" s="17"/>
      <c r="E200" s="17"/>
      <c r="F200" s="17"/>
      <c r="G200" s="17"/>
      <c r="H200" s="17"/>
      <c r="I200" s="17"/>
      <c r="J200" s="17"/>
    </row>
    <row r="201" spans="1:10" x14ac:dyDescent="0.3">
      <c r="A201" s="16" t="str">
        <f>IF(Items!A201="","",Items!A201)</f>
        <v/>
      </c>
      <c r="B201" s="16" t="str">
        <f>IF(Items!B201="","",Items!B201)</f>
        <v/>
      </c>
      <c r="C201" s="17"/>
      <c r="D201" s="17"/>
      <c r="E201" s="17"/>
      <c r="F201" s="17"/>
      <c r="G201" s="17"/>
      <c r="H201" s="17"/>
      <c r="I201" s="17"/>
      <c r="J201" s="17"/>
    </row>
    <row r="202" spans="1:10" x14ac:dyDescent="0.3">
      <c r="A202" s="16" t="str">
        <f>IF(Items!A202="","",Items!A202)</f>
        <v/>
      </c>
      <c r="B202" s="16" t="str">
        <f>IF(Items!B202="","",Items!B202)</f>
        <v/>
      </c>
      <c r="C202" s="17"/>
      <c r="D202" s="17"/>
      <c r="E202" s="17"/>
      <c r="F202" s="17"/>
      <c r="G202" s="17"/>
      <c r="H202" s="17"/>
      <c r="I202" s="17"/>
      <c r="J202" s="17"/>
    </row>
    <row r="203" spans="1:10" x14ac:dyDescent="0.3">
      <c r="A203" s="16" t="str">
        <f>IF(Items!A203="","",Items!A203)</f>
        <v/>
      </c>
      <c r="B203" s="16" t="str">
        <f>IF(Items!B203="","",Items!B203)</f>
        <v/>
      </c>
      <c r="C203" s="17"/>
      <c r="D203" s="17"/>
      <c r="E203" s="17"/>
      <c r="F203" s="17"/>
      <c r="G203" s="17"/>
      <c r="H203" s="17"/>
      <c r="I203" s="17"/>
      <c r="J203" s="17"/>
    </row>
    <row r="204" spans="1:10" x14ac:dyDescent="0.3">
      <c r="A204" s="16" t="str">
        <f>IF(Items!A204="","",Items!A204)</f>
        <v/>
      </c>
      <c r="B204" s="16" t="str">
        <f>IF(Items!B204="","",Items!B204)</f>
        <v/>
      </c>
      <c r="C204" s="17"/>
      <c r="D204" s="17"/>
      <c r="E204" s="17"/>
      <c r="F204" s="17"/>
      <c r="G204" s="17"/>
      <c r="H204" s="17"/>
      <c r="I204" s="17"/>
      <c r="J204" s="17"/>
    </row>
    <row r="205" spans="1:10" x14ac:dyDescent="0.3">
      <c r="A205" s="16" t="str">
        <f>IF(Items!A205="","",Items!A205)</f>
        <v/>
      </c>
      <c r="B205" s="16" t="str">
        <f>IF(Items!B205="","",Items!B205)</f>
        <v/>
      </c>
      <c r="C205" s="17"/>
      <c r="D205" s="17"/>
      <c r="E205" s="17"/>
      <c r="F205" s="17"/>
      <c r="G205" s="17"/>
      <c r="H205" s="17"/>
      <c r="I205" s="17"/>
      <c r="J205" s="17"/>
    </row>
    <row r="206" spans="1:10" x14ac:dyDescent="0.3">
      <c r="A206" s="16" t="str">
        <f>IF(Items!A206="","",Items!A206)</f>
        <v/>
      </c>
      <c r="B206" s="16" t="str">
        <f>IF(Items!B206="","",Items!B206)</f>
        <v/>
      </c>
      <c r="C206" s="17"/>
      <c r="D206" s="17"/>
      <c r="E206" s="17"/>
      <c r="F206" s="17"/>
      <c r="G206" s="17"/>
      <c r="H206" s="17"/>
      <c r="I206" s="17"/>
      <c r="J206" s="17"/>
    </row>
    <row r="207" spans="1:10" x14ac:dyDescent="0.3">
      <c r="A207" s="16" t="str">
        <f>IF(Items!A207="","",Items!A207)</f>
        <v/>
      </c>
      <c r="B207" s="16" t="str">
        <f>IF(Items!B207="","",Items!B207)</f>
        <v/>
      </c>
      <c r="C207" s="17"/>
      <c r="D207" s="17"/>
      <c r="E207" s="17"/>
      <c r="F207" s="17"/>
      <c r="G207" s="17"/>
      <c r="H207" s="17"/>
      <c r="I207" s="17"/>
      <c r="J207" s="17"/>
    </row>
    <row r="208" spans="1:10" x14ac:dyDescent="0.3">
      <c r="A208" s="16" t="str">
        <f>IF(Items!A208="","",Items!A208)</f>
        <v/>
      </c>
      <c r="B208" s="16" t="str">
        <f>IF(Items!B208="","",Items!B208)</f>
        <v/>
      </c>
      <c r="C208" s="17"/>
      <c r="D208" s="17"/>
      <c r="E208" s="17"/>
      <c r="F208" s="17"/>
      <c r="G208" s="17"/>
      <c r="H208" s="17"/>
      <c r="I208" s="17"/>
      <c r="J208" s="17"/>
    </row>
    <row r="209" spans="1:10" x14ac:dyDescent="0.3">
      <c r="A209" s="16" t="str">
        <f>IF(Items!A209="","",Items!A209)</f>
        <v/>
      </c>
      <c r="B209" s="16" t="str">
        <f>IF(Items!B209="","",Items!B209)</f>
        <v/>
      </c>
      <c r="C209" s="17"/>
      <c r="D209" s="17"/>
      <c r="E209" s="17"/>
      <c r="F209" s="17"/>
      <c r="G209" s="17"/>
      <c r="H209" s="17"/>
      <c r="I209" s="17"/>
      <c r="J209" s="17"/>
    </row>
    <row r="210" spans="1:10" x14ac:dyDescent="0.3">
      <c r="A210" s="16" t="str">
        <f>IF(Items!A210="","",Items!A210)</f>
        <v/>
      </c>
      <c r="B210" s="16" t="str">
        <f>IF(Items!B210="","",Items!B210)</f>
        <v/>
      </c>
      <c r="C210" s="17"/>
      <c r="D210" s="17"/>
      <c r="E210" s="17"/>
      <c r="F210" s="17"/>
      <c r="G210" s="17"/>
      <c r="H210" s="17"/>
      <c r="I210" s="17"/>
      <c r="J210" s="17"/>
    </row>
    <row r="211" spans="1:10" x14ac:dyDescent="0.3">
      <c r="A211" s="16" t="str">
        <f>IF(Items!A211="","",Items!A211)</f>
        <v/>
      </c>
      <c r="B211" s="16" t="str">
        <f>IF(Items!B211="","",Items!B211)</f>
        <v/>
      </c>
      <c r="C211" s="17"/>
      <c r="D211" s="17"/>
      <c r="E211" s="17"/>
      <c r="F211" s="17"/>
      <c r="G211" s="17"/>
      <c r="H211" s="17"/>
      <c r="I211" s="17"/>
      <c r="J211" s="17"/>
    </row>
    <row r="212" spans="1:10" x14ac:dyDescent="0.3">
      <c r="A212" s="16" t="str">
        <f>IF(Items!A212="","",Items!A212)</f>
        <v/>
      </c>
      <c r="B212" s="16" t="str">
        <f>IF(Items!B212="","",Items!B212)</f>
        <v/>
      </c>
      <c r="C212" s="17"/>
      <c r="D212" s="17"/>
      <c r="E212" s="17"/>
      <c r="F212" s="17"/>
      <c r="G212" s="17"/>
      <c r="H212" s="17"/>
      <c r="I212" s="17"/>
      <c r="J212" s="17"/>
    </row>
    <row r="213" spans="1:10" x14ac:dyDescent="0.3">
      <c r="A213" s="16" t="str">
        <f>IF(Items!A213="","",Items!A213)</f>
        <v/>
      </c>
      <c r="B213" s="16" t="str">
        <f>IF(Items!B213="","",Items!B213)</f>
        <v/>
      </c>
      <c r="C213" s="17"/>
      <c r="D213" s="17"/>
      <c r="E213" s="17"/>
      <c r="F213" s="17"/>
      <c r="G213" s="17"/>
      <c r="H213" s="17"/>
      <c r="I213" s="17"/>
      <c r="J213" s="17"/>
    </row>
    <row r="214" spans="1:10" x14ac:dyDescent="0.3">
      <c r="A214" s="16" t="str">
        <f>IF(Items!A214="","",Items!A214)</f>
        <v/>
      </c>
      <c r="B214" s="16" t="str">
        <f>IF(Items!B214="","",Items!B214)</f>
        <v/>
      </c>
      <c r="C214" s="17"/>
      <c r="D214" s="17"/>
      <c r="E214" s="17"/>
      <c r="F214" s="17"/>
      <c r="G214" s="17"/>
      <c r="H214" s="17"/>
      <c r="I214" s="17"/>
      <c r="J214" s="17"/>
    </row>
    <row r="215" spans="1:10" x14ac:dyDescent="0.3">
      <c r="A215" s="16" t="str">
        <f>IF(Items!A215="","",Items!A215)</f>
        <v/>
      </c>
      <c r="B215" s="16" t="str">
        <f>IF(Items!B215="","",Items!B215)</f>
        <v/>
      </c>
      <c r="C215" s="17"/>
      <c r="D215" s="17"/>
      <c r="E215" s="17"/>
      <c r="F215" s="17"/>
      <c r="G215" s="17"/>
      <c r="H215" s="17"/>
      <c r="I215" s="17"/>
      <c r="J215" s="17"/>
    </row>
    <row r="216" spans="1:10" x14ac:dyDescent="0.3">
      <c r="A216" s="16" t="str">
        <f>IF(Items!A216="","",Items!A216)</f>
        <v/>
      </c>
      <c r="B216" s="16" t="str">
        <f>IF(Items!B216="","",Items!B216)</f>
        <v/>
      </c>
      <c r="C216" s="17"/>
      <c r="D216" s="17"/>
      <c r="E216" s="17"/>
      <c r="F216" s="17"/>
      <c r="G216" s="17"/>
      <c r="H216" s="17"/>
      <c r="I216" s="17"/>
      <c r="J216" s="17"/>
    </row>
    <row r="217" spans="1:10" x14ac:dyDescent="0.3">
      <c r="A217" s="16" t="str">
        <f>IF(Items!A217="","",Items!A217)</f>
        <v/>
      </c>
      <c r="B217" s="16" t="str">
        <f>IF(Items!B217="","",Items!B217)</f>
        <v/>
      </c>
      <c r="C217" s="17"/>
      <c r="D217" s="17"/>
      <c r="E217" s="17"/>
      <c r="F217" s="17"/>
      <c r="G217" s="17"/>
      <c r="H217" s="17"/>
      <c r="I217" s="17"/>
      <c r="J217" s="17"/>
    </row>
    <row r="218" spans="1:10" x14ac:dyDescent="0.3">
      <c r="A218" s="16" t="str">
        <f>IF(Items!A218="","",Items!A218)</f>
        <v/>
      </c>
      <c r="B218" s="16" t="str">
        <f>IF(Items!B218="","",Items!B218)</f>
        <v/>
      </c>
      <c r="C218" s="17"/>
      <c r="D218" s="17"/>
      <c r="E218" s="17"/>
      <c r="F218" s="17"/>
      <c r="G218" s="17"/>
      <c r="H218" s="17"/>
      <c r="I218" s="17"/>
      <c r="J218" s="17"/>
    </row>
    <row r="219" spans="1:10" x14ac:dyDescent="0.3">
      <c r="A219" s="16" t="str">
        <f>IF(Items!A219="","",Items!A219)</f>
        <v/>
      </c>
      <c r="B219" s="16" t="str">
        <f>IF(Items!B219="","",Items!B219)</f>
        <v/>
      </c>
      <c r="C219" s="17"/>
      <c r="D219" s="17"/>
      <c r="E219" s="17"/>
      <c r="F219" s="17"/>
      <c r="G219" s="17"/>
      <c r="H219" s="17"/>
      <c r="I219" s="17"/>
      <c r="J219" s="17"/>
    </row>
    <row r="220" spans="1:10" x14ac:dyDescent="0.3">
      <c r="A220" s="16" t="str">
        <f>IF(Items!A220="","",Items!A220)</f>
        <v/>
      </c>
      <c r="B220" s="16" t="str">
        <f>IF(Items!B220="","",Items!B220)</f>
        <v/>
      </c>
      <c r="C220" s="17"/>
      <c r="D220" s="17"/>
      <c r="E220" s="17"/>
      <c r="F220" s="17"/>
      <c r="G220" s="17"/>
      <c r="H220" s="17"/>
      <c r="I220" s="17"/>
      <c r="J220" s="17"/>
    </row>
    <row r="221" spans="1:10" x14ac:dyDescent="0.3">
      <c r="A221" s="16" t="str">
        <f>IF(Items!A221="","",Items!A221)</f>
        <v/>
      </c>
      <c r="B221" s="16" t="str">
        <f>IF(Items!B221="","",Items!B221)</f>
        <v/>
      </c>
      <c r="C221" s="17"/>
      <c r="D221" s="17"/>
      <c r="E221" s="17"/>
      <c r="F221" s="17"/>
      <c r="G221" s="17"/>
      <c r="H221" s="17"/>
      <c r="I221" s="17"/>
      <c r="J221" s="17"/>
    </row>
    <row r="222" spans="1:10" x14ac:dyDescent="0.3">
      <c r="A222" s="16" t="str">
        <f>IF(Items!A222="","",Items!A222)</f>
        <v/>
      </c>
      <c r="B222" s="16" t="str">
        <f>IF(Items!B222="","",Items!B222)</f>
        <v/>
      </c>
      <c r="C222" s="17"/>
      <c r="D222" s="17"/>
      <c r="E222" s="17"/>
      <c r="F222" s="17"/>
      <c r="G222" s="17"/>
      <c r="H222" s="17"/>
      <c r="I222" s="17"/>
      <c r="J222" s="17"/>
    </row>
    <row r="223" spans="1:10" x14ac:dyDescent="0.3">
      <c r="A223" s="16" t="str">
        <f>IF(Items!A223="","",Items!A223)</f>
        <v/>
      </c>
      <c r="B223" s="16" t="str">
        <f>IF(Items!B223="","",Items!B223)</f>
        <v/>
      </c>
      <c r="C223" s="17"/>
      <c r="D223" s="17"/>
      <c r="E223" s="17"/>
      <c r="F223" s="17"/>
      <c r="G223" s="17"/>
      <c r="H223" s="17"/>
      <c r="I223" s="17"/>
      <c r="J223" s="17"/>
    </row>
    <row r="224" spans="1:10" x14ac:dyDescent="0.3">
      <c r="A224" s="16" t="str">
        <f>IF(Items!A224="","",Items!A224)</f>
        <v/>
      </c>
      <c r="B224" s="16" t="str">
        <f>IF(Items!B224="","",Items!B224)</f>
        <v/>
      </c>
      <c r="C224" s="17"/>
      <c r="D224" s="17"/>
      <c r="E224" s="17"/>
      <c r="F224" s="17"/>
      <c r="G224" s="17"/>
      <c r="H224" s="17"/>
      <c r="I224" s="17"/>
      <c r="J224" s="17"/>
    </row>
    <row r="225" spans="1:10" x14ac:dyDescent="0.3">
      <c r="A225" s="16" t="str">
        <f>IF(Items!A225="","",Items!A225)</f>
        <v/>
      </c>
      <c r="B225" s="16" t="str">
        <f>IF(Items!B225="","",Items!B225)</f>
        <v/>
      </c>
      <c r="C225" s="17"/>
      <c r="D225" s="17"/>
      <c r="E225" s="17"/>
      <c r="F225" s="17"/>
      <c r="G225" s="17"/>
      <c r="H225" s="17"/>
      <c r="I225" s="17"/>
      <c r="J225" s="17"/>
    </row>
    <row r="226" spans="1:10" x14ac:dyDescent="0.3">
      <c r="A226" s="16" t="str">
        <f>IF(Items!A226="","",Items!A226)</f>
        <v/>
      </c>
      <c r="B226" s="16" t="str">
        <f>IF(Items!B226="","",Items!B226)</f>
        <v/>
      </c>
      <c r="C226" s="17"/>
      <c r="D226" s="17"/>
      <c r="E226" s="17"/>
      <c r="F226" s="17"/>
      <c r="G226" s="17"/>
      <c r="H226" s="17"/>
      <c r="I226" s="17"/>
      <c r="J226" s="17"/>
    </row>
    <row r="227" spans="1:10" x14ac:dyDescent="0.3">
      <c r="A227" s="16" t="str">
        <f>IF(Items!A227="","",Items!A227)</f>
        <v/>
      </c>
      <c r="B227" s="16" t="str">
        <f>IF(Items!B227="","",Items!B227)</f>
        <v/>
      </c>
      <c r="C227" s="17"/>
      <c r="D227" s="17"/>
      <c r="E227" s="17"/>
      <c r="F227" s="17"/>
      <c r="G227" s="17"/>
      <c r="H227" s="17"/>
      <c r="I227" s="17"/>
      <c r="J227" s="17"/>
    </row>
    <row r="228" spans="1:10" x14ac:dyDescent="0.3">
      <c r="A228" s="16" t="str">
        <f>IF(Items!A228="","",Items!A228)</f>
        <v/>
      </c>
      <c r="B228" s="16" t="str">
        <f>IF(Items!B228="","",Items!B228)</f>
        <v/>
      </c>
      <c r="C228" s="17"/>
      <c r="D228" s="17"/>
      <c r="E228" s="17"/>
      <c r="F228" s="17"/>
      <c r="G228" s="17"/>
      <c r="H228" s="17"/>
      <c r="I228" s="17"/>
      <c r="J228" s="17"/>
    </row>
    <row r="229" spans="1:10" x14ac:dyDescent="0.3">
      <c r="A229" s="16" t="str">
        <f>IF(Items!A229="","",Items!A229)</f>
        <v/>
      </c>
      <c r="B229" s="16" t="str">
        <f>IF(Items!B229="","",Items!B229)</f>
        <v/>
      </c>
      <c r="C229" s="17"/>
      <c r="D229" s="17"/>
      <c r="E229" s="17"/>
      <c r="F229" s="17"/>
      <c r="G229" s="17"/>
      <c r="H229" s="17"/>
      <c r="I229" s="17"/>
      <c r="J229" s="17"/>
    </row>
    <row r="230" spans="1:10" x14ac:dyDescent="0.3">
      <c r="A230" s="16" t="str">
        <f>IF(Items!A230="","",Items!A230)</f>
        <v/>
      </c>
      <c r="B230" s="16" t="str">
        <f>IF(Items!B230="","",Items!B230)</f>
        <v/>
      </c>
      <c r="C230" s="17"/>
      <c r="D230" s="17"/>
      <c r="E230" s="17"/>
      <c r="F230" s="17"/>
      <c r="G230" s="17"/>
      <c r="H230" s="17"/>
      <c r="I230" s="17"/>
      <c r="J230" s="17"/>
    </row>
    <row r="231" spans="1:10" x14ac:dyDescent="0.3">
      <c r="A231" s="16" t="str">
        <f>IF(Items!A231="","",Items!A231)</f>
        <v/>
      </c>
      <c r="B231" s="16" t="str">
        <f>IF(Items!B231="","",Items!B231)</f>
        <v/>
      </c>
      <c r="C231" s="17"/>
      <c r="D231" s="17"/>
      <c r="E231" s="17"/>
      <c r="F231" s="17"/>
      <c r="G231" s="17"/>
      <c r="H231" s="17"/>
      <c r="I231" s="17"/>
      <c r="J231" s="17"/>
    </row>
    <row r="232" spans="1:10" x14ac:dyDescent="0.3">
      <c r="A232" s="16" t="str">
        <f>IF(Items!A232="","",Items!A232)</f>
        <v/>
      </c>
      <c r="B232" s="16" t="str">
        <f>IF(Items!B232="","",Items!B232)</f>
        <v/>
      </c>
      <c r="C232" s="17"/>
      <c r="D232" s="17"/>
      <c r="E232" s="17"/>
      <c r="F232" s="17"/>
      <c r="G232" s="17"/>
      <c r="H232" s="17"/>
      <c r="I232" s="17"/>
      <c r="J232" s="17"/>
    </row>
    <row r="233" spans="1:10" x14ac:dyDescent="0.3">
      <c r="A233" s="16" t="str">
        <f>IF(Items!A233="","",Items!A233)</f>
        <v/>
      </c>
      <c r="B233" s="16" t="str">
        <f>IF(Items!B233="","",Items!B233)</f>
        <v/>
      </c>
      <c r="C233" s="17"/>
      <c r="D233" s="17"/>
      <c r="E233" s="17"/>
      <c r="F233" s="17"/>
      <c r="G233" s="17"/>
      <c r="H233" s="17"/>
      <c r="I233" s="17"/>
      <c r="J233" s="17"/>
    </row>
    <row r="234" spans="1:10" x14ac:dyDescent="0.3">
      <c r="A234" s="16" t="str">
        <f>IF(Items!A234="","",Items!A234)</f>
        <v/>
      </c>
      <c r="B234" s="16" t="str">
        <f>IF(Items!B234="","",Items!B234)</f>
        <v/>
      </c>
      <c r="C234" s="17"/>
      <c r="D234" s="17"/>
      <c r="E234" s="17"/>
      <c r="F234" s="17"/>
      <c r="G234" s="17"/>
      <c r="H234" s="17"/>
      <c r="I234" s="17"/>
      <c r="J234" s="17"/>
    </row>
    <row r="235" spans="1:10" x14ac:dyDescent="0.3">
      <c r="A235" s="16" t="str">
        <f>IF(Items!A235="","",Items!A235)</f>
        <v/>
      </c>
      <c r="B235" s="16" t="str">
        <f>IF(Items!B235="","",Items!B235)</f>
        <v/>
      </c>
      <c r="C235" s="17"/>
      <c r="D235" s="17"/>
      <c r="E235" s="17"/>
      <c r="F235" s="17"/>
      <c r="G235" s="17"/>
      <c r="H235" s="17"/>
      <c r="I235" s="17"/>
      <c r="J235" s="17"/>
    </row>
    <row r="236" spans="1:10" x14ac:dyDescent="0.3">
      <c r="A236" s="16" t="str">
        <f>IF(Items!A236="","",Items!A236)</f>
        <v/>
      </c>
      <c r="B236" s="16" t="str">
        <f>IF(Items!B236="","",Items!B236)</f>
        <v/>
      </c>
      <c r="C236" s="17"/>
      <c r="D236" s="17"/>
      <c r="E236" s="17"/>
      <c r="F236" s="17"/>
      <c r="G236" s="17"/>
      <c r="H236" s="17"/>
      <c r="I236" s="17"/>
      <c r="J236" s="17"/>
    </row>
    <row r="237" spans="1:10" x14ac:dyDescent="0.3">
      <c r="A237" s="16" t="str">
        <f>IF(Items!A237="","",Items!A237)</f>
        <v/>
      </c>
      <c r="B237" s="16" t="str">
        <f>IF(Items!B237="","",Items!B237)</f>
        <v/>
      </c>
      <c r="C237" s="17"/>
      <c r="D237" s="17"/>
      <c r="E237" s="17"/>
      <c r="F237" s="17"/>
      <c r="G237" s="17"/>
      <c r="H237" s="17"/>
      <c r="I237" s="17"/>
      <c r="J237" s="17"/>
    </row>
    <row r="238" spans="1:10" x14ac:dyDescent="0.3">
      <c r="A238" s="16" t="str">
        <f>IF(Items!A238="","",Items!A238)</f>
        <v/>
      </c>
      <c r="B238" s="16" t="str">
        <f>IF(Items!B238="","",Items!B238)</f>
        <v/>
      </c>
      <c r="C238" s="17"/>
      <c r="D238" s="17"/>
      <c r="E238" s="17"/>
      <c r="F238" s="17"/>
      <c r="G238" s="17"/>
      <c r="H238" s="17"/>
      <c r="I238" s="17"/>
      <c r="J238" s="17"/>
    </row>
    <row r="239" spans="1:10" x14ac:dyDescent="0.3">
      <c r="A239" s="16" t="str">
        <f>IF(Items!A239="","",Items!A239)</f>
        <v/>
      </c>
      <c r="B239" s="16" t="str">
        <f>IF(Items!B239="","",Items!B239)</f>
        <v/>
      </c>
      <c r="C239" s="17"/>
      <c r="D239" s="17"/>
      <c r="E239" s="17"/>
      <c r="F239" s="17"/>
      <c r="G239" s="17"/>
      <c r="H239" s="17"/>
      <c r="I239" s="17"/>
      <c r="J239" s="17"/>
    </row>
    <row r="240" spans="1:10" x14ac:dyDescent="0.3">
      <c r="A240" s="16" t="str">
        <f>IF(Items!A240="","",Items!A240)</f>
        <v/>
      </c>
      <c r="B240" s="16" t="str">
        <f>IF(Items!B240="","",Items!B240)</f>
        <v/>
      </c>
      <c r="C240" s="17"/>
      <c r="D240" s="17"/>
      <c r="E240" s="17"/>
      <c r="F240" s="17"/>
      <c r="G240" s="17"/>
      <c r="H240" s="17"/>
      <c r="I240" s="17"/>
      <c r="J240" s="17"/>
    </row>
    <row r="241" spans="1:10" x14ac:dyDescent="0.3">
      <c r="A241" s="16" t="str">
        <f>IF(Items!A241="","",Items!A241)</f>
        <v/>
      </c>
      <c r="B241" s="16" t="str">
        <f>IF(Items!B241="","",Items!B241)</f>
        <v/>
      </c>
      <c r="C241" s="17"/>
      <c r="D241" s="17"/>
      <c r="E241" s="17"/>
      <c r="F241" s="17"/>
      <c r="G241" s="17"/>
      <c r="H241" s="17"/>
      <c r="I241" s="17"/>
      <c r="J241" s="17"/>
    </row>
    <row r="242" spans="1:10" x14ac:dyDescent="0.3">
      <c r="A242" s="16" t="str">
        <f>IF(Items!A242="","",Items!A242)</f>
        <v/>
      </c>
      <c r="B242" s="16" t="str">
        <f>IF(Items!B242="","",Items!B242)</f>
        <v/>
      </c>
      <c r="C242" s="17"/>
      <c r="D242" s="17"/>
      <c r="E242" s="17"/>
      <c r="F242" s="17"/>
      <c r="G242" s="17"/>
      <c r="H242" s="17"/>
      <c r="I242" s="17"/>
      <c r="J242" s="17"/>
    </row>
    <row r="243" spans="1:10" x14ac:dyDescent="0.3">
      <c r="A243" s="16" t="str">
        <f>IF(Items!A243="","",Items!A243)</f>
        <v/>
      </c>
      <c r="B243" s="16" t="str">
        <f>IF(Items!B243="","",Items!B243)</f>
        <v/>
      </c>
      <c r="C243" s="17"/>
      <c r="D243" s="17"/>
      <c r="E243" s="17"/>
      <c r="F243" s="17"/>
      <c r="G243" s="17"/>
      <c r="H243" s="17"/>
      <c r="I243" s="17"/>
      <c r="J243" s="17"/>
    </row>
    <row r="244" spans="1:10" x14ac:dyDescent="0.3">
      <c r="A244" s="16" t="str">
        <f>IF(Items!A244="","",Items!A244)</f>
        <v/>
      </c>
      <c r="B244" s="16" t="str">
        <f>IF(Items!B244="","",Items!B244)</f>
        <v/>
      </c>
      <c r="C244" s="17"/>
      <c r="D244" s="17"/>
      <c r="E244" s="17"/>
      <c r="F244" s="17"/>
      <c r="G244" s="17"/>
      <c r="H244" s="17"/>
      <c r="I244" s="17"/>
      <c r="J244" s="17"/>
    </row>
    <row r="245" spans="1:10" x14ac:dyDescent="0.3">
      <c r="A245" s="16" t="str">
        <f>IF(Items!A245="","",Items!A245)</f>
        <v/>
      </c>
      <c r="B245" s="16" t="str">
        <f>IF(Items!B245="","",Items!B245)</f>
        <v/>
      </c>
      <c r="C245" s="17"/>
      <c r="D245" s="17"/>
      <c r="E245" s="17"/>
      <c r="F245" s="17"/>
      <c r="G245" s="17"/>
      <c r="H245" s="17"/>
      <c r="I245" s="17"/>
      <c r="J245" s="17"/>
    </row>
    <row r="246" spans="1:10" x14ac:dyDescent="0.3">
      <c r="A246" s="16" t="str">
        <f>IF(Items!A246="","",Items!A246)</f>
        <v/>
      </c>
      <c r="B246" s="16" t="str">
        <f>IF(Items!B246="","",Items!B246)</f>
        <v/>
      </c>
      <c r="C246" s="17"/>
      <c r="D246" s="17"/>
      <c r="E246" s="17"/>
      <c r="F246" s="17"/>
      <c r="G246" s="17"/>
      <c r="H246" s="17"/>
      <c r="I246" s="17"/>
      <c r="J246" s="17"/>
    </row>
    <row r="247" spans="1:10" x14ac:dyDescent="0.3">
      <c r="A247" s="16" t="str">
        <f>IF(Items!A247="","",Items!A247)</f>
        <v/>
      </c>
      <c r="B247" s="16" t="str">
        <f>IF(Items!B247="","",Items!B247)</f>
        <v/>
      </c>
      <c r="C247" s="17"/>
      <c r="D247" s="17"/>
      <c r="E247" s="17"/>
      <c r="F247" s="17"/>
      <c r="G247" s="17"/>
      <c r="H247" s="17"/>
      <c r="I247" s="17"/>
      <c r="J247" s="17"/>
    </row>
    <row r="248" spans="1:10" x14ac:dyDescent="0.3">
      <c r="A248" s="16" t="str">
        <f>IF(Items!A248="","",Items!A248)</f>
        <v/>
      </c>
      <c r="B248" s="16" t="str">
        <f>IF(Items!B248="","",Items!B248)</f>
        <v/>
      </c>
      <c r="C248" s="17"/>
      <c r="D248" s="17"/>
      <c r="E248" s="17"/>
      <c r="F248" s="17"/>
      <c r="G248" s="17"/>
      <c r="H248" s="17"/>
      <c r="I248" s="17"/>
      <c r="J248" s="17"/>
    </row>
    <row r="249" spans="1:10" x14ac:dyDescent="0.3">
      <c r="A249" s="16" t="str">
        <f>IF(Items!A249="","",Items!A249)</f>
        <v/>
      </c>
      <c r="B249" s="16" t="str">
        <f>IF(Items!B249="","",Items!B249)</f>
        <v/>
      </c>
      <c r="C249" s="17"/>
      <c r="D249" s="17"/>
      <c r="E249" s="17"/>
      <c r="F249" s="17"/>
      <c r="G249" s="17"/>
      <c r="H249" s="17"/>
      <c r="I249" s="17"/>
      <c r="J249" s="17"/>
    </row>
    <row r="250" spans="1:10" x14ac:dyDescent="0.3">
      <c r="A250" s="16" t="str">
        <f>IF(Items!A250="","",Items!A250)</f>
        <v/>
      </c>
      <c r="B250" s="16" t="str">
        <f>IF(Items!B250="","",Items!B250)</f>
        <v/>
      </c>
      <c r="C250" s="17"/>
      <c r="D250" s="17"/>
      <c r="E250" s="17"/>
      <c r="F250" s="17"/>
      <c r="G250" s="17"/>
      <c r="H250" s="17"/>
      <c r="I250" s="17"/>
      <c r="J250" s="17"/>
    </row>
    <row r="251" spans="1:10" x14ac:dyDescent="0.3">
      <c r="A251" s="16" t="str">
        <f>IF(Items!A251="","",Items!A251)</f>
        <v/>
      </c>
      <c r="B251" s="16" t="str">
        <f>IF(Items!B251="","",Items!B251)</f>
        <v/>
      </c>
      <c r="C251" s="17"/>
      <c r="D251" s="17"/>
      <c r="E251" s="17"/>
      <c r="F251" s="17"/>
      <c r="G251" s="17"/>
      <c r="H251" s="17"/>
      <c r="I251" s="17"/>
      <c r="J251" s="17"/>
    </row>
    <row r="252" spans="1:10" x14ac:dyDescent="0.3">
      <c r="A252" s="16" t="str">
        <f>IF(Items!A252="","",Items!A252)</f>
        <v/>
      </c>
      <c r="B252" s="16" t="str">
        <f>IF(Items!B252="","",Items!B252)</f>
        <v/>
      </c>
      <c r="C252" s="17"/>
      <c r="D252" s="17"/>
      <c r="E252" s="17"/>
      <c r="F252" s="17"/>
      <c r="G252" s="17"/>
      <c r="H252" s="17"/>
      <c r="I252" s="17"/>
      <c r="J252" s="17"/>
    </row>
    <row r="253" spans="1:10" x14ac:dyDescent="0.3">
      <c r="A253" s="16" t="str">
        <f>IF(Items!A253="","",Items!A253)</f>
        <v/>
      </c>
      <c r="B253" s="16" t="str">
        <f>IF(Items!B253="","",Items!B253)</f>
        <v/>
      </c>
      <c r="C253" s="17"/>
      <c r="D253" s="17"/>
      <c r="E253" s="17"/>
      <c r="F253" s="17"/>
      <c r="G253" s="17"/>
      <c r="H253" s="17"/>
      <c r="I253" s="17"/>
      <c r="J253" s="17"/>
    </row>
    <row r="254" spans="1:10" x14ac:dyDescent="0.3">
      <c r="A254" s="16" t="str">
        <f>IF(Items!A254="","",Items!A254)</f>
        <v/>
      </c>
      <c r="B254" s="16" t="str">
        <f>IF(Items!B254="","",Items!B254)</f>
        <v/>
      </c>
      <c r="C254" s="17"/>
      <c r="D254" s="17"/>
      <c r="E254" s="17"/>
      <c r="F254" s="17"/>
      <c r="G254" s="17"/>
      <c r="H254" s="17"/>
      <c r="I254" s="17"/>
      <c r="J254" s="17"/>
    </row>
    <row r="255" spans="1:10" x14ac:dyDescent="0.3">
      <c r="A255" s="16" t="str">
        <f>IF(Items!A255="","",Items!A255)</f>
        <v/>
      </c>
      <c r="B255" s="16" t="str">
        <f>IF(Items!B255="","",Items!B255)</f>
        <v/>
      </c>
      <c r="C255" s="17"/>
      <c r="D255" s="17"/>
      <c r="E255" s="17"/>
      <c r="F255" s="17"/>
      <c r="G255" s="17"/>
      <c r="H255" s="17"/>
      <c r="I255" s="17"/>
      <c r="J255" s="17"/>
    </row>
    <row r="256" spans="1:10" x14ac:dyDescent="0.3">
      <c r="A256" s="16" t="str">
        <f>IF(Items!A256="","",Items!A256)</f>
        <v/>
      </c>
      <c r="B256" s="16" t="str">
        <f>IF(Items!B256="","",Items!B256)</f>
        <v/>
      </c>
      <c r="C256" s="17"/>
      <c r="D256" s="17"/>
      <c r="E256" s="17"/>
      <c r="F256" s="17"/>
      <c r="G256" s="17"/>
      <c r="H256" s="17"/>
      <c r="I256" s="17"/>
      <c r="J256" s="17"/>
    </row>
    <row r="257" spans="1:10" x14ac:dyDescent="0.3">
      <c r="A257" s="16" t="str">
        <f>IF(Items!A257="","",Items!A257)</f>
        <v/>
      </c>
      <c r="B257" s="16" t="str">
        <f>IF(Items!B257="","",Items!B257)</f>
        <v/>
      </c>
      <c r="C257" s="17"/>
      <c r="D257" s="17"/>
      <c r="E257" s="17"/>
      <c r="F257" s="17"/>
      <c r="G257" s="17"/>
      <c r="H257" s="17"/>
      <c r="I257" s="17"/>
      <c r="J257" s="17"/>
    </row>
    <row r="258" spans="1:10" x14ac:dyDescent="0.3">
      <c r="A258" s="16" t="str">
        <f>IF(Items!A258="","",Items!A258)</f>
        <v/>
      </c>
      <c r="B258" s="16" t="str">
        <f>IF(Items!B258="","",Items!B258)</f>
        <v/>
      </c>
      <c r="C258" s="17"/>
      <c r="D258" s="17"/>
      <c r="E258" s="17"/>
      <c r="F258" s="17"/>
      <c r="G258" s="17"/>
      <c r="H258" s="17"/>
      <c r="I258" s="17"/>
      <c r="J258" s="17"/>
    </row>
    <row r="259" spans="1:10" x14ac:dyDescent="0.3">
      <c r="A259" s="16" t="str">
        <f>IF(Items!A259="","",Items!A259)</f>
        <v/>
      </c>
      <c r="B259" s="16" t="str">
        <f>IF(Items!B259="","",Items!B259)</f>
        <v/>
      </c>
      <c r="C259" s="17"/>
      <c r="D259" s="17"/>
      <c r="E259" s="17"/>
      <c r="F259" s="17"/>
      <c r="G259" s="17"/>
      <c r="H259" s="17"/>
      <c r="I259" s="17"/>
      <c r="J259" s="17"/>
    </row>
    <row r="260" spans="1:10" x14ac:dyDescent="0.3">
      <c r="A260" s="16" t="str">
        <f>IF(Items!A260="","",Items!A260)</f>
        <v/>
      </c>
      <c r="B260" s="16" t="str">
        <f>IF(Items!B260="","",Items!B260)</f>
        <v/>
      </c>
      <c r="C260" s="17"/>
      <c r="D260" s="17"/>
      <c r="E260" s="17"/>
      <c r="F260" s="17"/>
      <c r="G260" s="17"/>
      <c r="H260" s="17"/>
      <c r="I260" s="17"/>
      <c r="J260" s="17"/>
    </row>
    <row r="261" spans="1:10" x14ac:dyDescent="0.3">
      <c r="A261" s="16" t="str">
        <f>IF(Items!A261="","",Items!A261)</f>
        <v/>
      </c>
      <c r="B261" s="16" t="str">
        <f>IF(Items!B261="","",Items!B261)</f>
        <v/>
      </c>
      <c r="C261" s="17"/>
      <c r="D261" s="17"/>
      <c r="E261" s="17"/>
      <c r="F261" s="17"/>
      <c r="G261" s="17"/>
      <c r="H261" s="17"/>
      <c r="I261" s="17"/>
      <c r="J261" s="17"/>
    </row>
    <row r="262" spans="1:10" x14ac:dyDescent="0.3">
      <c r="A262" s="16" t="str">
        <f>IF(Items!A262="","",Items!A262)</f>
        <v/>
      </c>
      <c r="B262" s="16" t="str">
        <f>IF(Items!B262="","",Items!B262)</f>
        <v/>
      </c>
      <c r="C262" s="17"/>
      <c r="D262" s="17"/>
      <c r="E262" s="17"/>
      <c r="F262" s="17"/>
      <c r="G262" s="17"/>
      <c r="H262" s="17"/>
      <c r="I262" s="17"/>
      <c r="J262" s="17"/>
    </row>
    <row r="263" spans="1:10" x14ac:dyDescent="0.3">
      <c r="A263" s="16" t="str">
        <f>IF(Items!A263="","",Items!A263)</f>
        <v/>
      </c>
      <c r="B263" s="16" t="str">
        <f>IF(Items!B263="","",Items!B263)</f>
        <v/>
      </c>
      <c r="C263" s="17"/>
      <c r="D263" s="17"/>
      <c r="E263" s="17"/>
      <c r="F263" s="17"/>
      <c r="G263" s="17"/>
      <c r="H263" s="17"/>
      <c r="I263" s="17"/>
      <c r="J263" s="17"/>
    </row>
    <row r="264" spans="1:10" x14ac:dyDescent="0.3">
      <c r="A264" s="16" t="str">
        <f>IF(Items!A264="","",Items!A264)</f>
        <v/>
      </c>
      <c r="B264" s="16" t="str">
        <f>IF(Items!B264="","",Items!B264)</f>
        <v/>
      </c>
      <c r="C264" s="17"/>
      <c r="D264" s="17"/>
      <c r="E264" s="17"/>
      <c r="F264" s="17"/>
      <c r="G264" s="17"/>
      <c r="H264" s="17"/>
      <c r="I264" s="17"/>
      <c r="J264" s="17"/>
    </row>
    <row r="265" spans="1:10" x14ac:dyDescent="0.3">
      <c r="A265" s="16" t="str">
        <f>IF(Items!A265="","",Items!A265)</f>
        <v/>
      </c>
      <c r="B265" s="16" t="str">
        <f>IF(Items!B265="","",Items!B265)</f>
        <v/>
      </c>
      <c r="C265" s="17"/>
      <c r="D265" s="17"/>
      <c r="E265" s="17"/>
      <c r="F265" s="17"/>
      <c r="G265" s="17"/>
      <c r="H265" s="17"/>
      <c r="I265" s="17"/>
      <c r="J265" s="17"/>
    </row>
    <row r="266" spans="1:10" x14ac:dyDescent="0.3">
      <c r="A266" s="16" t="str">
        <f>IF(Items!A266="","",Items!A266)</f>
        <v/>
      </c>
      <c r="B266" s="16" t="str">
        <f>IF(Items!B266="","",Items!B266)</f>
        <v/>
      </c>
      <c r="C266" s="17"/>
      <c r="D266" s="17"/>
      <c r="E266" s="17"/>
      <c r="F266" s="17"/>
      <c r="G266" s="17"/>
      <c r="H266" s="17"/>
      <c r="I266" s="17"/>
      <c r="J266" s="17"/>
    </row>
    <row r="267" spans="1:10" x14ac:dyDescent="0.3">
      <c r="A267" s="16" t="str">
        <f>IF(Items!A267="","",Items!A267)</f>
        <v/>
      </c>
      <c r="B267" s="16" t="str">
        <f>IF(Items!B267="","",Items!B267)</f>
        <v/>
      </c>
      <c r="C267" s="17"/>
      <c r="D267" s="17"/>
      <c r="E267" s="17"/>
      <c r="F267" s="17"/>
      <c r="G267" s="17"/>
      <c r="H267" s="17"/>
      <c r="I267" s="17"/>
      <c r="J267" s="17"/>
    </row>
    <row r="268" spans="1:10" x14ac:dyDescent="0.3">
      <c r="A268" s="16" t="str">
        <f>IF(Items!A268="","",Items!A268)</f>
        <v/>
      </c>
      <c r="B268" s="16" t="str">
        <f>IF(Items!B268="","",Items!B268)</f>
        <v/>
      </c>
      <c r="C268" s="17"/>
      <c r="D268" s="17"/>
      <c r="E268" s="17"/>
      <c r="F268" s="17"/>
      <c r="G268" s="17"/>
      <c r="H268" s="17"/>
      <c r="I268" s="17"/>
      <c r="J268" s="17"/>
    </row>
    <row r="269" spans="1:10" x14ac:dyDescent="0.3">
      <c r="A269" s="16" t="str">
        <f>IF(Items!A269="","",Items!A269)</f>
        <v/>
      </c>
      <c r="B269" s="16" t="str">
        <f>IF(Items!B269="","",Items!B269)</f>
        <v/>
      </c>
      <c r="C269" s="17"/>
      <c r="D269" s="17"/>
      <c r="E269" s="17"/>
      <c r="F269" s="17"/>
      <c r="G269" s="17"/>
      <c r="H269" s="17"/>
      <c r="I269" s="17"/>
      <c r="J269" s="17"/>
    </row>
    <row r="270" spans="1:10" x14ac:dyDescent="0.3">
      <c r="A270" s="16" t="str">
        <f>IF(Items!A270="","",Items!A270)</f>
        <v/>
      </c>
      <c r="B270" s="16" t="str">
        <f>IF(Items!B270="","",Items!B270)</f>
        <v/>
      </c>
      <c r="C270" s="17"/>
      <c r="D270" s="17"/>
      <c r="E270" s="17"/>
      <c r="F270" s="17"/>
      <c r="G270" s="17"/>
      <c r="H270" s="17"/>
      <c r="I270" s="17"/>
      <c r="J270" s="17"/>
    </row>
    <row r="271" spans="1:10" x14ac:dyDescent="0.3">
      <c r="A271" s="16" t="str">
        <f>IF(Items!A271="","",Items!A271)</f>
        <v/>
      </c>
      <c r="B271" s="16" t="str">
        <f>IF(Items!B271="","",Items!B271)</f>
        <v/>
      </c>
      <c r="C271" s="17"/>
      <c r="D271" s="17"/>
      <c r="E271" s="17"/>
      <c r="F271" s="17"/>
      <c r="G271" s="17"/>
      <c r="H271" s="17"/>
      <c r="I271" s="17"/>
      <c r="J271" s="17"/>
    </row>
    <row r="272" spans="1:10" x14ac:dyDescent="0.3">
      <c r="A272" s="16" t="str">
        <f>IF(Items!A272="","",Items!A272)</f>
        <v/>
      </c>
      <c r="B272" s="16" t="str">
        <f>IF(Items!B272="","",Items!B272)</f>
        <v/>
      </c>
      <c r="C272" s="17"/>
      <c r="D272" s="17"/>
      <c r="E272" s="17"/>
      <c r="F272" s="17"/>
      <c r="G272" s="17"/>
      <c r="H272" s="17"/>
      <c r="I272" s="17"/>
      <c r="J272" s="17"/>
    </row>
    <row r="273" spans="1:10" x14ac:dyDescent="0.3">
      <c r="A273" s="16" t="str">
        <f>IF(Items!A273="","",Items!A273)</f>
        <v/>
      </c>
      <c r="B273" s="16" t="str">
        <f>IF(Items!B273="","",Items!B273)</f>
        <v/>
      </c>
      <c r="C273" s="17"/>
      <c r="D273" s="17"/>
      <c r="E273" s="17"/>
      <c r="F273" s="17"/>
      <c r="G273" s="17"/>
      <c r="H273" s="17"/>
      <c r="I273" s="17"/>
      <c r="J273" s="17"/>
    </row>
    <row r="274" spans="1:10" x14ac:dyDescent="0.3">
      <c r="A274" s="16" t="str">
        <f>IF(Items!A274="","",Items!A274)</f>
        <v/>
      </c>
      <c r="B274" s="16" t="str">
        <f>IF(Items!B274="","",Items!B274)</f>
        <v/>
      </c>
      <c r="C274" s="17"/>
      <c r="D274" s="17"/>
      <c r="E274" s="17"/>
      <c r="F274" s="17"/>
      <c r="G274" s="17"/>
      <c r="H274" s="17"/>
      <c r="I274" s="17"/>
      <c r="J274" s="17"/>
    </row>
    <row r="275" spans="1:10" x14ac:dyDescent="0.3">
      <c r="A275" s="16" t="str">
        <f>IF(Items!A275="","",Items!A275)</f>
        <v/>
      </c>
      <c r="B275" s="16" t="str">
        <f>IF(Items!B275="","",Items!B275)</f>
        <v/>
      </c>
      <c r="C275" s="17"/>
      <c r="D275" s="17"/>
      <c r="E275" s="17"/>
      <c r="F275" s="17"/>
      <c r="G275" s="17"/>
      <c r="H275" s="17"/>
      <c r="I275" s="17"/>
      <c r="J275" s="17"/>
    </row>
    <row r="276" spans="1:10" x14ac:dyDescent="0.3">
      <c r="A276" s="16" t="str">
        <f>IF(Items!A276="","",Items!A276)</f>
        <v/>
      </c>
      <c r="B276" s="16" t="str">
        <f>IF(Items!B276="","",Items!B276)</f>
        <v/>
      </c>
      <c r="C276" s="17"/>
      <c r="D276" s="17"/>
      <c r="E276" s="17"/>
      <c r="F276" s="17"/>
      <c r="G276" s="17"/>
      <c r="H276" s="17"/>
      <c r="I276" s="17"/>
      <c r="J276" s="17"/>
    </row>
    <row r="277" spans="1:10" x14ac:dyDescent="0.3">
      <c r="A277" s="16" t="str">
        <f>IF(Items!A277="","",Items!A277)</f>
        <v/>
      </c>
      <c r="B277" s="16" t="str">
        <f>IF(Items!B277="","",Items!B277)</f>
        <v/>
      </c>
      <c r="C277" s="17"/>
      <c r="D277" s="17"/>
      <c r="E277" s="17"/>
      <c r="F277" s="17"/>
      <c r="G277" s="17"/>
      <c r="H277" s="17"/>
      <c r="I277" s="17"/>
      <c r="J277" s="17"/>
    </row>
    <row r="278" spans="1:10" x14ac:dyDescent="0.3">
      <c r="A278" s="16" t="str">
        <f>IF(Items!A278="","",Items!A278)</f>
        <v/>
      </c>
      <c r="B278" s="16" t="str">
        <f>IF(Items!B278="","",Items!B278)</f>
        <v/>
      </c>
      <c r="C278" s="17"/>
      <c r="D278" s="17"/>
      <c r="E278" s="17"/>
      <c r="F278" s="17"/>
      <c r="G278" s="17"/>
      <c r="H278" s="17"/>
      <c r="I278" s="17"/>
      <c r="J278" s="17"/>
    </row>
    <row r="279" spans="1:10" x14ac:dyDescent="0.3">
      <c r="A279" s="16" t="str">
        <f>IF(Items!A279="","",Items!A279)</f>
        <v/>
      </c>
      <c r="B279" s="16" t="str">
        <f>IF(Items!B279="","",Items!B279)</f>
        <v/>
      </c>
      <c r="C279" s="17"/>
      <c r="D279" s="17"/>
      <c r="E279" s="17"/>
      <c r="F279" s="17"/>
      <c r="G279" s="17"/>
      <c r="H279" s="17"/>
      <c r="I279" s="17"/>
      <c r="J279" s="17"/>
    </row>
    <row r="280" spans="1:10" x14ac:dyDescent="0.3">
      <c r="A280" s="16" t="str">
        <f>IF(Items!A280="","",Items!A280)</f>
        <v/>
      </c>
      <c r="B280" s="16" t="str">
        <f>IF(Items!B280="","",Items!B280)</f>
        <v/>
      </c>
      <c r="C280" s="17"/>
      <c r="D280" s="17"/>
      <c r="E280" s="17"/>
      <c r="F280" s="17"/>
      <c r="G280" s="17"/>
      <c r="H280" s="17"/>
      <c r="I280" s="17"/>
      <c r="J280" s="17"/>
    </row>
    <row r="281" spans="1:10" x14ac:dyDescent="0.3">
      <c r="A281" s="16" t="str">
        <f>IF(Items!A281="","",Items!A281)</f>
        <v/>
      </c>
      <c r="B281" s="16" t="str">
        <f>IF(Items!B281="","",Items!B281)</f>
        <v/>
      </c>
      <c r="C281" s="17"/>
      <c r="D281" s="17"/>
      <c r="E281" s="17"/>
      <c r="F281" s="17"/>
      <c r="G281" s="17"/>
      <c r="H281" s="17"/>
      <c r="I281" s="17"/>
      <c r="J281" s="17"/>
    </row>
    <row r="282" spans="1:10" x14ac:dyDescent="0.3">
      <c r="A282" s="16" t="str">
        <f>IF(Items!A282="","",Items!A282)</f>
        <v/>
      </c>
      <c r="B282" s="16" t="str">
        <f>IF(Items!B282="","",Items!B282)</f>
        <v/>
      </c>
      <c r="C282" s="17"/>
      <c r="D282" s="17"/>
      <c r="E282" s="17"/>
      <c r="F282" s="17"/>
      <c r="G282" s="17"/>
      <c r="H282" s="17"/>
      <c r="I282" s="17"/>
      <c r="J282" s="17"/>
    </row>
    <row r="283" spans="1:10" x14ac:dyDescent="0.3">
      <c r="A283" s="16" t="str">
        <f>IF(Items!A283="","",Items!A283)</f>
        <v/>
      </c>
      <c r="B283" s="16" t="str">
        <f>IF(Items!B283="","",Items!B283)</f>
        <v/>
      </c>
      <c r="C283" s="17"/>
      <c r="D283" s="17"/>
      <c r="E283" s="17"/>
      <c r="F283" s="17"/>
      <c r="G283" s="17"/>
      <c r="H283" s="17"/>
      <c r="I283" s="17"/>
      <c r="J283" s="17"/>
    </row>
    <row r="284" spans="1:10" x14ac:dyDescent="0.3">
      <c r="A284" s="16" t="str">
        <f>IF(Items!A284="","",Items!A284)</f>
        <v/>
      </c>
      <c r="B284" s="16" t="str">
        <f>IF(Items!B284="","",Items!B284)</f>
        <v/>
      </c>
      <c r="C284" s="17"/>
      <c r="D284" s="17"/>
      <c r="E284" s="17"/>
      <c r="F284" s="17"/>
      <c r="G284" s="17"/>
      <c r="H284" s="17"/>
      <c r="I284" s="17"/>
      <c r="J284" s="17"/>
    </row>
    <row r="285" spans="1:10" x14ac:dyDescent="0.3">
      <c r="A285" s="16" t="str">
        <f>IF(Items!A285="","",Items!A285)</f>
        <v/>
      </c>
      <c r="B285" s="16" t="str">
        <f>IF(Items!B285="","",Items!B285)</f>
        <v/>
      </c>
      <c r="C285" s="17"/>
      <c r="D285" s="17"/>
      <c r="E285" s="17"/>
      <c r="F285" s="17"/>
      <c r="G285" s="17"/>
      <c r="H285" s="17"/>
      <c r="I285" s="17"/>
      <c r="J285" s="17"/>
    </row>
    <row r="286" spans="1:10" x14ac:dyDescent="0.3">
      <c r="A286" s="16" t="str">
        <f>IF(Items!A286="","",Items!A286)</f>
        <v/>
      </c>
      <c r="B286" s="16" t="str">
        <f>IF(Items!B286="","",Items!B286)</f>
        <v/>
      </c>
      <c r="C286" s="17"/>
      <c r="D286" s="17"/>
      <c r="E286" s="17"/>
      <c r="F286" s="17"/>
      <c r="G286" s="17"/>
      <c r="H286" s="17"/>
      <c r="I286" s="17"/>
      <c r="J286" s="17"/>
    </row>
    <row r="287" spans="1:10" x14ac:dyDescent="0.3">
      <c r="A287" s="16" t="str">
        <f>IF(Items!A287="","",Items!A287)</f>
        <v/>
      </c>
      <c r="B287" s="16" t="str">
        <f>IF(Items!B287="","",Items!B287)</f>
        <v/>
      </c>
      <c r="C287" s="17"/>
      <c r="D287" s="17"/>
      <c r="E287" s="17"/>
      <c r="F287" s="17"/>
      <c r="G287" s="17"/>
      <c r="H287" s="17"/>
      <c r="I287" s="17"/>
      <c r="J287" s="17"/>
    </row>
    <row r="288" spans="1:10" x14ac:dyDescent="0.3">
      <c r="A288" s="16" t="str">
        <f>IF(Items!A288="","",Items!A288)</f>
        <v/>
      </c>
      <c r="B288" s="16" t="str">
        <f>IF(Items!B288="","",Items!B288)</f>
        <v/>
      </c>
      <c r="C288" s="17"/>
      <c r="D288" s="17"/>
      <c r="E288" s="17"/>
      <c r="F288" s="17"/>
      <c r="G288" s="17"/>
      <c r="H288" s="17"/>
      <c r="I288" s="17"/>
      <c r="J288" s="17"/>
    </row>
    <row r="289" spans="1:10" x14ac:dyDescent="0.3">
      <c r="A289" s="16" t="str">
        <f>IF(Items!A289="","",Items!A289)</f>
        <v/>
      </c>
      <c r="B289" s="16" t="str">
        <f>IF(Items!B289="","",Items!B289)</f>
        <v/>
      </c>
      <c r="C289" s="17"/>
      <c r="D289" s="17"/>
      <c r="E289" s="17"/>
      <c r="F289" s="17"/>
      <c r="G289" s="17"/>
      <c r="H289" s="17"/>
      <c r="I289" s="17"/>
      <c r="J289" s="17"/>
    </row>
    <row r="290" spans="1:10" x14ac:dyDescent="0.3">
      <c r="A290" s="16" t="str">
        <f>IF(Items!A290="","",Items!A290)</f>
        <v/>
      </c>
      <c r="B290" s="16" t="str">
        <f>IF(Items!B290="","",Items!B290)</f>
        <v/>
      </c>
      <c r="C290" s="17"/>
      <c r="D290" s="17"/>
      <c r="E290" s="17"/>
      <c r="F290" s="17"/>
      <c r="G290" s="17"/>
      <c r="H290" s="17"/>
      <c r="I290" s="17"/>
      <c r="J290" s="17"/>
    </row>
    <row r="291" spans="1:10" x14ac:dyDescent="0.3">
      <c r="A291" s="16" t="str">
        <f>IF(Items!A291="","",Items!A291)</f>
        <v/>
      </c>
      <c r="B291" s="16" t="str">
        <f>IF(Items!B291="","",Items!B291)</f>
        <v/>
      </c>
      <c r="C291" s="17"/>
      <c r="D291" s="17"/>
      <c r="E291" s="17"/>
      <c r="F291" s="17"/>
      <c r="G291" s="17"/>
      <c r="H291" s="17"/>
      <c r="I291" s="17"/>
      <c r="J291" s="17"/>
    </row>
    <row r="292" spans="1:10" x14ac:dyDescent="0.3">
      <c r="A292" s="16" t="str">
        <f>IF(Items!A292="","",Items!A292)</f>
        <v/>
      </c>
      <c r="B292" s="16" t="str">
        <f>IF(Items!B292="","",Items!B292)</f>
        <v/>
      </c>
      <c r="C292" s="17"/>
      <c r="D292" s="17"/>
      <c r="E292" s="17"/>
      <c r="F292" s="17"/>
      <c r="G292" s="17"/>
      <c r="H292" s="17"/>
      <c r="I292" s="17"/>
      <c r="J292" s="17"/>
    </row>
    <row r="293" spans="1:10" x14ac:dyDescent="0.3">
      <c r="A293" s="16" t="str">
        <f>IF(Items!A293="","",Items!A293)</f>
        <v/>
      </c>
      <c r="B293" s="16" t="str">
        <f>IF(Items!B293="","",Items!B293)</f>
        <v/>
      </c>
      <c r="C293" s="17"/>
      <c r="D293" s="17"/>
      <c r="E293" s="17"/>
      <c r="F293" s="17"/>
      <c r="G293" s="17"/>
      <c r="H293" s="17"/>
      <c r="I293" s="17"/>
      <c r="J293" s="17"/>
    </row>
    <row r="294" spans="1:10" x14ac:dyDescent="0.3">
      <c r="A294" s="16" t="str">
        <f>IF(Items!A294="","",Items!A294)</f>
        <v/>
      </c>
      <c r="B294" s="16" t="str">
        <f>IF(Items!B294="","",Items!B294)</f>
        <v/>
      </c>
      <c r="C294" s="17"/>
      <c r="D294" s="17"/>
      <c r="E294" s="17"/>
      <c r="F294" s="17"/>
      <c r="G294" s="17"/>
      <c r="H294" s="17"/>
      <c r="I294" s="17"/>
      <c r="J294" s="17"/>
    </row>
    <row r="295" spans="1:10" x14ac:dyDescent="0.3">
      <c r="A295" s="16" t="str">
        <f>IF(Items!A295="","",Items!A295)</f>
        <v/>
      </c>
      <c r="B295" s="16" t="str">
        <f>IF(Items!B295="","",Items!B295)</f>
        <v/>
      </c>
      <c r="C295" s="17"/>
      <c r="D295" s="17"/>
      <c r="E295" s="17"/>
      <c r="F295" s="17"/>
      <c r="G295" s="17"/>
      <c r="H295" s="17"/>
      <c r="I295" s="17"/>
      <c r="J295" s="17"/>
    </row>
    <row r="296" spans="1:10" x14ac:dyDescent="0.3">
      <c r="A296" s="16" t="str">
        <f>IF(Items!A296="","",Items!A296)</f>
        <v/>
      </c>
      <c r="B296" s="16" t="str">
        <f>IF(Items!B296="","",Items!B296)</f>
        <v/>
      </c>
      <c r="C296" s="17"/>
      <c r="D296" s="17"/>
      <c r="E296" s="17"/>
      <c r="F296" s="17"/>
      <c r="G296" s="17"/>
      <c r="H296" s="17"/>
      <c r="I296" s="17"/>
      <c r="J296" s="17"/>
    </row>
    <row r="297" spans="1:10" x14ac:dyDescent="0.3">
      <c r="A297" s="16" t="str">
        <f>IF(Items!A297="","",Items!A297)</f>
        <v/>
      </c>
      <c r="B297" s="16" t="str">
        <f>IF(Items!B297="","",Items!B297)</f>
        <v/>
      </c>
      <c r="C297" s="17"/>
      <c r="D297" s="17"/>
      <c r="E297" s="17"/>
      <c r="F297" s="17"/>
      <c r="G297" s="17"/>
      <c r="H297" s="17"/>
      <c r="I297" s="17"/>
      <c r="J297" s="17"/>
    </row>
    <row r="298" spans="1:10" x14ac:dyDescent="0.3">
      <c r="A298" s="16" t="str">
        <f>IF(Items!A298="","",Items!A298)</f>
        <v/>
      </c>
      <c r="B298" s="16" t="str">
        <f>IF(Items!B298="","",Items!B298)</f>
        <v/>
      </c>
      <c r="C298" s="17"/>
      <c r="D298" s="17"/>
      <c r="E298" s="17"/>
      <c r="F298" s="17"/>
      <c r="G298" s="17"/>
      <c r="H298" s="17"/>
      <c r="I298" s="17"/>
      <c r="J298" s="17"/>
    </row>
    <row r="299" spans="1:10" x14ac:dyDescent="0.3">
      <c r="A299" s="16" t="str">
        <f>IF(Items!A299="","",Items!A299)</f>
        <v/>
      </c>
      <c r="B299" s="16" t="str">
        <f>IF(Items!B299="","",Items!B299)</f>
        <v/>
      </c>
      <c r="C299" s="17"/>
      <c r="D299" s="17"/>
      <c r="E299" s="17"/>
      <c r="F299" s="17"/>
      <c r="G299" s="17"/>
      <c r="H299" s="17"/>
      <c r="I299" s="17"/>
      <c r="J299" s="17"/>
    </row>
    <row r="300" spans="1:10" x14ac:dyDescent="0.3">
      <c r="A300" s="16" t="str">
        <f>IF(Items!A300="","",Items!A300)</f>
        <v/>
      </c>
      <c r="B300" s="16" t="str">
        <f>IF(Items!B300="","",Items!B300)</f>
        <v/>
      </c>
      <c r="C300" s="17"/>
      <c r="D300" s="17"/>
      <c r="E300" s="17"/>
      <c r="F300" s="17"/>
      <c r="G300" s="17"/>
      <c r="H300" s="17"/>
      <c r="I300" s="17"/>
      <c r="J300" s="17"/>
    </row>
    <row r="301" spans="1:10" x14ac:dyDescent="0.3">
      <c r="A301" s="16" t="str">
        <f>IF(Items!A301="","",Items!A301)</f>
        <v/>
      </c>
      <c r="B301" s="16" t="str">
        <f>IF(Items!B301="","",Items!B301)</f>
        <v/>
      </c>
      <c r="C301" s="17"/>
      <c r="D301" s="17"/>
      <c r="E301" s="17"/>
      <c r="F301" s="17"/>
      <c r="G301" s="17"/>
      <c r="H301" s="17"/>
      <c r="I301" s="17"/>
      <c r="J301" s="17"/>
    </row>
    <row r="302" spans="1:10" x14ac:dyDescent="0.3">
      <c r="A302" s="16" t="str">
        <f>IF(Items!A302="","",Items!A302)</f>
        <v/>
      </c>
      <c r="B302" s="16" t="str">
        <f>IF(Items!B302="","",Items!B302)</f>
        <v/>
      </c>
      <c r="C302" s="17"/>
      <c r="D302" s="17"/>
      <c r="E302" s="17"/>
      <c r="F302" s="17"/>
      <c r="G302" s="17"/>
      <c r="H302" s="17"/>
      <c r="I302" s="17"/>
      <c r="J302" s="17"/>
    </row>
    <row r="303" spans="1:10" x14ac:dyDescent="0.3">
      <c r="A303" s="16" t="str">
        <f>IF(Items!A303="","",Items!A303)</f>
        <v/>
      </c>
      <c r="B303" s="16" t="str">
        <f>IF(Items!B303="","",Items!B303)</f>
        <v/>
      </c>
      <c r="C303" s="17"/>
      <c r="D303" s="17"/>
      <c r="E303" s="17"/>
      <c r="F303" s="17"/>
      <c r="G303" s="17"/>
      <c r="H303" s="17"/>
      <c r="I303" s="17"/>
      <c r="J303" s="17"/>
    </row>
    <row r="304" spans="1:10" x14ac:dyDescent="0.3">
      <c r="A304" s="16" t="str">
        <f>IF(Items!A304="","",Items!A304)</f>
        <v/>
      </c>
      <c r="B304" s="16" t="str">
        <f>IF(Items!B304="","",Items!B304)</f>
        <v/>
      </c>
      <c r="C304" s="17"/>
      <c r="D304" s="17"/>
      <c r="E304" s="17"/>
      <c r="F304" s="17"/>
      <c r="G304" s="17"/>
      <c r="H304" s="17"/>
      <c r="I304" s="17"/>
      <c r="J304" s="17"/>
    </row>
    <row r="305" spans="1:10" x14ac:dyDescent="0.3">
      <c r="A305" s="16" t="str">
        <f>IF(Items!A305="","",Items!A305)</f>
        <v/>
      </c>
      <c r="B305" s="16" t="str">
        <f>IF(Items!B305="","",Items!B305)</f>
        <v/>
      </c>
      <c r="C305" s="17"/>
      <c r="D305" s="17"/>
      <c r="E305" s="17"/>
      <c r="F305" s="17"/>
      <c r="G305" s="17"/>
      <c r="H305" s="17"/>
      <c r="I305" s="17"/>
      <c r="J305" s="17"/>
    </row>
    <row r="306" spans="1:10" x14ac:dyDescent="0.3">
      <c r="A306" s="16" t="str">
        <f>IF(Items!A306="","",Items!A306)</f>
        <v/>
      </c>
      <c r="B306" s="16" t="str">
        <f>IF(Items!B306="","",Items!B306)</f>
        <v/>
      </c>
      <c r="C306" s="17"/>
      <c r="D306" s="17"/>
      <c r="E306" s="17"/>
      <c r="F306" s="17"/>
      <c r="G306" s="17"/>
      <c r="H306" s="17"/>
      <c r="I306" s="17"/>
      <c r="J306" s="17"/>
    </row>
    <row r="307" spans="1:10" x14ac:dyDescent="0.3">
      <c r="A307" s="16" t="str">
        <f>IF(Items!A307="","",Items!A307)</f>
        <v/>
      </c>
      <c r="B307" s="16" t="str">
        <f>IF(Items!B307="","",Items!B307)</f>
        <v/>
      </c>
      <c r="C307" s="17"/>
      <c r="D307" s="17"/>
      <c r="E307" s="17"/>
      <c r="F307" s="17"/>
      <c r="G307" s="17"/>
      <c r="H307" s="17"/>
      <c r="I307" s="17"/>
      <c r="J307" s="17"/>
    </row>
    <row r="308" spans="1:10" x14ac:dyDescent="0.3">
      <c r="A308" s="16" t="str">
        <f>IF(Items!A308="","",Items!A308)</f>
        <v/>
      </c>
      <c r="B308" s="16" t="str">
        <f>IF(Items!B308="","",Items!B308)</f>
        <v/>
      </c>
      <c r="C308" s="17"/>
      <c r="D308" s="17"/>
      <c r="E308" s="17"/>
      <c r="F308" s="17"/>
      <c r="G308" s="17"/>
      <c r="H308" s="17"/>
      <c r="I308" s="17"/>
      <c r="J308" s="17"/>
    </row>
    <row r="309" spans="1:10" x14ac:dyDescent="0.3">
      <c r="A309" s="16" t="str">
        <f>IF(Items!A309="","",Items!A309)</f>
        <v/>
      </c>
      <c r="B309" s="16" t="str">
        <f>IF(Items!B309="","",Items!B309)</f>
        <v/>
      </c>
      <c r="C309" s="17"/>
      <c r="D309" s="17"/>
      <c r="E309" s="17"/>
      <c r="F309" s="17"/>
      <c r="G309" s="17"/>
      <c r="H309" s="17"/>
      <c r="I309" s="17"/>
      <c r="J309" s="17"/>
    </row>
    <row r="310" spans="1:10" x14ac:dyDescent="0.3">
      <c r="A310" s="16" t="str">
        <f>IF(Items!A310="","",Items!A310)</f>
        <v/>
      </c>
      <c r="B310" s="16" t="str">
        <f>IF(Items!B310="","",Items!B310)</f>
        <v/>
      </c>
      <c r="C310" s="17"/>
      <c r="D310" s="17"/>
      <c r="E310" s="17"/>
      <c r="F310" s="17"/>
      <c r="G310" s="17"/>
      <c r="H310" s="17"/>
      <c r="I310" s="17"/>
      <c r="J310" s="17"/>
    </row>
    <row r="311" spans="1:10" x14ac:dyDescent="0.3">
      <c r="A311" s="16" t="str">
        <f>IF(Items!A311="","",Items!A311)</f>
        <v/>
      </c>
      <c r="B311" s="16" t="str">
        <f>IF(Items!B311="","",Items!B311)</f>
        <v/>
      </c>
      <c r="C311" s="17"/>
      <c r="D311" s="17"/>
      <c r="E311" s="17"/>
      <c r="F311" s="17"/>
      <c r="G311" s="17"/>
      <c r="H311" s="17"/>
      <c r="I311" s="17"/>
      <c r="J311" s="17"/>
    </row>
    <row r="312" spans="1:10" x14ac:dyDescent="0.3">
      <c r="A312" s="16" t="str">
        <f>IF(Items!A312="","",Items!A312)</f>
        <v/>
      </c>
      <c r="B312" s="16" t="str">
        <f>IF(Items!B312="","",Items!B312)</f>
        <v/>
      </c>
      <c r="C312" s="17"/>
      <c r="D312" s="17"/>
      <c r="E312" s="17"/>
      <c r="F312" s="17"/>
      <c r="G312" s="17"/>
      <c r="H312" s="17"/>
      <c r="I312" s="17"/>
      <c r="J312" s="17"/>
    </row>
    <row r="313" spans="1:10" x14ac:dyDescent="0.3">
      <c r="A313" s="16" t="str">
        <f>IF(Items!A313="","",Items!A313)</f>
        <v/>
      </c>
      <c r="B313" s="16" t="str">
        <f>IF(Items!B313="","",Items!B313)</f>
        <v/>
      </c>
      <c r="C313" s="17"/>
      <c r="D313" s="17"/>
      <c r="E313" s="17"/>
      <c r="F313" s="17"/>
      <c r="G313" s="17"/>
      <c r="H313" s="17"/>
      <c r="I313" s="17"/>
      <c r="J313" s="17"/>
    </row>
    <row r="314" spans="1:10" x14ac:dyDescent="0.3">
      <c r="A314" s="16" t="str">
        <f>IF(Items!A314="","",Items!A314)</f>
        <v/>
      </c>
      <c r="B314" s="16" t="str">
        <f>IF(Items!B314="","",Items!B314)</f>
        <v/>
      </c>
      <c r="C314" s="17"/>
      <c r="D314" s="17"/>
      <c r="E314" s="17"/>
      <c r="F314" s="17"/>
      <c r="G314" s="17"/>
      <c r="H314" s="17"/>
      <c r="I314" s="17"/>
      <c r="J314" s="17"/>
    </row>
    <row r="315" spans="1:10" x14ac:dyDescent="0.3">
      <c r="A315" s="16" t="str">
        <f>IF(Items!A315="","",Items!A315)</f>
        <v/>
      </c>
      <c r="B315" s="16" t="str">
        <f>IF(Items!B315="","",Items!B315)</f>
        <v/>
      </c>
      <c r="C315" s="17"/>
      <c r="D315" s="17"/>
      <c r="E315" s="17"/>
      <c r="F315" s="17"/>
      <c r="G315" s="17"/>
      <c r="H315" s="17"/>
      <c r="I315" s="17"/>
      <c r="J315" s="17"/>
    </row>
    <row r="316" spans="1:10" x14ac:dyDescent="0.3">
      <c r="A316" s="16" t="str">
        <f>IF(Items!A316="","",Items!A316)</f>
        <v/>
      </c>
      <c r="B316" s="16" t="str">
        <f>IF(Items!B316="","",Items!B316)</f>
        <v/>
      </c>
      <c r="C316" s="17"/>
      <c r="D316" s="17"/>
      <c r="E316" s="17"/>
      <c r="F316" s="17"/>
      <c r="G316" s="17"/>
      <c r="H316" s="17"/>
      <c r="I316" s="17"/>
      <c r="J316" s="17"/>
    </row>
    <row r="317" spans="1:10" x14ac:dyDescent="0.3">
      <c r="A317" s="16" t="str">
        <f>IF(Items!A317="","",Items!A317)</f>
        <v/>
      </c>
      <c r="B317" s="16" t="str">
        <f>IF(Items!B317="","",Items!B317)</f>
        <v/>
      </c>
      <c r="C317" s="17"/>
      <c r="D317" s="17"/>
      <c r="E317" s="17"/>
      <c r="F317" s="17"/>
      <c r="G317" s="17"/>
      <c r="H317" s="17"/>
      <c r="I317" s="17"/>
      <c r="J317" s="17"/>
    </row>
    <row r="318" spans="1:10" x14ac:dyDescent="0.3">
      <c r="A318" s="16" t="str">
        <f>IF(Items!A318="","",Items!A318)</f>
        <v/>
      </c>
      <c r="B318" s="16" t="str">
        <f>IF(Items!B318="","",Items!B318)</f>
        <v/>
      </c>
      <c r="C318" s="17"/>
      <c r="D318" s="17"/>
      <c r="E318" s="17"/>
      <c r="F318" s="17"/>
      <c r="G318" s="17"/>
      <c r="H318" s="17"/>
      <c r="I318" s="17"/>
      <c r="J318" s="17"/>
    </row>
    <row r="319" spans="1:10" x14ac:dyDescent="0.3">
      <c r="A319" s="16" t="str">
        <f>IF(Items!A319="","",Items!A319)</f>
        <v/>
      </c>
      <c r="B319" s="16" t="str">
        <f>IF(Items!B319="","",Items!B319)</f>
        <v/>
      </c>
      <c r="C319" s="17"/>
      <c r="D319" s="17"/>
      <c r="E319" s="17"/>
      <c r="F319" s="17"/>
      <c r="G319" s="17"/>
      <c r="H319" s="17"/>
      <c r="I319" s="17"/>
      <c r="J319" s="17"/>
    </row>
    <row r="320" spans="1:10" x14ac:dyDescent="0.3">
      <c r="A320" s="16" t="str">
        <f>IF(Items!A320="","",Items!A320)</f>
        <v/>
      </c>
      <c r="B320" s="16" t="str">
        <f>IF(Items!B320="","",Items!B320)</f>
        <v/>
      </c>
      <c r="C320" s="17"/>
      <c r="D320" s="17"/>
      <c r="E320" s="17"/>
      <c r="F320" s="17"/>
      <c r="G320" s="17"/>
      <c r="H320" s="17"/>
      <c r="I320" s="17"/>
      <c r="J320" s="17"/>
    </row>
    <row r="321" spans="1:10" x14ac:dyDescent="0.3">
      <c r="A321" s="16" t="str">
        <f>IF(Items!A321="","",Items!A321)</f>
        <v/>
      </c>
      <c r="B321" s="16" t="str">
        <f>IF(Items!B321="","",Items!B321)</f>
        <v/>
      </c>
      <c r="C321" s="17"/>
      <c r="D321" s="17"/>
      <c r="E321" s="17"/>
      <c r="F321" s="17"/>
      <c r="G321" s="17"/>
      <c r="H321" s="17"/>
      <c r="I321" s="17"/>
      <c r="J321" s="17"/>
    </row>
    <row r="322" spans="1:10" x14ac:dyDescent="0.3">
      <c r="A322" s="16" t="str">
        <f>IF(Items!A322="","",Items!A322)</f>
        <v/>
      </c>
      <c r="B322" s="16" t="str">
        <f>IF(Items!B322="","",Items!B322)</f>
        <v/>
      </c>
      <c r="C322" s="17"/>
      <c r="D322" s="17"/>
      <c r="E322" s="17"/>
      <c r="F322" s="17"/>
      <c r="G322" s="17"/>
      <c r="H322" s="17"/>
      <c r="I322" s="17"/>
      <c r="J322" s="17"/>
    </row>
    <row r="323" spans="1:10" x14ac:dyDescent="0.3">
      <c r="A323" s="16" t="str">
        <f>IF(Items!A323="","",Items!A323)</f>
        <v/>
      </c>
      <c r="B323" s="16" t="str">
        <f>IF(Items!B323="","",Items!B323)</f>
        <v/>
      </c>
      <c r="C323" s="17"/>
      <c r="D323" s="17"/>
      <c r="E323" s="17"/>
      <c r="F323" s="17"/>
      <c r="G323" s="17"/>
      <c r="H323" s="17"/>
      <c r="I323" s="17"/>
      <c r="J323" s="17"/>
    </row>
    <row r="324" spans="1:10" x14ac:dyDescent="0.3">
      <c r="A324" s="16" t="str">
        <f>IF(Items!A324="","",Items!A324)</f>
        <v/>
      </c>
      <c r="B324" s="16" t="str">
        <f>IF(Items!B324="","",Items!B324)</f>
        <v/>
      </c>
      <c r="C324" s="17"/>
      <c r="D324" s="17"/>
      <c r="E324" s="17"/>
      <c r="F324" s="17"/>
      <c r="G324" s="17"/>
      <c r="H324" s="17"/>
      <c r="I324" s="17"/>
      <c r="J324" s="17"/>
    </row>
    <row r="325" spans="1:10" x14ac:dyDescent="0.3">
      <c r="A325" s="16" t="str">
        <f>IF(Items!A325="","",Items!A325)</f>
        <v/>
      </c>
      <c r="B325" s="16" t="str">
        <f>IF(Items!B325="","",Items!B325)</f>
        <v/>
      </c>
      <c r="C325" s="17"/>
      <c r="D325" s="17"/>
      <c r="E325" s="17"/>
      <c r="F325" s="17"/>
      <c r="G325" s="17"/>
      <c r="H325" s="17"/>
      <c r="I325" s="17"/>
      <c r="J325" s="17"/>
    </row>
    <row r="326" spans="1:10" x14ac:dyDescent="0.3">
      <c r="A326" s="16" t="str">
        <f>IF(Items!A326="","",Items!A326)</f>
        <v/>
      </c>
      <c r="B326" s="16" t="str">
        <f>IF(Items!B326="","",Items!B326)</f>
        <v/>
      </c>
      <c r="C326" s="17"/>
      <c r="D326" s="17"/>
      <c r="E326" s="17"/>
      <c r="F326" s="17"/>
      <c r="G326" s="17"/>
      <c r="H326" s="17"/>
      <c r="I326" s="17"/>
      <c r="J326" s="17"/>
    </row>
    <row r="327" spans="1:10" x14ac:dyDescent="0.3">
      <c r="A327" s="16" t="str">
        <f>IF(Items!A327="","",Items!A327)</f>
        <v/>
      </c>
      <c r="B327" s="16" t="str">
        <f>IF(Items!B327="","",Items!B327)</f>
        <v/>
      </c>
      <c r="C327" s="17"/>
      <c r="D327" s="17"/>
      <c r="E327" s="17"/>
      <c r="F327" s="17"/>
      <c r="G327" s="17"/>
      <c r="H327" s="17"/>
      <c r="I327" s="17"/>
      <c r="J327" s="17"/>
    </row>
    <row r="328" spans="1:10" x14ac:dyDescent="0.3">
      <c r="A328" s="16" t="str">
        <f>IF(Items!A328="","",Items!A328)</f>
        <v/>
      </c>
      <c r="B328" s="16" t="str">
        <f>IF(Items!B328="","",Items!B328)</f>
        <v/>
      </c>
      <c r="C328" s="17"/>
      <c r="D328" s="17"/>
      <c r="E328" s="17"/>
      <c r="F328" s="17"/>
      <c r="G328" s="17"/>
      <c r="H328" s="17"/>
      <c r="I328" s="17"/>
      <c r="J328" s="17"/>
    </row>
    <row r="329" spans="1:10" x14ac:dyDescent="0.3">
      <c r="A329" s="16" t="str">
        <f>IF(Items!A329="","",Items!A329)</f>
        <v/>
      </c>
      <c r="B329" s="16" t="str">
        <f>IF(Items!B329="","",Items!B329)</f>
        <v/>
      </c>
      <c r="C329" s="17"/>
      <c r="D329" s="17"/>
      <c r="E329" s="17"/>
      <c r="F329" s="17"/>
      <c r="G329" s="17"/>
      <c r="H329" s="17"/>
      <c r="I329" s="17"/>
      <c r="J329" s="17"/>
    </row>
    <row r="330" spans="1:10" x14ac:dyDescent="0.3">
      <c r="A330" s="16" t="str">
        <f>IF(Items!A330="","",Items!A330)</f>
        <v/>
      </c>
      <c r="B330" s="16" t="str">
        <f>IF(Items!B330="","",Items!B330)</f>
        <v/>
      </c>
      <c r="C330" s="17"/>
      <c r="D330" s="17"/>
      <c r="E330" s="17"/>
      <c r="F330" s="17"/>
      <c r="G330" s="17"/>
      <c r="H330" s="17"/>
      <c r="I330" s="17"/>
      <c r="J330" s="17"/>
    </row>
    <row r="331" spans="1:10" x14ac:dyDescent="0.3">
      <c r="A331" s="16" t="str">
        <f>IF(Items!A331="","",Items!A331)</f>
        <v/>
      </c>
      <c r="B331" s="16" t="str">
        <f>IF(Items!B331="","",Items!B331)</f>
        <v/>
      </c>
      <c r="C331" s="17"/>
      <c r="D331" s="17"/>
      <c r="E331" s="17"/>
      <c r="F331" s="17"/>
      <c r="G331" s="17"/>
      <c r="H331" s="17"/>
      <c r="I331" s="17"/>
      <c r="J331" s="17"/>
    </row>
    <row r="332" spans="1:10" x14ac:dyDescent="0.3">
      <c r="A332" s="16" t="str">
        <f>IF(Items!A332="","",Items!A332)</f>
        <v/>
      </c>
      <c r="B332" s="16" t="str">
        <f>IF(Items!B332="","",Items!B332)</f>
        <v/>
      </c>
      <c r="C332" s="17"/>
      <c r="D332" s="17"/>
      <c r="E332" s="17"/>
      <c r="F332" s="17"/>
      <c r="G332" s="17"/>
      <c r="H332" s="17"/>
      <c r="I332" s="17"/>
      <c r="J332" s="17"/>
    </row>
    <row r="333" spans="1:10" x14ac:dyDescent="0.3">
      <c r="A333" s="16" t="str">
        <f>IF(Items!A333="","",Items!A333)</f>
        <v/>
      </c>
      <c r="B333" s="16" t="str">
        <f>IF(Items!B333="","",Items!B333)</f>
        <v/>
      </c>
      <c r="C333" s="17"/>
      <c r="D333" s="17"/>
      <c r="E333" s="17"/>
      <c r="F333" s="17"/>
      <c r="G333" s="17"/>
      <c r="H333" s="17"/>
      <c r="I333" s="17"/>
      <c r="J333" s="17"/>
    </row>
    <row r="334" spans="1:10" x14ac:dyDescent="0.3">
      <c r="A334" s="16" t="str">
        <f>IF(Items!A334="","",Items!A334)</f>
        <v/>
      </c>
      <c r="B334" s="16" t="str">
        <f>IF(Items!B334="","",Items!B334)</f>
        <v/>
      </c>
      <c r="C334" s="17"/>
      <c r="D334" s="17"/>
      <c r="E334" s="17"/>
      <c r="F334" s="17"/>
      <c r="G334" s="17"/>
      <c r="H334" s="17"/>
      <c r="I334" s="17"/>
      <c r="J334" s="17"/>
    </row>
    <row r="335" spans="1:10" x14ac:dyDescent="0.3">
      <c r="A335" s="16" t="str">
        <f>IF(Items!A335="","",Items!A335)</f>
        <v/>
      </c>
      <c r="B335" s="16" t="str">
        <f>IF(Items!B335="","",Items!B335)</f>
        <v/>
      </c>
      <c r="C335" s="17"/>
      <c r="D335" s="17"/>
      <c r="E335" s="17"/>
      <c r="F335" s="17"/>
      <c r="G335" s="17"/>
      <c r="H335" s="17"/>
      <c r="I335" s="17"/>
      <c r="J335" s="17"/>
    </row>
    <row r="336" spans="1:10" x14ac:dyDescent="0.3">
      <c r="A336" s="16" t="str">
        <f>IF(Items!A336="","",Items!A336)</f>
        <v/>
      </c>
      <c r="B336" s="16" t="str">
        <f>IF(Items!B336="","",Items!B336)</f>
        <v/>
      </c>
      <c r="C336" s="17"/>
      <c r="D336" s="17"/>
      <c r="E336" s="17"/>
      <c r="F336" s="17"/>
      <c r="G336" s="17"/>
      <c r="H336" s="17"/>
      <c r="I336" s="17"/>
      <c r="J336" s="17"/>
    </row>
    <row r="337" spans="1:10" x14ac:dyDescent="0.3">
      <c r="A337" s="16" t="str">
        <f>IF(Items!A337="","",Items!A337)</f>
        <v/>
      </c>
      <c r="B337" s="16" t="str">
        <f>IF(Items!B337="","",Items!B337)</f>
        <v/>
      </c>
      <c r="C337" s="17"/>
      <c r="D337" s="17"/>
      <c r="E337" s="17"/>
      <c r="F337" s="17"/>
      <c r="G337" s="17"/>
      <c r="H337" s="17"/>
      <c r="I337" s="17"/>
      <c r="J337" s="17"/>
    </row>
    <row r="338" spans="1:10" x14ac:dyDescent="0.3">
      <c r="A338" s="16" t="str">
        <f>IF(Items!A338="","",Items!A338)</f>
        <v/>
      </c>
      <c r="B338" s="16" t="str">
        <f>IF(Items!B338="","",Items!B338)</f>
        <v/>
      </c>
      <c r="C338" s="17"/>
      <c r="D338" s="17"/>
      <c r="E338" s="17"/>
      <c r="F338" s="17"/>
      <c r="G338" s="17"/>
      <c r="H338" s="17"/>
      <c r="I338" s="17"/>
      <c r="J338" s="17"/>
    </row>
    <row r="339" spans="1:10" x14ac:dyDescent="0.3">
      <c r="A339" s="16" t="str">
        <f>IF(Items!A339="","",Items!A339)</f>
        <v/>
      </c>
      <c r="B339" s="16" t="str">
        <f>IF(Items!B339="","",Items!B339)</f>
        <v/>
      </c>
      <c r="C339" s="17"/>
      <c r="D339" s="17"/>
      <c r="E339" s="17"/>
      <c r="F339" s="17"/>
      <c r="G339" s="17"/>
      <c r="H339" s="17"/>
      <c r="I339" s="17"/>
      <c r="J339" s="17"/>
    </row>
    <row r="340" spans="1:10" x14ac:dyDescent="0.3">
      <c r="A340" s="16" t="str">
        <f>IF(Items!A340="","",Items!A340)</f>
        <v/>
      </c>
      <c r="B340" s="16" t="str">
        <f>IF(Items!B340="","",Items!B340)</f>
        <v/>
      </c>
      <c r="C340" s="17"/>
      <c r="D340" s="17"/>
      <c r="E340" s="17"/>
      <c r="F340" s="17"/>
      <c r="G340" s="17"/>
      <c r="H340" s="17"/>
      <c r="I340" s="17"/>
      <c r="J340" s="17"/>
    </row>
    <row r="341" spans="1:10" x14ac:dyDescent="0.3">
      <c r="A341" s="16" t="str">
        <f>IF(Items!A341="","",Items!A341)</f>
        <v/>
      </c>
      <c r="B341" s="16" t="str">
        <f>IF(Items!B341="","",Items!B341)</f>
        <v/>
      </c>
      <c r="C341" s="17"/>
      <c r="D341" s="17"/>
      <c r="E341" s="17"/>
      <c r="F341" s="17"/>
      <c r="G341" s="17"/>
      <c r="H341" s="17"/>
      <c r="I341" s="17"/>
      <c r="J341" s="17"/>
    </row>
    <row r="342" spans="1:10" x14ac:dyDescent="0.3">
      <c r="A342" s="16" t="str">
        <f>IF(Items!A342="","",Items!A342)</f>
        <v/>
      </c>
      <c r="B342" s="16" t="str">
        <f>IF(Items!B342="","",Items!B342)</f>
        <v/>
      </c>
      <c r="C342" s="17"/>
      <c r="D342" s="17"/>
      <c r="E342" s="17"/>
      <c r="F342" s="17"/>
      <c r="G342" s="17"/>
      <c r="H342" s="17"/>
      <c r="I342" s="17"/>
      <c r="J342" s="17"/>
    </row>
    <row r="343" spans="1:10" x14ac:dyDescent="0.3">
      <c r="A343" s="16" t="str">
        <f>IF(Items!A343="","",Items!A343)</f>
        <v/>
      </c>
      <c r="B343" s="16" t="str">
        <f>IF(Items!B343="","",Items!B343)</f>
        <v/>
      </c>
      <c r="C343" s="17"/>
      <c r="D343" s="17"/>
      <c r="E343" s="17"/>
      <c r="F343" s="17"/>
      <c r="G343" s="17"/>
      <c r="H343" s="17"/>
      <c r="I343" s="17"/>
      <c r="J343" s="17"/>
    </row>
    <row r="344" spans="1:10" x14ac:dyDescent="0.3">
      <c r="A344" s="16" t="str">
        <f>IF(Items!A344="","",Items!A344)</f>
        <v/>
      </c>
      <c r="B344" s="16" t="str">
        <f>IF(Items!B344="","",Items!B344)</f>
        <v/>
      </c>
      <c r="C344" s="17"/>
      <c r="D344" s="17"/>
      <c r="E344" s="17"/>
      <c r="F344" s="17"/>
      <c r="G344" s="17"/>
      <c r="H344" s="17"/>
      <c r="I344" s="17"/>
      <c r="J344" s="17"/>
    </row>
    <row r="345" spans="1:10" x14ac:dyDescent="0.3">
      <c r="A345" s="16" t="str">
        <f>IF(Items!A345="","",Items!A345)</f>
        <v/>
      </c>
      <c r="B345" s="16" t="str">
        <f>IF(Items!B345="","",Items!B345)</f>
        <v/>
      </c>
      <c r="C345" s="17"/>
      <c r="D345" s="17"/>
      <c r="E345" s="17"/>
      <c r="F345" s="17"/>
      <c r="G345" s="17"/>
      <c r="H345" s="17"/>
      <c r="I345" s="17"/>
      <c r="J345" s="17"/>
    </row>
    <row r="346" spans="1:10" x14ac:dyDescent="0.3">
      <c r="A346" s="16" t="str">
        <f>IF(Items!A346="","",Items!A346)</f>
        <v/>
      </c>
      <c r="B346" s="16" t="str">
        <f>IF(Items!B346="","",Items!B346)</f>
        <v/>
      </c>
      <c r="C346" s="17"/>
      <c r="D346" s="17"/>
      <c r="E346" s="17"/>
      <c r="F346" s="17"/>
      <c r="G346" s="17"/>
      <c r="H346" s="17"/>
      <c r="I346" s="17"/>
      <c r="J346" s="17"/>
    </row>
    <row r="347" spans="1:10" x14ac:dyDescent="0.3">
      <c r="A347" s="16" t="str">
        <f>IF(Items!A347="","",Items!A347)</f>
        <v/>
      </c>
      <c r="B347" s="16" t="str">
        <f>IF(Items!B347="","",Items!B347)</f>
        <v/>
      </c>
      <c r="C347" s="17"/>
      <c r="D347" s="17"/>
      <c r="E347" s="17"/>
      <c r="F347" s="17"/>
      <c r="G347" s="17"/>
      <c r="H347" s="17"/>
      <c r="I347" s="17"/>
      <c r="J347" s="17"/>
    </row>
    <row r="348" spans="1:10" x14ac:dyDescent="0.3">
      <c r="A348" s="16" t="str">
        <f>IF(Items!A348="","",Items!A348)</f>
        <v/>
      </c>
      <c r="B348" s="16" t="str">
        <f>IF(Items!B348="","",Items!B348)</f>
        <v/>
      </c>
      <c r="C348" s="17"/>
      <c r="D348" s="17"/>
      <c r="E348" s="17"/>
      <c r="F348" s="17"/>
      <c r="G348" s="17"/>
      <c r="H348" s="17"/>
      <c r="I348" s="17"/>
      <c r="J348" s="17"/>
    </row>
    <row r="349" spans="1:10" x14ac:dyDescent="0.3">
      <c r="A349" s="16" t="str">
        <f>IF(Items!A349="","",Items!A349)</f>
        <v/>
      </c>
      <c r="B349" s="16" t="str">
        <f>IF(Items!B349="","",Items!B349)</f>
        <v/>
      </c>
      <c r="C349" s="17"/>
      <c r="D349" s="17"/>
      <c r="E349" s="17"/>
      <c r="F349" s="17"/>
      <c r="G349" s="17"/>
      <c r="H349" s="17"/>
      <c r="I349" s="17"/>
      <c r="J349" s="17"/>
    </row>
    <row r="350" spans="1:10" x14ac:dyDescent="0.3">
      <c r="A350" s="16" t="str">
        <f>IF(Items!A350="","",Items!A350)</f>
        <v/>
      </c>
      <c r="B350" s="16" t="str">
        <f>IF(Items!B350="","",Items!B350)</f>
        <v/>
      </c>
      <c r="C350" s="17"/>
      <c r="D350" s="17"/>
      <c r="E350" s="17"/>
      <c r="F350" s="17"/>
      <c r="G350" s="17"/>
      <c r="H350" s="17"/>
      <c r="I350" s="17"/>
      <c r="J350" s="17"/>
    </row>
    <row r="351" spans="1:10" x14ac:dyDescent="0.3">
      <c r="A351" s="16" t="str">
        <f>IF(Items!A351="","",Items!A351)</f>
        <v/>
      </c>
      <c r="B351" s="16" t="str">
        <f>IF(Items!B351="","",Items!B351)</f>
        <v/>
      </c>
      <c r="C351" s="17"/>
      <c r="D351" s="17"/>
      <c r="E351" s="17"/>
      <c r="F351" s="17"/>
      <c r="G351" s="17"/>
      <c r="H351" s="17"/>
      <c r="I351" s="17"/>
      <c r="J351" s="17"/>
    </row>
    <row r="352" spans="1:10" x14ac:dyDescent="0.3">
      <c r="A352" s="16" t="str">
        <f>IF(Items!A352="","",Items!A352)</f>
        <v/>
      </c>
      <c r="B352" s="16" t="str">
        <f>IF(Items!B352="","",Items!B352)</f>
        <v/>
      </c>
      <c r="C352" s="17"/>
      <c r="D352" s="17"/>
      <c r="E352" s="17"/>
      <c r="F352" s="17"/>
      <c r="G352" s="17"/>
      <c r="H352" s="17"/>
      <c r="I352" s="17"/>
      <c r="J352" s="17"/>
    </row>
    <row r="353" spans="1:10" x14ac:dyDescent="0.3">
      <c r="A353" s="16" t="str">
        <f>IF(Items!A353="","",Items!A353)</f>
        <v/>
      </c>
      <c r="B353" s="16" t="str">
        <f>IF(Items!B353="","",Items!B353)</f>
        <v/>
      </c>
      <c r="C353" s="17"/>
      <c r="D353" s="17"/>
      <c r="E353" s="17"/>
      <c r="F353" s="17"/>
      <c r="G353" s="17"/>
      <c r="H353" s="17"/>
      <c r="I353" s="17"/>
      <c r="J353" s="17"/>
    </row>
    <row r="354" spans="1:10" x14ac:dyDescent="0.3">
      <c r="A354" s="16" t="str">
        <f>IF(Items!A354="","",Items!A354)</f>
        <v/>
      </c>
      <c r="B354" s="16" t="str">
        <f>IF(Items!B354="","",Items!B354)</f>
        <v/>
      </c>
      <c r="C354" s="17"/>
      <c r="D354" s="17"/>
      <c r="E354" s="17"/>
      <c r="F354" s="17"/>
      <c r="G354" s="17"/>
      <c r="H354" s="17"/>
      <c r="I354" s="17"/>
      <c r="J354" s="17"/>
    </row>
    <row r="355" spans="1:10" x14ac:dyDescent="0.3">
      <c r="A355" s="16" t="str">
        <f>IF(Items!A355="","",Items!A355)</f>
        <v/>
      </c>
      <c r="B355" s="16" t="str">
        <f>IF(Items!B355="","",Items!B355)</f>
        <v/>
      </c>
      <c r="C355" s="17"/>
      <c r="D355" s="17"/>
      <c r="E355" s="17"/>
      <c r="F355" s="17"/>
      <c r="G355" s="17"/>
      <c r="H355" s="17"/>
      <c r="I355" s="17"/>
      <c r="J355" s="17"/>
    </row>
    <row r="356" spans="1:10" x14ac:dyDescent="0.3">
      <c r="A356" s="16" t="str">
        <f>IF(Items!A356="","",Items!A356)</f>
        <v/>
      </c>
      <c r="B356" s="16" t="str">
        <f>IF(Items!B356="","",Items!B356)</f>
        <v/>
      </c>
      <c r="C356" s="17"/>
      <c r="D356" s="17"/>
      <c r="E356" s="17"/>
      <c r="F356" s="17"/>
      <c r="G356" s="17"/>
      <c r="H356" s="17"/>
      <c r="I356" s="17"/>
      <c r="J356" s="17"/>
    </row>
    <row r="357" spans="1:10" x14ac:dyDescent="0.3">
      <c r="A357" s="16" t="str">
        <f>IF(Items!A357="","",Items!A357)</f>
        <v/>
      </c>
      <c r="B357" s="16" t="str">
        <f>IF(Items!B357="","",Items!B357)</f>
        <v/>
      </c>
      <c r="C357" s="17"/>
      <c r="D357" s="17"/>
      <c r="E357" s="17"/>
      <c r="F357" s="17"/>
      <c r="G357" s="17"/>
      <c r="H357" s="17"/>
      <c r="I357" s="17"/>
      <c r="J357" s="17"/>
    </row>
    <row r="358" spans="1:10" x14ac:dyDescent="0.3">
      <c r="A358" s="16" t="str">
        <f>IF(Items!A358="","",Items!A358)</f>
        <v/>
      </c>
      <c r="B358" s="16" t="str">
        <f>IF(Items!B358="","",Items!B358)</f>
        <v/>
      </c>
      <c r="C358" s="17"/>
      <c r="D358" s="17"/>
      <c r="E358" s="17"/>
      <c r="F358" s="17"/>
      <c r="G358" s="17"/>
      <c r="H358" s="17"/>
      <c r="I358" s="17"/>
      <c r="J358" s="17"/>
    </row>
    <row r="359" spans="1:10" x14ac:dyDescent="0.3">
      <c r="A359" s="16" t="str">
        <f>IF(Items!A359="","",Items!A359)</f>
        <v/>
      </c>
      <c r="B359" s="16" t="str">
        <f>IF(Items!B359="","",Items!B359)</f>
        <v/>
      </c>
      <c r="C359" s="17"/>
      <c r="D359" s="17"/>
      <c r="E359" s="17"/>
      <c r="F359" s="17"/>
      <c r="G359" s="17"/>
      <c r="H359" s="17"/>
      <c r="I359" s="17"/>
      <c r="J359" s="17"/>
    </row>
    <row r="360" spans="1:10" x14ac:dyDescent="0.3">
      <c r="A360" s="16" t="str">
        <f>IF(Items!A360="","",Items!A360)</f>
        <v/>
      </c>
      <c r="B360" s="16" t="str">
        <f>IF(Items!B360="","",Items!B360)</f>
        <v/>
      </c>
      <c r="C360" s="17"/>
      <c r="D360" s="17"/>
      <c r="E360" s="17"/>
      <c r="F360" s="17"/>
      <c r="G360" s="17"/>
      <c r="H360" s="17"/>
      <c r="I360" s="17"/>
      <c r="J360" s="17"/>
    </row>
    <row r="361" spans="1:10" x14ac:dyDescent="0.3">
      <c r="A361" s="16" t="str">
        <f>IF(Items!A361="","",Items!A361)</f>
        <v/>
      </c>
      <c r="B361" s="16" t="str">
        <f>IF(Items!B361="","",Items!B361)</f>
        <v/>
      </c>
      <c r="C361" s="17"/>
      <c r="D361" s="17"/>
      <c r="E361" s="17"/>
      <c r="F361" s="17"/>
      <c r="G361" s="17"/>
      <c r="H361" s="17"/>
      <c r="I361" s="17"/>
      <c r="J361" s="17"/>
    </row>
    <row r="362" spans="1:10" x14ac:dyDescent="0.3">
      <c r="A362" s="16" t="str">
        <f>IF(Items!A362="","",Items!A362)</f>
        <v/>
      </c>
      <c r="B362" s="16" t="str">
        <f>IF(Items!B362="","",Items!B362)</f>
        <v/>
      </c>
      <c r="C362" s="17"/>
      <c r="D362" s="17"/>
      <c r="E362" s="17"/>
      <c r="F362" s="17"/>
      <c r="G362" s="17"/>
      <c r="H362" s="17"/>
      <c r="I362" s="17"/>
      <c r="J362" s="17"/>
    </row>
    <row r="363" spans="1:10" x14ac:dyDescent="0.3">
      <c r="A363" s="16" t="str">
        <f>IF(Items!A363="","",Items!A363)</f>
        <v/>
      </c>
      <c r="B363" s="16" t="str">
        <f>IF(Items!B363="","",Items!B363)</f>
        <v/>
      </c>
      <c r="C363" s="17"/>
      <c r="D363" s="17"/>
      <c r="E363" s="17"/>
      <c r="F363" s="17"/>
      <c r="G363" s="17"/>
      <c r="H363" s="17"/>
      <c r="I363" s="17"/>
      <c r="J363" s="17"/>
    </row>
    <row r="364" spans="1:10" x14ac:dyDescent="0.3">
      <c r="A364" s="16" t="str">
        <f>IF(Items!A364="","",Items!A364)</f>
        <v/>
      </c>
      <c r="B364" s="16" t="str">
        <f>IF(Items!B364="","",Items!B364)</f>
        <v/>
      </c>
      <c r="C364" s="17"/>
      <c r="D364" s="17"/>
      <c r="E364" s="17"/>
      <c r="F364" s="17"/>
      <c r="G364" s="17"/>
      <c r="H364" s="17"/>
      <c r="I364" s="17"/>
      <c r="J364" s="17"/>
    </row>
    <row r="365" spans="1:10" x14ac:dyDescent="0.3">
      <c r="A365" s="16" t="str">
        <f>IF(Items!A365="","",Items!A365)</f>
        <v/>
      </c>
      <c r="B365" s="16" t="str">
        <f>IF(Items!B365="","",Items!B365)</f>
        <v/>
      </c>
      <c r="C365" s="17"/>
      <c r="D365" s="17"/>
      <c r="E365" s="17"/>
      <c r="F365" s="17"/>
      <c r="G365" s="17"/>
      <c r="H365" s="17"/>
      <c r="I365" s="17"/>
      <c r="J365" s="17"/>
    </row>
    <row r="366" spans="1:10" x14ac:dyDescent="0.3">
      <c r="A366" s="16" t="str">
        <f>IF(Items!A366="","",Items!A366)</f>
        <v/>
      </c>
      <c r="B366" s="16" t="str">
        <f>IF(Items!B366="","",Items!B366)</f>
        <v/>
      </c>
      <c r="C366" s="17"/>
      <c r="D366" s="17"/>
      <c r="E366" s="17"/>
      <c r="F366" s="17"/>
      <c r="G366" s="17"/>
      <c r="H366" s="17"/>
      <c r="I366" s="17"/>
      <c r="J366" s="17"/>
    </row>
    <row r="367" spans="1:10" x14ac:dyDescent="0.3">
      <c r="A367" s="16" t="str">
        <f>IF(Items!A367="","",Items!A367)</f>
        <v/>
      </c>
      <c r="B367" s="16" t="str">
        <f>IF(Items!B367="","",Items!B367)</f>
        <v/>
      </c>
      <c r="C367" s="17"/>
      <c r="D367" s="17"/>
      <c r="E367" s="17"/>
      <c r="F367" s="17"/>
      <c r="G367" s="17"/>
      <c r="H367" s="17"/>
      <c r="I367" s="17"/>
      <c r="J367" s="17"/>
    </row>
    <row r="368" spans="1:10" x14ac:dyDescent="0.3">
      <c r="A368" s="16" t="str">
        <f>IF(Items!A368="","",Items!A368)</f>
        <v/>
      </c>
      <c r="B368" s="16" t="str">
        <f>IF(Items!B368="","",Items!B368)</f>
        <v/>
      </c>
      <c r="C368" s="17"/>
      <c r="D368" s="17"/>
      <c r="E368" s="17"/>
      <c r="F368" s="17"/>
      <c r="G368" s="17"/>
      <c r="H368" s="17"/>
      <c r="I368" s="17"/>
      <c r="J368" s="17"/>
    </row>
    <row r="369" spans="1:10" x14ac:dyDescent="0.3">
      <c r="A369" s="16" t="str">
        <f>IF(Items!A369="","",Items!A369)</f>
        <v/>
      </c>
      <c r="B369" s="16" t="str">
        <f>IF(Items!B369="","",Items!B369)</f>
        <v/>
      </c>
      <c r="C369" s="17"/>
      <c r="D369" s="17"/>
      <c r="E369" s="17"/>
      <c r="F369" s="17"/>
      <c r="G369" s="17"/>
      <c r="H369" s="17"/>
      <c r="I369" s="17"/>
      <c r="J369" s="17"/>
    </row>
    <row r="370" spans="1:10" x14ac:dyDescent="0.3">
      <c r="A370" s="16" t="str">
        <f>IF(Items!A370="","",Items!A370)</f>
        <v/>
      </c>
      <c r="B370" s="16" t="str">
        <f>IF(Items!B370="","",Items!B370)</f>
        <v/>
      </c>
      <c r="C370" s="17"/>
      <c r="D370" s="17"/>
      <c r="E370" s="17"/>
      <c r="F370" s="17"/>
      <c r="G370" s="17"/>
      <c r="H370" s="17"/>
      <c r="I370" s="17"/>
      <c r="J370" s="17"/>
    </row>
    <row r="371" spans="1:10" x14ac:dyDescent="0.3">
      <c r="A371" s="16" t="str">
        <f>IF(Items!A371="","",Items!A371)</f>
        <v/>
      </c>
      <c r="B371" s="16" t="str">
        <f>IF(Items!B371="","",Items!B371)</f>
        <v/>
      </c>
      <c r="C371" s="17"/>
      <c r="D371" s="17"/>
      <c r="E371" s="17"/>
      <c r="F371" s="17"/>
      <c r="G371" s="17"/>
      <c r="H371" s="17"/>
      <c r="I371" s="17"/>
      <c r="J371" s="17"/>
    </row>
    <row r="372" spans="1:10" x14ac:dyDescent="0.3">
      <c r="A372" s="16" t="str">
        <f>IF(Items!A372="","",Items!A372)</f>
        <v/>
      </c>
      <c r="B372" s="16" t="str">
        <f>IF(Items!B372="","",Items!B372)</f>
        <v/>
      </c>
      <c r="C372" s="17"/>
      <c r="D372" s="17"/>
      <c r="E372" s="17"/>
      <c r="F372" s="17"/>
      <c r="G372" s="17"/>
      <c r="H372" s="17"/>
      <c r="I372" s="17"/>
      <c r="J372" s="17"/>
    </row>
    <row r="373" spans="1:10" x14ac:dyDescent="0.3">
      <c r="A373" s="16" t="str">
        <f>IF(Items!A373="","",Items!A373)</f>
        <v/>
      </c>
      <c r="B373" s="16" t="str">
        <f>IF(Items!B373="","",Items!B373)</f>
        <v/>
      </c>
      <c r="C373" s="17"/>
      <c r="D373" s="17"/>
      <c r="E373" s="17"/>
      <c r="F373" s="17"/>
      <c r="G373" s="17"/>
      <c r="H373" s="17"/>
      <c r="I373" s="17"/>
      <c r="J373" s="17"/>
    </row>
    <row r="374" spans="1:10" x14ac:dyDescent="0.3">
      <c r="A374" s="16" t="str">
        <f>IF(Items!A374="","",Items!A374)</f>
        <v/>
      </c>
      <c r="B374" s="16" t="str">
        <f>IF(Items!B374="","",Items!B374)</f>
        <v/>
      </c>
      <c r="C374" s="17"/>
      <c r="D374" s="17"/>
      <c r="E374" s="17"/>
      <c r="F374" s="17"/>
      <c r="G374" s="17"/>
      <c r="H374" s="17"/>
      <c r="I374" s="17"/>
      <c r="J374" s="17"/>
    </row>
    <row r="375" spans="1:10" x14ac:dyDescent="0.3">
      <c r="A375" s="16" t="str">
        <f>IF(Items!A375="","",Items!A375)</f>
        <v/>
      </c>
      <c r="B375" s="16" t="str">
        <f>IF(Items!B375="","",Items!B375)</f>
        <v/>
      </c>
      <c r="C375" s="17"/>
      <c r="D375" s="17"/>
      <c r="E375" s="17"/>
      <c r="F375" s="17"/>
      <c r="G375" s="17"/>
      <c r="H375" s="17"/>
      <c r="I375" s="17"/>
      <c r="J375" s="17"/>
    </row>
    <row r="376" spans="1:10" x14ac:dyDescent="0.3">
      <c r="A376" s="16" t="str">
        <f>IF(Items!A376="","",Items!A376)</f>
        <v/>
      </c>
      <c r="B376" s="16" t="str">
        <f>IF(Items!B376="","",Items!B376)</f>
        <v/>
      </c>
      <c r="C376" s="17"/>
      <c r="D376" s="17"/>
      <c r="E376" s="17"/>
      <c r="F376" s="17"/>
      <c r="G376" s="17"/>
      <c r="H376" s="17"/>
      <c r="I376" s="17"/>
      <c r="J376" s="17"/>
    </row>
    <row r="377" spans="1:10" x14ac:dyDescent="0.3">
      <c r="A377" s="16" t="str">
        <f>IF(Items!A377="","",Items!A377)</f>
        <v/>
      </c>
      <c r="B377" s="16" t="str">
        <f>IF(Items!B377="","",Items!B377)</f>
        <v/>
      </c>
      <c r="C377" s="17"/>
      <c r="D377" s="17"/>
      <c r="E377" s="17"/>
      <c r="F377" s="17"/>
      <c r="G377" s="17"/>
      <c r="H377" s="17"/>
      <c r="I377" s="17"/>
      <c r="J377" s="17"/>
    </row>
    <row r="378" spans="1:10" x14ac:dyDescent="0.3">
      <c r="A378" s="16" t="str">
        <f>IF(Items!A378="","",Items!A378)</f>
        <v/>
      </c>
      <c r="B378" s="16" t="str">
        <f>IF(Items!B378="","",Items!B378)</f>
        <v/>
      </c>
      <c r="C378" s="17"/>
      <c r="D378" s="17"/>
      <c r="E378" s="17"/>
      <c r="F378" s="17"/>
      <c r="G378" s="17"/>
      <c r="H378" s="17"/>
      <c r="I378" s="17"/>
      <c r="J378" s="17"/>
    </row>
    <row r="379" spans="1:10" x14ac:dyDescent="0.3">
      <c r="A379" s="16" t="str">
        <f>IF(Items!A379="","",Items!A379)</f>
        <v/>
      </c>
      <c r="B379" s="16" t="str">
        <f>IF(Items!B379="","",Items!B379)</f>
        <v/>
      </c>
      <c r="C379" s="17"/>
      <c r="D379" s="17"/>
      <c r="E379" s="17"/>
      <c r="F379" s="17"/>
      <c r="G379" s="17"/>
      <c r="H379" s="17"/>
      <c r="I379" s="17"/>
      <c r="J379" s="17"/>
    </row>
    <row r="380" spans="1:10" x14ac:dyDescent="0.3">
      <c r="A380" s="16" t="str">
        <f>IF(Items!A380="","",Items!A380)</f>
        <v/>
      </c>
      <c r="B380" s="16" t="str">
        <f>IF(Items!B380="","",Items!B380)</f>
        <v/>
      </c>
      <c r="C380" s="17"/>
      <c r="D380" s="17"/>
      <c r="E380" s="17"/>
      <c r="F380" s="17"/>
      <c r="G380" s="17"/>
      <c r="H380" s="17"/>
      <c r="I380" s="17"/>
      <c r="J380" s="17"/>
    </row>
    <row r="381" spans="1:10" x14ac:dyDescent="0.3">
      <c r="A381" s="16" t="str">
        <f>IF(Items!A381="","",Items!A381)</f>
        <v/>
      </c>
      <c r="B381" s="16" t="str">
        <f>IF(Items!B381="","",Items!B381)</f>
        <v/>
      </c>
      <c r="C381" s="17"/>
      <c r="D381" s="17"/>
      <c r="E381" s="17"/>
      <c r="F381" s="17"/>
      <c r="G381" s="17"/>
      <c r="H381" s="17"/>
      <c r="I381" s="17"/>
      <c r="J381" s="17"/>
    </row>
    <row r="382" spans="1:10" x14ac:dyDescent="0.3">
      <c r="A382" s="16" t="str">
        <f>IF(Items!A382="","",Items!A382)</f>
        <v/>
      </c>
      <c r="B382" s="16" t="str">
        <f>IF(Items!B382="","",Items!B382)</f>
        <v/>
      </c>
      <c r="C382" s="17"/>
      <c r="D382" s="17"/>
      <c r="E382" s="17"/>
      <c r="F382" s="17"/>
      <c r="G382" s="17"/>
      <c r="H382" s="17"/>
      <c r="I382" s="17"/>
      <c r="J382" s="17"/>
    </row>
    <row r="383" spans="1:10" x14ac:dyDescent="0.3">
      <c r="A383" s="16" t="str">
        <f>IF(Items!A383="","",Items!A383)</f>
        <v/>
      </c>
      <c r="B383" s="16" t="str">
        <f>IF(Items!B383="","",Items!B383)</f>
        <v/>
      </c>
      <c r="C383" s="17"/>
      <c r="D383" s="17"/>
      <c r="E383" s="17"/>
      <c r="F383" s="17"/>
      <c r="G383" s="17"/>
      <c r="H383" s="17"/>
      <c r="I383" s="17"/>
      <c r="J383" s="17"/>
    </row>
    <row r="384" spans="1:10" x14ac:dyDescent="0.3">
      <c r="A384" s="16" t="str">
        <f>IF(Items!A384="","",Items!A384)</f>
        <v/>
      </c>
      <c r="B384" s="16" t="str">
        <f>IF(Items!B384="","",Items!B384)</f>
        <v/>
      </c>
      <c r="C384" s="17"/>
      <c r="D384" s="17"/>
      <c r="E384" s="17"/>
      <c r="F384" s="17"/>
      <c r="G384" s="17"/>
      <c r="H384" s="17"/>
      <c r="I384" s="17"/>
      <c r="J384" s="17"/>
    </row>
    <row r="385" spans="1:10" x14ac:dyDescent="0.3">
      <c r="A385" s="16" t="str">
        <f>IF(Items!A385="","",Items!A385)</f>
        <v/>
      </c>
      <c r="B385" s="16" t="str">
        <f>IF(Items!B385="","",Items!B385)</f>
        <v/>
      </c>
      <c r="C385" s="17"/>
      <c r="D385" s="17"/>
      <c r="E385" s="17"/>
      <c r="F385" s="17"/>
      <c r="G385" s="17"/>
      <c r="H385" s="17"/>
      <c r="I385" s="17"/>
      <c r="J385" s="17"/>
    </row>
    <row r="386" spans="1:10" x14ac:dyDescent="0.3">
      <c r="A386" s="16" t="str">
        <f>IF(Items!A386="","",Items!A386)</f>
        <v/>
      </c>
      <c r="B386" s="16" t="str">
        <f>IF(Items!B386="","",Items!B386)</f>
        <v/>
      </c>
      <c r="C386" s="17"/>
      <c r="D386" s="17"/>
      <c r="E386" s="17"/>
      <c r="F386" s="17"/>
      <c r="G386" s="17"/>
      <c r="H386" s="17"/>
      <c r="I386" s="17"/>
      <c r="J386" s="17"/>
    </row>
    <row r="387" spans="1:10" x14ac:dyDescent="0.3">
      <c r="A387" s="16" t="str">
        <f>IF(Items!A387="","",Items!A387)</f>
        <v/>
      </c>
      <c r="B387" s="16" t="str">
        <f>IF(Items!B387="","",Items!B387)</f>
        <v/>
      </c>
      <c r="C387" s="17"/>
      <c r="D387" s="17"/>
      <c r="E387" s="17"/>
      <c r="F387" s="17"/>
      <c r="G387" s="17"/>
      <c r="H387" s="17"/>
      <c r="I387" s="17"/>
      <c r="J387" s="17"/>
    </row>
    <row r="388" spans="1:10" x14ac:dyDescent="0.3">
      <c r="A388" s="16" t="str">
        <f>IF(Items!A388="","",Items!A388)</f>
        <v/>
      </c>
      <c r="B388" s="16" t="str">
        <f>IF(Items!B388="","",Items!B388)</f>
        <v/>
      </c>
      <c r="C388" s="17"/>
      <c r="D388" s="17"/>
      <c r="E388" s="17"/>
      <c r="F388" s="17"/>
      <c r="G388" s="17"/>
      <c r="H388" s="17"/>
      <c r="I388" s="17"/>
      <c r="J388" s="17"/>
    </row>
    <row r="389" spans="1:10" x14ac:dyDescent="0.3">
      <c r="A389" s="16" t="str">
        <f>IF(Items!A389="","",Items!A389)</f>
        <v/>
      </c>
      <c r="B389" s="16" t="str">
        <f>IF(Items!B389="","",Items!B389)</f>
        <v/>
      </c>
      <c r="C389" s="17"/>
      <c r="D389" s="17"/>
      <c r="E389" s="17"/>
      <c r="F389" s="17"/>
      <c r="G389" s="17"/>
      <c r="H389" s="17"/>
      <c r="I389" s="17"/>
      <c r="J389" s="17"/>
    </row>
    <row r="390" spans="1:10" x14ac:dyDescent="0.3">
      <c r="A390" s="16" t="str">
        <f>IF(Items!A390="","",Items!A390)</f>
        <v/>
      </c>
      <c r="B390" s="16" t="str">
        <f>IF(Items!B390="","",Items!B390)</f>
        <v/>
      </c>
      <c r="C390" s="17"/>
      <c r="D390" s="17"/>
      <c r="E390" s="17"/>
      <c r="F390" s="17"/>
      <c r="G390" s="17"/>
      <c r="H390" s="17"/>
      <c r="I390" s="17"/>
      <c r="J390" s="17"/>
    </row>
    <row r="391" spans="1:10" x14ac:dyDescent="0.3">
      <c r="A391" s="16" t="str">
        <f>IF(Items!A391="","",Items!A391)</f>
        <v/>
      </c>
      <c r="B391" s="16" t="str">
        <f>IF(Items!B391="","",Items!B391)</f>
        <v/>
      </c>
      <c r="C391" s="17"/>
      <c r="D391" s="17"/>
      <c r="E391" s="17"/>
      <c r="F391" s="17"/>
      <c r="G391" s="17"/>
      <c r="H391" s="17"/>
      <c r="I391" s="17"/>
      <c r="J391" s="17"/>
    </row>
    <row r="392" spans="1:10" x14ac:dyDescent="0.3">
      <c r="A392" s="16" t="str">
        <f>IF(Items!A392="","",Items!A392)</f>
        <v/>
      </c>
      <c r="B392" s="16" t="str">
        <f>IF(Items!B392="","",Items!B392)</f>
        <v/>
      </c>
      <c r="C392" s="17"/>
      <c r="D392" s="17"/>
      <c r="E392" s="17"/>
      <c r="F392" s="17"/>
      <c r="G392" s="17"/>
      <c r="H392" s="17"/>
      <c r="I392" s="17"/>
      <c r="J392" s="17"/>
    </row>
    <row r="393" spans="1:10" x14ac:dyDescent="0.3">
      <c r="A393" s="16" t="str">
        <f>IF(Items!A393="","",Items!A393)</f>
        <v/>
      </c>
      <c r="B393" s="16" t="str">
        <f>IF(Items!B393="","",Items!B393)</f>
        <v/>
      </c>
      <c r="C393" s="17"/>
      <c r="D393" s="17"/>
      <c r="E393" s="17"/>
      <c r="F393" s="17"/>
      <c r="G393" s="17"/>
      <c r="H393" s="17"/>
      <c r="I393" s="17"/>
      <c r="J393" s="17"/>
    </row>
    <row r="394" spans="1:10" x14ac:dyDescent="0.3">
      <c r="A394" s="16" t="str">
        <f>IF(Items!A394="","",Items!A394)</f>
        <v/>
      </c>
      <c r="B394" s="16" t="str">
        <f>IF(Items!B394="","",Items!B394)</f>
        <v/>
      </c>
      <c r="C394" s="17"/>
      <c r="D394" s="17"/>
      <c r="E394" s="17"/>
      <c r="F394" s="17"/>
      <c r="G394" s="17"/>
      <c r="H394" s="17"/>
      <c r="I394" s="17"/>
      <c r="J394" s="17"/>
    </row>
    <row r="395" spans="1:10" x14ac:dyDescent="0.3">
      <c r="A395" s="16" t="str">
        <f>IF(Items!A395="","",Items!A395)</f>
        <v/>
      </c>
      <c r="B395" s="16" t="str">
        <f>IF(Items!B395="","",Items!B395)</f>
        <v/>
      </c>
      <c r="C395" s="17"/>
      <c r="D395" s="17"/>
      <c r="E395" s="17"/>
      <c r="F395" s="17"/>
      <c r="G395" s="17"/>
      <c r="H395" s="17"/>
      <c r="I395" s="17"/>
      <c r="J395" s="17"/>
    </row>
    <row r="396" spans="1:10" x14ac:dyDescent="0.3">
      <c r="A396" s="16" t="str">
        <f>IF(Items!A396="","",Items!A396)</f>
        <v/>
      </c>
      <c r="B396" s="16" t="str">
        <f>IF(Items!B396="","",Items!B396)</f>
        <v/>
      </c>
      <c r="C396" s="17"/>
      <c r="D396" s="17"/>
      <c r="E396" s="17"/>
      <c r="F396" s="17"/>
      <c r="G396" s="17"/>
      <c r="H396" s="17"/>
      <c r="I396" s="17"/>
      <c r="J396" s="17"/>
    </row>
    <row r="397" spans="1:10" x14ac:dyDescent="0.3">
      <c r="A397" s="16" t="str">
        <f>IF(Items!A397="","",Items!A397)</f>
        <v/>
      </c>
      <c r="B397" s="16" t="str">
        <f>IF(Items!B397="","",Items!B397)</f>
        <v/>
      </c>
      <c r="C397" s="17"/>
      <c r="D397" s="17"/>
      <c r="E397" s="17"/>
      <c r="F397" s="17"/>
      <c r="G397" s="17"/>
      <c r="H397" s="17"/>
      <c r="I397" s="17"/>
      <c r="J397" s="17"/>
    </row>
    <row r="398" spans="1:10" x14ac:dyDescent="0.3">
      <c r="A398" s="16" t="str">
        <f>IF(Items!A398="","",Items!A398)</f>
        <v/>
      </c>
      <c r="B398" s="16" t="str">
        <f>IF(Items!B398="","",Items!B398)</f>
        <v/>
      </c>
      <c r="C398" s="17"/>
      <c r="D398" s="17"/>
      <c r="E398" s="17"/>
      <c r="F398" s="17"/>
      <c r="G398" s="17"/>
      <c r="H398" s="17"/>
      <c r="I398" s="17"/>
      <c r="J398" s="17"/>
    </row>
    <row r="399" spans="1:10" x14ac:dyDescent="0.3">
      <c r="A399" s="16" t="str">
        <f>IF(Items!A399="","",Items!A399)</f>
        <v/>
      </c>
      <c r="B399" s="16" t="str">
        <f>IF(Items!B399="","",Items!B399)</f>
        <v/>
      </c>
      <c r="C399" s="17"/>
      <c r="D399" s="17"/>
      <c r="E399" s="17"/>
      <c r="F399" s="17"/>
      <c r="G399" s="17"/>
      <c r="H399" s="17"/>
      <c r="I399" s="17"/>
      <c r="J399" s="17"/>
    </row>
    <row r="400" spans="1:10" x14ac:dyDescent="0.3">
      <c r="A400" s="16" t="str">
        <f>IF(Items!A400="","",Items!A400)</f>
        <v/>
      </c>
      <c r="B400" s="16" t="str">
        <f>IF(Items!B400="","",Items!B400)</f>
        <v/>
      </c>
      <c r="C400" s="17"/>
      <c r="D400" s="17"/>
      <c r="E400" s="17"/>
      <c r="F400" s="17"/>
      <c r="G400" s="17"/>
      <c r="H400" s="17"/>
      <c r="I400" s="17"/>
      <c r="J400" s="17"/>
    </row>
    <row r="401" spans="1:10" x14ac:dyDescent="0.3">
      <c r="A401" s="16" t="str">
        <f>IF(Items!A401="","",Items!A401)</f>
        <v/>
      </c>
      <c r="B401" s="16" t="str">
        <f>IF(Items!B401="","",Items!B401)</f>
        <v/>
      </c>
      <c r="C401" s="17"/>
      <c r="D401" s="17"/>
      <c r="E401" s="17"/>
      <c r="F401" s="17"/>
      <c r="G401" s="17"/>
      <c r="H401" s="17"/>
      <c r="I401" s="17"/>
      <c r="J401" s="17"/>
    </row>
    <row r="402" spans="1:10" x14ac:dyDescent="0.3">
      <c r="A402" s="16" t="str">
        <f>IF(Items!A402="","",Items!A402)</f>
        <v/>
      </c>
      <c r="B402" s="16" t="str">
        <f>IF(Items!B402="","",Items!B402)</f>
        <v/>
      </c>
      <c r="C402" s="17"/>
      <c r="D402" s="17"/>
      <c r="E402" s="17"/>
      <c r="F402" s="17"/>
      <c r="G402" s="17"/>
      <c r="H402" s="17"/>
      <c r="I402" s="17"/>
      <c r="J402" s="17"/>
    </row>
    <row r="403" spans="1:10" x14ac:dyDescent="0.3">
      <c r="A403" s="16" t="str">
        <f>IF(Items!A403="","",Items!A403)</f>
        <v/>
      </c>
      <c r="B403" s="16" t="str">
        <f>IF(Items!B403="","",Items!B403)</f>
        <v/>
      </c>
      <c r="C403" s="17"/>
      <c r="D403" s="17"/>
      <c r="E403" s="17"/>
      <c r="F403" s="17"/>
      <c r="G403" s="17"/>
      <c r="H403" s="17"/>
      <c r="I403" s="17"/>
      <c r="J403" s="17"/>
    </row>
    <row r="404" spans="1:10" x14ac:dyDescent="0.3">
      <c r="A404" s="16" t="str">
        <f>IF(Items!A404="","",Items!A404)</f>
        <v/>
      </c>
      <c r="B404" s="16" t="str">
        <f>IF(Items!B404="","",Items!B404)</f>
        <v/>
      </c>
      <c r="C404" s="17"/>
      <c r="D404" s="17"/>
      <c r="E404" s="17"/>
      <c r="F404" s="17"/>
      <c r="G404" s="17"/>
      <c r="H404" s="17"/>
      <c r="I404" s="17"/>
      <c r="J404" s="17"/>
    </row>
    <row r="405" spans="1:10" x14ac:dyDescent="0.3">
      <c r="A405" s="16" t="str">
        <f>IF(Items!A405="","",Items!A405)</f>
        <v/>
      </c>
      <c r="B405" s="16" t="str">
        <f>IF(Items!B405="","",Items!B405)</f>
        <v/>
      </c>
      <c r="C405" s="17"/>
      <c r="D405" s="17"/>
      <c r="E405" s="17"/>
      <c r="F405" s="17"/>
      <c r="G405" s="17"/>
      <c r="H405" s="17"/>
      <c r="I405" s="17"/>
      <c r="J405" s="17"/>
    </row>
    <row r="406" spans="1:10" x14ac:dyDescent="0.3">
      <c r="A406" s="16" t="str">
        <f>IF(Items!A406="","",Items!A406)</f>
        <v/>
      </c>
      <c r="B406" s="16" t="str">
        <f>IF(Items!B406="","",Items!B406)</f>
        <v/>
      </c>
      <c r="C406" s="17"/>
      <c r="D406" s="17"/>
      <c r="E406" s="17"/>
      <c r="F406" s="17"/>
      <c r="G406" s="17"/>
      <c r="H406" s="17"/>
      <c r="I406" s="17"/>
      <c r="J406" s="17"/>
    </row>
    <row r="407" spans="1:10" x14ac:dyDescent="0.3">
      <c r="A407" s="16" t="str">
        <f>IF(Items!A407="","",Items!A407)</f>
        <v/>
      </c>
      <c r="B407" s="16" t="str">
        <f>IF(Items!B407="","",Items!B407)</f>
        <v/>
      </c>
      <c r="C407" s="17"/>
      <c r="D407" s="17"/>
      <c r="E407" s="17"/>
      <c r="F407" s="17"/>
      <c r="G407" s="17"/>
      <c r="H407" s="17"/>
      <c r="I407" s="17"/>
      <c r="J407" s="17"/>
    </row>
    <row r="408" spans="1:10" x14ac:dyDescent="0.3">
      <c r="A408" s="16" t="str">
        <f>IF(Items!A408="","",Items!A408)</f>
        <v/>
      </c>
      <c r="B408" s="16" t="str">
        <f>IF(Items!B408="","",Items!B408)</f>
        <v/>
      </c>
      <c r="C408" s="17"/>
      <c r="D408" s="17"/>
      <c r="E408" s="17"/>
      <c r="F408" s="17"/>
      <c r="G408" s="17"/>
      <c r="H408" s="17"/>
      <c r="I408" s="17"/>
      <c r="J408" s="17"/>
    </row>
    <row r="409" spans="1:10" x14ac:dyDescent="0.3">
      <c r="A409" s="16" t="str">
        <f>IF(Items!A409="","",Items!A409)</f>
        <v/>
      </c>
      <c r="B409" s="16" t="str">
        <f>IF(Items!B409="","",Items!B409)</f>
        <v/>
      </c>
      <c r="C409" s="17"/>
      <c r="D409" s="17"/>
      <c r="E409" s="17"/>
      <c r="F409" s="17"/>
      <c r="G409" s="17"/>
      <c r="H409" s="17"/>
      <c r="I409" s="17"/>
      <c r="J409" s="17"/>
    </row>
    <row r="410" spans="1:10" x14ac:dyDescent="0.3">
      <c r="A410" s="16" t="str">
        <f>IF(Items!A410="","",Items!A410)</f>
        <v/>
      </c>
      <c r="B410" s="16" t="str">
        <f>IF(Items!B410="","",Items!B410)</f>
        <v/>
      </c>
      <c r="C410" s="17"/>
      <c r="D410" s="17"/>
      <c r="E410" s="17"/>
      <c r="F410" s="17"/>
      <c r="G410" s="17"/>
      <c r="H410" s="17"/>
      <c r="I410" s="17"/>
      <c r="J410" s="17"/>
    </row>
    <row r="411" spans="1:10" x14ac:dyDescent="0.3">
      <c r="A411" s="16" t="str">
        <f>IF(Items!A411="","",Items!A411)</f>
        <v/>
      </c>
      <c r="B411" s="16" t="str">
        <f>IF(Items!B411="","",Items!B411)</f>
        <v/>
      </c>
      <c r="C411" s="17"/>
      <c r="D411" s="17"/>
      <c r="E411" s="17"/>
      <c r="F411" s="17"/>
      <c r="G411" s="17"/>
      <c r="H411" s="17"/>
      <c r="I411" s="17"/>
      <c r="J411" s="17"/>
    </row>
    <row r="412" spans="1:10" x14ac:dyDescent="0.3">
      <c r="A412" s="16" t="str">
        <f>IF(Items!A412="","",Items!A412)</f>
        <v/>
      </c>
      <c r="B412" s="16" t="str">
        <f>IF(Items!B412="","",Items!B412)</f>
        <v/>
      </c>
      <c r="C412" s="17"/>
      <c r="D412" s="17"/>
      <c r="E412" s="17"/>
      <c r="F412" s="17"/>
      <c r="G412" s="17"/>
      <c r="H412" s="17"/>
      <c r="I412" s="17"/>
      <c r="J412" s="17"/>
    </row>
    <row r="413" spans="1:10" x14ac:dyDescent="0.3">
      <c r="A413" s="16" t="str">
        <f>IF(Items!A413="","",Items!A413)</f>
        <v/>
      </c>
      <c r="B413" s="16" t="str">
        <f>IF(Items!B413="","",Items!B413)</f>
        <v/>
      </c>
      <c r="C413" s="17"/>
      <c r="D413" s="17"/>
      <c r="E413" s="17"/>
      <c r="F413" s="17"/>
      <c r="G413" s="17"/>
      <c r="H413" s="17"/>
      <c r="I413" s="17"/>
      <c r="J413" s="17"/>
    </row>
    <row r="414" spans="1:10" x14ac:dyDescent="0.3">
      <c r="A414" s="16" t="str">
        <f>IF(Items!A414="","",Items!A414)</f>
        <v/>
      </c>
      <c r="B414" s="16" t="str">
        <f>IF(Items!B414="","",Items!B414)</f>
        <v/>
      </c>
      <c r="C414" s="17"/>
      <c r="D414" s="17"/>
      <c r="E414" s="17"/>
      <c r="F414" s="17"/>
      <c r="G414" s="17"/>
      <c r="H414" s="17"/>
      <c r="I414" s="17"/>
      <c r="J414" s="17"/>
    </row>
    <row r="415" spans="1:10" x14ac:dyDescent="0.3">
      <c r="A415" s="16" t="str">
        <f>IF(Items!A415="","",Items!A415)</f>
        <v/>
      </c>
      <c r="B415" s="16" t="str">
        <f>IF(Items!B415="","",Items!B415)</f>
        <v/>
      </c>
      <c r="C415" s="17"/>
      <c r="D415" s="17"/>
      <c r="E415" s="17"/>
      <c r="F415" s="17"/>
      <c r="G415" s="17"/>
      <c r="H415" s="17"/>
      <c r="I415" s="17"/>
      <c r="J415" s="17"/>
    </row>
    <row r="416" spans="1:10" x14ac:dyDescent="0.3">
      <c r="A416" s="16" t="str">
        <f>IF(Items!A416="","",Items!A416)</f>
        <v/>
      </c>
      <c r="B416" s="16" t="str">
        <f>IF(Items!B416="","",Items!B416)</f>
        <v/>
      </c>
      <c r="C416" s="17"/>
      <c r="D416" s="17"/>
      <c r="E416" s="17"/>
      <c r="F416" s="17"/>
      <c r="G416" s="17"/>
      <c r="H416" s="17"/>
      <c r="I416" s="17"/>
      <c r="J416" s="17"/>
    </row>
    <row r="417" spans="1:10" x14ac:dyDescent="0.3">
      <c r="A417" s="16" t="str">
        <f>IF(Items!A417="","",Items!A417)</f>
        <v/>
      </c>
      <c r="B417" s="16" t="str">
        <f>IF(Items!B417="","",Items!B417)</f>
        <v/>
      </c>
      <c r="C417" s="17"/>
      <c r="D417" s="17"/>
      <c r="E417" s="17"/>
      <c r="F417" s="17"/>
      <c r="G417" s="17"/>
      <c r="H417" s="17"/>
      <c r="I417" s="17"/>
      <c r="J417" s="17"/>
    </row>
    <row r="418" spans="1:10" x14ac:dyDescent="0.3">
      <c r="A418" s="16" t="str">
        <f>IF(Items!A418="","",Items!A418)</f>
        <v/>
      </c>
      <c r="B418" s="16" t="str">
        <f>IF(Items!B418="","",Items!B418)</f>
        <v/>
      </c>
      <c r="C418" s="17"/>
      <c r="D418" s="17"/>
      <c r="E418" s="17"/>
      <c r="F418" s="17"/>
      <c r="G418" s="17"/>
      <c r="H418" s="17"/>
      <c r="I418" s="17"/>
      <c r="J418" s="17"/>
    </row>
    <row r="419" spans="1:10" x14ac:dyDescent="0.3">
      <c r="A419" s="16" t="str">
        <f>IF(Items!A419="","",Items!A419)</f>
        <v/>
      </c>
      <c r="B419" s="16" t="str">
        <f>IF(Items!B419="","",Items!B419)</f>
        <v/>
      </c>
      <c r="C419" s="17"/>
      <c r="D419" s="17"/>
      <c r="E419" s="17"/>
      <c r="F419" s="17"/>
      <c r="G419" s="17"/>
      <c r="H419" s="17"/>
      <c r="I419" s="17"/>
      <c r="J419" s="17"/>
    </row>
    <row r="420" spans="1:10" x14ac:dyDescent="0.3">
      <c r="A420" s="16" t="str">
        <f>IF(Items!A420="","",Items!A420)</f>
        <v/>
      </c>
      <c r="B420" s="16" t="str">
        <f>IF(Items!B420="","",Items!B420)</f>
        <v/>
      </c>
      <c r="C420" s="17"/>
      <c r="D420" s="17"/>
      <c r="E420" s="17"/>
      <c r="F420" s="17"/>
      <c r="G420" s="17"/>
      <c r="H420" s="17"/>
      <c r="I420" s="17"/>
      <c r="J420" s="17"/>
    </row>
    <row r="421" spans="1:10" x14ac:dyDescent="0.3">
      <c r="A421" s="16" t="str">
        <f>IF(Items!A421="","",Items!A421)</f>
        <v/>
      </c>
      <c r="B421" s="16" t="str">
        <f>IF(Items!B421="","",Items!B421)</f>
        <v/>
      </c>
      <c r="C421" s="17"/>
      <c r="D421" s="17"/>
      <c r="E421" s="17"/>
      <c r="F421" s="17"/>
      <c r="G421" s="17"/>
      <c r="H421" s="17"/>
      <c r="I421" s="17"/>
      <c r="J421" s="17"/>
    </row>
    <row r="422" spans="1:10" x14ac:dyDescent="0.3">
      <c r="A422" s="16" t="str">
        <f>IF(Items!A422="","",Items!A422)</f>
        <v/>
      </c>
      <c r="B422" s="16" t="str">
        <f>IF(Items!B422="","",Items!B422)</f>
        <v/>
      </c>
      <c r="C422" s="17"/>
      <c r="D422" s="17"/>
      <c r="E422" s="17"/>
      <c r="F422" s="17"/>
      <c r="G422" s="17"/>
      <c r="H422" s="17"/>
      <c r="I422" s="17"/>
      <c r="J422" s="17"/>
    </row>
    <row r="423" spans="1:10" x14ac:dyDescent="0.3">
      <c r="A423" s="16" t="str">
        <f>IF(Items!A423="","",Items!A423)</f>
        <v/>
      </c>
      <c r="B423" s="16" t="str">
        <f>IF(Items!B423="","",Items!B423)</f>
        <v/>
      </c>
      <c r="C423" s="17"/>
      <c r="D423" s="17"/>
      <c r="E423" s="17"/>
      <c r="F423" s="17"/>
      <c r="G423" s="17"/>
      <c r="H423" s="17"/>
      <c r="I423" s="17"/>
      <c r="J423" s="17"/>
    </row>
    <row r="424" spans="1:10" x14ac:dyDescent="0.3">
      <c r="A424" s="16" t="str">
        <f>IF(Items!A424="","",Items!A424)</f>
        <v/>
      </c>
      <c r="B424" s="16" t="str">
        <f>IF(Items!B424="","",Items!B424)</f>
        <v/>
      </c>
      <c r="C424" s="17"/>
      <c r="D424" s="17"/>
      <c r="E424" s="17"/>
      <c r="F424" s="17"/>
      <c r="G424" s="17"/>
      <c r="H424" s="17"/>
      <c r="I424" s="17"/>
      <c r="J424" s="17"/>
    </row>
    <row r="425" spans="1:10" x14ac:dyDescent="0.3">
      <c r="A425" s="16" t="str">
        <f>IF(Items!A425="","",Items!A425)</f>
        <v/>
      </c>
      <c r="B425" s="16" t="str">
        <f>IF(Items!B425="","",Items!B425)</f>
        <v/>
      </c>
      <c r="C425" s="17"/>
      <c r="D425" s="17"/>
      <c r="E425" s="17"/>
      <c r="F425" s="17"/>
      <c r="G425" s="17"/>
      <c r="H425" s="17"/>
      <c r="I425" s="17"/>
      <c r="J425" s="17"/>
    </row>
    <row r="426" spans="1:10" x14ac:dyDescent="0.3">
      <c r="A426" s="16" t="str">
        <f>IF(Items!A426="","",Items!A426)</f>
        <v/>
      </c>
      <c r="B426" s="16" t="str">
        <f>IF(Items!B426="","",Items!B426)</f>
        <v/>
      </c>
      <c r="C426" s="17"/>
      <c r="D426" s="17"/>
      <c r="E426" s="17"/>
      <c r="F426" s="17"/>
      <c r="G426" s="17"/>
      <c r="H426" s="17"/>
      <c r="I426" s="17"/>
      <c r="J426" s="17"/>
    </row>
    <row r="427" spans="1:10" x14ac:dyDescent="0.3">
      <c r="A427" s="16" t="str">
        <f>IF(Items!A427="","",Items!A427)</f>
        <v/>
      </c>
      <c r="B427" s="16" t="str">
        <f>IF(Items!B427="","",Items!B427)</f>
        <v/>
      </c>
      <c r="C427" s="17"/>
      <c r="D427" s="17"/>
      <c r="E427" s="17"/>
      <c r="F427" s="17"/>
      <c r="G427" s="17"/>
      <c r="H427" s="17"/>
      <c r="I427" s="17"/>
      <c r="J427" s="17"/>
    </row>
    <row r="428" spans="1:10" x14ac:dyDescent="0.3">
      <c r="A428" s="16" t="str">
        <f>IF(Items!A428="","",Items!A428)</f>
        <v/>
      </c>
      <c r="B428" s="16" t="str">
        <f>IF(Items!B428="","",Items!B428)</f>
        <v/>
      </c>
      <c r="C428" s="17"/>
      <c r="D428" s="17"/>
      <c r="E428" s="17"/>
      <c r="F428" s="17"/>
      <c r="G428" s="17"/>
      <c r="H428" s="17"/>
      <c r="I428" s="17"/>
      <c r="J428" s="17"/>
    </row>
    <row r="429" spans="1:10" x14ac:dyDescent="0.3">
      <c r="A429" s="16" t="str">
        <f>IF(Items!A429="","",Items!A429)</f>
        <v/>
      </c>
      <c r="B429" s="16" t="str">
        <f>IF(Items!B429="","",Items!B429)</f>
        <v/>
      </c>
      <c r="C429" s="17"/>
      <c r="D429" s="17"/>
      <c r="E429" s="17"/>
      <c r="F429" s="17"/>
      <c r="G429" s="17"/>
      <c r="H429" s="17"/>
      <c r="I429" s="17"/>
      <c r="J429" s="17"/>
    </row>
    <row r="430" spans="1:10" x14ac:dyDescent="0.3">
      <c r="A430" s="16" t="str">
        <f>IF(Items!A430="","",Items!A430)</f>
        <v/>
      </c>
      <c r="B430" s="16" t="str">
        <f>IF(Items!B430="","",Items!B430)</f>
        <v/>
      </c>
      <c r="C430" s="17"/>
      <c r="D430" s="17"/>
      <c r="E430" s="17"/>
      <c r="F430" s="17"/>
      <c r="G430" s="17"/>
      <c r="H430" s="17"/>
      <c r="I430" s="17"/>
      <c r="J430" s="17"/>
    </row>
    <row r="431" spans="1:10" x14ac:dyDescent="0.3">
      <c r="A431" s="16" t="str">
        <f>IF(Items!A431="","",Items!A431)</f>
        <v/>
      </c>
      <c r="B431" s="16" t="str">
        <f>IF(Items!B431="","",Items!B431)</f>
        <v/>
      </c>
      <c r="C431" s="17"/>
      <c r="D431" s="17"/>
      <c r="E431" s="17"/>
      <c r="F431" s="17"/>
      <c r="G431" s="17"/>
      <c r="H431" s="17"/>
      <c r="I431" s="17"/>
      <c r="J431" s="17"/>
    </row>
    <row r="432" spans="1:10" x14ac:dyDescent="0.3">
      <c r="A432" s="16" t="str">
        <f>IF(Items!A432="","",Items!A432)</f>
        <v/>
      </c>
      <c r="B432" s="16" t="str">
        <f>IF(Items!B432="","",Items!B432)</f>
        <v/>
      </c>
      <c r="C432" s="17"/>
      <c r="D432" s="17"/>
      <c r="E432" s="17"/>
      <c r="F432" s="17"/>
      <c r="G432" s="17"/>
      <c r="H432" s="17"/>
      <c r="I432" s="17"/>
      <c r="J432" s="17"/>
    </row>
    <row r="433" spans="1:10" x14ac:dyDescent="0.3">
      <c r="A433" s="16" t="str">
        <f>IF(Items!A433="","",Items!A433)</f>
        <v/>
      </c>
      <c r="B433" s="16" t="str">
        <f>IF(Items!B433="","",Items!B433)</f>
        <v/>
      </c>
      <c r="C433" s="17"/>
      <c r="D433" s="17"/>
      <c r="E433" s="17"/>
      <c r="F433" s="17"/>
      <c r="G433" s="17"/>
      <c r="H433" s="17"/>
      <c r="I433" s="17"/>
      <c r="J433" s="17"/>
    </row>
    <row r="434" spans="1:10" x14ac:dyDescent="0.3">
      <c r="A434" s="16" t="str">
        <f>IF(Items!A434="","",Items!A434)</f>
        <v/>
      </c>
      <c r="B434" s="16" t="str">
        <f>IF(Items!B434="","",Items!B434)</f>
        <v/>
      </c>
      <c r="C434" s="17"/>
      <c r="D434" s="17"/>
      <c r="E434" s="17"/>
      <c r="F434" s="17"/>
      <c r="G434" s="17"/>
      <c r="H434" s="17"/>
      <c r="I434" s="17"/>
      <c r="J434" s="17"/>
    </row>
    <row r="435" spans="1:10" x14ac:dyDescent="0.3">
      <c r="A435" s="16" t="str">
        <f>IF(Items!A435="","",Items!A435)</f>
        <v/>
      </c>
      <c r="B435" s="16" t="str">
        <f>IF(Items!B435="","",Items!B435)</f>
        <v/>
      </c>
      <c r="C435" s="17"/>
      <c r="D435" s="17"/>
      <c r="E435" s="17"/>
      <c r="F435" s="17"/>
      <c r="G435" s="17"/>
      <c r="H435" s="17"/>
      <c r="I435" s="17"/>
      <c r="J435" s="17"/>
    </row>
    <row r="436" spans="1:10" x14ac:dyDescent="0.3">
      <c r="A436" s="16" t="str">
        <f>IF(Items!A436="","",Items!A436)</f>
        <v/>
      </c>
      <c r="B436" s="16" t="str">
        <f>IF(Items!B436="","",Items!B436)</f>
        <v/>
      </c>
      <c r="C436" s="17"/>
      <c r="D436" s="17"/>
      <c r="E436" s="17"/>
      <c r="F436" s="17"/>
      <c r="G436" s="17"/>
      <c r="H436" s="17"/>
      <c r="I436" s="17"/>
      <c r="J436" s="17"/>
    </row>
    <row r="437" spans="1:10" x14ac:dyDescent="0.3">
      <c r="A437" s="16" t="str">
        <f>IF(Items!A437="","",Items!A437)</f>
        <v/>
      </c>
      <c r="B437" s="16" t="str">
        <f>IF(Items!B437="","",Items!B437)</f>
        <v/>
      </c>
      <c r="C437" s="17"/>
      <c r="D437" s="17"/>
      <c r="E437" s="17"/>
      <c r="F437" s="17"/>
      <c r="G437" s="17"/>
      <c r="H437" s="17"/>
      <c r="I437" s="17"/>
      <c r="J437" s="17"/>
    </row>
    <row r="438" spans="1:10" x14ac:dyDescent="0.3">
      <c r="A438" s="16" t="str">
        <f>IF(Items!A438="","",Items!A438)</f>
        <v/>
      </c>
      <c r="B438" s="16" t="str">
        <f>IF(Items!B438="","",Items!B438)</f>
        <v/>
      </c>
      <c r="C438" s="17"/>
      <c r="D438" s="17"/>
      <c r="E438" s="17"/>
      <c r="F438" s="17"/>
      <c r="G438" s="17"/>
      <c r="H438" s="17"/>
      <c r="I438" s="17"/>
      <c r="J438" s="17"/>
    </row>
    <row r="439" spans="1:10" x14ac:dyDescent="0.3">
      <c r="A439" s="16" t="str">
        <f>IF(Items!A439="","",Items!A439)</f>
        <v/>
      </c>
      <c r="B439" s="16" t="str">
        <f>IF(Items!B439="","",Items!B439)</f>
        <v/>
      </c>
      <c r="C439" s="17"/>
      <c r="D439" s="17"/>
      <c r="E439" s="17"/>
      <c r="F439" s="17"/>
      <c r="G439" s="17"/>
      <c r="H439" s="17"/>
      <c r="I439" s="17"/>
      <c r="J439" s="17"/>
    </row>
    <row r="440" spans="1:10" x14ac:dyDescent="0.3">
      <c r="A440" s="16" t="str">
        <f>IF(Items!A440="","",Items!A440)</f>
        <v/>
      </c>
      <c r="B440" s="16" t="str">
        <f>IF(Items!B440="","",Items!B440)</f>
        <v/>
      </c>
      <c r="C440" s="17"/>
      <c r="D440" s="17"/>
      <c r="E440" s="17"/>
      <c r="F440" s="17"/>
      <c r="G440" s="17"/>
      <c r="H440" s="17"/>
      <c r="I440" s="17"/>
      <c r="J440" s="17"/>
    </row>
    <row r="441" spans="1:10" x14ac:dyDescent="0.3">
      <c r="A441" s="16" t="str">
        <f>IF(Items!A441="","",Items!A441)</f>
        <v/>
      </c>
      <c r="B441" s="16" t="str">
        <f>IF(Items!B441="","",Items!B441)</f>
        <v/>
      </c>
      <c r="C441" s="17"/>
      <c r="D441" s="17"/>
      <c r="E441" s="17"/>
      <c r="F441" s="17"/>
      <c r="G441" s="17"/>
      <c r="H441" s="17"/>
      <c r="I441" s="17"/>
      <c r="J441" s="17"/>
    </row>
    <row r="442" spans="1:10" x14ac:dyDescent="0.3">
      <c r="A442" s="16" t="str">
        <f>IF(Items!A442="","",Items!A442)</f>
        <v/>
      </c>
      <c r="B442" s="16" t="str">
        <f>IF(Items!B442="","",Items!B442)</f>
        <v/>
      </c>
      <c r="C442" s="17"/>
      <c r="D442" s="17"/>
      <c r="E442" s="17"/>
      <c r="F442" s="17"/>
      <c r="G442" s="17"/>
      <c r="H442" s="17"/>
      <c r="I442" s="17"/>
      <c r="J442" s="17"/>
    </row>
    <row r="443" spans="1:10" x14ac:dyDescent="0.3">
      <c r="A443" s="16" t="str">
        <f>IF(Items!A443="","",Items!A443)</f>
        <v/>
      </c>
      <c r="B443" s="16" t="str">
        <f>IF(Items!B443="","",Items!B443)</f>
        <v/>
      </c>
      <c r="C443" s="17"/>
      <c r="D443" s="17"/>
      <c r="E443" s="17"/>
      <c r="F443" s="17"/>
      <c r="G443" s="17"/>
      <c r="H443" s="17"/>
      <c r="I443" s="17"/>
      <c r="J443" s="17"/>
    </row>
    <row r="444" spans="1:10" x14ac:dyDescent="0.3">
      <c r="A444" s="16" t="str">
        <f>IF(Items!A444="","",Items!A444)</f>
        <v/>
      </c>
      <c r="B444" s="16" t="str">
        <f>IF(Items!B444="","",Items!B444)</f>
        <v/>
      </c>
      <c r="C444" s="17"/>
      <c r="D444" s="17"/>
      <c r="E444" s="17"/>
      <c r="F444" s="17"/>
      <c r="G444" s="17"/>
      <c r="H444" s="17"/>
      <c r="I444" s="17"/>
      <c r="J444" s="17"/>
    </row>
    <row r="445" spans="1:10" x14ac:dyDescent="0.3">
      <c r="A445" s="16" t="str">
        <f>IF(Items!A445="","",Items!A445)</f>
        <v/>
      </c>
      <c r="B445" s="16" t="str">
        <f>IF(Items!B445="","",Items!B445)</f>
        <v/>
      </c>
      <c r="C445" s="17"/>
      <c r="D445" s="17"/>
      <c r="E445" s="17"/>
      <c r="F445" s="17"/>
      <c r="G445" s="17"/>
      <c r="H445" s="17"/>
      <c r="I445" s="17"/>
      <c r="J445" s="17"/>
    </row>
    <row r="446" spans="1:10" x14ac:dyDescent="0.3">
      <c r="A446" s="16" t="str">
        <f>IF(Items!A446="","",Items!A446)</f>
        <v/>
      </c>
      <c r="B446" s="16" t="str">
        <f>IF(Items!B446="","",Items!B446)</f>
        <v/>
      </c>
      <c r="C446" s="17"/>
      <c r="D446" s="17"/>
      <c r="E446" s="17"/>
      <c r="F446" s="17"/>
      <c r="G446" s="17"/>
      <c r="H446" s="17"/>
      <c r="I446" s="17"/>
      <c r="J446" s="17"/>
    </row>
    <row r="447" spans="1:10" x14ac:dyDescent="0.3">
      <c r="A447" s="16" t="str">
        <f>IF(Items!A447="","",Items!A447)</f>
        <v/>
      </c>
      <c r="B447" s="16" t="str">
        <f>IF(Items!B447="","",Items!B447)</f>
        <v/>
      </c>
      <c r="C447" s="17"/>
      <c r="D447" s="17"/>
      <c r="E447" s="17"/>
      <c r="F447" s="17"/>
      <c r="G447" s="17"/>
      <c r="H447" s="17"/>
      <c r="I447" s="17"/>
      <c r="J447" s="17"/>
    </row>
    <row r="448" spans="1:10" x14ac:dyDescent="0.3">
      <c r="A448" s="16" t="str">
        <f>IF(Items!A448="","",Items!A448)</f>
        <v/>
      </c>
      <c r="B448" s="16" t="str">
        <f>IF(Items!B448="","",Items!B448)</f>
        <v/>
      </c>
      <c r="C448" s="17"/>
      <c r="D448" s="17"/>
      <c r="E448" s="17"/>
      <c r="F448" s="17"/>
      <c r="G448" s="17"/>
      <c r="H448" s="17"/>
      <c r="I448" s="17"/>
      <c r="J448" s="17"/>
    </row>
    <row r="449" spans="1:10" x14ac:dyDescent="0.3">
      <c r="A449" s="16" t="str">
        <f>IF(Items!A449="","",Items!A449)</f>
        <v/>
      </c>
      <c r="B449" s="16" t="str">
        <f>IF(Items!B449="","",Items!B449)</f>
        <v/>
      </c>
      <c r="C449" s="17"/>
      <c r="D449" s="17"/>
      <c r="E449" s="17"/>
      <c r="F449" s="17"/>
      <c r="G449" s="17"/>
      <c r="H449" s="17"/>
      <c r="I449" s="17"/>
      <c r="J449" s="17"/>
    </row>
    <row r="450" spans="1:10" x14ac:dyDescent="0.3">
      <c r="A450" s="16" t="str">
        <f>IF(Items!A450="","",Items!A450)</f>
        <v/>
      </c>
      <c r="B450" s="16" t="str">
        <f>IF(Items!B450="","",Items!B450)</f>
        <v/>
      </c>
      <c r="C450" s="17"/>
      <c r="D450" s="17"/>
      <c r="E450" s="17"/>
      <c r="F450" s="17"/>
      <c r="G450" s="17"/>
      <c r="H450" s="17"/>
      <c r="I450" s="17"/>
      <c r="J450" s="17"/>
    </row>
    <row r="451" spans="1:10" x14ac:dyDescent="0.3">
      <c r="A451" s="16" t="str">
        <f>IF(Items!A451="","",Items!A451)</f>
        <v/>
      </c>
      <c r="B451" s="16" t="str">
        <f>IF(Items!B451="","",Items!B451)</f>
        <v/>
      </c>
      <c r="C451" s="17"/>
      <c r="D451" s="17"/>
      <c r="E451" s="17"/>
      <c r="F451" s="17"/>
      <c r="G451" s="17"/>
      <c r="H451" s="17"/>
      <c r="I451" s="17"/>
      <c r="J451" s="17"/>
    </row>
    <row r="452" spans="1:10" x14ac:dyDescent="0.3">
      <c r="A452" s="16" t="str">
        <f>IF(Items!A452="","",Items!A452)</f>
        <v/>
      </c>
      <c r="B452" s="16" t="str">
        <f>IF(Items!B452="","",Items!B452)</f>
        <v/>
      </c>
      <c r="C452" s="17"/>
      <c r="D452" s="17"/>
      <c r="E452" s="17"/>
      <c r="F452" s="17"/>
      <c r="G452" s="17"/>
      <c r="H452" s="17"/>
      <c r="I452" s="17"/>
      <c r="J452" s="17"/>
    </row>
    <row r="453" spans="1:10" x14ac:dyDescent="0.3">
      <c r="A453" s="16" t="str">
        <f>IF(Items!A453="","",Items!A453)</f>
        <v/>
      </c>
      <c r="B453" s="16" t="str">
        <f>IF(Items!B453="","",Items!B453)</f>
        <v/>
      </c>
      <c r="C453" s="17"/>
      <c r="D453" s="17"/>
      <c r="E453" s="17"/>
      <c r="F453" s="17"/>
      <c r="G453" s="17"/>
      <c r="H453" s="17"/>
      <c r="I453" s="17"/>
      <c r="J453" s="17"/>
    </row>
    <row r="454" spans="1:10" x14ac:dyDescent="0.3">
      <c r="A454" s="16" t="str">
        <f>IF(Items!A454="","",Items!A454)</f>
        <v/>
      </c>
      <c r="B454" s="16" t="str">
        <f>IF(Items!B454="","",Items!B454)</f>
        <v/>
      </c>
      <c r="C454" s="17"/>
      <c r="D454" s="17"/>
      <c r="E454" s="17"/>
      <c r="F454" s="17"/>
      <c r="G454" s="17"/>
      <c r="H454" s="17"/>
      <c r="I454" s="17"/>
      <c r="J454" s="17"/>
    </row>
    <row r="455" spans="1:10" x14ac:dyDescent="0.3">
      <c r="A455" s="16" t="str">
        <f>IF(Items!A455="","",Items!A455)</f>
        <v/>
      </c>
      <c r="B455" s="16" t="str">
        <f>IF(Items!B455="","",Items!B455)</f>
        <v/>
      </c>
      <c r="C455" s="17"/>
      <c r="D455" s="17"/>
      <c r="E455" s="17"/>
      <c r="F455" s="17"/>
      <c r="G455" s="17"/>
      <c r="H455" s="17"/>
      <c r="I455" s="17"/>
      <c r="J455" s="17"/>
    </row>
    <row r="456" spans="1:10" x14ac:dyDescent="0.3">
      <c r="A456" s="16" t="str">
        <f>IF(Items!A456="","",Items!A456)</f>
        <v/>
      </c>
      <c r="B456" s="16" t="str">
        <f>IF(Items!B456="","",Items!B456)</f>
        <v/>
      </c>
      <c r="C456" s="17"/>
      <c r="D456" s="17"/>
      <c r="E456" s="17"/>
      <c r="F456" s="17"/>
      <c r="G456" s="17"/>
      <c r="H456" s="17"/>
      <c r="I456" s="17"/>
      <c r="J456" s="17"/>
    </row>
    <row r="457" spans="1:10" x14ac:dyDescent="0.3">
      <c r="A457" s="16" t="str">
        <f>IF(Items!A457="","",Items!A457)</f>
        <v/>
      </c>
      <c r="B457" s="16" t="str">
        <f>IF(Items!B457="","",Items!B457)</f>
        <v/>
      </c>
      <c r="C457" s="17"/>
      <c r="D457" s="17"/>
      <c r="E457" s="17"/>
      <c r="F457" s="17"/>
      <c r="G457" s="17"/>
      <c r="H457" s="17"/>
      <c r="I457" s="17"/>
      <c r="J457" s="17"/>
    </row>
    <row r="458" spans="1:10" x14ac:dyDescent="0.3">
      <c r="A458" s="16" t="str">
        <f>IF(Items!A458="","",Items!A458)</f>
        <v/>
      </c>
      <c r="B458" s="16" t="str">
        <f>IF(Items!B458="","",Items!B458)</f>
        <v/>
      </c>
      <c r="C458" s="17"/>
      <c r="D458" s="17"/>
      <c r="E458" s="17"/>
      <c r="F458" s="17"/>
      <c r="G458" s="17"/>
      <c r="H458" s="17"/>
      <c r="I458" s="17"/>
      <c r="J458" s="17"/>
    </row>
    <row r="459" spans="1:10" x14ac:dyDescent="0.3">
      <c r="A459" s="16" t="str">
        <f>IF(Items!A459="","",Items!A459)</f>
        <v/>
      </c>
      <c r="B459" s="16" t="str">
        <f>IF(Items!B459="","",Items!B459)</f>
        <v/>
      </c>
      <c r="C459" s="17"/>
      <c r="D459" s="17"/>
      <c r="E459" s="17"/>
      <c r="F459" s="17"/>
      <c r="G459" s="17"/>
      <c r="H459" s="17"/>
      <c r="I459" s="17"/>
      <c r="J459" s="17"/>
    </row>
    <row r="460" spans="1:10" x14ac:dyDescent="0.3">
      <c r="A460" s="16" t="str">
        <f>IF(Items!A460="","",Items!A460)</f>
        <v/>
      </c>
      <c r="B460" s="16" t="str">
        <f>IF(Items!B460="","",Items!B460)</f>
        <v/>
      </c>
      <c r="C460" s="17"/>
      <c r="D460" s="17"/>
      <c r="E460" s="17"/>
      <c r="F460" s="17"/>
      <c r="G460" s="17"/>
      <c r="H460" s="17"/>
      <c r="I460" s="17"/>
      <c r="J460" s="17"/>
    </row>
    <row r="461" spans="1:10" x14ac:dyDescent="0.3">
      <c r="A461" s="16" t="str">
        <f>IF(Items!A461="","",Items!A461)</f>
        <v/>
      </c>
      <c r="B461" s="16" t="str">
        <f>IF(Items!B461="","",Items!B461)</f>
        <v/>
      </c>
      <c r="C461" s="17"/>
      <c r="D461" s="17"/>
      <c r="E461" s="17"/>
      <c r="F461" s="17"/>
      <c r="G461" s="17"/>
      <c r="H461" s="17"/>
      <c r="I461" s="17"/>
      <c r="J461" s="17"/>
    </row>
    <row r="462" spans="1:10" x14ac:dyDescent="0.3">
      <c r="A462" s="16" t="str">
        <f>IF(Items!A462="","",Items!A462)</f>
        <v/>
      </c>
      <c r="B462" s="16" t="str">
        <f>IF(Items!B462="","",Items!B462)</f>
        <v/>
      </c>
      <c r="C462" s="17"/>
      <c r="D462" s="17"/>
      <c r="E462" s="17"/>
      <c r="F462" s="17"/>
      <c r="G462" s="17"/>
      <c r="H462" s="17"/>
      <c r="I462" s="17"/>
      <c r="J462" s="17"/>
    </row>
    <row r="463" spans="1:10" x14ac:dyDescent="0.3">
      <c r="A463" s="16" t="str">
        <f>IF(Items!A463="","",Items!A463)</f>
        <v/>
      </c>
      <c r="B463" s="16" t="str">
        <f>IF(Items!B463="","",Items!B463)</f>
        <v/>
      </c>
      <c r="C463" s="17"/>
      <c r="D463" s="17"/>
      <c r="E463" s="17"/>
      <c r="F463" s="17"/>
      <c r="G463" s="17"/>
      <c r="H463" s="17"/>
      <c r="I463" s="17"/>
      <c r="J463" s="17"/>
    </row>
    <row r="464" spans="1:10" x14ac:dyDescent="0.3">
      <c r="A464" s="16" t="str">
        <f>IF(Items!A464="","",Items!A464)</f>
        <v/>
      </c>
      <c r="B464" s="16" t="str">
        <f>IF(Items!B464="","",Items!B464)</f>
        <v/>
      </c>
      <c r="C464" s="17"/>
      <c r="D464" s="17"/>
      <c r="E464" s="17"/>
      <c r="F464" s="17"/>
      <c r="G464" s="17"/>
      <c r="H464" s="17"/>
      <c r="I464" s="17"/>
      <c r="J464" s="17"/>
    </row>
    <row r="465" spans="1:10" x14ac:dyDescent="0.3">
      <c r="A465" s="16" t="str">
        <f>IF(Items!A465="","",Items!A465)</f>
        <v/>
      </c>
      <c r="B465" s="16" t="str">
        <f>IF(Items!B465="","",Items!B465)</f>
        <v/>
      </c>
      <c r="C465" s="17"/>
      <c r="D465" s="17"/>
      <c r="E465" s="17"/>
      <c r="F465" s="17"/>
      <c r="G465" s="17"/>
      <c r="H465" s="17"/>
      <c r="I465" s="17"/>
      <c r="J465" s="17"/>
    </row>
    <row r="466" spans="1:10" x14ac:dyDescent="0.3">
      <c r="A466" s="16" t="str">
        <f>IF(Items!A466="","",Items!A466)</f>
        <v/>
      </c>
      <c r="B466" s="16" t="str">
        <f>IF(Items!B466="","",Items!B466)</f>
        <v/>
      </c>
      <c r="C466" s="17"/>
      <c r="D466" s="17"/>
      <c r="E466" s="17"/>
      <c r="F466" s="17"/>
      <c r="G466" s="17"/>
      <c r="H466" s="17"/>
      <c r="I466" s="17"/>
      <c r="J466" s="17"/>
    </row>
    <row r="467" spans="1:10" x14ac:dyDescent="0.3">
      <c r="A467" s="16" t="str">
        <f>IF(Items!A467="","",Items!A467)</f>
        <v/>
      </c>
      <c r="B467" s="16" t="str">
        <f>IF(Items!B467="","",Items!B467)</f>
        <v/>
      </c>
      <c r="C467" s="17"/>
      <c r="D467" s="17"/>
      <c r="E467" s="17"/>
      <c r="F467" s="17"/>
      <c r="G467" s="17"/>
      <c r="H467" s="17"/>
      <c r="I467" s="17"/>
      <c r="J467" s="17"/>
    </row>
    <row r="468" spans="1:10" x14ac:dyDescent="0.3">
      <c r="A468" s="16" t="str">
        <f>IF(Items!A468="","",Items!A468)</f>
        <v/>
      </c>
      <c r="B468" s="16" t="str">
        <f>IF(Items!B468="","",Items!B468)</f>
        <v/>
      </c>
      <c r="C468" s="17"/>
      <c r="D468" s="17"/>
      <c r="E468" s="17"/>
      <c r="F468" s="17"/>
      <c r="G468" s="17"/>
      <c r="H468" s="17"/>
      <c r="I468" s="17"/>
      <c r="J468" s="17"/>
    </row>
    <row r="469" spans="1:10" x14ac:dyDescent="0.3">
      <c r="A469" s="16" t="str">
        <f>IF(Items!A469="","",Items!A469)</f>
        <v/>
      </c>
      <c r="B469" s="16" t="str">
        <f>IF(Items!B469="","",Items!B469)</f>
        <v/>
      </c>
      <c r="C469" s="17"/>
      <c r="D469" s="17"/>
      <c r="E469" s="17"/>
      <c r="F469" s="17"/>
      <c r="G469" s="17"/>
      <c r="H469" s="17"/>
      <c r="I469" s="17"/>
      <c r="J469" s="17"/>
    </row>
    <row r="470" spans="1:10" x14ac:dyDescent="0.3">
      <c r="A470" s="16" t="str">
        <f>IF(Items!A470="","",Items!A470)</f>
        <v/>
      </c>
      <c r="B470" s="16" t="str">
        <f>IF(Items!B470="","",Items!B470)</f>
        <v/>
      </c>
      <c r="C470" s="17"/>
      <c r="D470" s="17"/>
      <c r="E470" s="17"/>
      <c r="F470" s="17"/>
      <c r="G470" s="17"/>
      <c r="H470" s="17"/>
      <c r="I470" s="17"/>
      <c r="J470" s="17"/>
    </row>
    <row r="471" spans="1:10" x14ac:dyDescent="0.3">
      <c r="A471" s="16" t="str">
        <f>IF(Items!A471="","",Items!A471)</f>
        <v/>
      </c>
      <c r="B471" s="16" t="str">
        <f>IF(Items!B471="","",Items!B471)</f>
        <v/>
      </c>
      <c r="C471" s="17"/>
      <c r="D471" s="17"/>
      <c r="E471" s="17"/>
      <c r="F471" s="17"/>
      <c r="G471" s="17"/>
      <c r="H471" s="17"/>
      <c r="I471" s="17"/>
      <c r="J471" s="17"/>
    </row>
    <row r="472" spans="1:10" x14ac:dyDescent="0.3">
      <c r="A472" s="16" t="str">
        <f>IF(Items!A472="","",Items!A472)</f>
        <v/>
      </c>
      <c r="B472" s="16" t="str">
        <f>IF(Items!B472="","",Items!B472)</f>
        <v/>
      </c>
      <c r="C472" s="17"/>
      <c r="D472" s="17"/>
      <c r="E472" s="17"/>
      <c r="F472" s="17"/>
      <c r="G472" s="17"/>
      <c r="H472" s="17"/>
      <c r="I472" s="17"/>
      <c r="J472" s="17"/>
    </row>
    <row r="473" spans="1:10" x14ac:dyDescent="0.3">
      <c r="A473" s="16" t="str">
        <f>IF(Items!A473="","",Items!A473)</f>
        <v/>
      </c>
      <c r="B473" s="16" t="str">
        <f>IF(Items!B473="","",Items!B473)</f>
        <v/>
      </c>
      <c r="C473" s="17"/>
      <c r="D473" s="17"/>
      <c r="E473" s="17"/>
      <c r="F473" s="17"/>
      <c r="G473" s="17"/>
      <c r="H473" s="17"/>
      <c r="I473" s="17"/>
      <c r="J473" s="17"/>
    </row>
    <row r="474" spans="1:10" x14ac:dyDescent="0.3">
      <c r="A474" s="16" t="str">
        <f>IF(Items!A474="","",Items!A474)</f>
        <v/>
      </c>
      <c r="B474" s="16" t="str">
        <f>IF(Items!B474="","",Items!B474)</f>
        <v/>
      </c>
      <c r="C474" s="17"/>
      <c r="D474" s="17"/>
      <c r="E474" s="17"/>
      <c r="F474" s="17"/>
      <c r="G474" s="17"/>
      <c r="H474" s="17"/>
      <c r="I474" s="17"/>
      <c r="J474" s="17"/>
    </row>
    <row r="475" spans="1:10" x14ac:dyDescent="0.3">
      <c r="A475" s="16" t="str">
        <f>IF(Items!A475="","",Items!A475)</f>
        <v/>
      </c>
      <c r="B475" s="16" t="str">
        <f>IF(Items!B475="","",Items!B475)</f>
        <v/>
      </c>
      <c r="C475" s="17"/>
      <c r="D475" s="17"/>
      <c r="E475" s="17"/>
      <c r="F475" s="17"/>
      <c r="G475" s="17"/>
      <c r="H475" s="17"/>
      <c r="I475" s="17"/>
      <c r="J475" s="17"/>
    </row>
    <row r="476" spans="1:10" x14ac:dyDescent="0.3">
      <c r="A476" s="16" t="str">
        <f>IF(Items!A476="","",Items!A476)</f>
        <v/>
      </c>
      <c r="B476" s="16" t="str">
        <f>IF(Items!B476="","",Items!B476)</f>
        <v/>
      </c>
      <c r="C476" s="17"/>
      <c r="D476" s="17"/>
      <c r="E476" s="17"/>
      <c r="F476" s="17"/>
      <c r="G476" s="17"/>
      <c r="H476" s="17"/>
      <c r="I476" s="17"/>
      <c r="J476" s="17"/>
    </row>
    <row r="477" spans="1:10" x14ac:dyDescent="0.3">
      <c r="A477" s="16" t="str">
        <f>IF(Items!A477="","",Items!A477)</f>
        <v/>
      </c>
      <c r="B477" s="16" t="str">
        <f>IF(Items!B477="","",Items!B477)</f>
        <v/>
      </c>
      <c r="C477" s="17"/>
      <c r="D477" s="17"/>
      <c r="E477" s="17"/>
      <c r="F477" s="17"/>
      <c r="G477" s="17"/>
      <c r="H477" s="17"/>
      <c r="I477" s="17"/>
      <c r="J477" s="17"/>
    </row>
    <row r="478" spans="1:10" x14ac:dyDescent="0.3">
      <c r="A478" s="16" t="str">
        <f>IF(Items!A478="","",Items!A478)</f>
        <v/>
      </c>
      <c r="B478" s="16" t="str">
        <f>IF(Items!B478="","",Items!B478)</f>
        <v/>
      </c>
      <c r="C478" s="17"/>
      <c r="D478" s="17"/>
      <c r="E478" s="17"/>
      <c r="F478" s="17"/>
      <c r="G478" s="17"/>
      <c r="H478" s="17"/>
      <c r="I478" s="17"/>
      <c r="J478" s="17"/>
    </row>
    <row r="479" spans="1:10" x14ac:dyDescent="0.3">
      <c r="A479" s="16" t="str">
        <f>IF(Items!A479="","",Items!A479)</f>
        <v/>
      </c>
      <c r="B479" s="16" t="str">
        <f>IF(Items!B479="","",Items!B479)</f>
        <v/>
      </c>
      <c r="C479" s="17"/>
      <c r="D479" s="17"/>
      <c r="E479" s="17"/>
      <c r="F479" s="17"/>
      <c r="G479" s="17"/>
      <c r="H479" s="17"/>
      <c r="I479" s="17"/>
      <c r="J479" s="17"/>
    </row>
    <row r="480" spans="1:10" x14ac:dyDescent="0.3">
      <c r="A480" s="16" t="str">
        <f>IF(Items!A480="","",Items!A480)</f>
        <v/>
      </c>
      <c r="B480" s="16" t="str">
        <f>IF(Items!B480="","",Items!B480)</f>
        <v/>
      </c>
      <c r="C480" s="17"/>
      <c r="D480" s="17"/>
      <c r="E480" s="17"/>
      <c r="F480" s="17"/>
      <c r="G480" s="17"/>
      <c r="H480" s="17"/>
      <c r="I480" s="17"/>
      <c r="J480" s="17"/>
    </row>
    <row r="481" spans="1:10" x14ac:dyDescent="0.3">
      <c r="A481" s="16" t="str">
        <f>IF(Items!A481="","",Items!A481)</f>
        <v/>
      </c>
      <c r="B481" s="16" t="str">
        <f>IF(Items!B481="","",Items!B481)</f>
        <v/>
      </c>
      <c r="C481" s="17"/>
      <c r="D481" s="17"/>
      <c r="E481" s="17"/>
      <c r="F481" s="17"/>
      <c r="G481" s="17"/>
      <c r="H481" s="17"/>
      <c r="I481" s="17"/>
      <c r="J481" s="17"/>
    </row>
    <row r="482" spans="1:10" x14ac:dyDescent="0.3">
      <c r="A482" s="16" t="str">
        <f>IF(Items!A482="","",Items!A482)</f>
        <v/>
      </c>
      <c r="B482" s="16" t="str">
        <f>IF(Items!B482="","",Items!B482)</f>
        <v/>
      </c>
      <c r="C482" s="17"/>
      <c r="D482" s="17"/>
      <c r="E482" s="17"/>
      <c r="F482" s="17"/>
      <c r="G482" s="17"/>
      <c r="H482" s="17"/>
      <c r="I482" s="17"/>
      <c r="J482" s="17"/>
    </row>
    <row r="483" spans="1:10" x14ac:dyDescent="0.3">
      <c r="A483" s="16" t="str">
        <f>IF(Items!A483="","",Items!A483)</f>
        <v/>
      </c>
      <c r="B483" s="16" t="str">
        <f>IF(Items!B483="","",Items!B483)</f>
        <v/>
      </c>
      <c r="C483" s="17"/>
      <c r="D483" s="17"/>
      <c r="E483" s="17"/>
      <c r="F483" s="17"/>
      <c r="G483" s="17"/>
      <c r="H483" s="17"/>
      <c r="I483" s="17"/>
      <c r="J483" s="17"/>
    </row>
    <row r="484" spans="1:10" x14ac:dyDescent="0.3">
      <c r="A484" s="16" t="str">
        <f>IF(Items!A484="","",Items!A484)</f>
        <v/>
      </c>
      <c r="B484" s="16" t="str">
        <f>IF(Items!B484="","",Items!B484)</f>
        <v/>
      </c>
      <c r="C484" s="17"/>
      <c r="D484" s="17"/>
      <c r="E484" s="17"/>
      <c r="F484" s="17"/>
      <c r="G484" s="17"/>
      <c r="H484" s="17"/>
      <c r="I484" s="17"/>
      <c r="J484" s="17"/>
    </row>
    <row r="485" spans="1:10" x14ac:dyDescent="0.3">
      <c r="A485" s="16" t="str">
        <f>IF(Items!A485="","",Items!A485)</f>
        <v/>
      </c>
      <c r="B485" s="16" t="str">
        <f>IF(Items!B485="","",Items!B485)</f>
        <v/>
      </c>
      <c r="C485" s="17"/>
      <c r="D485" s="17"/>
      <c r="E485" s="17"/>
      <c r="F485" s="17"/>
      <c r="G485" s="17"/>
      <c r="H485" s="17"/>
      <c r="I485" s="17"/>
      <c r="J485" s="17"/>
    </row>
    <row r="486" spans="1:10" x14ac:dyDescent="0.3">
      <c r="A486" s="16" t="str">
        <f>IF(Items!A486="","",Items!A486)</f>
        <v/>
      </c>
      <c r="B486" s="16" t="str">
        <f>IF(Items!B486="","",Items!B486)</f>
        <v/>
      </c>
      <c r="C486" s="17"/>
      <c r="D486" s="17"/>
      <c r="E486" s="17"/>
      <c r="F486" s="17"/>
      <c r="G486" s="17"/>
      <c r="H486" s="17"/>
      <c r="I486" s="17"/>
      <c r="J486" s="17"/>
    </row>
    <row r="487" spans="1:10" x14ac:dyDescent="0.3">
      <c r="A487" s="16" t="str">
        <f>IF(Items!A487="","",Items!A487)</f>
        <v/>
      </c>
      <c r="B487" s="16" t="str">
        <f>IF(Items!B487="","",Items!B487)</f>
        <v/>
      </c>
      <c r="C487" s="17"/>
      <c r="D487" s="17"/>
      <c r="E487" s="17"/>
      <c r="F487" s="17"/>
      <c r="G487" s="17"/>
      <c r="H487" s="17"/>
      <c r="I487" s="17"/>
      <c r="J487" s="17"/>
    </row>
    <row r="488" spans="1:10" x14ac:dyDescent="0.3">
      <c r="A488" s="16" t="str">
        <f>IF(Items!A488="","",Items!A488)</f>
        <v/>
      </c>
      <c r="B488" s="16" t="str">
        <f>IF(Items!B488="","",Items!B488)</f>
        <v/>
      </c>
      <c r="C488" s="17"/>
      <c r="D488" s="17"/>
      <c r="E488" s="17"/>
      <c r="F488" s="17"/>
      <c r="G488" s="17"/>
      <c r="H488" s="17"/>
      <c r="I488" s="17"/>
      <c r="J488" s="17"/>
    </row>
    <row r="489" spans="1:10" x14ac:dyDescent="0.3">
      <c r="A489" s="16" t="str">
        <f>IF(Items!A489="","",Items!A489)</f>
        <v/>
      </c>
      <c r="B489" s="16" t="str">
        <f>IF(Items!B489="","",Items!B489)</f>
        <v/>
      </c>
      <c r="C489" s="17"/>
      <c r="D489" s="17"/>
      <c r="E489" s="17"/>
      <c r="F489" s="17"/>
      <c r="G489" s="17"/>
      <c r="H489" s="17"/>
      <c r="I489" s="17"/>
      <c r="J489" s="17"/>
    </row>
    <row r="490" spans="1:10" x14ac:dyDescent="0.3">
      <c r="A490" s="16" t="str">
        <f>IF(Items!A490="","",Items!A490)</f>
        <v/>
      </c>
      <c r="B490" s="16" t="str">
        <f>IF(Items!B490="","",Items!B490)</f>
        <v/>
      </c>
      <c r="C490" s="17"/>
      <c r="D490" s="17"/>
      <c r="E490" s="17"/>
      <c r="F490" s="17"/>
      <c r="G490" s="17"/>
      <c r="H490" s="17"/>
      <c r="I490" s="17"/>
      <c r="J490" s="17"/>
    </row>
    <row r="491" spans="1:10" x14ac:dyDescent="0.3">
      <c r="A491" s="16" t="str">
        <f>IF(Items!A491="","",Items!A491)</f>
        <v/>
      </c>
      <c r="B491" s="16" t="str">
        <f>IF(Items!B491="","",Items!B491)</f>
        <v/>
      </c>
      <c r="C491" s="17"/>
      <c r="D491" s="17"/>
      <c r="E491" s="17"/>
      <c r="F491" s="17"/>
      <c r="G491" s="17"/>
      <c r="H491" s="17"/>
      <c r="I491" s="17"/>
      <c r="J491" s="17"/>
    </row>
    <row r="492" spans="1:10" x14ac:dyDescent="0.3">
      <c r="A492" s="16" t="str">
        <f>IF(Items!A492="","",Items!A492)</f>
        <v/>
      </c>
      <c r="B492" s="16" t="str">
        <f>IF(Items!B492="","",Items!B492)</f>
        <v/>
      </c>
      <c r="C492" s="17"/>
      <c r="D492" s="17"/>
      <c r="E492" s="17"/>
      <c r="F492" s="17"/>
      <c r="G492" s="17"/>
      <c r="H492" s="17"/>
      <c r="I492" s="17"/>
      <c r="J492" s="17"/>
    </row>
    <row r="493" spans="1:10" x14ac:dyDescent="0.3">
      <c r="A493" s="16" t="str">
        <f>IF(Items!A493="","",Items!A493)</f>
        <v/>
      </c>
      <c r="B493" s="16" t="str">
        <f>IF(Items!B493="","",Items!B493)</f>
        <v/>
      </c>
      <c r="C493" s="17"/>
      <c r="D493" s="17"/>
      <c r="E493" s="17"/>
      <c r="F493" s="17"/>
      <c r="G493" s="17"/>
      <c r="H493" s="17"/>
      <c r="I493" s="17"/>
      <c r="J493" s="17"/>
    </row>
    <row r="494" spans="1:10" x14ac:dyDescent="0.3">
      <c r="A494" s="16" t="str">
        <f>IF(Items!A494="","",Items!A494)</f>
        <v/>
      </c>
      <c r="B494" s="16" t="str">
        <f>IF(Items!B494="","",Items!B494)</f>
        <v/>
      </c>
      <c r="C494" s="17"/>
      <c r="D494" s="17"/>
      <c r="E494" s="17"/>
      <c r="F494" s="17"/>
      <c r="G494" s="17"/>
      <c r="H494" s="17"/>
      <c r="I494" s="17"/>
      <c r="J494" s="17"/>
    </row>
    <row r="495" spans="1:10" x14ac:dyDescent="0.3">
      <c r="A495" s="16" t="str">
        <f>IF(Items!A495="","",Items!A495)</f>
        <v/>
      </c>
      <c r="B495" s="16" t="str">
        <f>IF(Items!B495="","",Items!B495)</f>
        <v/>
      </c>
      <c r="C495" s="17"/>
      <c r="D495" s="17"/>
      <c r="E495" s="17"/>
      <c r="F495" s="17"/>
      <c r="G495" s="17"/>
      <c r="H495" s="17"/>
      <c r="I495" s="17"/>
      <c r="J495" s="17"/>
    </row>
    <row r="496" spans="1:10" x14ac:dyDescent="0.3">
      <c r="A496" s="16" t="str">
        <f>IF(Items!A496="","",Items!A496)</f>
        <v/>
      </c>
      <c r="B496" s="16" t="str">
        <f>IF(Items!B496="","",Items!B496)</f>
        <v/>
      </c>
      <c r="C496" s="17"/>
      <c r="D496" s="17"/>
      <c r="E496" s="17"/>
      <c r="F496" s="17"/>
      <c r="G496" s="17"/>
      <c r="H496" s="17"/>
      <c r="I496" s="17"/>
      <c r="J496" s="17"/>
    </row>
    <row r="497" spans="1:10" x14ac:dyDescent="0.3">
      <c r="A497" s="16" t="str">
        <f>IF(Items!A497="","",Items!A497)</f>
        <v/>
      </c>
      <c r="B497" s="16" t="str">
        <f>IF(Items!B497="","",Items!B497)</f>
        <v/>
      </c>
      <c r="C497" s="17"/>
      <c r="D497" s="17"/>
      <c r="E497" s="17"/>
      <c r="F497" s="17"/>
      <c r="G497" s="17"/>
      <c r="H497" s="17"/>
      <c r="I497" s="17"/>
      <c r="J497" s="17"/>
    </row>
    <row r="498" spans="1:10" x14ac:dyDescent="0.3">
      <c r="A498" s="16" t="str">
        <f>IF(Items!A498="","",Items!A498)</f>
        <v/>
      </c>
      <c r="B498" s="16" t="str">
        <f>IF(Items!B498="","",Items!B498)</f>
        <v/>
      </c>
      <c r="C498" s="17"/>
      <c r="D498" s="17"/>
      <c r="E498" s="17"/>
      <c r="F498" s="17"/>
      <c r="G498" s="17"/>
      <c r="H498" s="17"/>
      <c r="I498" s="17"/>
      <c r="J498" s="17"/>
    </row>
    <row r="499" spans="1:10" x14ac:dyDescent="0.3">
      <c r="A499" s="16" t="str">
        <f>IF(Items!A499="","",Items!A499)</f>
        <v/>
      </c>
      <c r="B499" s="16" t="str">
        <f>IF(Items!B499="","",Items!B499)</f>
        <v/>
      </c>
      <c r="C499" s="17"/>
      <c r="D499" s="17"/>
      <c r="E499" s="17"/>
      <c r="F499" s="17"/>
      <c r="G499" s="17"/>
      <c r="H499" s="17"/>
      <c r="I499" s="17"/>
      <c r="J499" s="17"/>
    </row>
    <row r="500" spans="1:10" x14ac:dyDescent="0.3">
      <c r="A500" s="16" t="str">
        <f>IF(Items!A500="","",Items!A500)</f>
        <v/>
      </c>
      <c r="B500" s="16" t="str">
        <f>IF(Items!B500="","",Items!B500)</f>
        <v/>
      </c>
      <c r="C500" s="17"/>
      <c r="D500" s="17"/>
      <c r="E500" s="17"/>
      <c r="F500" s="17"/>
      <c r="G500" s="17"/>
      <c r="H500" s="17"/>
      <c r="I500" s="17"/>
      <c r="J500" s="17"/>
    </row>
    <row r="501" spans="1:10" x14ac:dyDescent="0.3">
      <c r="A501" s="16" t="str">
        <f>IF(Items!A501="","",Items!A501)</f>
        <v/>
      </c>
      <c r="B501" s="16" t="str">
        <f>IF(Items!B501="","",Items!B501)</f>
        <v/>
      </c>
      <c r="C501" s="17"/>
      <c r="D501" s="17"/>
      <c r="E501" s="17"/>
      <c r="F501" s="17"/>
      <c r="G501" s="17"/>
      <c r="H501" s="17"/>
      <c r="I501" s="17"/>
      <c r="J501" s="17"/>
    </row>
    <row r="502" spans="1:10" x14ac:dyDescent="0.3">
      <c r="A502" s="16" t="str">
        <f>IF(Items!A502="","",Items!A502)</f>
        <v/>
      </c>
      <c r="B502" s="16" t="str">
        <f>IF(Items!B502="","",Items!B502)</f>
        <v/>
      </c>
      <c r="C502" s="17"/>
      <c r="D502" s="17"/>
      <c r="E502" s="17"/>
      <c r="F502" s="17"/>
      <c r="G502" s="17"/>
      <c r="H502" s="17"/>
      <c r="I502" s="17"/>
      <c r="J502" s="17"/>
    </row>
    <row r="503" spans="1:10" x14ac:dyDescent="0.3">
      <c r="A503" s="16" t="str">
        <f>IF(Items!A503="","",Items!A503)</f>
        <v/>
      </c>
      <c r="B503" s="16" t="str">
        <f>IF(Items!B503="","",Items!B503)</f>
        <v/>
      </c>
      <c r="C503" s="17"/>
      <c r="D503" s="17"/>
      <c r="E503" s="17"/>
      <c r="F503" s="17"/>
      <c r="G503" s="17"/>
      <c r="H503" s="17"/>
      <c r="I503" s="17"/>
      <c r="J503" s="17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I200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2" width="12" customWidth="1"/>
    <col min="3" max="3" width="30" customWidth="1"/>
    <col min="4" max="4" width="10" customWidth="1"/>
    <col min="5" max="6" width="18" customWidth="1"/>
    <col min="7" max="7" width="11" customWidth="1"/>
    <col min="8" max="8" width="16" customWidth="1"/>
    <col min="9" max="9" width="26" customWidth="1"/>
  </cols>
  <sheetData>
    <row r="1" spans="1:9" ht="25.95" customHeight="1" x14ac:dyDescent="0.4">
      <c r="A1" s="1" t="s">
        <v>65</v>
      </c>
    </row>
    <row r="2" spans="1:9" x14ac:dyDescent="0.3">
      <c r="A2" s="2" t="s">
        <v>66</v>
      </c>
    </row>
    <row r="3" spans="1:9" ht="31.95" customHeight="1" x14ac:dyDescent="0.3">
      <c r="A3" s="14" t="s">
        <v>67</v>
      </c>
      <c r="B3" s="14" t="s">
        <v>41</v>
      </c>
      <c r="C3" s="14" t="s">
        <v>42</v>
      </c>
      <c r="D3" s="14" t="s">
        <v>68</v>
      </c>
      <c r="E3" s="14" t="s">
        <v>69</v>
      </c>
      <c r="F3" s="14" t="s">
        <v>70</v>
      </c>
      <c r="G3" s="14" t="s">
        <v>71</v>
      </c>
      <c r="H3" s="14" t="s">
        <v>72</v>
      </c>
      <c r="I3" s="14" t="s">
        <v>73</v>
      </c>
    </row>
    <row r="4" spans="1:9" x14ac:dyDescent="0.3">
      <c r="A4" s="18">
        <v>46319</v>
      </c>
      <c r="B4" s="13" t="s">
        <v>47</v>
      </c>
      <c r="C4" s="19" t="str">
        <f>IF($B4="","",IFERROR(INDEX(Items!$B:$B,MATCH($B4,Items!$A:$A,0)),"Unknown code"))</f>
        <v>MS round bar 20 mm</v>
      </c>
      <c r="D4" s="17">
        <v>2500</v>
      </c>
      <c r="E4" s="13"/>
      <c r="F4" s="13" t="s">
        <v>31</v>
      </c>
      <c r="G4" s="19" t="str">
        <f t="shared" ref="G4:G67" si="0">IF($D4="","",IF(AND($E4="",$F4&lt;&gt;""),"Receipt",IF(AND($E4&lt;&gt;"",$F4=""),"Issue",IF(AND($E4&lt;&gt;"",$F4&lt;&gt;""),IF($E4=$F4,"Same location","Transfer"),"Location missing"))))</f>
        <v>Receipt</v>
      </c>
      <c r="H4" s="13" t="s">
        <v>74</v>
      </c>
      <c r="I4" s="13" t="s">
        <v>75</v>
      </c>
    </row>
    <row r="5" spans="1:9" x14ac:dyDescent="0.3">
      <c r="A5" s="18">
        <v>46320</v>
      </c>
      <c r="B5" s="13" t="s">
        <v>47</v>
      </c>
      <c r="C5" s="19" t="str">
        <f>IF($B5="","",IFERROR(INDEX(Items!$B:$B,MATCH($B5,Items!$A:$A,0)),"Unknown code"))</f>
        <v>MS round bar 20 mm</v>
      </c>
      <c r="D5" s="17">
        <v>900</v>
      </c>
      <c r="E5" s="13" t="s">
        <v>31</v>
      </c>
      <c r="F5" s="13" t="s">
        <v>33</v>
      </c>
      <c r="G5" s="19" t="str">
        <f t="shared" si="0"/>
        <v>Transfer</v>
      </c>
      <c r="H5" s="13" t="s">
        <v>76</v>
      </c>
      <c r="I5" s="13" t="s">
        <v>77</v>
      </c>
    </row>
    <row r="6" spans="1:9" x14ac:dyDescent="0.3">
      <c r="A6" s="18">
        <v>46321</v>
      </c>
      <c r="B6" s="13" t="s">
        <v>47</v>
      </c>
      <c r="C6" s="19" t="str">
        <f>IF($B6="","",IFERROR(INDEX(Items!$B:$B,MATCH($B6,Items!$A:$A,0)),"Unknown code"))</f>
        <v>MS round bar 20 mm</v>
      </c>
      <c r="D6" s="17">
        <v>640</v>
      </c>
      <c r="E6" s="13" t="s">
        <v>33</v>
      </c>
      <c r="F6" s="13"/>
      <c r="G6" s="19" t="str">
        <f t="shared" si="0"/>
        <v>Issue</v>
      </c>
      <c r="H6" s="13" t="s">
        <v>78</v>
      </c>
      <c r="I6" s="13" t="s">
        <v>79</v>
      </c>
    </row>
    <row r="7" spans="1:9" x14ac:dyDescent="0.3">
      <c r="A7" s="18">
        <v>46322</v>
      </c>
      <c r="B7" s="13" t="s">
        <v>52</v>
      </c>
      <c r="C7" s="19" t="str">
        <f>IF($B7="","",IFERROR(INDEX(Items!$B:$B,MATCH($B7,Items!$A:$A,0)),"Unknown code"))</f>
        <v>Ball bearing 6205-2RS</v>
      </c>
      <c r="D7" s="17">
        <v>120</v>
      </c>
      <c r="E7" s="13" t="s">
        <v>31</v>
      </c>
      <c r="F7" s="13" t="s">
        <v>35</v>
      </c>
      <c r="G7" s="19" t="str">
        <f t="shared" si="0"/>
        <v>Transfer</v>
      </c>
      <c r="H7" s="13" t="s">
        <v>80</v>
      </c>
      <c r="I7" s="13"/>
    </row>
    <row r="8" spans="1:9" x14ac:dyDescent="0.3">
      <c r="A8" s="18">
        <v>46323</v>
      </c>
      <c r="B8" s="13" t="s">
        <v>52</v>
      </c>
      <c r="C8" s="19" t="str">
        <f>IF($B8="","",IFERROR(INDEX(Items!$B:$B,MATCH($B8,Items!$A:$A,0)),"Unknown code"))</f>
        <v>Ball bearing 6205-2RS</v>
      </c>
      <c r="D8" s="17">
        <v>150</v>
      </c>
      <c r="E8" s="13" t="s">
        <v>35</v>
      </c>
      <c r="F8" s="13"/>
      <c r="G8" s="19" t="str">
        <f t="shared" si="0"/>
        <v>Issue</v>
      </c>
      <c r="H8" s="13" t="s">
        <v>81</v>
      </c>
      <c r="I8" s="13" t="s">
        <v>82</v>
      </c>
    </row>
    <row r="9" spans="1:9" x14ac:dyDescent="0.3">
      <c r="A9" s="18">
        <v>46324</v>
      </c>
      <c r="B9" s="13" t="s">
        <v>55</v>
      </c>
      <c r="C9" s="19" t="str">
        <f>IF($B9="","",IFERROR(INDEX(Items!$B:$B,MATCH($B9,Items!$A:$A,0)),"Unknown code"))</f>
        <v>5-ply corrugated box 600x400x400</v>
      </c>
      <c r="D9" s="17">
        <v>820</v>
      </c>
      <c r="E9" s="13" t="s">
        <v>31</v>
      </c>
      <c r="F9" s="13"/>
      <c r="G9" s="19" t="str">
        <f t="shared" si="0"/>
        <v>Issue</v>
      </c>
      <c r="H9" s="13" t="s">
        <v>83</v>
      </c>
      <c r="I9" s="13" t="s">
        <v>84</v>
      </c>
    </row>
    <row r="10" spans="1:9" x14ac:dyDescent="0.3">
      <c r="A10" s="18">
        <v>46325</v>
      </c>
      <c r="B10" s="13" t="s">
        <v>57</v>
      </c>
      <c r="C10" s="19" t="str">
        <f>IF($B10="","",IFERROR(INDEX(Items!$B:$B,MATCH($B10,Items!$A:$A,0)),"Unknown code"))</f>
        <v>Hex bolt M12x50 (box of 100)</v>
      </c>
      <c r="D10" s="17">
        <v>9</v>
      </c>
      <c r="E10" s="13" t="s">
        <v>31</v>
      </c>
      <c r="F10" s="13" t="s">
        <v>37</v>
      </c>
      <c r="G10" s="19" t="str">
        <f t="shared" si="0"/>
        <v>Transfer</v>
      </c>
      <c r="H10" s="13" t="s">
        <v>85</v>
      </c>
      <c r="I10" s="13"/>
    </row>
    <row r="11" spans="1:9" x14ac:dyDescent="0.3">
      <c r="A11" s="18">
        <v>46326</v>
      </c>
      <c r="B11" s="13" t="s">
        <v>60</v>
      </c>
      <c r="C11" s="19" t="str">
        <f>IF($B11="","",IFERROR(INDEX(Items!$B:$B,MATCH($B11,Items!$A:$A,0)),"Unknown code"))</f>
        <v>Cutting oil 20 L</v>
      </c>
      <c r="D11" s="17">
        <v>2</v>
      </c>
      <c r="E11" s="13" t="s">
        <v>33</v>
      </c>
      <c r="F11" s="13"/>
      <c r="G11" s="19" t="str">
        <f t="shared" si="0"/>
        <v>Issue</v>
      </c>
      <c r="H11" s="13" t="s">
        <v>86</v>
      </c>
      <c r="I11" s="13" t="s">
        <v>87</v>
      </c>
    </row>
    <row r="12" spans="1:9" x14ac:dyDescent="0.3">
      <c r="A12" s="18">
        <v>46327</v>
      </c>
      <c r="B12" s="13" t="s">
        <v>50</v>
      </c>
      <c r="C12" s="19" t="str">
        <f>IF($B12="","",IFERROR(INDEX(Items!$B:$B,MATCH($B12,Items!$A:$A,0)),"Unknown code"))</f>
        <v>MS plate 10 mm</v>
      </c>
      <c r="D12" s="17">
        <v>40</v>
      </c>
      <c r="E12" s="13" t="s">
        <v>31</v>
      </c>
      <c r="F12" s="13"/>
      <c r="G12" s="19" t="str">
        <f t="shared" si="0"/>
        <v>Issue</v>
      </c>
      <c r="H12" s="13" t="s">
        <v>88</v>
      </c>
      <c r="I12" s="13" t="s">
        <v>89</v>
      </c>
    </row>
    <row r="13" spans="1:9" x14ac:dyDescent="0.3">
      <c r="A13" s="18"/>
      <c r="B13" s="13"/>
      <c r="C13" s="19" t="str">
        <f>IF($B13="","",IFERROR(INDEX(Items!$B:$B,MATCH($B13,Items!$A:$A,0)),"Unknown code"))</f>
        <v/>
      </c>
      <c r="D13" s="17"/>
      <c r="E13" s="13"/>
      <c r="F13" s="13"/>
      <c r="G13" s="19" t="str">
        <f t="shared" si="0"/>
        <v/>
      </c>
      <c r="H13" s="13"/>
      <c r="I13" s="13"/>
    </row>
    <row r="14" spans="1:9" x14ac:dyDescent="0.3">
      <c r="A14" s="18"/>
      <c r="B14" s="13"/>
      <c r="C14" s="19" t="str">
        <f>IF($B14="","",IFERROR(INDEX(Items!$B:$B,MATCH($B14,Items!$A:$A,0)),"Unknown code"))</f>
        <v/>
      </c>
      <c r="D14" s="17"/>
      <c r="E14" s="13"/>
      <c r="F14" s="13"/>
      <c r="G14" s="19" t="str">
        <f t="shared" si="0"/>
        <v/>
      </c>
      <c r="H14" s="13"/>
      <c r="I14" s="13"/>
    </row>
    <row r="15" spans="1:9" x14ac:dyDescent="0.3">
      <c r="A15" s="18"/>
      <c r="B15" s="13"/>
      <c r="C15" s="19" t="str">
        <f>IF($B15="","",IFERROR(INDEX(Items!$B:$B,MATCH($B15,Items!$A:$A,0)),"Unknown code"))</f>
        <v/>
      </c>
      <c r="D15" s="17"/>
      <c r="E15" s="13"/>
      <c r="F15" s="13"/>
      <c r="G15" s="19" t="str">
        <f t="shared" si="0"/>
        <v/>
      </c>
      <c r="H15" s="13"/>
      <c r="I15" s="13"/>
    </row>
    <row r="16" spans="1:9" x14ac:dyDescent="0.3">
      <c r="A16" s="18"/>
      <c r="B16" s="13"/>
      <c r="C16" s="19" t="str">
        <f>IF($B16="","",IFERROR(INDEX(Items!$B:$B,MATCH($B16,Items!$A:$A,0)),"Unknown code"))</f>
        <v/>
      </c>
      <c r="D16" s="17"/>
      <c r="E16" s="13"/>
      <c r="F16" s="13"/>
      <c r="G16" s="19" t="str">
        <f t="shared" si="0"/>
        <v/>
      </c>
      <c r="H16" s="13"/>
      <c r="I16" s="13"/>
    </row>
    <row r="17" spans="1:9" x14ac:dyDescent="0.3">
      <c r="A17" s="18"/>
      <c r="B17" s="13"/>
      <c r="C17" s="19" t="str">
        <f>IF($B17="","",IFERROR(INDEX(Items!$B:$B,MATCH($B17,Items!$A:$A,0)),"Unknown code"))</f>
        <v/>
      </c>
      <c r="D17" s="17"/>
      <c r="E17" s="13"/>
      <c r="F17" s="13"/>
      <c r="G17" s="19" t="str">
        <f t="shared" si="0"/>
        <v/>
      </c>
      <c r="H17" s="13"/>
      <c r="I17" s="13"/>
    </row>
    <row r="18" spans="1:9" x14ac:dyDescent="0.3">
      <c r="A18" s="18"/>
      <c r="B18" s="13"/>
      <c r="C18" s="19" t="str">
        <f>IF($B18="","",IFERROR(INDEX(Items!$B:$B,MATCH($B18,Items!$A:$A,0)),"Unknown code"))</f>
        <v/>
      </c>
      <c r="D18" s="17"/>
      <c r="E18" s="13"/>
      <c r="F18" s="13"/>
      <c r="G18" s="19" t="str">
        <f t="shared" si="0"/>
        <v/>
      </c>
      <c r="H18" s="13"/>
      <c r="I18" s="13"/>
    </row>
    <row r="19" spans="1:9" x14ac:dyDescent="0.3">
      <c r="A19" s="18"/>
      <c r="B19" s="13"/>
      <c r="C19" s="19" t="str">
        <f>IF($B19="","",IFERROR(INDEX(Items!$B:$B,MATCH($B19,Items!$A:$A,0)),"Unknown code"))</f>
        <v/>
      </c>
      <c r="D19" s="17"/>
      <c r="E19" s="13"/>
      <c r="F19" s="13"/>
      <c r="G19" s="19" t="str">
        <f t="shared" si="0"/>
        <v/>
      </c>
      <c r="H19" s="13"/>
      <c r="I19" s="13"/>
    </row>
    <row r="20" spans="1:9" x14ac:dyDescent="0.3">
      <c r="A20" s="18"/>
      <c r="B20" s="13"/>
      <c r="C20" s="19" t="str">
        <f>IF($B20="","",IFERROR(INDEX(Items!$B:$B,MATCH($B20,Items!$A:$A,0)),"Unknown code"))</f>
        <v/>
      </c>
      <c r="D20" s="17"/>
      <c r="E20" s="13"/>
      <c r="F20" s="13"/>
      <c r="G20" s="19" t="str">
        <f t="shared" si="0"/>
        <v/>
      </c>
      <c r="H20" s="13"/>
      <c r="I20" s="13"/>
    </row>
    <row r="21" spans="1:9" x14ac:dyDescent="0.3">
      <c r="A21" s="18"/>
      <c r="B21" s="13"/>
      <c r="C21" s="19" t="str">
        <f>IF($B21="","",IFERROR(INDEX(Items!$B:$B,MATCH($B21,Items!$A:$A,0)),"Unknown code"))</f>
        <v/>
      </c>
      <c r="D21" s="17"/>
      <c r="E21" s="13"/>
      <c r="F21" s="13"/>
      <c r="G21" s="19" t="str">
        <f t="shared" si="0"/>
        <v/>
      </c>
      <c r="H21" s="13"/>
      <c r="I21" s="13"/>
    </row>
    <row r="22" spans="1:9" x14ac:dyDescent="0.3">
      <c r="A22" s="18"/>
      <c r="B22" s="13"/>
      <c r="C22" s="19" t="str">
        <f>IF($B22="","",IFERROR(INDEX(Items!$B:$B,MATCH($B22,Items!$A:$A,0)),"Unknown code"))</f>
        <v/>
      </c>
      <c r="D22" s="17"/>
      <c r="E22" s="13"/>
      <c r="F22" s="13"/>
      <c r="G22" s="19" t="str">
        <f t="shared" si="0"/>
        <v/>
      </c>
      <c r="H22" s="13"/>
      <c r="I22" s="13"/>
    </row>
    <row r="23" spans="1:9" x14ac:dyDescent="0.3">
      <c r="A23" s="18"/>
      <c r="B23" s="13"/>
      <c r="C23" s="19" t="str">
        <f>IF($B23="","",IFERROR(INDEX(Items!$B:$B,MATCH($B23,Items!$A:$A,0)),"Unknown code"))</f>
        <v/>
      </c>
      <c r="D23" s="17"/>
      <c r="E23" s="13"/>
      <c r="F23" s="13"/>
      <c r="G23" s="19" t="str">
        <f t="shared" si="0"/>
        <v/>
      </c>
      <c r="H23" s="13"/>
      <c r="I23" s="13"/>
    </row>
    <row r="24" spans="1:9" x14ac:dyDescent="0.3">
      <c r="A24" s="18"/>
      <c r="B24" s="13"/>
      <c r="C24" s="19" t="str">
        <f>IF($B24="","",IFERROR(INDEX(Items!$B:$B,MATCH($B24,Items!$A:$A,0)),"Unknown code"))</f>
        <v/>
      </c>
      <c r="D24" s="17"/>
      <c r="E24" s="13"/>
      <c r="F24" s="13"/>
      <c r="G24" s="19" t="str">
        <f t="shared" si="0"/>
        <v/>
      </c>
      <c r="H24" s="13"/>
      <c r="I24" s="13"/>
    </row>
    <row r="25" spans="1:9" x14ac:dyDescent="0.3">
      <c r="A25" s="18"/>
      <c r="B25" s="13"/>
      <c r="C25" s="19" t="str">
        <f>IF($B25="","",IFERROR(INDEX(Items!$B:$B,MATCH($B25,Items!$A:$A,0)),"Unknown code"))</f>
        <v/>
      </c>
      <c r="D25" s="17"/>
      <c r="E25" s="13"/>
      <c r="F25" s="13"/>
      <c r="G25" s="19" t="str">
        <f t="shared" si="0"/>
        <v/>
      </c>
      <c r="H25" s="13"/>
      <c r="I25" s="13"/>
    </row>
    <row r="26" spans="1:9" x14ac:dyDescent="0.3">
      <c r="A26" s="18"/>
      <c r="B26" s="13"/>
      <c r="C26" s="19" t="str">
        <f>IF($B26="","",IFERROR(INDEX(Items!$B:$B,MATCH($B26,Items!$A:$A,0)),"Unknown code"))</f>
        <v/>
      </c>
      <c r="D26" s="17"/>
      <c r="E26" s="13"/>
      <c r="F26" s="13"/>
      <c r="G26" s="19" t="str">
        <f t="shared" si="0"/>
        <v/>
      </c>
      <c r="H26" s="13"/>
      <c r="I26" s="13"/>
    </row>
    <row r="27" spans="1:9" x14ac:dyDescent="0.3">
      <c r="A27" s="18"/>
      <c r="B27" s="13"/>
      <c r="C27" s="19" t="str">
        <f>IF($B27="","",IFERROR(INDEX(Items!$B:$B,MATCH($B27,Items!$A:$A,0)),"Unknown code"))</f>
        <v/>
      </c>
      <c r="D27" s="17"/>
      <c r="E27" s="13"/>
      <c r="F27" s="13"/>
      <c r="G27" s="19" t="str">
        <f t="shared" si="0"/>
        <v/>
      </c>
      <c r="H27" s="13"/>
      <c r="I27" s="13"/>
    </row>
    <row r="28" spans="1:9" x14ac:dyDescent="0.3">
      <c r="A28" s="18"/>
      <c r="B28" s="13"/>
      <c r="C28" s="19" t="str">
        <f>IF($B28="","",IFERROR(INDEX(Items!$B:$B,MATCH($B28,Items!$A:$A,0)),"Unknown code"))</f>
        <v/>
      </c>
      <c r="D28" s="17"/>
      <c r="E28" s="13"/>
      <c r="F28" s="13"/>
      <c r="G28" s="19" t="str">
        <f t="shared" si="0"/>
        <v/>
      </c>
      <c r="H28" s="13"/>
      <c r="I28" s="13"/>
    </row>
    <row r="29" spans="1:9" x14ac:dyDescent="0.3">
      <c r="A29" s="18"/>
      <c r="B29" s="13"/>
      <c r="C29" s="19" t="str">
        <f>IF($B29="","",IFERROR(INDEX(Items!$B:$B,MATCH($B29,Items!$A:$A,0)),"Unknown code"))</f>
        <v/>
      </c>
      <c r="D29" s="17"/>
      <c r="E29" s="13"/>
      <c r="F29" s="13"/>
      <c r="G29" s="19" t="str">
        <f t="shared" si="0"/>
        <v/>
      </c>
      <c r="H29" s="13"/>
      <c r="I29" s="13"/>
    </row>
    <row r="30" spans="1:9" x14ac:dyDescent="0.3">
      <c r="A30" s="18"/>
      <c r="B30" s="13"/>
      <c r="C30" s="19" t="str">
        <f>IF($B30="","",IFERROR(INDEX(Items!$B:$B,MATCH($B30,Items!$A:$A,0)),"Unknown code"))</f>
        <v/>
      </c>
      <c r="D30" s="17"/>
      <c r="E30" s="13"/>
      <c r="F30" s="13"/>
      <c r="G30" s="19" t="str">
        <f t="shared" si="0"/>
        <v/>
      </c>
      <c r="H30" s="13"/>
      <c r="I30" s="13"/>
    </row>
    <row r="31" spans="1:9" x14ac:dyDescent="0.3">
      <c r="A31" s="18"/>
      <c r="B31" s="13"/>
      <c r="C31" s="19" t="str">
        <f>IF($B31="","",IFERROR(INDEX(Items!$B:$B,MATCH($B31,Items!$A:$A,0)),"Unknown code"))</f>
        <v/>
      </c>
      <c r="D31" s="17"/>
      <c r="E31" s="13"/>
      <c r="F31" s="13"/>
      <c r="G31" s="19" t="str">
        <f t="shared" si="0"/>
        <v/>
      </c>
      <c r="H31" s="13"/>
      <c r="I31" s="13"/>
    </row>
    <row r="32" spans="1:9" x14ac:dyDescent="0.3">
      <c r="A32" s="18"/>
      <c r="B32" s="13"/>
      <c r="C32" s="19" t="str">
        <f>IF($B32="","",IFERROR(INDEX(Items!$B:$B,MATCH($B32,Items!$A:$A,0)),"Unknown code"))</f>
        <v/>
      </c>
      <c r="D32" s="17"/>
      <c r="E32" s="13"/>
      <c r="F32" s="13"/>
      <c r="G32" s="19" t="str">
        <f t="shared" si="0"/>
        <v/>
      </c>
      <c r="H32" s="13"/>
      <c r="I32" s="13"/>
    </row>
    <row r="33" spans="1:9" x14ac:dyDescent="0.3">
      <c r="A33" s="18"/>
      <c r="B33" s="13"/>
      <c r="C33" s="19" t="str">
        <f>IF($B33="","",IFERROR(INDEX(Items!$B:$B,MATCH($B33,Items!$A:$A,0)),"Unknown code"))</f>
        <v/>
      </c>
      <c r="D33" s="17"/>
      <c r="E33" s="13"/>
      <c r="F33" s="13"/>
      <c r="G33" s="19" t="str">
        <f t="shared" si="0"/>
        <v/>
      </c>
      <c r="H33" s="13"/>
      <c r="I33" s="13"/>
    </row>
    <row r="34" spans="1:9" x14ac:dyDescent="0.3">
      <c r="A34" s="18"/>
      <c r="B34" s="13"/>
      <c r="C34" s="19" t="str">
        <f>IF($B34="","",IFERROR(INDEX(Items!$B:$B,MATCH($B34,Items!$A:$A,0)),"Unknown code"))</f>
        <v/>
      </c>
      <c r="D34" s="17"/>
      <c r="E34" s="13"/>
      <c r="F34" s="13"/>
      <c r="G34" s="19" t="str">
        <f t="shared" si="0"/>
        <v/>
      </c>
      <c r="H34" s="13"/>
      <c r="I34" s="13"/>
    </row>
    <row r="35" spans="1:9" x14ac:dyDescent="0.3">
      <c r="A35" s="18"/>
      <c r="B35" s="13"/>
      <c r="C35" s="19" t="str">
        <f>IF($B35="","",IFERROR(INDEX(Items!$B:$B,MATCH($B35,Items!$A:$A,0)),"Unknown code"))</f>
        <v/>
      </c>
      <c r="D35" s="17"/>
      <c r="E35" s="13"/>
      <c r="F35" s="13"/>
      <c r="G35" s="19" t="str">
        <f t="shared" si="0"/>
        <v/>
      </c>
      <c r="H35" s="13"/>
      <c r="I35" s="13"/>
    </row>
    <row r="36" spans="1:9" x14ac:dyDescent="0.3">
      <c r="A36" s="18"/>
      <c r="B36" s="13"/>
      <c r="C36" s="19" t="str">
        <f>IF($B36="","",IFERROR(INDEX(Items!$B:$B,MATCH($B36,Items!$A:$A,0)),"Unknown code"))</f>
        <v/>
      </c>
      <c r="D36" s="17"/>
      <c r="E36" s="13"/>
      <c r="F36" s="13"/>
      <c r="G36" s="19" t="str">
        <f t="shared" si="0"/>
        <v/>
      </c>
      <c r="H36" s="13"/>
      <c r="I36" s="13"/>
    </row>
    <row r="37" spans="1:9" x14ac:dyDescent="0.3">
      <c r="A37" s="18"/>
      <c r="B37" s="13"/>
      <c r="C37" s="19" t="str">
        <f>IF($B37="","",IFERROR(INDEX(Items!$B:$B,MATCH($B37,Items!$A:$A,0)),"Unknown code"))</f>
        <v/>
      </c>
      <c r="D37" s="17"/>
      <c r="E37" s="13"/>
      <c r="F37" s="13"/>
      <c r="G37" s="19" t="str">
        <f t="shared" si="0"/>
        <v/>
      </c>
      <c r="H37" s="13"/>
      <c r="I37" s="13"/>
    </row>
    <row r="38" spans="1:9" x14ac:dyDescent="0.3">
      <c r="A38" s="18"/>
      <c r="B38" s="13"/>
      <c r="C38" s="19" t="str">
        <f>IF($B38="","",IFERROR(INDEX(Items!$B:$B,MATCH($B38,Items!$A:$A,0)),"Unknown code"))</f>
        <v/>
      </c>
      <c r="D38" s="17"/>
      <c r="E38" s="13"/>
      <c r="F38" s="13"/>
      <c r="G38" s="19" t="str">
        <f t="shared" si="0"/>
        <v/>
      </c>
      <c r="H38" s="13"/>
      <c r="I38" s="13"/>
    </row>
    <row r="39" spans="1:9" x14ac:dyDescent="0.3">
      <c r="A39" s="18"/>
      <c r="B39" s="13"/>
      <c r="C39" s="19" t="str">
        <f>IF($B39="","",IFERROR(INDEX(Items!$B:$B,MATCH($B39,Items!$A:$A,0)),"Unknown code"))</f>
        <v/>
      </c>
      <c r="D39" s="17"/>
      <c r="E39" s="13"/>
      <c r="F39" s="13"/>
      <c r="G39" s="19" t="str">
        <f t="shared" si="0"/>
        <v/>
      </c>
      <c r="H39" s="13"/>
      <c r="I39" s="13"/>
    </row>
    <row r="40" spans="1:9" x14ac:dyDescent="0.3">
      <c r="A40" s="18"/>
      <c r="B40" s="13"/>
      <c r="C40" s="19" t="str">
        <f>IF($B40="","",IFERROR(INDEX(Items!$B:$B,MATCH($B40,Items!$A:$A,0)),"Unknown code"))</f>
        <v/>
      </c>
      <c r="D40" s="17"/>
      <c r="E40" s="13"/>
      <c r="F40" s="13"/>
      <c r="G40" s="19" t="str">
        <f t="shared" si="0"/>
        <v/>
      </c>
      <c r="H40" s="13"/>
      <c r="I40" s="13"/>
    </row>
    <row r="41" spans="1:9" x14ac:dyDescent="0.3">
      <c r="A41" s="18"/>
      <c r="B41" s="13"/>
      <c r="C41" s="19" t="str">
        <f>IF($B41="","",IFERROR(INDEX(Items!$B:$B,MATCH($B41,Items!$A:$A,0)),"Unknown code"))</f>
        <v/>
      </c>
      <c r="D41" s="17"/>
      <c r="E41" s="13"/>
      <c r="F41" s="13"/>
      <c r="G41" s="19" t="str">
        <f t="shared" si="0"/>
        <v/>
      </c>
      <c r="H41" s="13"/>
      <c r="I41" s="13"/>
    </row>
    <row r="42" spans="1:9" x14ac:dyDescent="0.3">
      <c r="A42" s="18"/>
      <c r="B42" s="13"/>
      <c r="C42" s="19" t="str">
        <f>IF($B42="","",IFERROR(INDEX(Items!$B:$B,MATCH($B42,Items!$A:$A,0)),"Unknown code"))</f>
        <v/>
      </c>
      <c r="D42" s="17"/>
      <c r="E42" s="13"/>
      <c r="F42" s="13"/>
      <c r="G42" s="19" t="str">
        <f t="shared" si="0"/>
        <v/>
      </c>
      <c r="H42" s="13"/>
      <c r="I42" s="13"/>
    </row>
    <row r="43" spans="1:9" x14ac:dyDescent="0.3">
      <c r="A43" s="18"/>
      <c r="B43" s="13"/>
      <c r="C43" s="19" t="str">
        <f>IF($B43="","",IFERROR(INDEX(Items!$B:$B,MATCH($B43,Items!$A:$A,0)),"Unknown code"))</f>
        <v/>
      </c>
      <c r="D43" s="17"/>
      <c r="E43" s="13"/>
      <c r="F43" s="13"/>
      <c r="G43" s="19" t="str">
        <f t="shared" si="0"/>
        <v/>
      </c>
      <c r="H43" s="13"/>
      <c r="I43" s="13"/>
    </row>
    <row r="44" spans="1:9" x14ac:dyDescent="0.3">
      <c r="A44" s="18"/>
      <c r="B44" s="13"/>
      <c r="C44" s="19" t="str">
        <f>IF($B44="","",IFERROR(INDEX(Items!$B:$B,MATCH($B44,Items!$A:$A,0)),"Unknown code"))</f>
        <v/>
      </c>
      <c r="D44" s="17"/>
      <c r="E44" s="13"/>
      <c r="F44" s="13"/>
      <c r="G44" s="19" t="str">
        <f t="shared" si="0"/>
        <v/>
      </c>
      <c r="H44" s="13"/>
      <c r="I44" s="13"/>
    </row>
    <row r="45" spans="1:9" x14ac:dyDescent="0.3">
      <c r="A45" s="18"/>
      <c r="B45" s="13"/>
      <c r="C45" s="19" t="str">
        <f>IF($B45="","",IFERROR(INDEX(Items!$B:$B,MATCH($B45,Items!$A:$A,0)),"Unknown code"))</f>
        <v/>
      </c>
      <c r="D45" s="17"/>
      <c r="E45" s="13"/>
      <c r="F45" s="13"/>
      <c r="G45" s="19" t="str">
        <f t="shared" si="0"/>
        <v/>
      </c>
      <c r="H45" s="13"/>
      <c r="I45" s="13"/>
    </row>
    <row r="46" spans="1:9" x14ac:dyDescent="0.3">
      <c r="A46" s="18"/>
      <c r="B46" s="13"/>
      <c r="C46" s="19" t="str">
        <f>IF($B46="","",IFERROR(INDEX(Items!$B:$B,MATCH($B46,Items!$A:$A,0)),"Unknown code"))</f>
        <v/>
      </c>
      <c r="D46" s="17"/>
      <c r="E46" s="13"/>
      <c r="F46" s="13"/>
      <c r="G46" s="19" t="str">
        <f t="shared" si="0"/>
        <v/>
      </c>
      <c r="H46" s="13"/>
      <c r="I46" s="13"/>
    </row>
    <row r="47" spans="1:9" x14ac:dyDescent="0.3">
      <c r="A47" s="18"/>
      <c r="B47" s="13"/>
      <c r="C47" s="19" t="str">
        <f>IF($B47="","",IFERROR(INDEX(Items!$B:$B,MATCH($B47,Items!$A:$A,0)),"Unknown code"))</f>
        <v/>
      </c>
      <c r="D47" s="17"/>
      <c r="E47" s="13"/>
      <c r="F47" s="13"/>
      <c r="G47" s="19" t="str">
        <f t="shared" si="0"/>
        <v/>
      </c>
      <c r="H47" s="13"/>
      <c r="I47" s="13"/>
    </row>
    <row r="48" spans="1:9" x14ac:dyDescent="0.3">
      <c r="A48" s="18"/>
      <c r="B48" s="13"/>
      <c r="C48" s="19" t="str">
        <f>IF($B48="","",IFERROR(INDEX(Items!$B:$B,MATCH($B48,Items!$A:$A,0)),"Unknown code"))</f>
        <v/>
      </c>
      <c r="D48" s="17"/>
      <c r="E48" s="13"/>
      <c r="F48" s="13"/>
      <c r="G48" s="19" t="str">
        <f t="shared" si="0"/>
        <v/>
      </c>
      <c r="H48" s="13"/>
      <c r="I48" s="13"/>
    </row>
    <row r="49" spans="1:9" x14ac:dyDescent="0.3">
      <c r="A49" s="18"/>
      <c r="B49" s="13"/>
      <c r="C49" s="19" t="str">
        <f>IF($B49="","",IFERROR(INDEX(Items!$B:$B,MATCH($B49,Items!$A:$A,0)),"Unknown code"))</f>
        <v/>
      </c>
      <c r="D49" s="17"/>
      <c r="E49" s="13"/>
      <c r="F49" s="13"/>
      <c r="G49" s="19" t="str">
        <f t="shared" si="0"/>
        <v/>
      </c>
      <c r="H49" s="13"/>
      <c r="I49" s="13"/>
    </row>
    <row r="50" spans="1:9" x14ac:dyDescent="0.3">
      <c r="A50" s="18"/>
      <c r="B50" s="13"/>
      <c r="C50" s="19" t="str">
        <f>IF($B50="","",IFERROR(INDEX(Items!$B:$B,MATCH($B50,Items!$A:$A,0)),"Unknown code"))</f>
        <v/>
      </c>
      <c r="D50" s="17"/>
      <c r="E50" s="13"/>
      <c r="F50" s="13"/>
      <c r="G50" s="19" t="str">
        <f t="shared" si="0"/>
        <v/>
      </c>
      <c r="H50" s="13"/>
      <c r="I50" s="13"/>
    </row>
    <row r="51" spans="1:9" x14ac:dyDescent="0.3">
      <c r="A51" s="18"/>
      <c r="B51" s="13"/>
      <c r="C51" s="19" t="str">
        <f>IF($B51="","",IFERROR(INDEX(Items!$B:$B,MATCH($B51,Items!$A:$A,0)),"Unknown code"))</f>
        <v/>
      </c>
      <c r="D51" s="17"/>
      <c r="E51" s="13"/>
      <c r="F51" s="13"/>
      <c r="G51" s="19" t="str">
        <f t="shared" si="0"/>
        <v/>
      </c>
      <c r="H51" s="13"/>
      <c r="I51" s="13"/>
    </row>
    <row r="52" spans="1:9" x14ac:dyDescent="0.3">
      <c r="A52" s="18"/>
      <c r="B52" s="13"/>
      <c r="C52" s="19" t="str">
        <f>IF($B52="","",IFERROR(INDEX(Items!$B:$B,MATCH($B52,Items!$A:$A,0)),"Unknown code"))</f>
        <v/>
      </c>
      <c r="D52" s="17"/>
      <c r="E52" s="13"/>
      <c r="F52" s="13"/>
      <c r="G52" s="19" t="str">
        <f t="shared" si="0"/>
        <v/>
      </c>
      <c r="H52" s="13"/>
      <c r="I52" s="13"/>
    </row>
    <row r="53" spans="1:9" x14ac:dyDescent="0.3">
      <c r="A53" s="18"/>
      <c r="B53" s="13"/>
      <c r="C53" s="19" t="str">
        <f>IF($B53="","",IFERROR(INDEX(Items!$B:$B,MATCH($B53,Items!$A:$A,0)),"Unknown code"))</f>
        <v/>
      </c>
      <c r="D53" s="17"/>
      <c r="E53" s="13"/>
      <c r="F53" s="13"/>
      <c r="G53" s="19" t="str">
        <f t="shared" si="0"/>
        <v/>
      </c>
      <c r="H53" s="13"/>
      <c r="I53" s="13"/>
    </row>
    <row r="54" spans="1:9" x14ac:dyDescent="0.3">
      <c r="A54" s="18"/>
      <c r="B54" s="13"/>
      <c r="C54" s="19" t="str">
        <f>IF($B54="","",IFERROR(INDEX(Items!$B:$B,MATCH($B54,Items!$A:$A,0)),"Unknown code"))</f>
        <v/>
      </c>
      <c r="D54" s="17"/>
      <c r="E54" s="13"/>
      <c r="F54" s="13"/>
      <c r="G54" s="19" t="str">
        <f t="shared" si="0"/>
        <v/>
      </c>
      <c r="H54" s="13"/>
      <c r="I54" s="13"/>
    </row>
    <row r="55" spans="1:9" x14ac:dyDescent="0.3">
      <c r="A55" s="18"/>
      <c r="B55" s="13"/>
      <c r="C55" s="19" t="str">
        <f>IF($B55="","",IFERROR(INDEX(Items!$B:$B,MATCH($B55,Items!$A:$A,0)),"Unknown code"))</f>
        <v/>
      </c>
      <c r="D55" s="17"/>
      <c r="E55" s="13"/>
      <c r="F55" s="13"/>
      <c r="G55" s="19" t="str">
        <f t="shared" si="0"/>
        <v/>
      </c>
      <c r="H55" s="13"/>
      <c r="I55" s="13"/>
    </row>
    <row r="56" spans="1:9" x14ac:dyDescent="0.3">
      <c r="A56" s="18"/>
      <c r="B56" s="13"/>
      <c r="C56" s="19" t="str">
        <f>IF($B56="","",IFERROR(INDEX(Items!$B:$B,MATCH($B56,Items!$A:$A,0)),"Unknown code"))</f>
        <v/>
      </c>
      <c r="D56" s="17"/>
      <c r="E56" s="13"/>
      <c r="F56" s="13"/>
      <c r="G56" s="19" t="str">
        <f t="shared" si="0"/>
        <v/>
      </c>
      <c r="H56" s="13"/>
      <c r="I56" s="13"/>
    </row>
    <row r="57" spans="1:9" x14ac:dyDescent="0.3">
      <c r="A57" s="18"/>
      <c r="B57" s="13"/>
      <c r="C57" s="19" t="str">
        <f>IF($B57="","",IFERROR(INDEX(Items!$B:$B,MATCH($B57,Items!$A:$A,0)),"Unknown code"))</f>
        <v/>
      </c>
      <c r="D57" s="17"/>
      <c r="E57" s="13"/>
      <c r="F57" s="13"/>
      <c r="G57" s="19" t="str">
        <f t="shared" si="0"/>
        <v/>
      </c>
      <c r="H57" s="13"/>
      <c r="I57" s="13"/>
    </row>
    <row r="58" spans="1:9" x14ac:dyDescent="0.3">
      <c r="A58" s="18"/>
      <c r="B58" s="13"/>
      <c r="C58" s="19" t="str">
        <f>IF($B58="","",IFERROR(INDEX(Items!$B:$B,MATCH($B58,Items!$A:$A,0)),"Unknown code"))</f>
        <v/>
      </c>
      <c r="D58" s="17"/>
      <c r="E58" s="13"/>
      <c r="F58" s="13"/>
      <c r="G58" s="19" t="str">
        <f t="shared" si="0"/>
        <v/>
      </c>
      <c r="H58" s="13"/>
      <c r="I58" s="13"/>
    </row>
    <row r="59" spans="1:9" x14ac:dyDescent="0.3">
      <c r="A59" s="18"/>
      <c r="B59" s="13"/>
      <c r="C59" s="19" t="str">
        <f>IF($B59="","",IFERROR(INDEX(Items!$B:$B,MATCH($B59,Items!$A:$A,0)),"Unknown code"))</f>
        <v/>
      </c>
      <c r="D59" s="17"/>
      <c r="E59" s="13"/>
      <c r="F59" s="13"/>
      <c r="G59" s="19" t="str">
        <f t="shared" si="0"/>
        <v/>
      </c>
      <c r="H59" s="13"/>
      <c r="I59" s="13"/>
    </row>
    <row r="60" spans="1:9" x14ac:dyDescent="0.3">
      <c r="A60" s="18"/>
      <c r="B60" s="13"/>
      <c r="C60" s="19" t="str">
        <f>IF($B60="","",IFERROR(INDEX(Items!$B:$B,MATCH($B60,Items!$A:$A,0)),"Unknown code"))</f>
        <v/>
      </c>
      <c r="D60" s="17"/>
      <c r="E60" s="13"/>
      <c r="F60" s="13"/>
      <c r="G60" s="19" t="str">
        <f t="shared" si="0"/>
        <v/>
      </c>
      <c r="H60" s="13"/>
      <c r="I60" s="13"/>
    </row>
    <row r="61" spans="1:9" x14ac:dyDescent="0.3">
      <c r="A61" s="18"/>
      <c r="B61" s="13"/>
      <c r="C61" s="19" t="str">
        <f>IF($B61="","",IFERROR(INDEX(Items!$B:$B,MATCH($B61,Items!$A:$A,0)),"Unknown code"))</f>
        <v/>
      </c>
      <c r="D61" s="17"/>
      <c r="E61" s="13"/>
      <c r="F61" s="13"/>
      <c r="G61" s="19" t="str">
        <f t="shared" si="0"/>
        <v/>
      </c>
      <c r="H61" s="13"/>
      <c r="I61" s="13"/>
    </row>
    <row r="62" spans="1:9" x14ac:dyDescent="0.3">
      <c r="A62" s="18"/>
      <c r="B62" s="13"/>
      <c r="C62" s="19" t="str">
        <f>IF($B62="","",IFERROR(INDEX(Items!$B:$B,MATCH($B62,Items!$A:$A,0)),"Unknown code"))</f>
        <v/>
      </c>
      <c r="D62" s="17"/>
      <c r="E62" s="13"/>
      <c r="F62" s="13"/>
      <c r="G62" s="19" t="str">
        <f t="shared" si="0"/>
        <v/>
      </c>
      <c r="H62" s="13"/>
      <c r="I62" s="13"/>
    </row>
    <row r="63" spans="1:9" x14ac:dyDescent="0.3">
      <c r="A63" s="18"/>
      <c r="B63" s="13"/>
      <c r="C63" s="19" t="str">
        <f>IF($B63="","",IFERROR(INDEX(Items!$B:$B,MATCH($B63,Items!$A:$A,0)),"Unknown code"))</f>
        <v/>
      </c>
      <c r="D63" s="17"/>
      <c r="E63" s="13"/>
      <c r="F63" s="13"/>
      <c r="G63" s="19" t="str">
        <f t="shared" si="0"/>
        <v/>
      </c>
      <c r="H63" s="13"/>
      <c r="I63" s="13"/>
    </row>
    <row r="64" spans="1:9" x14ac:dyDescent="0.3">
      <c r="A64" s="18"/>
      <c r="B64" s="13"/>
      <c r="C64" s="19" t="str">
        <f>IF($B64="","",IFERROR(INDEX(Items!$B:$B,MATCH($B64,Items!$A:$A,0)),"Unknown code"))</f>
        <v/>
      </c>
      <c r="D64" s="17"/>
      <c r="E64" s="13"/>
      <c r="F64" s="13"/>
      <c r="G64" s="19" t="str">
        <f t="shared" si="0"/>
        <v/>
      </c>
      <c r="H64" s="13"/>
      <c r="I64" s="13"/>
    </row>
    <row r="65" spans="1:9" x14ac:dyDescent="0.3">
      <c r="A65" s="18"/>
      <c r="B65" s="13"/>
      <c r="C65" s="19" t="str">
        <f>IF($B65="","",IFERROR(INDEX(Items!$B:$B,MATCH($B65,Items!$A:$A,0)),"Unknown code"))</f>
        <v/>
      </c>
      <c r="D65" s="17"/>
      <c r="E65" s="13"/>
      <c r="F65" s="13"/>
      <c r="G65" s="19" t="str">
        <f t="shared" si="0"/>
        <v/>
      </c>
      <c r="H65" s="13"/>
      <c r="I65" s="13"/>
    </row>
    <row r="66" spans="1:9" x14ac:dyDescent="0.3">
      <c r="A66" s="18"/>
      <c r="B66" s="13"/>
      <c r="C66" s="19" t="str">
        <f>IF($B66="","",IFERROR(INDEX(Items!$B:$B,MATCH($B66,Items!$A:$A,0)),"Unknown code"))</f>
        <v/>
      </c>
      <c r="D66" s="17"/>
      <c r="E66" s="13"/>
      <c r="F66" s="13"/>
      <c r="G66" s="19" t="str">
        <f t="shared" si="0"/>
        <v/>
      </c>
      <c r="H66" s="13"/>
      <c r="I66" s="13"/>
    </row>
    <row r="67" spans="1:9" x14ac:dyDescent="0.3">
      <c r="A67" s="18"/>
      <c r="B67" s="13"/>
      <c r="C67" s="19" t="str">
        <f>IF($B67="","",IFERROR(INDEX(Items!$B:$B,MATCH($B67,Items!$A:$A,0)),"Unknown code"))</f>
        <v/>
      </c>
      <c r="D67" s="17"/>
      <c r="E67" s="13"/>
      <c r="F67" s="13"/>
      <c r="G67" s="19" t="str">
        <f t="shared" si="0"/>
        <v/>
      </c>
      <c r="H67" s="13"/>
      <c r="I67" s="13"/>
    </row>
    <row r="68" spans="1:9" x14ac:dyDescent="0.3">
      <c r="A68" s="18"/>
      <c r="B68" s="13"/>
      <c r="C68" s="19" t="str">
        <f>IF($B68="","",IFERROR(INDEX(Items!$B:$B,MATCH($B68,Items!$A:$A,0)),"Unknown code"))</f>
        <v/>
      </c>
      <c r="D68" s="17"/>
      <c r="E68" s="13"/>
      <c r="F68" s="13"/>
      <c r="G68" s="19" t="str">
        <f t="shared" ref="G68:G131" si="1">IF($D68="","",IF(AND($E68="",$F68&lt;&gt;""),"Receipt",IF(AND($E68&lt;&gt;"",$F68=""),"Issue",IF(AND($E68&lt;&gt;"",$F68&lt;&gt;""),IF($E68=$F68,"Same location","Transfer"),"Location missing"))))</f>
        <v/>
      </c>
      <c r="H68" s="13"/>
      <c r="I68" s="13"/>
    </row>
    <row r="69" spans="1:9" x14ac:dyDescent="0.3">
      <c r="A69" s="18"/>
      <c r="B69" s="13"/>
      <c r="C69" s="19" t="str">
        <f>IF($B69="","",IFERROR(INDEX(Items!$B:$B,MATCH($B69,Items!$A:$A,0)),"Unknown code"))</f>
        <v/>
      </c>
      <c r="D69" s="17"/>
      <c r="E69" s="13"/>
      <c r="F69" s="13"/>
      <c r="G69" s="19" t="str">
        <f t="shared" si="1"/>
        <v/>
      </c>
      <c r="H69" s="13"/>
      <c r="I69" s="13"/>
    </row>
    <row r="70" spans="1:9" x14ac:dyDescent="0.3">
      <c r="A70" s="18"/>
      <c r="B70" s="13"/>
      <c r="C70" s="19" t="str">
        <f>IF($B70="","",IFERROR(INDEX(Items!$B:$B,MATCH($B70,Items!$A:$A,0)),"Unknown code"))</f>
        <v/>
      </c>
      <c r="D70" s="17"/>
      <c r="E70" s="13"/>
      <c r="F70" s="13"/>
      <c r="G70" s="19" t="str">
        <f t="shared" si="1"/>
        <v/>
      </c>
      <c r="H70" s="13"/>
      <c r="I70" s="13"/>
    </row>
    <row r="71" spans="1:9" x14ac:dyDescent="0.3">
      <c r="A71" s="18"/>
      <c r="B71" s="13"/>
      <c r="C71" s="19" t="str">
        <f>IF($B71="","",IFERROR(INDEX(Items!$B:$B,MATCH($B71,Items!$A:$A,0)),"Unknown code"))</f>
        <v/>
      </c>
      <c r="D71" s="17"/>
      <c r="E71" s="13"/>
      <c r="F71" s="13"/>
      <c r="G71" s="19" t="str">
        <f t="shared" si="1"/>
        <v/>
      </c>
      <c r="H71" s="13"/>
      <c r="I71" s="13"/>
    </row>
    <row r="72" spans="1:9" x14ac:dyDescent="0.3">
      <c r="A72" s="18"/>
      <c r="B72" s="13"/>
      <c r="C72" s="19" t="str">
        <f>IF($B72="","",IFERROR(INDEX(Items!$B:$B,MATCH($B72,Items!$A:$A,0)),"Unknown code"))</f>
        <v/>
      </c>
      <c r="D72" s="17"/>
      <c r="E72" s="13"/>
      <c r="F72" s="13"/>
      <c r="G72" s="19" t="str">
        <f t="shared" si="1"/>
        <v/>
      </c>
      <c r="H72" s="13"/>
      <c r="I72" s="13"/>
    </row>
    <row r="73" spans="1:9" x14ac:dyDescent="0.3">
      <c r="A73" s="18"/>
      <c r="B73" s="13"/>
      <c r="C73" s="19" t="str">
        <f>IF($B73="","",IFERROR(INDEX(Items!$B:$B,MATCH($B73,Items!$A:$A,0)),"Unknown code"))</f>
        <v/>
      </c>
      <c r="D73" s="17"/>
      <c r="E73" s="13"/>
      <c r="F73" s="13"/>
      <c r="G73" s="19" t="str">
        <f t="shared" si="1"/>
        <v/>
      </c>
      <c r="H73" s="13"/>
      <c r="I73" s="13"/>
    </row>
    <row r="74" spans="1:9" x14ac:dyDescent="0.3">
      <c r="A74" s="18"/>
      <c r="B74" s="13"/>
      <c r="C74" s="19" t="str">
        <f>IF($B74="","",IFERROR(INDEX(Items!$B:$B,MATCH($B74,Items!$A:$A,0)),"Unknown code"))</f>
        <v/>
      </c>
      <c r="D74" s="17"/>
      <c r="E74" s="13"/>
      <c r="F74" s="13"/>
      <c r="G74" s="19" t="str">
        <f t="shared" si="1"/>
        <v/>
      </c>
      <c r="H74" s="13"/>
      <c r="I74" s="13"/>
    </row>
    <row r="75" spans="1:9" x14ac:dyDescent="0.3">
      <c r="A75" s="18"/>
      <c r="B75" s="13"/>
      <c r="C75" s="19" t="str">
        <f>IF($B75="","",IFERROR(INDEX(Items!$B:$B,MATCH($B75,Items!$A:$A,0)),"Unknown code"))</f>
        <v/>
      </c>
      <c r="D75" s="17"/>
      <c r="E75" s="13"/>
      <c r="F75" s="13"/>
      <c r="G75" s="19" t="str">
        <f t="shared" si="1"/>
        <v/>
      </c>
      <c r="H75" s="13"/>
      <c r="I75" s="13"/>
    </row>
    <row r="76" spans="1:9" x14ac:dyDescent="0.3">
      <c r="A76" s="18"/>
      <c r="B76" s="13"/>
      <c r="C76" s="19" t="str">
        <f>IF($B76="","",IFERROR(INDEX(Items!$B:$B,MATCH($B76,Items!$A:$A,0)),"Unknown code"))</f>
        <v/>
      </c>
      <c r="D76" s="17"/>
      <c r="E76" s="13"/>
      <c r="F76" s="13"/>
      <c r="G76" s="19" t="str">
        <f t="shared" si="1"/>
        <v/>
      </c>
      <c r="H76" s="13"/>
      <c r="I76" s="13"/>
    </row>
    <row r="77" spans="1:9" x14ac:dyDescent="0.3">
      <c r="A77" s="18"/>
      <c r="B77" s="13"/>
      <c r="C77" s="19" t="str">
        <f>IF($B77="","",IFERROR(INDEX(Items!$B:$B,MATCH($B77,Items!$A:$A,0)),"Unknown code"))</f>
        <v/>
      </c>
      <c r="D77" s="17"/>
      <c r="E77" s="13"/>
      <c r="F77" s="13"/>
      <c r="G77" s="19" t="str">
        <f t="shared" si="1"/>
        <v/>
      </c>
      <c r="H77" s="13"/>
      <c r="I77" s="13"/>
    </row>
    <row r="78" spans="1:9" x14ac:dyDescent="0.3">
      <c r="A78" s="18"/>
      <c r="B78" s="13"/>
      <c r="C78" s="19" t="str">
        <f>IF($B78="","",IFERROR(INDEX(Items!$B:$B,MATCH($B78,Items!$A:$A,0)),"Unknown code"))</f>
        <v/>
      </c>
      <c r="D78" s="17"/>
      <c r="E78" s="13"/>
      <c r="F78" s="13"/>
      <c r="G78" s="19" t="str">
        <f t="shared" si="1"/>
        <v/>
      </c>
      <c r="H78" s="13"/>
      <c r="I78" s="13"/>
    </row>
    <row r="79" spans="1:9" x14ac:dyDescent="0.3">
      <c r="A79" s="18"/>
      <c r="B79" s="13"/>
      <c r="C79" s="19" t="str">
        <f>IF($B79="","",IFERROR(INDEX(Items!$B:$B,MATCH($B79,Items!$A:$A,0)),"Unknown code"))</f>
        <v/>
      </c>
      <c r="D79" s="17"/>
      <c r="E79" s="13"/>
      <c r="F79" s="13"/>
      <c r="G79" s="19" t="str">
        <f t="shared" si="1"/>
        <v/>
      </c>
      <c r="H79" s="13"/>
      <c r="I79" s="13"/>
    </row>
    <row r="80" spans="1:9" x14ac:dyDescent="0.3">
      <c r="A80" s="18"/>
      <c r="B80" s="13"/>
      <c r="C80" s="19" t="str">
        <f>IF($B80="","",IFERROR(INDEX(Items!$B:$B,MATCH($B80,Items!$A:$A,0)),"Unknown code"))</f>
        <v/>
      </c>
      <c r="D80" s="17"/>
      <c r="E80" s="13"/>
      <c r="F80" s="13"/>
      <c r="G80" s="19" t="str">
        <f t="shared" si="1"/>
        <v/>
      </c>
      <c r="H80" s="13"/>
      <c r="I80" s="13"/>
    </row>
    <row r="81" spans="1:9" x14ac:dyDescent="0.3">
      <c r="A81" s="18"/>
      <c r="B81" s="13"/>
      <c r="C81" s="19" t="str">
        <f>IF($B81="","",IFERROR(INDEX(Items!$B:$B,MATCH($B81,Items!$A:$A,0)),"Unknown code"))</f>
        <v/>
      </c>
      <c r="D81" s="17"/>
      <c r="E81" s="13"/>
      <c r="F81" s="13"/>
      <c r="G81" s="19" t="str">
        <f t="shared" si="1"/>
        <v/>
      </c>
      <c r="H81" s="13"/>
      <c r="I81" s="13"/>
    </row>
    <row r="82" spans="1:9" x14ac:dyDescent="0.3">
      <c r="A82" s="18"/>
      <c r="B82" s="13"/>
      <c r="C82" s="19" t="str">
        <f>IF($B82="","",IFERROR(INDEX(Items!$B:$B,MATCH($B82,Items!$A:$A,0)),"Unknown code"))</f>
        <v/>
      </c>
      <c r="D82" s="17"/>
      <c r="E82" s="13"/>
      <c r="F82" s="13"/>
      <c r="G82" s="19" t="str">
        <f t="shared" si="1"/>
        <v/>
      </c>
      <c r="H82" s="13"/>
      <c r="I82" s="13"/>
    </row>
    <row r="83" spans="1:9" x14ac:dyDescent="0.3">
      <c r="A83" s="18"/>
      <c r="B83" s="13"/>
      <c r="C83" s="19" t="str">
        <f>IF($B83="","",IFERROR(INDEX(Items!$B:$B,MATCH($B83,Items!$A:$A,0)),"Unknown code"))</f>
        <v/>
      </c>
      <c r="D83" s="17"/>
      <c r="E83" s="13"/>
      <c r="F83" s="13"/>
      <c r="G83" s="19" t="str">
        <f t="shared" si="1"/>
        <v/>
      </c>
      <c r="H83" s="13"/>
      <c r="I83" s="13"/>
    </row>
    <row r="84" spans="1:9" x14ac:dyDescent="0.3">
      <c r="A84" s="18"/>
      <c r="B84" s="13"/>
      <c r="C84" s="19" t="str">
        <f>IF($B84="","",IFERROR(INDEX(Items!$B:$B,MATCH($B84,Items!$A:$A,0)),"Unknown code"))</f>
        <v/>
      </c>
      <c r="D84" s="17"/>
      <c r="E84" s="13"/>
      <c r="F84" s="13"/>
      <c r="G84" s="19" t="str">
        <f t="shared" si="1"/>
        <v/>
      </c>
      <c r="H84" s="13"/>
      <c r="I84" s="13"/>
    </row>
    <row r="85" spans="1:9" x14ac:dyDescent="0.3">
      <c r="A85" s="18"/>
      <c r="B85" s="13"/>
      <c r="C85" s="19" t="str">
        <f>IF($B85="","",IFERROR(INDEX(Items!$B:$B,MATCH($B85,Items!$A:$A,0)),"Unknown code"))</f>
        <v/>
      </c>
      <c r="D85" s="17"/>
      <c r="E85" s="13"/>
      <c r="F85" s="13"/>
      <c r="G85" s="19" t="str">
        <f t="shared" si="1"/>
        <v/>
      </c>
      <c r="H85" s="13"/>
      <c r="I85" s="13"/>
    </row>
    <row r="86" spans="1:9" x14ac:dyDescent="0.3">
      <c r="A86" s="18"/>
      <c r="B86" s="13"/>
      <c r="C86" s="19" t="str">
        <f>IF($B86="","",IFERROR(INDEX(Items!$B:$B,MATCH($B86,Items!$A:$A,0)),"Unknown code"))</f>
        <v/>
      </c>
      <c r="D86" s="17"/>
      <c r="E86" s="13"/>
      <c r="F86" s="13"/>
      <c r="G86" s="19" t="str">
        <f t="shared" si="1"/>
        <v/>
      </c>
      <c r="H86" s="13"/>
      <c r="I86" s="13"/>
    </row>
    <row r="87" spans="1:9" x14ac:dyDescent="0.3">
      <c r="A87" s="18"/>
      <c r="B87" s="13"/>
      <c r="C87" s="19" t="str">
        <f>IF($B87="","",IFERROR(INDEX(Items!$B:$B,MATCH($B87,Items!$A:$A,0)),"Unknown code"))</f>
        <v/>
      </c>
      <c r="D87" s="17"/>
      <c r="E87" s="13"/>
      <c r="F87" s="13"/>
      <c r="G87" s="19" t="str">
        <f t="shared" si="1"/>
        <v/>
      </c>
      <c r="H87" s="13"/>
      <c r="I87" s="13"/>
    </row>
    <row r="88" spans="1:9" x14ac:dyDescent="0.3">
      <c r="A88" s="18"/>
      <c r="B88" s="13"/>
      <c r="C88" s="19" t="str">
        <f>IF($B88="","",IFERROR(INDEX(Items!$B:$B,MATCH($B88,Items!$A:$A,0)),"Unknown code"))</f>
        <v/>
      </c>
      <c r="D88" s="17"/>
      <c r="E88" s="13"/>
      <c r="F88" s="13"/>
      <c r="G88" s="19" t="str">
        <f t="shared" si="1"/>
        <v/>
      </c>
      <c r="H88" s="13"/>
      <c r="I88" s="13"/>
    </row>
    <row r="89" spans="1:9" x14ac:dyDescent="0.3">
      <c r="A89" s="18"/>
      <c r="B89" s="13"/>
      <c r="C89" s="19" t="str">
        <f>IF($B89="","",IFERROR(INDEX(Items!$B:$B,MATCH($B89,Items!$A:$A,0)),"Unknown code"))</f>
        <v/>
      </c>
      <c r="D89" s="17"/>
      <c r="E89" s="13"/>
      <c r="F89" s="13"/>
      <c r="G89" s="19" t="str">
        <f t="shared" si="1"/>
        <v/>
      </c>
      <c r="H89" s="13"/>
      <c r="I89" s="13"/>
    </row>
    <row r="90" spans="1:9" x14ac:dyDescent="0.3">
      <c r="A90" s="18"/>
      <c r="B90" s="13"/>
      <c r="C90" s="19" t="str">
        <f>IF($B90="","",IFERROR(INDEX(Items!$B:$B,MATCH($B90,Items!$A:$A,0)),"Unknown code"))</f>
        <v/>
      </c>
      <c r="D90" s="17"/>
      <c r="E90" s="13"/>
      <c r="F90" s="13"/>
      <c r="G90" s="19" t="str">
        <f t="shared" si="1"/>
        <v/>
      </c>
      <c r="H90" s="13"/>
      <c r="I90" s="13"/>
    </row>
    <row r="91" spans="1:9" x14ac:dyDescent="0.3">
      <c r="A91" s="18"/>
      <c r="B91" s="13"/>
      <c r="C91" s="19" t="str">
        <f>IF($B91="","",IFERROR(INDEX(Items!$B:$B,MATCH($B91,Items!$A:$A,0)),"Unknown code"))</f>
        <v/>
      </c>
      <c r="D91" s="17"/>
      <c r="E91" s="13"/>
      <c r="F91" s="13"/>
      <c r="G91" s="19" t="str">
        <f t="shared" si="1"/>
        <v/>
      </c>
      <c r="H91" s="13"/>
      <c r="I91" s="13"/>
    </row>
    <row r="92" spans="1:9" x14ac:dyDescent="0.3">
      <c r="A92" s="18"/>
      <c r="B92" s="13"/>
      <c r="C92" s="19" t="str">
        <f>IF($B92="","",IFERROR(INDEX(Items!$B:$B,MATCH($B92,Items!$A:$A,0)),"Unknown code"))</f>
        <v/>
      </c>
      <c r="D92" s="17"/>
      <c r="E92" s="13"/>
      <c r="F92" s="13"/>
      <c r="G92" s="19" t="str">
        <f t="shared" si="1"/>
        <v/>
      </c>
      <c r="H92" s="13"/>
      <c r="I92" s="13"/>
    </row>
    <row r="93" spans="1:9" x14ac:dyDescent="0.3">
      <c r="A93" s="18"/>
      <c r="B93" s="13"/>
      <c r="C93" s="19" t="str">
        <f>IF($B93="","",IFERROR(INDEX(Items!$B:$B,MATCH($B93,Items!$A:$A,0)),"Unknown code"))</f>
        <v/>
      </c>
      <c r="D93" s="17"/>
      <c r="E93" s="13"/>
      <c r="F93" s="13"/>
      <c r="G93" s="19" t="str">
        <f t="shared" si="1"/>
        <v/>
      </c>
      <c r="H93" s="13"/>
      <c r="I93" s="13"/>
    </row>
    <row r="94" spans="1:9" x14ac:dyDescent="0.3">
      <c r="A94" s="18"/>
      <c r="B94" s="13"/>
      <c r="C94" s="19" t="str">
        <f>IF($B94="","",IFERROR(INDEX(Items!$B:$B,MATCH($B94,Items!$A:$A,0)),"Unknown code"))</f>
        <v/>
      </c>
      <c r="D94" s="17"/>
      <c r="E94" s="13"/>
      <c r="F94" s="13"/>
      <c r="G94" s="19" t="str">
        <f t="shared" si="1"/>
        <v/>
      </c>
      <c r="H94" s="13"/>
      <c r="I94" s="13"/>
    </row>
    <row r="95" spans="1:9" x14ac:dyDescent="0.3">
      <c r="A95" s="18"/>
      <c r="B95" s="13"/>
      <c r="C95" s="19" t="str">
        <f>IF($B95="","",IFERROR(INDEX(Items!$B:$B,MATCH($B95,Items!$A:$A,0)),"Unknown code"))</f>
        <v/>
      </c>
      <c r="D95" s="17"/>
      <c r="E95" s="13"/>
      <c r="F95" s="13"/>
      <c r="G95" s="19" t="str">
        <f t="shared" si="1"/>
        <v/>
      </c>
      <c r="H95" s="13"/>
      <c r="I95" s="13"/>
    </row>
    <row r="96" spans="1:9" x14ac:dyDescent="0.3">
      <c r="A96" s="18"/>
      <c r="B96" s="13"/>
      <c r="C96" s="19" t="str">
        <f>IF($B96="","",IFERROR(INDEX(Items!$B:$B,MATCH($B96,Items!$A:$A,0)),"Unknown code"))</f>
        <v/>
      </c>
      <c r="D96" s="17"/>
      <c r="E96" s="13"/>
      <c r="F96" s="13"/>
      <c r="G96" s="19" t="str">
        <f t="shared" si="1"/>
        <v/>
      </c>
      <c r="H96" s="13"/>
      <c r="I96" s="13"/>
    </row>
    <row r="97" spans="1:9" x14ac:dyDescent="0.3">
      <c r="A97" s="18"/>
      <c r="B97" s="13"/>
      <c r="C97" s="19" t="str">
        <f>IF($B97="","",IFERROR(INDEX(Items!$B:$B,MATCH($B97,Items!$A:$A,0)),"Unknown code"))</f>
        <v/>
      </c>
      <c r="D97" s="17"/>
      <c r="E97" s="13"/>
      <c r="F97" s="13"/>
      <c r="G97" s="19" t="str">
        <f t="shared" si="1"/>
        <v/>
      </c>
      <c r="H97" s="13"/>
      <c r="I97" s="13"/>
    </row>
    <row r="98" spans="1:9" x14ac:dyDescent="0.3">
      <c r="A98" s="18"/>
      <c r="B98" s="13"/>
      <c r="C98" s="19" t="str">
        <f>IF($B98="","",IFERROR(INDEX(Items!$B:$B,MATCH($B98,Items!$A:$A,0)),"Unknown code"))</f>
        <v/>
      </c>
      <c r="D98" s="17"/>
      <c r="E98" s="13"/>
      <c r="F98" s="13"/>
      <c r="G98" s="19" t="str">
        <f t="shared" si="1"/>
        <v/>
      </c>
      <c r="H98" s="13"/>
      <c r="I98" s="13"/>
    </row>
    <row r="99" spans="1:9" x14ac:dyDescent="0.3">
      <c r="A99" s="18"/>
      <c r="B99" s="13"/>
      <c r="C99" s="19" t="str">
        <f>IF($B99="","",IFERROR(INDEX(Items!$B:$B,MATCH($B99,Items!$A:$A,0)),"Unknown code"))</f>
        <v/>
      </c>
      <c r="D99" s="17"/>
      <c r="E99" s="13"/>
      <c r="F99" s="13"/>
      <c r="G99" s="19" t="str">
        <f t="shared" si="1"/>
        <v/>
      </c>
      <c r="H99" s="13"/>
      <c r="I99" s="13"/>
    </row>
    <row r="100" spans="1:9" x14ac:dyDescent="0.3">
      <c r="A100" s="18"/>
      <c r="B100" s="13"/>
      <c r="C100" s="19" t="str">
        <f>IF($B100="","",IFERROR(INDEX(Items!$B:$B,MATCH($B100,Items!$A:$A,0)),"Unknown code"))</f>
        <v/>
      </c>
      <c r="D100" s="17"/>
      <c r="E100" s="13"/>
      <c r="F100" s="13"/>
      <c r="G100" s="19" t="str">
        <f t="shared" si="1"/>
        <v/>
      </c>
      <c r="H100" s="13"/>
      <c r="I100" s="13"/>
    </row>
    <row r="101" spans="1:9" x14ac:dyDescent="0.3">
      <c r="A101" s="18"/>
      <c r="B101" s="13"/>
      <c r="C101" s="19" t="str">
        <f>IF($B101="","",IFERROR(INDEX(Items!$B:$B,MATCH($B101,Items!$A:$A,0)),"Unknown code"))</f>
        <v/>
      </c>
      <c r="D101" s="17"/>
      <c r="E101" s="13"/>
      <c r="F101" s="13"/>
      <c r="G101" s="19" t="str">
        <f t="shared" si="1"/>
        <v/>
      </c>
      <c r="H101" s="13"/>
      <c r="I101" s="13"/>
    </row>
    <row r="102" spans="1:9" x14ac:dyDescent="0.3">
      <c r="A102" s="18"/>
      <c r="B102" s="13"/>
      <c r="C102" s="19" t="str">
        <f>IF($B102="","",IFERROR(INDEX(Items!$B:$B,MATCH($B102,Items!$A:$A,0)),"Unknown code"))</f>
        <v/>
      </c>
      <c r="D102" s="17"/>
      <c r="E102" s="13"/>
      <c r="F102" s="13"/>
      <c r="G102" s="19" t="str">
        <f t="shared" si="1"/>
        <v/>
      </c>
      <c r="H102" s="13"/>
      <c r="I102" s="13"/>
    </row>
    <row r="103" spans="1:9" x14ac:dyDescent="0.3">
      <c r="A103" s="18"/>
      <c r="B103" s="13"/>
      <c r="C103" s="19" t="str">
        <f>IF($B103="","",IFERROR(INDEX(Items!$B:$B,MATCH($B103,Items!$A:$A,0)),"Unknown code"))</f>
        <v/>
      </c>
      <c r="D103" s="17"/>
      <c r="E103" s="13"/>
      <c r="F103" s="13"/>
      <c r="G103" s="19" t="str">
        <f t="shared" si="1"/>
        <v/>
      </c>
      <c r="H103" s="13"/>
      <c r="I103" s="13"/>
    </row>
    <row r="104" spans="1:9" x14ac:dyDescent="0.3">
      <c r="A104" s="18"/>
      <c r="B104" s="13"/>
      <c r="C104" s="19" t="str">
        <f>IF($B104="","",IFERROR(INDEX(Items!$B:$B,MATCH($B104,Items!$A:$A,0)),"Unknown code"))</f>
        <v/>
      </c>
      <c r="D104" s="17"/>
      <c r="E104" s="13"/>
      <c r="F104" s="13"/>
      <c r="G104" s="19" t="str">
        <f t="shared" si="1"/>
        <v/>
      </c>
      <c r="H104" s="13"/>
      <c r="I104" s="13"/>
    </row>
    <row r="105" spans="1:9" x14ac:dyDescent="0.3">
      <c r="A105" s="18"/>
      <c r="B105" s="13"/>
      <c r="C105" s="19" t="str">
        <f>IF($B105="","",IFERROR(INDEX(Items!$B:$B,MATCH($B105,Items!$A:$A,0)),"Unknown code"))</f>
        <v/>
      </c>
      <c r="D105" s="17"/>
      <c r="E105" s="13"/>
      <c r="F105" s="13"/>
      <c r="G105" s="19" t="str">
        <f t="shared" si="1"/>
        <v/>
      </c>
      <c r="H105" s="13"/>
      <c r="I105" s="13"/>
    </row>
    <row r="106" spans="1:9" x14ac:dyDescent="0.3">
      <c r="A106" s="18"/>
      <c r="B106" s="13"/>
      <c r="C106" s="19" t="str">
        <f>IF($B106="","",IFERROR(INDEX(Items!$B:$B,MATCH($B106,Items!$A:$A,0)),"Unknown code"))</f>
        <v/>
      </c>
      <c r="D106" s="17"/>
      <c r="E106" s="13"/>
      <c r="F106" s="13"/>
      <c r="G106" s="19" t="str">
        <f t="shared" si="1"/>
        <v/>
      </c>
      <c r="H106" s="13"/>
      <c r="I106" s="13"/>
    </row>
    <row r="107" spans="1:9" x14ac:dyDescent="0.3">
      <c r="A107" s="18"/>
      <c r="B107" s="13"/>
      <c r="C107" s="19" t="str">
        <f>IF($B107="","",IFERROR(INDEX(Items!$B:$B,MATCH($B107,Items!$A:$A,0)),"Unknown code"))</f>
        <v/>
      </c>
      <c r="D107" s="17"/>
      <c r="E107" s="13"/>
      <c r="F107" s="13"/>
      <c r="G107" s="19" t="str">
        <f t="shared" si="1"/>
        <v/>
      </c>
      <c r="H107" s="13"/>
      <c r="I107" s="13"/>
    </row>
    <row r="108" spans="1:9" x14ac:dyDescent="0.3">
      <c r="A108" s="18"/>
      <c r="B108" s="13"/>
      <c r="C108" s="19" t="str">
        <f>IF($B108="","",IFERROR(INDEX(Items!$B:$B,MATCH($B108,Items!$A:$A,0)),"Unknown code"))</f>
        <v/>
      </c>
      <c r="D108" s="17"/>
      <c r="E108" s="13"/>
      <c r="F108" s="13"/>
      <c r="G108" s="19" t="str">
        <f t="shared" si="1"/>
        <v/>
      </c>
      <c r="H108" s="13"/>
      <c r="I108" s="13"/>
    </row>
    <row r="109" spans="1:9" x14ac:dyDescent="0.3">
      <c r="A109" s="18"/>
      <c r="B109" s="13"/>
      <c r="C109" s="19" t="str">
        <f>IF($B109="","",IFERROR(INDEX(Items!$B:$B,MATCH($B109,Items!$A:$A,0)),"Unknown code"))</f>
        <v/>
      </c>
      <c r="D109" s="17"/>
      <c r="E109" s="13"/>
      <c r="F109" s="13"/>
      <c r="G109" s="19" t="str">
        <f t="shared" si="1"/>
        <v/>
      </c>
      <c r="H109" s="13"/>
      <c r="I109" s="13"/>
    </row>
    <row r="110" spans="1:9" x14ac:dyDescent="0.3">
      <c r="A110" s="18"/>
      <c r="B110" s="13"/>
      <c r="C110" s="19" t="str">
        <f>IF($B110="","",IFERROR(INDEX(Items!$B:$B,MATCH($B110,Items!$A:$A,0)),"Unknown code"))</f>
        <v/>
      </c>
      <c r="D110" s="17"/>
      <c r="E110" s="13"/>
      <c r="F110" s="13"/>
      <c r="G110" s="19" t="str">
        <f t="shared" si="1"/>
        <v/>
      </c>
      <c r="H110" s="13"/>
      <c r="I110" s="13"/>
    </row>
    <row r="111" spans="1:9" x14ac:dyDescent="0.3">
      <c r="A111" s="18"/>
      <c r="B111" s="13"/>
      <c r="C111" s="19" t="str">
        <f>IF($B111="","",IFERROR(INDEX(Items!$B:$B,MATCH($B111,Items!$A:$A,0)),"Unknown code"))</f>
        <v/>
      </c>
      <c r="D111" s="17"/>
      <c r="E111" s="13"/>
      <c r="F111" s="13"/>
      <c r="G111" s="19" t="str">
        <f t="shared" si="1"/>
        <v/>
      </c>
      <c r="H111" s="13"/>
      <c r="I111" s="13"/>
    </row>
    <row r="112" spans="1:9" x14ac:dyDescent="0.3">
      <c r="A112" s="18"/>
      <c r="B112" s="13"/>
      <c r="C112" s="19" t="str">
        <f>IF($B112="","",IFERROR(INDEX(Items!$B:$B,MATCH($B112,Items!$A:$A,0)),"Unknown code"))</f>
        <v/>
      </c>
      <c r="D112" s="17"/>
      <c r="E112" s="13"/>
      <c r="F112" s="13"/>
      <c r="G112" s="19" t="str">
        <f t="shared" si="1"/>
        <v/>
      </c>
      <c r="H112" s="13"/>
      <c r="I112" s="13"/>
    </row>
    <row r="113" spans="1:9" x14ac:dyDescent="0.3">
      <c r="A113" s="18"/>
      <c r="B113" s="13"/>
      <c r="C113" s="19" t="str">
        <f>IF($B113="","",IFERROR(INDEX(Items!$B:$B,MATCH($B113,Items!$A:$A,0)),"Unknown code"))</f>
        <v/>
      </c>
      <c r="D113" s="17"/>
      <c r="E113" s="13"/>
      <c r="F113" s="13"/>
      <c r="G113" s="19" t="str">
        <f t="shared" si="1"/>
        <v/>
      </c>
      <c r="H113" s="13"/>
      <c r="I113" s="13"/>
    </row>
    <row r="114" spans="1:9" x14ac:dyDescent="0.3">
      <c r="A114" s="18"/>
      <c r="B114" s="13"/>
      <c r="C114" s="19" t="str">
        <f>IF($B114="","",IFERROR(INDEX(Items!$B:$B,MATCH($B114,Items!$A:$A,0)),"Unknown code"))</f>
        <v/>
      </c>
      <c r="D114" s="17"/>
      <c r="E114" s="13"/>
      <c r="F114" s="13"/>
      <c r="G114" s="19" t="str">
        <f t="shared" si="1"/>
        <v/>
      </c>
      <c r="H114" s="13"/>
      <c r="I114" s="13"/>
    </row>
    <row r="115" spans="1:9" x14ac:dyDescent="0.3">
      <c r="A115" s="18"/>
      <c r="B115" s="13"/>
      <c r="C115" s="19" t="str">
        <f>IF($B115="","",IFERROR(INDEX(Items!$B:$B,MATCH($B115,Items!$A:$A,0)),"Unknown code"))</f>
        <v/>
      </c>
      <c r="D115" s="17"/>
      <c r="E115" s="13"/>
      <c r="F115" s="13"/>
      <c r="G115" s="19" t="str">
        <f t="shared" si="1"/>
        <v/>
      </c>
      <c r="H115" s="13"/>
      <c r="I115" s="13"/>
    </row>
    <row r="116" spans="1:9" x14ac:dyDescent="0.3">
      <c r="A116" s="18"/>
      <c r="B116" s="13"/>
      <c r="C116" s="19" t="str">
        <f>IF($B116="","",IFERROR(INDEX(Items!$B:$B,MATCH($B116,Items!$A:$A,0)),"Unknown code"))</f>
        <v/>
      </c>
      <c r="D116" s="17"/>
      <c r="E116" s="13"/>
      <c r="F116" s="13"/>
      <c r="G116" s="19" t="str">
        <f t="shared" si="1"/>
        <v/>
      </c>
      <c r="H116" s="13"/>
      <c r="I116" s="13"/>
    </row>
    <row r="117" spans="1:9" x14ac:dyDescent="0.3">
      <c r="A117" s="18"/>
      <c r="B117" s="13"/>
      <c r="C117" s="19" t="str">
        <f>IF($B117="","",IFERROR(INDEX(Items!$B:$B,MATCH($B117,Items!$A:$A,0)),"Unknown code"))</f>
        <v/>
      </c>
      <c r="D117" s="17"/>
      <c r="E117" s="13"/>
      <c r="F117" s="13"/>
      <c r="G117" s="19" t="str">
        <f t="shared" si="1"/>
        <v/>
      </c>
      <c r="H117" s="13"/>
      <c r="I117" s="13"/>
    </row>
    <row r="118" spans="1:9" x14ac:dyDescent="0.3">
      <c r="A118" s="18"/>
      <c r="B118" s="13"/>
      <c r="C118" s="19" t="str">
        <f>IF($B118="","",IFERROR(INDEX(Items!$B:$B,MATCH($B118,Items!$A:$A,0)),"Unknown code"))</f>
        <v/>
      </c>
      <c r="D118" s="17"/>
      <c r="E118" s="13"/>
      <c r="F118" s="13"/>
      <c r="G118" s="19" t="str">
        <f t="shared" si="1"/>
        <v/>
      </c>
      <c r="H118" s="13"/>
      <c r="I118" s="13"/>
    </row>
    <row r="119" spans="1:9" x14ac:dyDescent="0.3">
      <c r="A119" s="18"/>
      <c r="B119" s="13"/>
      <c r="C119" s="19" t="str">
        <f>IF($B119="","",IFERROR(INDEX(Items!$B:$B,MATCH($B119,Items!$A:$A,0)),"Unknown code"))</f>
        <v/>
      </c>
      <c r="D119" s="17"/>
      <c r="E119" s="13"/>
      <c r="F119" s="13"/>
      <c r="G119" s="19" t="str">
        <f t="shared" si="1"/>
        <v/>
      </c>
      <c r="H119" s="13"/>
      <c r="I119" s="13"/>
    </row>
    <row r="120" spans="1:9" x14ac:dyDescent="0.3">
      <c r="A120" s="18"/>
      <c r="B120" s="13"/>
      <c r="C120" s="19" t="str">
        <f>IF($B120="","",IFERROR(INDEX(Items!$B:$B,MATCH($B120,Items!$A:$A,0)),"Unknown code"))</f>
        <v/>
      </c>
      <c r="D120" s="17"/>
      <c r="E120" s="13"/>
      <c r="F120" s="13"/>
      <c r="G120" s="19" t="str">
        <f t="shared" si="1"/>
        <v/>
      </c>
      <c r="H120" s="13"/>
      <c r="I120" s="13"/>
    </row>
    <row r="121" spans="1:9" x14ac:dyDescent="0.3">
      <c r="A121" s="18"/>
      <c r="B121" s="13"/>
      <c r="C121" s="19" t="str">
        <f>IF($B121="","",IFERROR(INDEX(Items!$B:$B,MATCH($B121,Items!$A:$A,0)),"Unknown code"))</f>
        <v/>
      </c>
      <c r="D121" s="17"/>
      <c r="E121" s="13"/>
      <c r="F121" s="13"/>
      <c r="G121" s="19" t="str">
        <f t="shared" si="1"/>
        <v/>
      </c>
      <c r="H121" s="13"/>
      <c r="I121" s="13"/>
    </row>
    <row r="122" spans="1:9" x14ac:dyDescent="0.3">
      <c r="A122" s="18"/>
      <c r="B122" s="13"/>
      <c r="C122" s="19" t="str">
        <f>IF($B122="","",IFERROR(INDEX(Items!$B:$B,MATCH($B122,Items!$A:$A,0)),"Unknown code"))</f>
        <v/>
      </c>
      <c r="D122" s="17"/>
      <c r="E122" s="13"/>
      <c r="F122" s="13"/>
      <c r="G122" s="19" t="str">
        <f t="shared" si="1"/>
        <v/>
      </c>
      <c r="H122" s="13"/>
      <c r="I122" s="13"/>
    </row>
    <row r="123" spans="1:9" x14ac:dyDescent="0.3">
      <c r="A123" s="18"/>
      <c r="B123" s="13"/>
      <c r="C123" s="19" t="str">
        <f>IF($B123="","",IFERROR(INDEX(Items!$B:$B,MATCH($B123,Items!$A:$A,0)),"Unknown code"))</f>
        <v/>
      </c>
      <c r="D123" s="17"/>
      <c r="E123" s="13"/>
      <c r="F123" s="13"/>
      <c r="G123" s="19" t="str">
        <f t="shared" si="1"/>
        <v/>
      </c>
      <c r="H123" s="13"/>
      <c r="I123" s="13"/>
    </row>
    <row r="124" spans="1:9" x14ac:dyDescent="0.3">
      <c r="A124" s="18"/>
      <c r="B124" s="13"/>
      <c r="C124" s="19" t="str">
        <f>IF($B124="","",IFERROR(INDEX(Items!$B:$B,MATCH($B124,Items!$A:$A,0)),"Unknown code"))</f>
        <v/>
      </c>
      <c r="D124" s="17"/>
      <c r="E124" s="13"/>
      <c r="F124" s="13"/>
      <c r="G124" s="19" t="str">
        <f t="shared" si="1"/>
        <v/>
      </c>
      <c r="H124" s="13"/>
      <c r="I124" s="13"/>
    </row>
    <row r="125" spans="1:9" x14ac:dyDescent="0.3">
      <c r="A125" s="18"/>
      <c r="B125" s="13"/>
      <c r="C125" s="19" t="str">
        <f>IF($B125="","",IFERROR(INDEX(Items!$B:$B,MATCH($B125,Items!$A:$A,0)),"Unknown code"))</f>
        <v/>
      </c>
      <c r="D125" s="17"/>
      <c r="E125" s="13"/>
      <c r="F125" s="13"/>
      <c r="G125" s="19" t="str">
        <f t="shared" si="1"/>
        <v/>
      </c>
      <c r="H125" s="13"/>
      <c r="I125" s="13"/>
    </row>
    <row r="126" spans="1:9" x14ac:dyDescent="0.3">
      <c r="A126" s="18"/>
      <c r="B126" s="13"/>
      <c r="C126" s="19" t="str">
        <f>IF($B126="","",IFERROR(INDEX(Items!$B:$B,MATCH($B126,Items!$A:$A,0)),"Unknown code"))</f>
        <v/>
      </c>
      <c r="D126" s="17"/>
      <c r="E126" s="13"/>
      <c r="F126" s="13"/>
      <c r="G126" s="19" t="str">
        <f t="shared" si="1"/>
        <v/>
      </c>
      <c r="H126" s="13"/>
      <c r="I126" s="13"/>
    </row>
    <row r="127" spans="1:9" x14ac:dyDescent="0.3">
      <c r="A127" s="18"/>
      <c r="B127" s="13"/>
      <c r="C127" s="19" t="str">
        <f>IF($B127="","",IFERROR(INDEX(Items!$B:$B,MATCH($B127,Items!$A:$A,0)),"Unknown code"))</f>
        <v/>
      </c>
      <c r="D127" s="17"/>
      <c r="E127" s="13"/>
      <c r="F127" s="13"/>
      <c r="G127" s="19" t="str">
        <f t="shared" si="1"/>
        <v/>
      </c>
      <c r="H127" s="13"/>
      <c r="I127" s="13"/>
    </row>
    <row r="128" spans="1:9" x14ac:dyDescent="0.3">
      <c r="A128" s="18"/>
      <c r="B128" s="13"/>
      <c r="C128" s="19" t="str">
        <f>IF($B128="","",IFERROR(INDEX(Items!$B:$B,MATCH($B128,Items!$A:$A,0)),"Unknown code"))</f>
        <v/>
      </c>
      <c r="D128" s="17"/>
      <c r="E128" s="13"/>
      <c r="F128" s="13"/>
      <c r="G128" s="19" t="str">
        <f t="shared" si="1"/>
        <v/>
      </c>
      <c r="H128" s="13"/>
      <c r="I128" s="13"/>
    </row>
    <row r="129" spans="1:9" x14ac:dyDescent="0.3">
      <c r="A129" s="18"/>
      <c r="B129" s="13"/>
      <c r="C129" s="19" t="str">
        <f>IF($B129="","",IFERROR(INDEX(Items!$B:$B,MATCH($B129,Items!$A:$A,0)),"Unknown code"))</f>
        <v/>
      </c>
      <c r="D129" s="17"/>
      <c r="E129" s="13"/>
      <c r="F129" s="13"/>
      <c r="G129" s="19" t="str">
        <f t="shared" si="1"/>
        <v/>
      </c>
      <c r="H129" s="13"/>
      <c r="I129" s="13"/>
    </row>
    <row r="130" spans="1:9" x14ac:dyDescent="0.3">
      <c r="A130" s="18"/>
      <c r="B130" s="13"/>
      <c r="C130" s="19" t="str">
        <f>IF($B130="","",IFERROR(INDEX(Items!$B:$B,MATCH($B130,Items!$A:$A,0)),"Unknown code"))</f>
        <v/>
      </c>
      <c r="D130" s="17"/>
      <c r="E130" s="13"/>
      <c r="F130" s="13"/>
      <c r="G130" s="19" t="str">
        <f t="shared" si="1"/>
        <v/>
      </c>
      <c r="H130" s="13"/>
      <c r="I130" s="13"/>
    </row>
    <row r="131" spans="1:9" x14ac:dyDescent="0.3">
      <c r="A131" s="18"/>
      <c r="B131" s="13"/>
      <c r="C131" s="19" t="str">
        <f>IF($B131="","",IFERROR(INDEX(Items!$B:$B,MATCH($B131,Items!$A:$A,0)),"Unknown code"))</f>
        <v/>
      </c>
      <c r="D131" s="17"/>
      <c r="E131" s="13"/>
      <c r="F131" s="13"/>
      <c r="G131" s="19" t="str">
        <f t="shared" si="1"/>
        <v/>
      </c>
      <c r="H131" s="13"/>
      <c r="I131" s="13"/>
    </row>
    <row r="132" spans="1:9" x14ac:dyDescent="0.3">
      <c r="A132" s="18"/>
      <c r="B132" s="13"/>
      <c r="C132" s="19" t="str">
        <f>IF($B132="","",IFERROR(INDEX(Items!$B:$B,MATCH($B132,Items!$A:$A,0)),"Unknown code"))</f>
        <v/>
      </c>
      <c r="D132" s="17"/>
      <c r="E132" s="13"/>
      <c r="F132" s="13"/>
      <c r="G132" s="19" t="str">
        <f t="shared" ref="G132:G195" si="2">IF($D132="","",IF(AND($E132="",$F132&lt;&gt;""),"Receipt",IF(AND($E132&lt;&gt;"",$F132=""),"Issue",IF(AND($E132&lt;&gt;"",$F132&lt;&gt;""),IF($E132=$F132,"Same location","Transfer"),"Location missing"))))</f>
        <v/>
      </c>
      <c r="H132" s="13"/>
      <c r="I132" s="13"/>
    </row>
    <row r="133" spans="1:9" x14ac:dyDescent="0.3">
      <c r="A133" s="18"/>
      <c r="B133" s="13"/>
      <c r="C133" s="19" t="str">
        <f>IF($B133="","",IFERROR(INDEX(Items!$B:$B,MATCH($B133,Items!$A:$A,0)),"Unknown code"))</f>
        <v/>
      </c>
      <c r="D133" s="17"/>
      <c r="E133" s="13"/>
      <c r="F133" s="13"/>
      <c r="G133" s="19" t="str">
        <f t="shared" si="2"/>
        <v/>
      </c>
      <c r="H133" s="13"/>
      <c r="I133" s="13"/>
    </row>
    <row r="134" spans="1:9" x14ac:dyDescent="0.3">
      <c r="A134" s="18"/>
      <c r="B134" s="13"/>
      <c r="C134" s="19" t="str">
        <f>IF($B134="","",IFERROR(INDEX(Items!$B:$B,MATCH($B134,Items!$A:$A,0)),"Unknown code"))</f>
        <v/>
      </c>
      <c r="D134" s="17"/>
      <c r="E134" s="13"/>
      <c r="F134" s="13"/>
      <c r="G134" s="19" t="str">
        <f t="shared" si="2"/>
        <v/>
      </c>
      <c r="H134" s="13"/>
      <c r="I134" s="13"/>
    </row>
    <row r="135" spans="1:9" x14ac:dyDescent="0.3">
      <c r="A135" s="18"/>
      <c r="B135" s="13"/>
      <c r="C135" s="19" t="str">
        <f>IF($B135="","",IFERROR(INDEX(Items!$B:$B,MATCH($B135,Items!$A:$A,0)),"Unknown code"))</f>
        <v/>
      </c>
      <c r="D135" s="17"/>
      <c r="E135" s="13"/>
      <c r="F135" s="13"/>
      <c r="G135" s="19" t="str">
        <f t="shared" si="2"/>
        <v/>
      </c>
      <c r="H135" s="13"/>
      <c r="I135" s="13"/>
    </row>
    <row r="136" spans="1:9" x14ac:dyDescent="0.3">
      <c r="A136" s="18"/>
      <c r="B136" s="13"/>
      <c r="C136" s="19" t="str">
        <f>IF($B136="","",IFERROR(INDEX(Items!$B:$B,MATCH($B136,Items!$A:$A,0)),"Unknown code"))</f>
        <v/>
      </c>
      <c r="D136" s="17"/>
      <c r="E136" s="13"/>
      <c r="F136" s="13"/>
      <c r="G136" s="19" t="str">
        <f t="shared" si="2"/>
        <v/>
      </c>
      <c r="H136" s="13"/>
      <c r="I136" s="13"/>
    </row>
    <row r="137" spans="1:9" x14ac:dyDescent="0.3">
      <c r="A137" s="18"/>
      <c r="B137" s="13"/>
      <c r="C137" s="19" t="str">
        <f>IF($B137="","",IFERROR(INDEX(Items!$B:$B,MATCH($B137,Items!$A:$A,0)),"Unknown code"))</f>
        <v/>
      </c>
      <c r="D137" s="17"/>
      <c r="E137" s="13"/>
      <c r="F137" s="13"/>
      <c r="G137" s="19" t="str">
        <f t="shared" si="2"/>
        <v/>
      </c>
      <c r="H137" s="13"/>
      <c r="I137" s="13"/>
    </row>
    <row r="138" spans="1:9" x14ac:dyDescent="0.3">
      <c r="A138" s="18"/>
      <c r="B138" s="13"/>
      <c r="C138" s="19" t="str">
        <f>IF($B138="","",IFERROR(INDEX(Items!$B:$B,MATCH($B138,Items!$A:$A,0)),"Unknown code"))</f>
        <v/>
      </c>
      <c r="D138" s="17"/>
      <c r="E138" s="13"/>
      <c r="F138" s="13"/>
      <c r="G138" s="19" t="str">
        <f t="shared" si="2"/>
        <v/>
      </c>
      <c r="H138" s="13"/>
      <c r="I138" s="13"/>
    </row>
    <row r="139" spans="1:9" x14ac:dyDescent="0.3">
      <c r="A139" s="18"/>
      <c r="B139" s="13"/>
      <c r="C139" s="19" t="str">
        <f>IF($B139="","",IFERROR(INDEX(Items!$B:$B,MATCH($B139,Items!$A:$A,0)),"Unknown code"))</f>
        <v/>
      </c>
      <c r="D139" s="17"/>
      <c r="E139" s="13"/>
      <c r="F139" s="13"/>
      <c r="G139" s="19" t="str">
        <f t="shared" si="2"/>
        <v/>
      </c>
      <c r="H139" s="13"/>
      <c r="I139" s="13"/>
    </row>
    <row r="140" spans="1:9" x14ac:dyDescent="0.3">
      <c r="A140" s="18"/>
      <c r="B140" s="13"/>
      <c r="C140" s="19" t="str">
        <f>IF($B140="","",IFERROR(INDEX(Items!$B:$B,MATCH($B140,Items!$A:$A,0)),"Unknown code"))</f>
        <v/>
      </c>
      <c r="D140" s="17"/>
      <c r="E140" s="13"/>
      <c r="F140" s="13"/>
      <c r="G140" s="19" t="str">
        <f t="shared" si="2"/>
        <v/>
      </c>
      <c r="H140" s="13"/>
      <c r="I140" s="13"/>
    </row>
    <row r="141" spans="1:9" x14ac:dyDescent="0.3">
      <c r="A141" s="18"/>
      <c r="B141" s="13"/>
      <c r="C141" s="19" t="str">
        <f>IF($B141="","",IFERROR(INDEX(Items!$B:$B,MATCH($B141,Items!$A:$A,0)),"Unknown code"))</f>
        <v/>
      </c>
      <c r="D141" s="17"/>
      <c r="E141" s="13"/>
      <c r="F141" s="13"/>
      <c r="G141" s="19" t="str">
        <f t="shared" si="2"/>
        <v/>
      </c>
      <c r="H141" s="13"/>
      <c r="I141" s="13"/>
    </row>
    <row r="142" spans="1:9" x14ac:dyDescent="0.3">
      <c r="A142" s="18"/>
      <c r="B142" s="13"/>
      <c r="C142" s="19" t="str">
        <f>IF($B142="","",IFERROR(INDEX(Items!$B:$B,MATCH($B142,Items!$A:$A,0)),"Unknown code"))</f>
        <v/>
      </c>
      <c r="D142" s="17"/>
      <c r="E142" s="13"/>
      <c r="F142" s="13"/>
      <c r="G142" s="19" t="str">
        <f t="shared" si="2"/>
        <v/>
      </c>
      <c r="H142" s="13"/>
      <c r="I142" s="13"/>
    </row>
    <row r="143" spans="1:9" x14ac:dyDescent="0.3">
      <c r="A143" s="18"/>
      <c r="B143" s="13"/>
      <c r="C143" s="19" t="str">
        <f>IF($B143="","",IFERROR(INDEX(Items!$B:$B,MATCH($B143,Items!$A:$A,0)),"Unknown code"))</f>
        <v/>
      </c>
      <c r="D143" s="17"/>
      <c r="E143" s="13"/>
      <c r="F143" s="13"/>
      <c r="G143" s="19" t="str">
        <f t="shared" si="2"/>
        <v/>
      </c>
      <c r="H143" s="13"/>
      <c r="I143" s="13"/>
    </row>
    <row r="144" spans="1:9" x14ac:dyDescent="0.3">
      <c r="A144" s="18"/>
      <c r="B144" s="13"/>
      <c r="C144" s="19" t="str">
        <f>IF($B144="","",IFERROR(INDEX(Items!$B:$B,MATCH($B144,Items!$A:$A,0)),"Unknown code"))</f>
        <v/>
      </c>
      <c r="D144" s="17"/>
      <c r="E144" s="13"/>
      <c r="F144" s="13"/>
      <c r="G144" s="19" t="str">
        <f t="shared" si="2"/>
        <v/>
      </c>
      <c r="H144" s="13"/>
      <c r="I144" s="13"/>
    </row>
    <row r="145" spans="1:9" x14ac:dyDescent="0.3">
      <c r="A145" s="18"/>
      <c r="B145" s="13"/>
      <c r="C145" s="19" t="str">
        <f>IF($B145="","",IFERROR(INDEX(Items!$B:$B,MATCH($B145,Items!$A:$A,0)),"Unknown code"))</f>
        <v/>
      </c>
      <c r="D145" s="17"/>
      <c r="E145" s="13"/>
      <c r="F145" s="13"/>
      <c r="G145" s="19" t="str">
        <f t="shared" si="2"/>
        <v/>
      </c>
      <c r="H145" s="13"/>
      <c r="I145" s="13"/>
    </row>
    <row r="146" spans="1:9" x14ac:dyDescent="0.3">
      <c r="A146" s="18"/>
      <c r="B146" s="13"/>
      <c r="C146" s="19" t="str">
        <f>IF($B146="","",IFERROR(INDEX(Items!$B:$B,MATCH($B146,Items!$A:$A,0)),"Unknown code"))</f>
        <v/>
      </c>
      <c r="D146" s="17"/>
      <c r="E146" s="13"/>
      <c r="F146" s="13"/>
      <c r="G146" s="19" t="str">
        <f t="shared" si="2"/>
        <v/>
      </c>
      <c r="H146" s="13"/>
      <c r="I146" s="13"/>
    </row>
    <row r="147" spans="1:9" x14ac:dyDescent="0.3">
      <c r="A147" s="18"/>
      <c r="B147" s="13"/>
      <c r="C147" s="19" t="str">
        <f>IF($B147="","",IFERROR(INDEX(Items!$B:$B,MATCH($B147,Items!$A:$A,0)),"Unknown code"))</f>
        <v/>
      </c>
      <c r="D147" s="17"/>
      <c r="E147" s="13"/>
      <c r="F147" s="13"/>
      <c r="G147" s="19" t="str">
        <f t="shared" si="2"/>
        <v/>
      </c>
      <c r="H147" s="13"/>
      <c r="I147" s="13"/>
    </row>
    <row r="148" spans="1:9" x14ac:dyDescent="0.3">
      <c r="A148" s="18"/>
      <c r="B148" s="13"/>
      <c r="C148" s="19" t="str">
        <f>IF($B148="","",IFERROR(INDEX(Items!$B:$B,MATCH($B148,Items!$A:$A,0)),"Unknown code"))</f>
        <v/>
      </c>
      <c r="D148" s="17"/>
      <c r="E148" s="13"/>
      <c r="F148" s="13"/>
      <c r="G148" s="19" t="str">
        <f t="shared" si="2"/>
        <v/>
      </c>
      <c r="H148" s="13"/>
      <c r="I148" s="13"/>
    </row>
    <row r="149" spans="1:9" x14ac:dyDescent="0.3">
      <c r="A149" s="18"/>
      <c r="B149" s="13"/>
      <c r="C149" s="19" t="str">
        <f>IF($B149="","",IFERROR(INDEX(Items!$B:$B,MATCH($B149,Items!$A:$A,0)),"Unknown code"))</f>
        <v/>
      </c>
      <c r="D149" s="17"/>
      <c r="E149" s="13"/>
      <c r="F149" s="13"/>
      <c r="G149" s="19" t="str">
        <f t="shared" si="2"/>
        <v/>
      </c>
      <c r="H149" s="13"/>
      <c r="I149" s="13"/>
    </row>
    <row r="150" spans="1:9" x14ac:dyDescent="0.3">
      <c r="A150" s="18"/>
      <c r="B150" s="13"/>
      <c r="C150" s="19" t="str">
        <f>IF($B150="","",IFERROR(INDEX(Items!$B:$B,MATCH($B150,Items!$A:$A,0)),"Unknown code"))</f>
        <v/>
      </c>
      <c r="D150" s="17"/>
      <c r="E150" s="13"/>
      <c r="F150" s="13"/>
      <c r="G150" s="19" t="str">
        <f t="shared" si="2"/>
        <v/>
      </c>
      <c r="H150" s="13"/>
      <c r="I150" s="13"/>
    </row>
    <row r="151" spans="1:9" x14ac:dyDescent="0.3">
      <c r="A151" s="18"/>
      <c r="B151" s="13"/>
      <c r="C151" s="19" t="str">
        <f>IF($B151="","",IFERROR(INDEX(Items!$B:$B,MATCH($B151,Items!$A:$A,0)),"Unknown code"))</f>
        <v/>
      </c>
      <c r="D151" s="17"/>
      <c r="E151" s="13"/>
      <c r="F151" s="13"/>
      <c r="G151" s="19" t="str">
        <f t="shared" si="2"/>
        <v/>
      </c>
      <c r="H151" s="13"/>
      <c r="I151" s="13"/>
    </row>
    <row r="152" spans="1:9" x14ac:dyDescent="0.3">
      <c r="A152" s="18"/>
      <c r="B152" s="13"/>
      <c r="C152" s="19" t="str">
        <f>IF($B152="","",IFERROR(INDEX(Items!$B:$B,MATCH($B152,Items!$A:$A,0)),"Unknown code"))</f>
        <v/>
      </c>
      <c r="D152" s="17"/>
      <c r="E152" s="13"/>
      <c r="F152" s="13"/>
      <c r="G152" s="19" t="str">
        <f t="shared" si="2"/>
        <v/>
      </c>
      <c r="H152" s="13"/>
      <c r="I152" s="13"/>
    </row>
    <row r="153" spans="1:9" x14ac:dyDescent="0.3">
      <c r="A153" s="18"/>
      <c r="B153" s="13"/>
      <c r="C153" s="19" t="str">
        <f>IF($B153="","",IFERROR(INDEX(Items!$B:$B,MATCH($B153,Items!$A:$A,0)),"Unknown code"))</f>
        <v/>
      </c>
      <c r="D153" s="17"/>
      <c r="E153" s="13"/>
      <c r="F153" s="13"/>
      <c r="G153" s="19" t="str">
        <f t="shared" si="2"/>
        <v/>
      </c>
      <c r="H153" s="13"/>
      <c r="I153" s="13"/>
    </row>
    <row r="154" spans="1:9" x14ac:dyDescent="0.3">
      <c r="A154" s="18"/>
      <c r="B154" s="13"/>
      <c r="C154" s="19" t="str">
        <f>IF($B154="","",IFERROR(INDEX(Items!$B:$B,MATCH($B154,Items!$A:$A,0)),"Unknown code"))</f>
        <v/>
      </c>
      <c r="D154" s="17"/>
      <c r="E154" s="13"/>
      <c r="F154" s="13"/>
      <c r="G154" s="19" t="str">
        <f t="shared" si="2"/>
        <v/>
      </c>
      <c r="H154" s="13"/>
      <c r="I154" s="13"/>
    </row>
    <row r="155" spans="1:9" x14ac:dyDescent="0.3">
      <c r="A155" s="18"/>
      <c r="B155" s="13"/>
      <c r="C155" s="19" t="str">
        <f>IF($B155="","",IFERROR(INDEX(Items!$B:$B,MATCH($B155,Items!$A:$A,0)),"Unknown code"))</f>
        <v/>
      </c>
      <c r="D155" s="17"/>
      <c r="E155" s="13"/>
      <c r="F155" s="13"/>
      <c r="G155" s="19" t="str">
        <f t="shared" si="2"/>
        <v/>
      </c>
      <c r="H155" s="13"/>
      <c r="I155" s="13"/>
    </row>
    <row r="156" spans="1:9" x14ac:dyDescent="0.3">
      <c r="A156" s="18"/>
      <c r="B156" s="13"/>
      <c r="C156" s="19" t="str">
        <f>IF($B156="","",IFERROR(INDEX(Items!$B:$B,MATCH($B156,Items!$A:$A,0)),"Unknown code"))</f>
        <v/>
      </c>
      <c r="D156" s="17"/>
      <c r="E156" s="13"/>
      <c r="F156" s="13"/>
      <c r="G156" s="19" t="str">
        <f t="shared" si="2"/>
        <v/>
      </c>
      <c r="H156" s="13"/>
      <c r="I156" s="13"/>
    </row>
    <row r="157" spans="1:9" x14ac:dyDescent="0.3">
      <c r="A157" s="18"/>
      <c r="B157" s="13"/>
      <c r="C157" s="19" t="str">
        <f>IF($B157="","",IFERROR(INDEX(Items!$B:$B,MATCH($B157,Items!$A:$A,0)),"Unknown code"))</f>
        <v/>
      </c>
      <c r="D157" s="17"/>
      <c r="E157" s="13"/>
      <c r="F157" s="13"/>
      <c r="G157" s="19" t="str">
        <f t="shared" si="2"/>
        <v/>
      </c>
      <c r="H157" s="13"/>
      <c r="I157" s="13"/>
    </row>
    <row r="158" spans="1:9" x14ac:dyDescent="0.3">
      <c r="A158" s="18"/>
      <c r="B158" s="13"/>
      <c r="C158" s="19" t="str">
        <f>IF($B158="","",IFERROR(INDEX(Items!$B:$B,MATCH($B158,Items!$A:$A,0)),"Unknown code"))</f>
        <v/>
      </c>
      <c r="D158" s="17"/>
      <c r="E158" s="13"/>
      <c r="F158" s="13"/>
      <c r="G158" s="19" t="str">
        <f t="shared" si="2"/>
        <v/>
      </c>
      <c r="H158" s="13"/>
      <c r="I158" s="13"/>
    </row>
    <row r="159" spans="1:9" x14ac:dyDescent="0.3">
      <c r="A159" s="18"/>
      <c r="B159" s="13"/>
      <c r="C159" s="19" t="str">
        <f>IF($B159="","",IFERROR(INDEX(Items!$B:$B,MATCH($B159,Items!$A:$A,0)),"Unknown code"))</f>
        <v/>
      </c>
      <c r="D159" s="17"/>
      <c r="E159" s="13"/>
      <c r="F159" s="13"/>
      <c r="G159" s="19" t="str">
        <f t="shared" si="2"/>
        <v/>
      </c>
      <c r="H159" s="13"/>
      <c r="I159" s="13"/>
    </row>
    <row r="160" spans="1:9" x14ac:dyDescent="0.3">
      <c r="A160" s="18"/>
      <c r="B160" s="13"/>
      <c r="C160" s="19" t="str">
        <f>IF($B160="","",IFERROR(INDEX(Items!$B:$B,MATCH($B160,Items!$A:$A,0)),"Unknown code"))</f>
        <v/>
      </c>
      <c r="D160" s="17"/>
      <c r="E160" s="13"/>
      <c r="F160" s="13"/>
      <c r="G160" s="19" t="str">
        <f t="shared" si="2"/>
        <v/>
      </c>
      <c r="H160" s="13"/>
      <c r="I160" s="13"/>
    </row>
    <row r="161" spans="1:9" x14ac:dyDescent="0.3">
      <c r="A161" s="18"/>
      <c r="B161" s="13"/>
      <c r="C161" s="19" t="str">
        <f>IF($B161="","",IFERROR(INDEX(Items!$B:$B,MATCH($B161,Items!$A:$A,0)),"Unknown code"))</f>
        <v/>
      </c>
      <c r="D161" s="17"/>
      <c r="E161" s="13"/>
      <c r="F161" s="13"/>
      <c r="G161" s="19" t="str">
        <f t="shared" si="2"/>
        <v/>
      </c>
      <c r="H161" s="13"/>
      <c r="I161" s="13"/>
    </row>
    <row r="162" spans="1:9" x14ac:dyDescent="0.3">
      <c r="A162" s="18"/>
      <c r="B162" s="13"/>
      <c r="C162" s="19" t="str">
        <f>IF($B162="","",IFERROR(INDEX(Items!$B:$B,MATCH($B162,Items!$A:$A,0)),"Unknown code"))</f>
        <v/>
      </c>
      <c r="D162" s="17"/>
      <c r="E162" s="13"/>
      <c r="F162" s="13"/>
      <c r="G162" s="19" t="str">
        <f t="shared" si="2"/>
        <v/>
      </c>
      <c r="H162" s="13"/>
      <c r="I162" s="13"/>
    </row>
    <row r="163" spans="1:9" x14ac:dyDescent="0.3">
      <c r="A163" s="18"/>
      <c r="B163" s="13"/>
      <c r="C163" s="19" t="str">
        <f>IF($B163="","",IFERROR(INDEX(Items!$B:$B,MATCH($B163,Items!$A:$A,0)),"Unknown code"))</f>
        <v/>
      </c>
      <c r="D163" s="17"/>
      <c r="E163" s="13"/>
      <c r="F163" s="13"/>
      <c r="G163" s="19" t="str">
        <f t="shared" si="2"/>
        <v/>
      </c>
      <c r="H163" s="13"/>
      <c r="I163" s="13"/>
    </row>
    <row r="164" spans="1:9" x14ac:dyDescent="0.3">
      <c r="A164" s="18"/>
      <c r="B164" s="13"/>
      <c r="C164" s="19" t="str">
        <f>IF($B164="","",IFERROR(INDEX(Items!$B:$B,MATCH($B164,Items!$A:$A,0)),"Unknown code"))</f>
        <v/>
      </c>
      <c r="D164" s="17"/>
      <c r="E164" s="13"/>
      <c r="F164" s="13"/>
      <c r="G164" s="19" t="str">
        <f t="shared" si="2"/>
        <v/>
      </c>
      <c r="H164" s="13"/>
      <c r="I164" s="13"/>
    </row>
    <row r="165" spans="1:9" x14ac:dyDescent="0.3">
      <c r="A165" s="18"/>
      <c r="B165" s="13"/>
      <c r="C165" s="19" t="str">
        <f>IF($B165="","",IFERROR(INDEX(Items!$B:$B,MATCH($B165,Items!$A:$A,0)),"Unknown code"))</f>
        <v/>
      </c>
      <c r="D165" s="17"/>
      <c r="E165" s="13"/>
      <c r="F165" s="13"/>
      <c r="G165" s="19" t="str">
        <f t="shared" si="2"/>
        <v/>
      </c>
      <c r="H165" s="13"/>
      <c r="I165" s="13"/>
    </row>
    <row r="166" spans="1:9" x14ac:dyDescent="0.3">
      <c r="A166" s="18"/>
      <c r="B166" s="13"/>
      <c r="C166" s="19" t="str">
        <f>IF($B166="","",IFERROR(INDEX(Items!$B:$B,MATCH($B166,Items!$A:$A,0)),"Unknown code"))</f>
        <v/>
      </c>
      <c r="D166" s="17"/>
      <c r="E166" s="13"/>
      <c r="F166" s="13"/>
      <c r="G166" s="19" t="str">
        <f t="shared" si="2"/>
        <v/>
      </c>
      <c r="H166" s="13"/>
      <c r="I166" s="13"/>
    </row>
    <row r="167" spans="1:9" x14ac:dyDescent="0.3">
      <c r="A167" s="18"/>
      <c r="B167" s="13"/>
      <c r="C167" s="19" t="str">
        <f>IF($B167="","",IFERROR(INDEX(Items!$B:$B,MATCH($B167,Items!$A:$A,0)),"Unknown code"))</f>
        <v/>
      </c>
      <c r="D167" s="17"/>
      <c r="E167" s="13"/>
      <c r="F167" s="13"/>
      <c r="G167" s="19" t="str">
        <f t="shared" si="2"/>
        <v/>
      </c>
      <c r="H167" s="13"/>
      <c r="I167" s="13"/>
    </row>
    <row r="168" spans="1:9" x14ac:dyDescent="0.3">
      <c r="A168" s="18"/>
      <c r="B168" s="13"/>
      <c r="C168" s="19" t="str">
        <f>IF($B168="","",IFERROR(INDEX(Items!$B:$B,MATCH($B168,Items!$A:$A,0)),"Unknown code"))</f>
        <v/>
      </c>
      <c r="D168" s="17"/>
      <c r="E168" s="13"/>
      <c r="F168" s="13"/>
      <c r="G168" s="19" t="str">
        <f t="shared" si="2"/>
        <v/>
      </c>
      <c r="H168" s="13"/>
      <c r="I168" s="13"/>
    </row>
    <row r="169" spans="1:9" x14ac:dyDescent="0.3">
      <c r="A169" s="18"/>
      <c r="B169" s="13"/>
      <c r="C169" s="19" t="str">
        <f>IF($B169="","",IFERROR(INDEX(Items!$B:$B,MATCH($B169,Items!$A:$A,0)),"Unknown code"))</f>
        <v/>
      </c>
      <c r="D169" s="17"/>
      <c r="E169" s="13"/>
      <c r="F169" s="13"/>
      <c r="G169" s="19" t="str">
        <f t="shared" si="2"/>
        <v/>
      </c>
      <c r="H169" s="13"/>
      <c r="I169" s="13"/>
    </row>
    <row r="170" spans="1:9" x14ac:dyDescent="0.3">
      <c r="A170" s="18"/>
      <c r="B170" s="13"/>
      <c r="C170" s="19" t="str">
        <f>IF($B170="","",IFERROR(INDEX(Items!$B:$B,MATCH($B170,Items!$A:$A,0)),"Unknown code"))</f>
        <v/>
      </c>
      <c r="D170" s="17"/>
      <c r="E170" s="13"/>
      <c r="F170" s="13"/>
      <c r="G170" s="19" t="str">
        <f t="shared" si="2"/>
        <v/>
      </c>
      <c r="H170" s="13"/>
      <c r="I170" s="13"/>
    </row>
    <row r="171" spans="1:9" x14ac:dyDescent="0.3">
      <c r="A171" s="18"/>
      <c r="B171" s="13"/>
      <c r="C171" s="19" t="str">
        <f>IF($B171="","",IFERROR(INDEX(Items!$B:$B,MATCH($B171,Items!$A:$A,0)),"Unknown code"))</f>
        <v/>
      </c>
      <c r="D171" s="17"/>
      <c r="E171" s="13"/>
      <c r="F171" s="13"/>
      <c r="G171" s="19" t="str">
        <f t="shared" si="2"/>
        <v/>
      </c>
      <c r="H171" s="13"/>
      <c r="I171" s="13"/>
    </row>
    <row r="172" spans="1:9" x14ac:dyDescent="0.3">
      <c r="A172" s="18"/>
      <c r="B172" s="13"/>
      <c r="C172" s="19" t="str">
        <f>IF($B172="","",IFERROR(INDEX(Items!$B:$B,MATCH($B172,Items!$A:$A,0)),"Unknown code"))</f>
        <v/>
      </c>
      <c r="D172" s="17"/>
      <c r="E172" s="13"/>
      <c r="F172" s="13"/>
      <c r="G172" s="19" t="str">
        <f t="shared" si="2"/>
        <v/>
      </c>
      <c r="H172" s="13"/>
      <c r="I172" s="13"/>
    </row>
    <row r="173" spans="1:9" x14ac:dyDescent="0.3">
      <c r="A173" s="18"/>
      <c r="B173" s="13"/>
      <c r="C173" s="19" t="str">
        <f>IF($B173="","",IFERROR(INDEX(Items!$B:$B,MATCH($B173,Items!$A:$A,0)),"Unknown code"))</f>
        <v/>
      </c>
      <c r="D173" s="17"/>
      <c r="E173" s="13"/>
      <c r="F173" s="13"/>
      <c r="G173" s="19" t="str">
        <f t="shared" si="2"/>
        <v/>
      </c>
      <c r="H173" s="13"/>
      <c r="I173" s="13"/>
    </row>
    <row r="174" spans="1:9" x14ac:dyDescent="0.3">
      <c r="A174" s="18"/>
      <c r="B174" s="13"/>
      <c r="C174" s="19" t="str">
        <f>IF($B174="","",IFERROR(INDEX(Items!$B:$B,MATCH($B174,Items!$A:$A,0)),"Unknown code"))</f>
        <v/>
      </c>
      <c r="D174" s="17"/>
      <c r="E174" s="13"/>
      <c r="F174" s="13"/>
      <c r="G174" s="19" t="str">
        <f t="shared" si="2"/>
        <v/>
      </c>
      <c r="H174" s="13"/>
      <c r="I174" s="13"/>
    </row>
    <row r="175" spans="1:9" x14ac:dyDescent="0.3">
      <c r="A175" s="18"/>
      <c r="B175" s="13"/>
      <c r="C175" s="19" t="str">
        <f>IF($B175="","",IFERROR(INDEX(Items!$B:$B,MATCH($B175,Items!$A:$A,0)),"Unknown code"))</f>
        <v/>
      </c>
      <c r="D175" s="17"/>
      <c r="E175" s="13"/>
      <c r="F175" s="13"/>
      <c r="G175" s="19" t="str">
        <f t="shared" si="2"/>
        <v/>
      </c>
      <c r="H175" s="13"/>
      <c r="I175" s="13"/>
    </row>
    <row r="176" spans="1:9" x14ac:dyDescent="0.3">
      <c r="A176" s="18"/>
      <c r="B176" s="13"/>
      <c r="C176" s="19" t="str">
        <f>IF($B176="","",IFERROR(INDEX(Items!$B:$B,MATCH($B176,Items!$A:$A,0)),"Unknown code"))</f>
        <v/>
      </c>
      <c r="D176" s="17"/>
      <c r="E176" s="13"/>
      <c r="F176" s="13"/>
      <c r="G176" s="19" t="str">
        <f t="shared" si="2"/>
        <v/>
      </c>
      <c r="H176" s="13"/>
      <c r="I176" s="13"/>
    </row>
    <row r="177" spans="1:9" x14ac:dyDescent="0.3">
      <c r="A177" s="18"/>
      <c r="B177" s="13"/>
      <c r="C177" s="19" t="str">
        <f>IF($B177="","",IFERROR(INDEX(Items!$B:$B,MATCH($B177,Items!$A:$A,0)),"Unknown code"))</f>
        <v/>
      </c>
      <c r="D177" s="17"/>
      <c r="E177" s="13"/>
      <c r="F177" s="13"/>
      <c r="G177" s="19" t="str">
        <f t="shared" si="2"/>
        <v/>
      </c>
      <c r="H177" s="13"/>
      <c r="I177" s="13"/>
    </row>
    <row r="178" spans="1:9" x14ac:dyDescent="0.3">
      <c r="A178" s="18"/>
      <c r="B178" s="13"/>
      <c r="C178" s="19" t="str">
        <f>IF($B178="","",IFERROR(INDEX(Items!$B:$B,MATCH($B178,Items!$A:$A,0)),"Unknown code"))</f>
        <v/>
      </c>
      <c r="D178" s="17"/>
      <c r="E178" s="13"/>
      <c r="F178" s="13"/>
      <c r="G178" s="19" t="str">
        <f t="shared" si="2"/>
        <v/>
      </c>
      <c r="H178" s="13"/>
      <c r="I178" s="13"/>
    </row>
    <row r="179" spans="1:9" x14ac:dyDescent="0.3">
      <c r="A179" s="18"/>
      <c r="B179" s="13"/>
      <c r="C179" s="19" t="str">
        <f>IF($B179="","",IFERROR(INDEX(Items!$B:$B,MATCH($B179,Items!$A:$A,0)),"Unknown code"))</f>
        <v/>
      </c>
      <c r="D179" s="17"/>
      <c r="E179" s="13"/>
      <c r="F179" s="13"/>
      <c r="G179" s="19" t="str">
        <f t="shared" si="2"/>
        <v/>
      </c>
      <c r="H179" s="13"/>
      <c r="I179" s="13"/>
    </row>
    <row r="180" spans="1:9" x14ac:dyDescent="0.3">
      <c r="A180" s="18"/>
      <c r="B180" s="13"/>
      <c r="C180" s="19" t="str">
        <f>IF($B180="","",IFERROR(INDEX(Items!$B:$B,MATCH($B180,Items!$A:$A,0)),"Unknown code"))</f>
        <v/>
      </c>
      <c r="D180" s="17"/>
      <c r="E180" s="13"/>
      <c r="F180" s="13"/>
      <c r="G180" s="19" t="str">
        <f t="shared" si="2"/>
        <v/>
      </c>
      <c r="H180" s="13"/>
      <c r="I180" s="13"/>
    </row>
    <row r="181" spans="1:9" x14ac:dyDescent="0.3">
      <c r="A181" s="18"/>
      <c r="B181" s="13"/>
      <c r="C181" s="19" t="str">
        <f>IF($B181="","",IFERROR(INDEX(Items!$B:$B,MATCH($B181,Items!$A:$A,0)),"Unknown code"))</f>
        <v/>
      </c>
      <c r="D181" s="17"/>
      <c r="E181" s="13"/>
      <c r="F181" s="13"/>
      <c r="G181" s="19" t="str">
        <f t="shared" si="2"/>
        <v/>
      </c>
      <c r="H181" s="13"/>
      <c r="I181" s="13"/>
    </row>
    <row r="182" spans="1:9" x14ac:dyDescent="0.3">
      <c r="A182" s="18"/>
      <c r="B182" s="13"/>
      <c r="C182" s="19" t="str">
        <f>IF($B182="","",IFERROR(INDEX(Items!$B:$B,MATCH($B182,Items!$A:$A,0)),"Unknown code"))</f>
        <v/>
      </c>
      <c r="D182" s="17"/>
      <c r="E182" s="13"/>
      <c r="F182" s="13"/>
      <c r="G182" s="19" t="str">
        <f t="shared" si="2"/>
        <v/>
      </c>
      <c r="H182" s="13"/>
      <c r="I182" s="13"/>
    </row>
    <row r="183" spans="1:9" x14ac:dyDescent="0.3">
      <c r="A183" s="18"/>
      <c r="B183" s="13"/>
      <c r="C183" s="19" t="str">
        <f>IF($B183="","",IFERROR(INDEX(Items!$B:$B,MATCH($B183,Items!$A:$A,0)),"Unknown code"))</f>
        <v/>
      </c>
      <c r="D183" s="17"/>
      <c r="E183" s="13"/>
      <c r="F183" s="13"/>
      <c r="G183" s="19" t="str">
        <f t="shared" si="2"/>
        <v/>
      </c>
      <c r="H183" s="13"/>
      <c r="I183" s="13"/>
    </row>
    <row r="184" spans="1:9" x14ac:dyDescent="0.3">
      <c r="A184" s="18"/>
      <c r="B184" s="13"/>
      <c r="C184" s="19" t="str">
        <f>IF($B184="","",IFERROR(INDEX(Items!$B:$B,MATCH($B184,Items!$A:$A,0)),"Unknown code"))</f>
        <v/>
      </c>
      <c r="D184" s="17"/>
      <c r="E184" s="13"/>
      <c r="F184" s="13"/>
      <c r="G184" s="19" t="str">
        <f t="shared" si="2"/>
        <v/>
      </c>
      <c r="H184" s="13"/>
      <c r="I184" s="13"/>
    </row>
    <row r="185" spans="1:9" x14ac:dyDescent="0.3">
      <c r="A185" s="18"/>
      <c r="B185" s="13"/>
      <c r="C185" s="19" t="str">
        <f>IF($B185="","",IFERROR(INDEX(Items!$B:$B,MATCH($B185,Items!$A:$A,0)),"Unknown code"))</f>
        <v/>
      </c>
      <c r="D185" s="17"/>
      <c r="E185" s="13"/>
      <c r="F185" s="13"/>
      <c r="G185" s="19" t="str">
        <f t="shared" si="2"/>
        <v/>
      </c>
      <c r="H185" s="13"/>
      <c r="I185" s="13"/>
    </row>
    <row r="186" spans="1:9" x14ac:dyDescent="0.3">
      <c r="A186" s="18"/>
      <c r="B186" s="13"/>
      <c r="C186" s="19" t="str">
        <f>IF($B186="","",IFERROR(INDEX(Items!$B:$B,MATCH($B186,Items!$A:$A,0)),"Unknown code"))</f>
        <v/>
      </c>
      <c r="D186" s="17"/>
      <c r="E186" s="13"/>
      <c r="F186" s="13"/>
      <c r="G186" s="19" t="str">
        <f t="shared" si="2"/>
        <v/>
      </c>
      <c r="H186" s="13"/>
      <c r="I186" s="13"/>
    </row>
    <row r="187" spans="1:9" x14ac:dyDescent="0.3">
      <c r="A187" s="18"/>
      <c r="B187" s="13"/>
      <c r="C187" s="19" t="str">
        <f>IF($B187="","",IFERROR(INDEX(Items!$B:$B,MATCH($B187,Items!$A:$A,0)),"Unknown code"))</f>
        <v/>
      </c>
      <c r="D187" s="17"/>
      <c r="E187" s="13"/>
      <c r="F187" s="13"/>
      <c r="G187" s="19" t="str">
        <f t="shared" si="2"/>
        <v/>
      </c>
      <c r="H187" s="13"/>
      <c r="I187" s="13"/>
    </row>
    <row r="188" spans="1:9" x14ac:dyDescent="0.3">
      <c r="A188" s="18"/>
      <c r="B188" s="13"/>
      <c r="C188" s="19" t="str">
        <f>IF($B188="","",IFERROR(INDEX(Items!$B:$B,MATCH($B188,Items!$A:$A,0)),"Unknown code"))</f>
        <v/>
      </c>
      <c r="D188" s="17"/>
      <c r="E188" s="13"/>
      <c r="F188" s="13"/>
      <c r="G188" s="19" t="str">
        <f t="shared" si="2"/>
        <v/>
      </c>
      <c r="H188" s="13"/>
      <c r="I188" s="13"/>
    </row>
    <row r="189" spans="1:9" x14ac:dyDescent="0.3">
      <c r="A189" s="18"/>
      <c r="B189" s="13"/>
      <c r="C189" s="19" t="str">
        <f>IF($B189="","",IFERROR(INDEX(Items!$B:$B,MATCH($B189,Items!$A:$A,0)),"Unknown code"))</f>
        <v/>
      </c>
      <c r="D189" s="17"/>
      <c r="E189" s="13"/>
      <c r="F189" s="13"/>
      <c r="G189" s="19" t="str">
        <f t="shared" si="2"/>
        <v/>
      </c>
      <c r="H189" s="13"/>
      <c r="I189" s="13"/>
    </row>
    <row r="190" spans="1:9" x14ac:dyDescent="0.3">
      <c r="A190" s="18"/>
      <c r="B190" s="13"/>
      <c r="C190" s="19" t="str">
        <f>IF($B190="","",IFERROR(INDEX(Items!$B:$B,MATCH($B190,Items!$A:$A,0)),"Unknown code"))</f>
        <v/>
      </c>
      <c r="D190" s="17"/>
      <c r="E190" s="13"/>
      <c r="F190" s="13"/>
      <c r="G190" s="19" t="str">
        <f t="shared" si="2"/>
        <v/>
      </c>
      <c r="H190" s="13"/>
      <c r="I190" s="13"/>
    </row>
    <row r="191" spans="1:9" x14ac:dyDescent="0.3">
      <c r="A191" s="18"/>
      <c r="B191" s="13"/>
      <c r="C191" s="19" t="str">
        <f>IF($B191="","",IFERROR(INDEX(Items!$B:$B,MATCH($B191,Items!$A:$A,0)),"Unknown code"))</f>
        <v/>
      </c>
      <c r="D191" s="17"/>
      <c r="E191" s="13"/>
      <c r="F191" s="13"/>
      <c r="G191" s="19" t="str">
        <f t="shared" si="2"/>
        <v/>
      </c>
      <c r="H191" s="13"/>
      <c r="I191" s="13"/>
    </row>
    <row r="192" spans="1:9" x14ac:dyDescent="0.3">
      <c r="A192" s="18"/>
      <c r="B192" s="13"/>
      <c r="C192" s="19" t="str">
        <f>IF($B192="","",IFERROR(INDEX(Items!$B:$B,MATCH($B192,Items!$A:$A,0)),"Unknown code"))</f>
        <v/>
      </c>
      <c r="D192" s="17"/>
      <c r="E192" s="13"/>
      <c r="F192" s="13"/>
      <c r="G192" s="19" t="str">
        <f t="shared" si="2"/>
        <v/>
      </c>
      <c r="H192" s="13"/>
      <c r="I192" s="13"/>
    </row>
    <row r="193" spans="1:9" x14ac:dyDescent="0.3">
      <c r="A193" s="18"/>
      <c r="B193" s="13"/>
      <c r="C193" s="19" t="str">
        <f>IF($B193="","",IFERROR(INDEX(Items!$B:$B,MATCH($B193,Items!$A:$A,0)),"Unknown code"))</f>
        <v/>
      </c>
      <c r="D193" s="17"/>
      <c r="E193" s="13"/>
      <c r="F193" s="13"/>
      <c r="G193" s="19" t="str">
        <f t="shared" si="2"/>
        <v/>
      </c>
      <c r="H193" s="13"/>
      <c r="I193" s="13"/>
    </row>
    <row r="194" spans="1:9" x14ac:dyDescent="0.3">
      <c r="A194" s="18"/>
      <c r="B194" s="13"/>
      <c r="C194" s="19" t="str">
        <f>IF($B194="","",IFERROR(INDEX(Items!$B:$B,MATCH($B194,Items!$A:$A,0)),"Unknown code"))</f>
        <v/>
      </c>
      <c r="D194" s="17"/>
      <c r="E194" s="13"/>
      <c r="F194" s="13"/>
      <c r="G194" s="19" t="str">
        <f t="shared" si="2"/>
        <v/>
      </c>
      <c r="H194" s="13"/>
      <c r="I194" s="13"/>
    </row>
    <row r="195" spans="1:9" x14ac:dyDescent="0.3">
      <c r="A195" s="18"/>
      <c r="B195" s="13"/>
      <c r="C195" s="19" t="str">
        <f>IF($B195="","",IFERROR(INDEX(Items!$B:$B,MATCH($B195,Items!$A:$A,0)),"Unknown code"))</f>
        <v/>
      </c>
      <c r="D195" s="17"/>
      <c r="E195" s="13"/>
      <c r="F195" s="13"/>
      <c r="G195" s="19" t="str">
        <f t="shared" si="2"/>
        <v/>
      </c>
      <c r="H195" s="13"/>
      <c r="I195" s="13"/>
    </row>
    <row r="196" spans="1:9" x14ac:dyDescent="0.3">
      <c r="A196" s="18"/>
      <c r="B196" s="13"/>
      <c r="C196" s="19" t="str">
        <f>IF($B196="","",IFERROR(INDEX(Items!$B:$B,MATCH($B196,Items!$A:$A,0)),"Unknown code"))</f>
        <v/>
      </c>
      <c r="D196" s="17"/>
      <c r="E196" s="13"/>
      <c r="F196" s="13"/>
      <c r="G196" s="19" t="str">
        <f t="shared" ref="G196:G259" si="3">IF($D196="","",IF(AND($E196="",$F196&lt;&gt;""),"Receipt",IF(AND($E196&lt;&gt;"",$F196=""),"Issue",IF(AND($E196&lt;&gt;"",$F196&lt;&gt;""),IF($E196=$F196,"Same location","Transfer"),"Location missing"))))</f>
        <v/>
      </c>
      <c r="H196" s="13"/>
      <c r="I196" s="13"/>
    </row>
    <row r="197" spans="1:9" x14ac:dyDescent="0.3">
      <c r="A197" s="18"/>
      <c r="B197" s="13"/>
      <c r="C197" s="19" t="str">
        <f>IF($B197="","",IFERROR(INDEX(Items!$B:$B,MATCH($B197,Items!$A:$A,0)),"Unknown code"))</f>
        <v/>
      </c>
      <c r="D197" s="17"/>
      <c r="E197" s="13"/>
      <c r="F197" s="13"/>
      <c r="G197" s="19" t="str">
        <f t="shared" si="3"/>
        <v/>
      </c>
      <c r="H197" s="13"/>
      <c r="I197" s="13"/>
    </row>
    <row r="198" spans="1:9" x14ac:dyDescent="0.3">
      <c r="A198" s="18"/>
      <c r="B198" s="13"/>
      <c r="C198" s="19" t="str">
        <f>IF($B198="","",IFERROR(INDEX(Items!$B:$B,MATCH($B198,Items!$A:$A,0)),"Unknown code"))</f>
        <v/>
      </c>
      <c r="D198" s="17"/>
      <c r="E198" s="13"/>
      <c r="F198" s="13"/>
      <c r="G198" s="19" t="str">
        <f t="shared" si="3"/>
        <v/>
      </c>
      <c r="H198" s="13"/>
      <c r="I198" s="13"/>
    </row>
    <row r="199" spans="1:9" x14ac:dyDescent="0.3">
      <c r="A199" s="18"/>
      <c r="B199" s="13"/>
      <c r="C199" s="19" t="str">
        <f>IF($B199="","",IFERROR(INDEX(Items!$B:$B,MATCH($B199,Items!$A:$A,0)),"Unknown code"))</f>
        <v/>
      </c>
      <c r="D199" s="17"/>
      <c r="E199" s="13"/>
      <c r="F199" s="13"/>
      <c r="G199" s="19" t="str">
        <f t="shared" si="3"/>
        <v/>
      </c>
      <c r="H199" s="13"/>
      <c r="I199" s="13"/>
    </row>
    <row r="200" spans="1:9" x14ac:dyDescent="0.3">
      <c r="A200" s="18"/>
      <c r="B200" s="13"/>
      <c r="C200" s="19" t="str">
        <f>IF($B200="","",IFERROR(INDEX(Items!$B:$B,MATCH($B200,Items!$A:$A,0)),"Unknown code"))</f>
        <v/>
      </c>
      <c r="D200" s="17"/>
      <c r="E200" s="13"/>
      <c r="F200" s="13"/>
      <c r="G200" s="19" t="str">
        <f t="shared" si="3"/>
        <v/>
      </c>
      <c r="H200" s="13"/>
      <c r="I200" s="13"/>
    </row>
    <row r="201" spans="1:9" x14ac:dyDescent="0.3">
      <c r="A201" s="18"/>
      <c r="B201" s="13"/>
      <c r="C201" s="19" t="str">
        <f>IF($B201="","",IFERROR(INDEX(Items!$B:$B,MATCH($B201,Items!$A:$A,0)),"Unknown code"))</f>
        <v/>
      </c>
      <c r="D201" s="17"/>
      <c r="E201" s="13"/>
      <c r="F201" s="13"/>
      <c r="G201" s="19" t="str">
        <f t="shared" si="3"/>
        <v/>
      </c>
      <c r="H201" s="13"/>
      <c r="I201" s="13"/>
    </row>
    <row r="202" spans="1:9" x14ac:dyDescent="0.3">
      <c r="A202" s="18"/>
      <c r="B202" s="13"/>
      <c r="C202" s="19" t="str">
        <f>IF($B202="","",IFERROR(INDEX(Items!$B:$B,MATCH($B202,Items!$A:$A,0)),"Unknown code"))</f>
        <v/>
      </c>
      <c r="D202" s="17"/>
      <c r="E202" s="13"/>
      <c r="F202" s="13"/>
      <c r="G202" s="19" t="str">
        <f t="shared" si="3"/>
        <v/>
      </c>
      <c r="H202" s="13"/>
      <c r="I202" s="13"/>
    </row>
    <row r="203" spans="1:9" x14ac:dyDescent="0.3">
      <c r="A203" s="18"/>
      <c r="B203" s="13"/>
      <c r="C203" s="19" t="str">
        <f>IF($B203="","",IFERROR(INDEX(Items!$B:$B,MATCH($B203,Items!$A:$A,0)),"Unknown code"))</f>
        <v/>
      </c>
      <c r="D203" s="17"/>
      <c r="E203" s="13"/>
      <c r="F203" s="13"/>
      <c r="G203" s="19" t="str">
        <f t="shared" si="3"/>
        <v/>
      </c>
      <c r="H203" s="13"/>
      <c r="I203" s="13"/>
    </row>
    <row r="204" spans="1:9" x14ac:dyDescent="0.3">
      <c r="A204" s="18"/>
      <c r="B204" s="13"/>
      <c r="C204" s="19" t="str">
        <f>IF($B204="","",IFERROR(INDEX(Items!$B:$B,MATCH($B204,Items!$A:$A,0)),"Unknown code"))</f>
        <v/>
      </c>
      <c r="D204" s="17"/>
      <c r="E204" s="13"/>
      <c r="F204" s="13"/>
      <c r="G204" s="19" t="str">
        <f t="shared" si="3"/>
        <v/>
      </c>
      <c r="H204" s="13"/>
      <c r="I204" s="13"/>
    </row>
    <row r="205" spans="1:9" x14ac:dyDescent="0.3">
      <c r="A205" s="18"/>
      <c r="B205" s="13"/>
      <c r="C205" s="19" t="str">
        <f>IF($B205="","",IFERROR(INDEX(Items!$B:$B,MATCH($B205,Items!$A:$A,0)),"Unknown code"))</f>
        <v/>
      </c>
      <c r="D205" s="17"/>
      <c r="E205" s="13"/>
      <c r="F205" s="13"/>
      <c r="G205" s="19" t="str">
        <f t="shared" si="3"/>
        <v/>
      </c>
      <c r="H205" s="13"/>
      <c r="I205" s="13"/>
    </row>
    <row r="206" spans="1:9" x14ac:dyDescent="0.3">
      <c r="A206" s="18"/>
      <c r="B206" s="13"/>
      <c r="C206" s="19" t="str">
        <f>IF($B206="","",IFERROR(INDEX(Items!$B:$B,MATCH($B206,Items!$A:$A,0)),"Unknown code"))</f>
        <v/>
      </c>
      <c r="D206" s="17"/>
      <c r="E206" s="13"/>
      <c r="F206" s="13"/>
      <c r="G206" s="19" t="str">
        <f t="shared" si="3"/>
        <v/>
      </c>
      <c r="H206" s="13"/>
      <c r="I206" s="13"/>
    </row>
    <row r="207" spans="1:9" x14ac:dyDescent="0.3">
      <c r="A207" s="18"/>
      <c r="B207" s="13"/>
      <c r="C207" s="19" t="str">
        <f>IF($B207="","",IFERROR(INDEX(Items!$B:$B,MATCH($B207,Items!$A:$A,0)),"Unknown code"))</f>
        <v/>
      </c>
      <c r="D207" s="17"/>
      <c r="E207" s="13"/>
      <c r="F207" s="13"/>
      <c r="G207" s="19" t="str">
        <f t="shared" si="3"/>
        <v/>
      </c>
      <c r="H207" s="13"/>
      <c r="I207" s="13"/>
    </row>
    <row r="208" spans="1:9" x14ac:dyDescent="0.3">
      <c r="A208" s="18"/>
      <c r="B208" s="13"/>
      <c r="C208" s="19" t="str">
        <f>IF($B208="","",IFERROR(INDEX(Items!$B:$B,MATCH($B208,Items!$A:$A,0)),"Unknown code"))</f>
        <v/>
      </c>
      <c r="D208" s="17"/>
      <c r="E208" s="13"/>
      <c r="F208" s="13"/>
      <c r="G208" s="19" t="str">
        <f t="shared" si="3"/>
        <v/>
      </c>
      <c r="H208" s="13"/>
      <c r="I208" s="13"/>
    </row>
    <row r="209" spans="1:9" x14ac:dyDescent="0.3">
      <c r="A209" s="18"/>
      <c r="B209" s="13"/>
      <c r="C209" s="19" t="str">
        <f>IF($B209="","",IFERROR(INDEX(Items!$B:$B,MATCH($B209,Items!$A:$A,0)),"Unknown code"))</f>
        <v/>
      </c>
      <c r="D209" s="17"/>
      <c r="E209" s="13"/>
      <c r="F209" s="13"/>
      <c r="G209" s="19" t="str">
        <f t="shared" si="3"/>
        <v/>
      </c>
      <c r="H209" s="13"/>
      <c r="I209" s="13"/>
    </row>
    <row r="210" spans="1:9" x14ac:dyDescent="0.3">
      <c r="A210" s="18"/>
      <c r="B210" s="13"/>
      <c r="C210" s="19" t="str">
        <f>IF($B210="","",IFERROR(INDEX(Items!$B:$B,MATCH($B210,Items!$A:$A,0)),"Unknown code"))</f>
        <v/>
      </c>
      <c r="D210" s="17"/>
      <c r="E210" s="13"/>
      <c r="F210" s="13"/>
      <c r="G210" s="19" t="str">
        <f t="shared" si="3"/>
        <v/>
      </c>
      <c r="H210" s="13"/>
      <c r="I210" s="13"/>
    </row>
    <row r="211" spans="1:9" x14ac:dyDescent="0.3">
      <c r="A211" s="18"/>
      <c r="B211" s="13"/>
      <c r="C211" s="19" t="str">
        <f>IF($B211="","",IFERROR(INDEX(Items!$B:$B,MATCH($B211,Items!$A:$A,0)),"Unknown code"))</f>
        <v/>
      </c>
      <c r="D211" s="17"/>
      <c r="E211" s="13"/>
      <c r="F211" s="13"/>
      <c r="G211" s="19" t="str">
        <f t="shared" si="3"/>
        <v/>
      </c>
      <c r="H211" s="13"/>
      <c r="I211" s="13"/>
    </row>
    <row r="212" spans="1:9" x14ac:dyDescent="0.3">
      <c r="A212" s="18"/>
      <c r="B212" s="13"/>
      <c r="C212" s="19" t="str">
        <f>IF($B212="","",IFERROR(INDEX(Items!$B:$B,MATCH($B212,Items!$A:$A,0)),"Unknown code"))</f>
        <v/>
      </c>
      <c r="D212" s="17"/>
      <c r="E212" s="13"/>
      <c r="F212" s="13"/>
      <c r="G212" s="19" t="str">
        <f t="shared" si="3"/>
        <v/>
      </c>
      <c r="H212" s="13"/>
      <c r="I212" s="13"/>
    </row>
    <row r="213" spans="1:9" x14ac:dyDescent="0.3">
      <c r="A213" s="18"/>
      <c r="B213" s="13"/>
      <c r="C213" s="19" t="str">
        <f>IF($B213="","",IFERROR(INDEX(Items!$B:$B,MATCH($B213,Items!$A:$A,0)),"Unknown code"))</f>
        <v/>
      </c>
      <c r="D213" s="17"/>
      <c r="E213" s="13"/>
      <c r="F213" s="13"/>
      <c r="G213" s="19" t="str">
        <f t="shared" si="3"/>
        <v/>
      </c>
      <c r="H213" s="13"/>
      <c r="I213" s="13"/>
    </row>
    <row r="214" spans="1:9" x14ac:dyDescent="0.3">
      <c r="A214" s="18"/>
      <c r="B214" s="13"/>
      <c r="C214" s="19" t="str">
        <f>IF($B214="","",IFERROR(INDEX(Items!$B:$B,MATCH($B214,Items!$A:$A,0)),"Unknown code"))</f>
        <v/>
      </c>
      <c r="D214" s="17"/>
      <c r="E214" s="13"/>
      <c r="F214" s="13"/>
      <c r="G214" s="19" t="str">
        <f t="shared" si="3"/>
        <v/>
      </c>
      <c r="H214" s="13"/>
      <c r="I214" s="13"/>
    </row>
    <row r="215" spans="1:9" x14ac:dyDescent="0.3">
      <c r="A215" s="18"/>
      <c r="B215" s="13"/>
      <c r="C215" s="19" t="str">
        <f>IF($B215="","",IFERROR(INDEX(Items!$B:$B,MATCH($B215,Items!$A:$A,0)),"Unknown code"))</f>
        <v/>
      </c>
      <c r="D215" s="17"/>
      <c r="E215" s="13"/>
      <c r="F215" s="13"/>
      <c r="G215" s="19" t="str">
        <f t="shared" si="3"/>
        <v/>
      </c>
      <c r="H215" s="13"/>
      <c r="I215" s="13"/>
    </row>
    <row r="216" spans="1:9" x14ac:dyDescent="0.3">
      <c r="A216" s="18"/>
      <c r="B216" s="13"/>
      <c r="C216" s="19" t="str">
        <f>IF($B216="","",IFERROR(INDEX(Items!$B:$B,MATCH($B216,Items!$A:$A,0)),"Unknown code"))</f>
        <v/>
      </c>
      <c r="D216" s="17"/>
      <c r="E216" s="13"/>
      <c r="F216" s="13"/>
      <c r="G216" s="19" t="str">
        <f t="shared" si="3"/>
        <v/>
      </c>
      <c r="H216" s="13"/>
      <c r="I216" s="13"/>
    </row>
    <row r="217" spans="1:9" x14ac:dyDescent="0.3">
      <c r="A217" s="18"/>
      <c r="B217" s="13"/>
      <c r="C217" s="19" t="str">
        <f>IF($B217="","",IFERROR(INDEX(Items!$B:$B,MATCH($B217,Items!$A:$A,0)),"Unknown code"))</f>
        <v/>
      </c>
      <c r="D217" s="17"/>
      <c r="E217" s="13"/>
      <c r="F217" s="13"/>
      <c r="G217" s="19" t="str">
        <f t="shared" si="3"/>
        <v/>
      </c>
      <c r="H217" s="13"/>
      <c r="I217" s="13"/>
    </row>
    <row r="218" spans="1:9" x14ac:dyDescent="0.3">
      <c r="A218" s="18"/>
      <c r="B218" s="13"/>
      <c r="C218" s="19" t="str">
        <f>IF($B218="","",IFERROR(INDEX(Items!$B:$B,MATCH($B218,Items!$A:$A,0)),"Unknown code"))</f>
        <v/>
      </c>
      <c r="D218" s="17"/>
      <c r="E218" s="13"/>
      <c r="F218" s="13"/>
      <c r="G218" s="19" t="str">
        <f t="shared" si="3"/>
        <v/>
      </c>
      <c r="H218" s="13"/>
      <c r="I218" s="13"/>
    </row>
    <row r="219" spans="1:9" x14ac:dyDescent="0.3">
      <c r="A219" s="18"/>
      <c r="B219" s="13"/>
      <c r="C219" s="19" t="str">
        <f>IF($B219="","",IFERROR(INDEX(Items!$B:$B,MATCH($B219,Items!$A:$A,0)),"Unknown code"))</f>
        <v/>
      </c>
      <c r="D219" s="17"/>
      <c r="E219" s="13"/>
      <c r="F219" s="13"/>
      <c r="G219" s="19" t="str">
        <f t="shared" si="3"/>
        <v/>
      </c>
      <c r="H219" s="13"/>
      <c r="I219" s="13"/>
    </row>
    <row r="220" spans="1:9" x14ac:dyDescent="0.3">
      <c r="A220" s="18"/>
      <c r="B220" s="13"/>
      <c r="C220" s="19" t="str">
        <f>IF($B220="","",IFERROR(INDEX(Items!$B:$B,MATCH($B220,Items!$A:$A,0)),"Unknown code"))</f>
        <v/>
      </c>
      <c r="D220" s="17"/>
      <c r="E220" s="13"/>
      <c r="F220" s="13"/>
      <c r="G220" s="19" t="str">
        <f t="shared" si="3"/>
        <v/>
      </c>
      <c r="H220" s="13"/>
      <c r="I220" s="13"/>
    </row>
    <row r="221" spans="1:9" x14ac:dyDescent="0.3">
      <c r="A221" s="18"/>
      <c r="B221" s="13"/>
      <c r="C221" s="19" t="str">
        <f>IF($B221="","",IFERROR(INDEX(Items!$B:$B,MATCH($B221,Items!$A:$A,0)),"Unknown code"))</f>
        <v/>
      </c>
      <c r="D221" s="17"/>
      <c r="E221" s="13"/>
      <c r="F221" s="13"/>
      <c r="G221" s="19" t="str">
        <f t="shared" si="3"/>
        <v/>
      </c>
      <c r="H221" s="13"/>
      <c r="I221" s="13"/>
    </row>
    <row r="222" spans="1:9" x14ac:dyDescent="0.3">
      <c r="A222" s="18"/>
      <c r="B222" s="13"/>
      <c r="C222" s="19" t="str">
        <f>IF($B222="","",IFERROR(INDEX(Items!$B:$B,MATCH($B222,Items!$A:$A,0)),"Unknown code"))</f>
        <v/>
      </c>
      <c r="D222" s="17"/>
      <c r="E222" s="13"/>
      <c r="F222" s="13"/>
      <c r="G222" s="19" t="str">
        <f t="shared" si="3"/>
        <v/>
      </c>
      <c r="H222" s="13"/>
      <c r="I222" s="13"/>
    </row>
    <row r="223" spans="1:9" x14ac:dyDescent="0.3">
      <c r="A223" s="18"/>
      <c r="B223" s="13"/>
      <c r="C223" s="19" t="str">
        <f>IF($B223="","",IFERROR(INDEX(Items!$B:$B,MATCH($B223,Items!$A:$A,0)),"Unknown code"))</f>
        <v/>
      </c>
      <c r="D223" s="17"/>
      <c r="E223" s="13"/>
      <c r="F223" s="13"/>
      <c r="G223" s="19" t="str">
        <f t="shared" si="3"/>
        <v/>
      </c>
      <c r="H223" s="13"/>
      <c r="I223" s="13"/>
    </row>
    <row r="224" spans="1:9" x14ac:dyDescent="0.3">
      <c r="A224" s="18"/>
      <c r="B224" s="13"/>
      <c r="C224" s="19" t="str">
        <f>IF($B224="","",IFERROR(INDEX(Items!$B:$B,MATCH($B224,Items!$A:$A,0)),"Unknown code"))</f>
        <v/>
      </c>
      <c r="D224" s="17"/>
      <c r="E224" s="13"/>
      <c r="F224" s="13"/>
      <c r="G224" s="19" t="str">
        <f t="shared" si="3"/>
        <v/>
      </c>
      <c r="H224" s="13"/>
      <c r="I224" s="13"/>
    </row>
    <row r="225" spans="1:9" x14ac:dyDescent="0.3">
      <c r="A225" s="18"/>
      <c r="B225" s="13"/>
      <c r="C225" s="19" t="str">
        <f>IF($B225="","",IFERROR(INDEX(Items!$B:$B,MATCH($B225,Items!$A:$A,0)),"Unknown code"))</f>
        <v/>
      </c>
      <c r="D225" s="17"/>
      <c r="E225" s="13"/>
      <c r="F225" s="13"/>
      <c r="G225" s="19" t="str">
        <f t="shared" si="3"/>
        <v/>
      </c>
      <c r="H225" s="13"/>
      <c r="I225" s="13"/>
    </row>
    <row r="226" spans="1:9" x14ac:dyDescent="0.3">
      <c r="A226" s="18"/>
      <c r="B226" s="13"/>
      <c r="C226" s="19" t="str">
        <f>IF($B226="","",IFERROR(INDEX(Items!$B:$B,MATCH($B226,Items!$A:$A,0)),"Unknown code"))</f>
        <v/>
      </c>
      <c r="D226" s="17"/>
      <c r="E226" s="13"/>
      <c r="F226" s="13"/>
      <c r="G226" s="19" t="str">
        <f t="shared" si="3"/>
        <v/>
      </c>
      <c r="H226" s="13"/>
      <c r="I226" s="13"/>
    </row>
    <row r="227" spans="1:9" x14ac:dyDescent="0.3">
      <c r="A227" s="18"/>
      <c r="B227" s="13"/>
      <c r="C227" s="19" t="str">
        <f>IF($B227="","",IFERROR(INDEX(Items!$B:$B,MATCH($B227,Items!$A:$A,0)),"Unknown code"))</f>
        <v/>
      </c>
      <c r="D227" s="17"/>
      <c r="E227" s="13"/>
      <c r="F227" s="13"/>
      <c r="G227" s="19" t="str">
        <f t="shared" si="3"/>
        <v/>
      </c>
      <c r="H227" s="13"/>
      <c r="I227" s="13"/>
    </row>
    <row r="228" spans="1:9" x14ac:dyDescent="0.3">
      <c r="A228" s="18"/>
      <c r="B228" s="13"/>
      <c r="C228" s="19" t="str">
        <f>IF($B228="","",IFERROR(INDEX(Items!$B:$B,MATCH($B228,Items!$A:$A,0)),"Unknown code"))</f>
        <v/>
      </c>
      <c r="D228" s="17"/>
      <c r="E228" s="13"/>
      <c r="F228" s="13"/>
      <c r="G228" s="19" t="str">
        <f t="shared" si="3"/>
        <v/>
      </c>
      <c r="H228" s="13"/>
      <c r="I228" s="13"/>
    </row>
    <row r="229" spans="1:9" x14ac:dyDescent="0.3">
      <c r="A229" s="18"/>
      <c r="B229" s="13"/>
      <c r="C229" s="19" t="str">
        <f>IF($B229="","",IFERROR(INDEX(Items!$B:$B,MATCH($B229,Items!$A:$A,0)),"Unknown code"))</f>
        <v/>
      </c>
      <c r="D229" s="17"/>
      <c r="E229" s="13"/>
      <c r="F229" s="13"/>
      <c r="G229" s="19" t="str">
        <f t="shared" si="3"/>
        <v/>
      </c>
      <c r="H229" s="13"/>
      <c r="I229" s="13"/>
    </row>
    <row r="230" spans="1:9" x14ac:dyDescent="0.3">
      <c r="A230" s="18"/>
      <c r="B230" s="13"/>
      <c r="C230" s="19" t="str">
        <f>IF($B230="","",IFERROR(INDEX(Items!$B:$B,MATCH($B230,Items!$A:$A,0)),"Unknown code"))</f>
        <v/>
      </c>
      <c r="D230" s="17"/>
      <c r="E230" s="13"/>
      <c r="F230" s="13"/>
      <c r="G230" s="19" t="str">
        <f t="shared" si="3"/>
        <v/>
      </c>
      <c r="H230" s="13"/>
      <c r="I230" s="13"/>
    </row>
    <row r="231" spans="1:9" x14ac:dyDescent="0.3">
      <c r="A231" s="18"/>
      <c r="B231" s="13"/>
      <c r="C231" s="19" t="str">
        <f>IF($B231="","",IFERROR(INDEX(Items!$B:$B,MATCH($B231,Items!$A:$A,0)),"Unknown code"))</f>
        <v/>
      </c>
      <c r="D231" s="17"/>
      <c r="E231" s="13"/>
      <c r="F231" s="13"/>
      <c r="G231" s="19" t="str">
        <f t="shared" si="3"/>
        <v/>
      </c>
      <c r="H231" s="13"/>
      <c r="I231" s="13"/>
    </row>
    <row r="232" spans="1:9" x14ac:dyDescent="0.3">
      <c r="A232" s="18"/>
      <c r="B232" s="13"/>
      <c r="C232" s="19" t="str">
        <f>IF($B232="","",IFERROR(INDEX(Items!$B:$B,MATCH($B232,Items!$A:$A,0)),"Unknown code"))</f>
        <v/>
      </c>
      <c r="D232" s="17"/>
      <c r="E232" s="13"/>
      <c r="F232" s="13"/>
      <c r="G232" s="19" t="str">
        <f t="shared" si="3"/>
        <v/>
      </c>
      <c r="H232" s="13"/>
      <c r="I232" s="13"/>
    </row>
    <row r="233" spans="1:9" x14ac:dyDescent="0.3">
      <c r="A233" s="18"/>
      <c r="B233" s="13"/>
      <c r="C233" s="19" t="str">
        <f>IF($B233="","",IFERROR(INDEX(Items!$B:$B,MATCH($B233,Items!$A:$A,0)),"Unknown code"))</f>
        <v/>
      </c>
      <c r="D233" s="17"/>
      <c r="E233" s="13"/>
      <c r="F233" s="13"/>
      <c r="G233" s="19" t="str">
        <f t="shared" si="3"/>
        <v/>
      </c>
      <c r="H233" s="13"/>
      <c r="I233" s="13"/>
    </row>
    <row r="234" spans="1:9" x14ac:dyDescent="0.3">
      <c r="A234" s="18"/>
      <c r="B234" s="13"/>
      <c r="C234" s="19" t="str">
        <f>IF($B234="","",IFERROR(INDEX(Items!$B:$B,MATCH($B234,Items!$A:$A,0)),"Unknown code"))</f>
        <v/>
      </c>
      <c r="D234" s="17"/>
      <c r="E234" s="13"/>
      <c r="F234" s="13"/>
      <c r="G234" s="19" t="str">
        <f t="shared" si="3"/>
        <v/>
      </c>
      <c r="H234" s="13"/>
      <c r="I234" s="13"/>
    </row>
    <row r="235" spans="1:9" x14ac:dyDescent="0.3">
      <c r="A235" s="18"/>
      <c r="B235" s="13"/>
      <c r="C235" s="19" t="str">
        <f>IF($B235="","",IFERROR(INDEX(Items!$B:$B,MATCH($B235,Items!$A:$A,0)),"Unknown code"))</f>
        <v/>
      </c>
      <c r="D235" s="17"/>
      <c r="E235" s="13"/>
      <c r="F235" s="13"/>
      <c r="G235" s="19" t="str">
        <f t="shared" si="3"/>
        <v/>
      </c>
      <c r="H235" s="13"/>
      <c r="I235" s="13"/>
    </row>
    <row r="236" spans="1:9" x14ac:dyDescent="0.3">
      <c r="A236" s="18"/>
      <c r="B236" s="13"/>
      <c r="C236" s="19" t="str">
        <f>IF($B236="","",IFERROR(INDEX(Items!$B:$B,MATCH($B236,Items!$A:$A,0)),"Unknown code"))</f>
        <v/>
      </c>
      <c r="D236" s="17"/>
      <c r="E236" s="13"/>
      <c r="F236" s="13"/>
      <c r="G236" s="19" t="str">
        <f t="shared" si="3"/>
        <v/>
      </c>
      <c r="H236" s="13"/>
      <c r="I236" s="13"/>
    </row>
    <row r="237" spans="1:9" x14ac:dyDescent="0.3">
      <c r="A237" s="18"/>
      <c r="B237" s="13"/>
      <c r="C237" s="19" t="str">
        <f>IF($B237="","",IFERROR(INDEX(Items!$B:$B,MATCH($B237,Items!$A:$A,0)),"Unknown code"))</f>
        <v/>
      </c>
      <c r="D237" s="17"/>
      <c r="E237" s="13"/>
      <c r="F237" s="13"/>
      <c r="G237" s="19" t="str">
        <f t="shared" si="3"/>
        <v/>
      </c>
      <c r="H237" s="13"/>
      <c r="I237" s="13"/>
    </row>
    <row r="238" spans="1:9" x14ac:dyDescent="0.3">
      <c r="A238" s="18"/>
      <c r="B238" s="13"/>
      <c r="C238" s="19" t="str">
        <f>IF($B238="","",IFERROR(INDEX(Items!$B:$B,MATCH($B238,Items!$A:$A,0)),"Unknown code"))</f>
        <v/>
      </c>
      <c r="D238" s="17"/>
      <c r="E238" s="13"/>
      <c r="F238" s="13"/>
      <c r="G238" s="19" t="str">
        <f t="shared" si="3"/>
        <v/>
      </c>
      <c r="H238" s="13"/>
      <c r="I238" s="13"/>
    </row>
    <row r="239" spans="1:9" x14ac:dyDescent="0.3">
      <c r="A239" s="18"/>
      <c r="B239" s="13"/>
      <c r="C239" s="19" t="str">
        <f>IF($B239="","",IFERROR(INDEX(Items!$B:$B,MATCH($B239,Items!$A:$A,0)),"Unknown code"))</f>
        <v/>
      </c>
      <c r="D239" s="17"/>
      <c r="E239" s="13"/>
      <c r="F239" s="13"/>
      <c r="G239" s="19" t="str">
        <f t="shared" si="3"/>
        <v/>
      </c>
      <c r="H239" s="13"/>
      <c r="I239" s="13"/>
    </row>
    <row r="240" spans="1:9" x14ac:dyDescent="0.3">
      <c r="A240" s="18"/>
      <c r="B240" s="13"/>
      <c r="C240" s="19" t="str">
        <f>IF($B240="","",IFERROR(INDEX(Items!$B:$B,MATCH($B240,Items!$A:$A,0)),"Unknown code"))</f>
        <v/>
      </c>
      <c r="D240" s="17"/>
      <c r="E240" s="13"/>
      <c r="F240" s="13"/>
      <c r="G240" s="19" t="str">
        <f t="shared" si="3"/>
        <v/>
      </c>
      <c r="H240" s="13"/>
      <c r="I240" s="13"/>
    </row>
    <row r="241" spans="1:9" x14ac:dyDescent="0.3">
      <c r="A241" s="18"/>
      <c r="B241" s="13"/>
      <c r="C241" s="19" t="str">
        <f>IF($B241="","",IFERROR(INDEX(Items!$B:$B,MATCH($B241,Items!$A:$A,0)),"Unknown code"))</f>
        <v/>
      </c>
      <c r="D241" s="17"/>
      <c r="E241" s="13"/>
      <c r="F241" s="13"/>
      <c r="G241" s="19" t="str">
        <f t="shared" si="3"/>
        <v/>
      </c>
      <c r="H241" s="13"/>
      <c r="I241" s="13"/>
    </row>
    <row r="242" spans="1:9" x14ac:dyDescent="0.3">
      <c r="A242" s="18"/>
      <c r="B242" s="13"/>
      <c r="C242" s="19" t="str">
        <f>IF($B242="","",IFERROR(INDEX(Items!$B:$B,MATCH($B242,Items!$A:$A,0)),"Unknown code"))</f>
        <v/>
      </c>
      <c r="D242" s="17"/>
      <c r="E242" s="13"/>
      <c r="F242" s="13"/>
      <c r="G242" s="19" t="str">
        <f t="shared" si="3"/>
        <v/>
      </c>
      <c r="H242" s="13"/>
      <c r="I242" s="13"/>
    </row>
    <row r="243" spans="1:9" x14ac:dyDescent="0.3">
      <c r="A243" s="18"/>
      <c r="B243" s="13"/>
      <c r="C243" s="19" t="str">
        <f>IF($B243="","",IFERROR(INDEX(Items!$B:$B,MATCH($B243,Items!$A:$A,0)),"Unknown code"))</f>
        <v/>
      </c>
      <c r="D243" s="17"/>
      <c r="E243" s="13"/>
      <c r="F243" s="13"/>
      <c r="G243" s="19" t="str">
        <f t="shared" si="3"/>
        <v/>
      </c>
      <c r="H243" s="13"/>
      <c r="I243" s="13"/>
    </row>
    <row r="244" spans="1:9" x14ac:dyDescent="0.3">
      <c r="A244" s="18"/>
      <c r="B244" s="13"/>
      <c r="C244" s="19" t="str">
        <f>IF($B244="","",IFERROR(INDEX(Items!$B:$B,MATCH($B244,Items!$A:$A,0)),"Unknown code"))</f>
        <v/>
      </c>
      <c r="D244" s="17"/>
      <c r="E244" s="13"/>
      <c r="F244" s="13"/>
      <c r="G244" s="19" t="str">
        <f t="shared" si="3"/>
        <v/>
      </c>
      <c r="H244" s="13"/>
      <c r="I244" s="13"/>
    </row>
    <row r="245" spans="1:9" x14ac:dyDescent="0.3">
      <c r="A245" s="18"/>
      <c r="B245" s="13"/>
      <c r="C245" s="19" t="str">
        <f>IF($B245="","",IFERROR(INDEX(Items!$B:$B,MATCH($B245,Items!$A:$A,0)),"Unknown code"))</f>
        <v/>
      </c>
      <c r="D245" s="17"/>
      <c r="E245" s="13"/>
      <c r="F245" s="13"/>
      <c r="G245" s="19" t="str">
        <f t="shared" si="3"/>
        <v/>
      </c>
      <c r="H245" s="13"/>
      <c r="I245" s="13"/>
    </row>
    <row r="246" spans="1:9" x14ac:dyDescent="0.3">
      <c r="A246" s="18"/>
      <c r="B246" s="13"/>
      <c r="C246" s="19" t="str">
        <f>IF($B246="","",IFERROR(INDEX(Items!$B:$B,MATCH($B246,Items!$A:$A,0)),"Unknown code"))</f>
        <v/>
      </c>
      <c r="D246" s="17"/>
      <c r="E246" s="13"/>
      <c r="F246" s="13"/>
      <c r="G246" s="19" t="str">
        <f t="shared" si="3"/>
        <v/>
      </c>
      <c r="H246" s="13"/>
      <c r="I246" s="13"/>
    </row>
    <row r="247" spans="1:9" x14ac:dyDescent="0.3">
      <c r="A247" s="18"/>
      <c r="B247" s="13"/>
      <c r="C247" s="19" t="str">
        <f>IF($B247="","",IFERROR(INDEX(Items!$B:$B,MATCH($B247,Items!$A:$A,0)),"Unknown code"))</f>
        <v/>
      </c>
      <c r="D247" s="17"/>
      <c r="E247" s="13"/>
      <c r="F247" s="13"/>
      <c r="G247" s="19" t="str">
        <f t="shared" si="3"/>
        <v/>
      </c>
      <c r="H247" s="13"/>
      <c r="I247" s="13"/>
    </row>
    <row r="248" spans="1:9" x14ac:dyDescent="0.3">
      <c r="A248" s="18"/>
      <c r="B248" s="13"/>
      <c r="C248" s="19" t="str">
        <f>IF($B248="","",IFERROR(INDEX(Items!$B:$B,MATCH($B248,Items!$A:$A,0)),"Unknown code"))</f>
        <v/>
      </c>
      <c r="D248" s="17"/>
      <c r="E248" s="13"/>
      <c r="F248" s="13"/>
      <c r="G248" s="19" t="str">
        <f t="shared" si="3"/>
        <v/>
      </c>
      <c r="H248" s="13"/>
      <c r="I248" s="13"/>
    </row>
    <row r="249" spans="1:9" x14ac:dyDescent="0.3">
      <c r="A249" s="18"/>
      <c r="B249" s="13"/>
      <c r="C249" s="19" t="str">
        <f>IF($B249="","",IFERROR(INDEX(Items!$B:$B,MATCH($B249,Items!$A:$A,0)),"Unknown code"))</f>
        <v/>
      </c>
      <c r="D249" s="17"/>
      <c r="E249" s="13"/>
      <c r="F249" s="13"/>
      <c r="G249" s="19" t="str">
        <f t="shared" si="3"/>
        <v/>
      </c>
      <c r="H249" s="13"/>
      <c r="I249" s="13"/>
    </row>
    <row r="250" spans="1:9" x14ac:dyDescent="0.3">
      <c r="A250" s="18"/>
      <c r="B250" s="13"/>
      <c r="C250" s="19" t="str">
        <f>IF($B250="","",IFERROR(INDEX(Items!$B:$B,MATCH($B250,Items!$A:$A,0)),"Unknown code"))</f>
        <v/>
      </c>
      <c r="D250" s="17"/>
      <c r="E250" s="13"/>
      <c r="F250" s="13"/>
      <c r="G250" s="19" t="str">
        <f t="shared" si="3"/>
        <v/>
      </c>
      <c r="H250" s="13"/>
      <c r="I250" s="13"/>
    </row>
    <row r="251" spans="1:9" x14ac:dyDescent="0.3">
      <c r="A251" s="18"/>
      <c r="B251" s="13"/>
      <c r="C251" s="19" t="str">
        <f>IF($B251="","",IFERROR(INDEX(Items!$B:$B,MATCH($B251,Items!$A:$A,0)),"Unknown code"))</f>
        <v/>
      </c>
      <c r="D251" s="17"/>
      <c r="E251" s="13"/>
      <c r="F251" s="13"/>
      <c r="G251" s="19" t="str">
        <f t="shared" si="3"/>
        <v/>
      </c>
      <c r="H251" s="13"/>
      <c r="I251" s="13"/>
    </row>
    <row r="252" spans="1:9" x14ac:dyDescent="0.3">
      <c r="A252" s="18"/>
      <c r="B252" s="13"/>
      <c r="C252" s="19" t="str">
        <f>IF($B252="","",IFERROR(INDEX(Items!$B:$B,MATCH($B252,Items!$A:$A,0)),"Unknown code"))</f>
        <v/>
      </c>
      <c r="D252" s="17"/>
      <c r="E252" s="13"/>
      <c r="F252" s="13"/>
      <c r="G252" s="19" t="str">
        <f t="shared" si="3"/>
        <v/>
      </c>
      <c r="H252" s="13"/>
      <c r="I252" s="13"/>
    </row>
    <row r="253" spans="1:9" x14ac:dyDescent="0.3">
      <c r="A253" s="18"/>
      <c r="B253" s="13"/>
      <c r="C253" s="19" t="str">
        <f>IF($B253="","",IFERROR(INDEX(Items!$B:$B,MATCH($B253,Items!$A:$A,0)),"Unknown code"))</f>
        <v/>
      </c>
      <c r="D253" s="17"/>
      <c r="E253" s="13"/>
      <c r="F253" s="13"/>
      <c r="G253" s="19" t="str">
        <f t="shared" si="3"/>
        <v/>
      </c>
      <c r="H253" s="13"/>
      <c r="I253" s="13"/>
    </row>
    <row r="254" spans="1:9" x14ac:dyDescent="0.3">
      <c r="A254" s="18"/>
      <c r="B254" s="13"/>
      <c r="C254" s="19" t="str">
        <f>IF($B254="","",IFERROR(INDEX(Items!$B:$B,MATCH($B254,Items!$A:$A,0)),"Unknown code"))</f>
        <v/>
      </c>
      <c r="D254" s="17"/>
      <c r="E254" s="13"/>
      <c r="F254" s="13"/>
      <c r="G254" s="19" t="str">
        <f t="shared" si="3"/>
        <v/>
      </c>
      <c r="H254" s="13"/>
      <c r="I254" s="13"/>
    </row>
    <row r="255" spans="1:9" x14ac:dyDescent="0.3">
      <c r="A255" s="18"/>
      <c r="B255" s="13"/>
      <c r="C255" s="19" t="str">
        <f>IF($B255="","",IFERROR(INDEX(Items!$B:$B,MATCH($B255,Items!$A:$A,0)),"Unknown code"))</f>
        <v/>
      </c>
      <c r="D255" s="17"/>
      <c r="E255" s="13"/>
      <c r="F255" s="13"/>
      <c r="G255" s="19" t="str">
        <f t="shared" si="3"/>
        <v/>
      </c>
      <c r="H255" s="13"/>
      <c r="I255" s="13"/>
    </row>
    <row r="256" spans="1:9" x14ac:dyDescent="0.3">
      <c r="A256" s="18"/>
      <c r="B256" s="13"/>
      <c r="C256" s="19" t="str">
        <f>IF($B256="","",IFERROR(INDEX(Items!$B:$B,MATCH($B256,Items!$A:$A,0)),"Unknown code"))</f>
        <v/>
      </c>
      <c r="D256" s="17"/>
      <c r="E256" s="13"/>
      <c r="F256" s="13"/>
      <c r="G256" s="19" t="str">
        <f t="shared" si="3"/>
        <v/>
      </c>
      <c r="H256" s="13"/>
      <c r="I256" s="13"/>
    </row>
    <row r="257" spans="1:9" x14ac:dyDescent="0.3">
      <c r="A257" s="18"/>
      <c r="B257" s="13"/>
      <c r="C257" s="19" t="str">
        <f>IF($B257="","",IFERROR(INDEX(Items!$B:$B,MATCH($B257,Items!$A:$A,0)),"Unknown code"))</f>
        <v/>
      </c>
      <c r="D257" s="17"/>
      <c r="E257" s="13"/>
      <c r="F257" s="13"/>
      <c r="G257" s="19" t="str">
        <f t="shared" si="3"/>
        <v/>
      </c>
      <c r="H257" s="13"/>
      <c r="I257" s="13"/>
    </row>
    <row r="258" spans="1:9" x14ac:dyDescent="0.3">
      <c r="A258" s="18"/>
      <c r="B258" s="13"/>
      <c r="C258" s="19" t="str">
        <f>IF($B258="","",IFERROR(INDEX(Items!$B:$B,MATCH($B258,Items!$A:$A,0)),"Unknown code"))</f>
        <v/>
      </c>
      <c r="D258" s="17"/>
      <c r="E258" s="13"/>
      <c r="F258" s="13"/>
      <c r="G258" s="19" t="str">
        <f t="shared" si="3"/>
        <v/>
      </c>
      <c r="H258" s="13"/>
      <c r="I258" s="13"/>
    </row>
    <row r="259" spans="1:9" x14ac:dyDescent="0.3">
      <c r="A259" s="18"/>
      <c r="B259" s="13"/>
      <c r="C259" s="19" t="str">
        <f>IF($B259="","",IFERROR(INDEX(Items!$B:$B,MATCH($B259,Items!$A:$A,0)),"Unknown code"))</f>
        <v/>
      </c>
      <c r="D259" s="17"/>
      <c r="E259" s="13"/>
      <c r="F259" s="13"/>
      <c r="G259" s="19" t="str">
        <f t="shared" si="3"/>
        <v/>
      </c>
      <c r="H259" s="13"/>
      <c r="I259" s="13"/>
    </row>
    <row r="260" spans="1:9" x14ac:dyDescent="0.3">
      <c r="A260" s="18"/>
      <c r="B260" s="13"/>
      <c r="C260" s="19" t="str">
        <f>IF($B260="","",IFERROR(INDEX(Items!$B:$B,MATCH($B260,Items!$A:$A,0)),"Unknown code"))</f>
        <v/>
      </c>
      <c r="D260" s="17"/>
      <c r="E260" s="13"/>
      <c r="F260" s="13"/>
      <c r="G260" s="19" t="str">
        <f t="shared" ref="G260:G323" si="4">IF($D260="","",IF(AND($E260="",$F260&lt;&gt;""),"Receipt",IF(AND($E260&lt;&gt;"",$F260=""),"Issue",IF(AND($E260&lt;&gt;"",$F260&lt;&gt;""),IF($E260=$F260,"Same location","Transfer"),"Location missing"))))</f>
        <v/>
      </c>
      <c r="H260" s="13"/>
      <c r="I260" s="13"/>
    </row>
    <row r="261" spans="1:9" x14ac:dyDescent="0.3">
      <c r="A261" s="18"/>
      <c r="B261" s="13"/>
      <c r="C261" s="19" t="str">
        <f>IF($B261="","",IFERROR(INDEX(Items!$B:$B,MATCH($B261,Items!$A:$A,0)),"Unknown code"))</f>
        <v/>
      </c>
      <c r="D261" s="17"/>
      <c r="E261" s="13"/>
      <c r="F261" s="13"/>
      <c r="G261" s="19" t="str">
        <f t="shared" si="4"/>
        <v/>
      </c>
      <c r="H261" s="13"/>
      <c r="I261" s="13"/>
    </row>
    <row r="262" spans="1:9" x14ac:dyDescent="0.3">
      <c r="A262" s="18"/>
      <c r="B262" s="13"/>
      <c r="C262" s="19" t="str">
        <f>IF($B262="","",IFERROR(INDEX(Items!$B:$B,MATCH($B262,Items!$A:$A,0)),"Unknown code"))</f>
        <v/>
      </c>
      <c r="D262" s="17"/>
      <c r="E262" s="13"/>
      <c r="F262" s="13"/>
      <c r="G262" s="19" t="str">
        <f t="shared" si="4"/>
        <v/>
      </c>
      <c r="H262" s="13"/>
      <c r="I262" s="13"/>
    </row>
    <row r="263" spans="1:9" x14ac:dyDescent="0.3">
      <c r="A263" s="18"/>
      <c r="B263" s="13"/>
      <c r="C263" s="19" t="str">
        <f>IF($B263="","",IFERROR(INDEX(Items!$B:$B,MATCH($B263,Items!$A:$A,0)),"Unknown code"))</f>
        <v/>
      </c>
      <c r="D263" s="17"/>
      <c r="E263" s="13"/>
      <c r="F263" s="13"/>
      <c r="G263" s="19" t="str">
        <f t="shared" si="4"/>
        <v/>
      </c>
      <c r="H263" s="13"/>
      <c r="I263" s="13"/>
    </row>
    <row r="264" spans="1:9" x14ac:dyDescent="0.3">
      <c r="A264" s="18"/>
      <c r="B264" s="13"/>
      <c r="C264" s="19" t="str">
        <f>IF($B264="","",IFERROR(INDEX(Items!$B:$B,MATCH($B264,Items!$A:$A,0)),"Unknown code"))</f>
        <v/>
      </c>
      <c r="D264" s="17"/>
      <c r="E264" s="13"/>
      <c r="F264" s="13"/>
      <c r="G264" s="19" t="str">
        <f t="shared" si="4"/>
        <v/>
      </c>
      <c r="H264" s="13"/>
      <c r="I264" s="13"/>
    </row>
    <row r="265" spans="1:9" x14ac:dyDescent="0.3">
      <c r="A265" s="18"/>
      <c r="B265" s="13"/>
      <c r="C265" s="19" t="str">
        <f>IF($B265="","",IFERROR(INDEX(Items!$B:$B,MATCH($B265,Items!$A:$A,0)),"Unknown code"))</f>
        <v/>
      </c>
      <c r="D265" s="17"/>
      <c r="E265" s="13"/>
      <c r="F265" s="13"/>
      <c r="G265" s="19" t="str">
        <f t="shared" si="4"/>
        <v/>
      </c>
      <c r="H265" s="13"/>
      <c r="I265" s="13"/>
    </row>
    <row r="266" spans="1:9" x14ac:dyDescent="0.3">
      <c r="A266" s="18"/>
      <c r="B266" s="13"/>
      <c r="C266" s="19" t="str">
        <f>IF($B266="","",IFERROR(INDEX(Items!$B:$B,MATCH($B266,Items!$A:$A,0)),"Unknown code"))</f>
        <v/>
      </c>
      <c r="D266" s="17"/>
      <c r="E266" s="13"/>
      <c r="F266" s="13"/>
      <c r="G266" s="19" t="str">
        <f t="shared" si="4"/>
        <v/>
      </c>
      <c r="H266" s="13"/>
      <c r="I266" s="13"/>
    </row>
    <row r="267" spans="1:9" x14ac:dyDescent="0.3">
      <c r="A267" s="18"/>
      <c r="B267" s="13"/>
      <c r="C267" s="19" t="str">
        <f>IF($B267="","",IFERROR(INDEX(Items!$B:$B,MATCH($B267,Items!$A:$A,0)),"Unknown code"))</f>
        <v/>
      </c>
      <c r="D267" s="17"/>
      <c r="E267" s="13"/>
      <c r="F267" s="13"/>
      <c r="G267" s="19" t="str">
        <f t="shared" si="4"/>
        <v/>
      </c>
      <c r="H267" s="13"/>
      <c r="I267" s="13"/>
    </row>
    <row r="268" spans="1:9" x14ac:dyDescent="0.3">
      <c r="A268" s="18"/>
      <c r="B268" s="13"/>
      <c r="C268" s="19" t="str">
        <f>IF($B268="","",IFERROR(INDEX(Items!$B:$B,MATCH($B268,Items!$A:$A,0)),"Unknown code"))</f>
        <v/>
      </c>
      <c r="D268" s="17"/>
      <c r="E268" s="13"/>
      <c r="F268" s="13"/>
      <c r="G268" s="19" t="str">
        <f t="shared" si="4"/>
        <v/>
      </c>
      <c r="H268" s="13"/>
      <c r="I268" s="13"/>
    </row>
    <row r="269" spans="1:9" x14ac:dyDescent="0.3">
      <c r="A269" s="18"/>
      <c r="B269" s="13"/>
      <c r="C269" s="19" t="str">
        <f>IF($B269="","",IFERROR(INDEX(Items!$B:$B,MATCH($B269,Items!$A:$A,0)),"Unknown code"))</f>
        <v/>
      </c>
      <c r="D269" s="17"/>
      <c r="E269" s="13"/>
      <c r="F269" s="13"/>
      <c r="G269" s="19" t="str">
        <f t="shared" si="4"/>
        <v/>
      </c>
      <c r="H269" s="13"/>
      <c r="I269" s="13"/>
    </row>
    <row r="270" spans="1:9" x14ac:dyDescent="0.3">
      <c r="A270" s="18"/>
      <c r="B270" s="13"/>
      <c r="C270" s="19" t="str">
        <f>IF($B270="","",IFERROR(INDEX(Items!$B:$B,MATCH($B270,Items!$A:$A,0)),"Unknown code"))</f>
        <v/>
      </c>
      <c r="D270" s="17"/>
      <c r="E270" s="13"/>
      <c r="F270" s="13"/>
      <c r="G270" s="19" t="str">
        <f t="shared" si="4"/>
        <v/>
      </c>
      <c r="H270" s="13"/>
      <c r="I270" s="13"/>
    </row>
    <row r="271" spans="1:9" x14ac:dyDescent="0.3">
      <c r="A271" s="18"/>
      <c r="B271" s="13"/>
      <c r="C271" s="19" t="str">
        <f>IF($B271="","",IFERROR(INDEX(Items!$B:$B,MATCH($B271,Items!$A:$A,0)),"Unknown code"))</f>
        <v/>
      </c>
      <c r="D271" s="17"/>
      <c r="E271" s="13"/>
      <c r="F271" s="13"/>
      <c r="G271" s="19" t="str">
        <f t="shared" si="4"/>
        <v/>
      </c>
      <c r="H271" s="13"/>
      <c r="I271" s="13"/>
    </row>
    <row r="272" spans="1:9" x14ac:dyDescent="0.3">
      <c r="A272" s="18"/>
      <c r="B272" s="13"/>
      <c r="C272" s="19" t="str">
        <f>IF($B272="","",IFERROR(INDEX(Items!$B:$B,MATCH($B272,Items!$A:$A,0)),"Unknown code"))</f>
        <v/>
      </c>
      <c r="D272" s="17"/>
      <c r="E272" s="13"/>
      <c r="F272" s="13"/>
      <c r="G272" s="19" t="str">
        <f t="shared" si="4"/>
        <v/>
      </c>
      <c r="H272" s="13"/>
      <c r="I272" s="13"/>
    </row>
    <row r="273" spans="1:9" x14ac:dyDescent="0.3">
      <c r="A273" s="18"/>
      <c r="B273" s="13"/>
      <c r="C273" s="19" t="str">
        <f>IF($B273="","",IFERROR(INDEX(Items!$B:$B,MATCH($B273,Items!$A:$A,0)),"Unknown code"))</f>
        <v/>
      </c>
      <c r="D273" s="17"/>
      <c r="E273" s="13"/>
      <c r="F273" s="13"/>
      <c r="G273" s="19" t="str">
        <f t="shared" si="4"/>
        <v/>
      </c>
      <c r="H273" s="13"/>
      <c r="I273" s="13"/>
    </row>
    <row r="274" spans="1:9" x14ac:dyDescent="0.3">
      <c r="A274" s="18"/>
      <c r="B274" s="13"/>
      <c r="C274" s="19" t="str">
        <f>IF($B274="","",IFERROR(INDEX(Items!$B:$B,MATCH($B274,Items!$A:$A,0)),"Unknown code"))</f>
        <v/>
      </c>
      <c r="D274" s="17"/>
      <c r="E274" s="13"/>
      <c r="F274" s="13"/>
      <c r="G274" s="19" t="str">
        <f t="shared" si="4"/>
        <v/>
      </c>
      <c r="H274" s="13"/>
      <c r="I274" s="13"/>
    </row>
    <row r="275" spans="1:9" x14ac:dyDescent="0.3">
      <c r="A275" s="18"/>
      <c r="B275" s="13"/>
      <c r="C275" s="19" t="str">
        <f>IF($B275="","",IFERROR(INDEX(Items!$B:$B,MATCH($B275,Items!$A:$A,0)),"Unknown code"))</f>
        <v/>
      </c>
      <c r="D275" s="17"/>
      <c r="E275" s="13"/>
      <c r="F275" s="13"/>
      <c r="G275" s="19" t="str">
        <f t="shared" si="4"/>
        <v/>
      </c>
      <c r="H275" s="13"/>
      <c r="I275" s="13"/>
    </row>
    <row r="276" spans="1:9" x14ac:dyDescent="0.3">
      <c r="A276" s="18"/>
      <c r="B276" s="13"/>
      <c r="C276" s="19" t="str">
        <f>IF($B276="","",IFERROR(INDEX(Items!$B:$B,MATCH($B276,Items!$A:$A,0)),"Unknown code"))</f>
        <v/>
      </c>
      <c r="D276" s="17"/>
      <c r="E276" s="13"/>
      <c r="F276" s="13"/>
      <c r="G276" s="19" t="str">
        <f t="shared" si="4"/>
        <v/>
      </c>
      <c r="H276" s="13"/>
      <c r="I276" s="13"/>
    </row>
    <row r="277" spans="1:9" x14ac:dyDescent="0.3">
      <c r="A277" s="18"/>
      <c r="B277" s="13"/>
      <c r="C277" s="19" t="str">
        <f>IF($B277="","",IFERROR(INDEX(Items!$B:$B,MATCH($B277,Items!$A:$A,0)),"Unknown code"))</f>
        <v/>
      </c>
      <c r="D277" s="17"/>
      <c r="E277" s="13"/>
      <c r="F277" s="13"/>
      <c r="G277" s="19" t="str">
        <f t="shared" si="4"/>
        <v/>
      </c>
      <c r="H277" s="13"/>
      <c r="I277" s="13"/>
    </row>
    <row r="278" spans="1:9" x14ac:dyDescent="0.3">
      <c r="A278" s="18"/>
      <c r="B278" s="13"/>
      <c r="C278" s="19" t="str">
        <f>IF($B278="","",IFERROR(INDEX(Items!$B:$B,MATCH($B278,Items!$A:$A,0)),"Unknown code"))</f>
        <v/>
      </c>
      <c r="D278" s="17"/>
      <c r="E278" s="13"/>
      <c r="F278" s="13"/>
      <c r="G278" s="19" t="str">
        <f t="shared" si="4"/>
        <v/>
      </c>
      <c r="H278" s="13"/>
      <c r="I278" s="13"/>
    </row>
    <row r="279" spans="1:9" x14ac:dyDescent="0.3">
      <c r="A279" s="18"/>
      <c r="B279" s="13"/>
      <c r="C279" s="19" t="str">
        <f>IF($B279="","",IFERROR(INDEX(Items!$B:$B,MATCH($B279,Items!$A:$A,0)),"Unknown code"))</f>
        <v/>
      </c>
      <c r="D279" s="17"/>
      <c r="E279" s="13"/>
      <c r="F279" s="13"/>
      <c r="G279" s="19" t="str">
        <f t="shared" si="4"/>
        <v/>
      </c>
      <c r="H279" s="13"/>
      <c r="I279" s="13"/>
    </row>
    <row r="280" spans="1:9" x14ac:dyDescent="0.3">
      <c r="A280" s="18"/>
      <c r="B280" s="13"/>
      <c r="C280" s="19" t="str">
        <f>IF($B280="","",IFERROR(INDEX(Items!$B:$B,MATCH($B280,Items!$A:$A,0)),"Unknown code"))</f>
        <v/>
      </c>
      <c r="D280" s="17"/>
      <c r="E280" s="13"/>
      <c r="F280" s="13"/>
      <c r="G280" s="19" t="str">
        <f t="shared" si="4"/>
        <v/>
      </c>
      <c r="H280" s="13"/>
      <c r="I280" s="13"/>
    </row>
    <row r="281" spans="1:9" x14ac:dyDescent="0.3">
      <c r="A281" s="18"/>
      <c r="B281" s="13"/>
      <c r="C281" s="19" t="str">
        <f>IF($B281="","",IFERROR(INDEX(Items!$B:$B,MATCH($B281,Items!$A:$A,0)),"Unknown code"))</f>
        <v/>
      </c>
      <c r="D281" s="17"/>
      <c r="E281" s="13"/>
      <c r="F281" s="13"/>
      <c r="G281" s="19" t="str">
        <f t="shared" si="4"/>
        <v/>
      </c>
      <c r="H281" s="13"/>
      <c r="I281" s="13"/>
    </row>
    <row r="282" spans="1:9" x14ac:dyDescent="0.3">
      <c r="A282" s="18"/>
      <c r="B282" s="13"/>
      <c r="C282" s="19" t="str">
        <f>IF($B282="","",IFERROR(INDEX(Items!$B:$B,MATCH($B282,Items!$A:$A,0)),"Unknown code"))</f>
        <v/>
      </c>
      <c r="D282" s="17"/>
      <c r="E282" s="13"/>
      <c r="F282" s="13"/>
      <c r="G282" s="19" t="str">
        <f t="shared" si="4"/>
        <v/>
      </c>
      <c r="H282" s="13"/>
      <c r="I282" s="13"/>
    </row>
    <row r="283" spans="1:9" x14ac:dyDescent="0.3">
      <c r="A283" s="18"/>
      <c r="B283" s="13"/>
      <c r="C283" s="19" t="str">
        <f>IF($B283="","",IFERROR(INDEX(Items!$B:$B,MATCH($B283,Items!$A:$A,0)),"Unknown code"))</f>
        <v/>
      </c>
      <c r="D283" s="17"/>
      <c r="E283" s="13"/>
      <c r="F283" s="13"/>
      <c r="G283" s="19" t="str">
        <f t="shared" si="4"/>
        <v/>
      </c>
      <c r="H283" s="13"/>
      <c r="I283" s="13"/>
    </row>
    <row r="284" spans="1:9" x14ac:dyDescent="0.3">
      <c r="A284" s="18"/>
      <c r="B284" s="13"/>
      <c r="C284" s="19" t="str">
        <f>IF($B284="","",IFERROR(INDEX(Items!$B:$B,MATCH($B284,Items!$A:$A,0)),"Unknown code"))</f>
        <v/>
      </c>
      <c r="D284" s="17"/>
      <c r="E284" s="13"/>
      <c r="F284" s="13"/>
      <c r="G284" s="19" t="str">
        <f t="shared" si="4"/>
        <v/>
      </c>
      <c r="H284" s="13"/>
      <c r="I284" s="13"/>
    </row>
    <row r="285" spans="1:9" x14ac:dyDescent="0.3">
      <c r="A285" s="18"/>
      <c r="B285" s="13"/>
      <c r="C285" s="19" t="str">
        <f>IF($B285="","",IFERROR(INDEX(Items!$B:$B,MATCH($B285,Items!$A:$A,0)),"Unknown code"))</f>
        <v/>
      </c>
      <c r="D285" s="17"/>
      <c r="E285" s="13"/>
      <c r="F285" s="13"/>
      <c r="G285" s="19" t="str">
        <f t="shared" si="4"/>
        <v/>
      </c>
      <c r="H285" s="13"/>
      <c r="I285" s="13"/>
    </row>
    <row r="286" spans="1:9" x14ac:dyDescent="0.3">
      <c r="A286" s="18"/>
      <c r="B286" s="13"/>
      <c r="C286" s="19" t="str">
        <f>IF($B286="","",IFERROR(INDEX(Items!$B:$B,MATCH($B286,Items!$A:$A,0)),"Unknown code"))</f>
        <v/>
      </c>
      <c r="D286" s="17"/>
      <c r="E286" s="13"/>
      <c r="F286" s="13"/>
      <c r="G286" s="19" t="str">
        <f t="shared" si="4"/>
        <v/>
      </c>
      <c r="H286" s="13"/>
      <c r="I286" s="13"/>
    </row>
    <row r="287" spans="1:9" x14ac:dyDescent="0.3">
      <c r="A287" s="18"/>
      <c r="B287" s="13"/>
      <c r="C287" s="19" t="str">
        <f>IF($B287="","",IFERROR(INDEX(Items!$B:$B,MATCH($B287,Items!$A:$A,0)),"Unknown code"))</f>
        <v/>
      </c>
      <c r="D287" s="17"/>
      <c r="E287" s="13"/>
      <c r="F287" s="13"/>
      <c r="G287" s="19" t="str">
        <f t="shared" si="4"/>
        <v/>
      </c>
      <c r="H287" s="13"/>
      <c r="I287" s="13"/>
    </row>
    <row r="288" spans="1:9" x14ac:dyDescent="0.3">
      <c r="A288" s="18"/>
      <c r="B288" s="13"/>
      <c r="C288" s="19" t="str">
        <f>IF($B288="","",IFERROR(INDEX(Items!$B:$B,MATCH($B288,Items!$A:$A,0)),"Unknown code"))</f>
        <v/>
      </c>
      <c r="D288" s="17"/>
      <c r="E288" s="13"/>
      <c r="F288" s="13"/>
      <c r="G288" s="19" t="str">
        <f t="shared" si="4"/>
        <v/>
      </c>
      <c r="H288" s="13"/>
      <c r="I288" s="13"/>
    </row>
    <row r="289" spans="1:9" x14ac:dyDescent="0.3">
      <c r="A289" s="18"/>
      <c r="B289" s="13"/>
      <c r="C289" s="19" t="str">
        <f>IF($B289="","",IFERROR(INDEX(Items!$B:$B,MATCH($B289,Items!$A:$A,0)),"Unknown code"))</f>
        <v/>
      </c>
      <c r="D289" s="17"/>
      <c r="E289" s="13"/>
      <c r="F289" s="13"/>
      <c r="G289" s="19" t="str">
        <f t="shared" si="4"/>
        <v/>
      </c>
      <c r="H289" s="13"/>
      <c r="I289" s="13"/>
    </row>
    <row r="290" spans="1:9" x14ac:dyDescent="0.3">
      <c r="A290" s="18"/>
      <c r="B290" s="13"/>
      <c r="C290" s="19" t="str">
        <f>IF($B290="","",IFERROR(INDEX(Items!$B:$B,MATCH($B290,Items!$A:$A,0)),"Unknown code"))</f>
        <v/>
      </c>
      <c r="D290" s="17"/>
      <c r="E290" s="13"/>
      <c r="F290" s="13"/>
      <c r="G290" s="19" t="str">
        <f t="shared" si="4"/>
        <v/>
      </c>
      <c r="H290" s="13"/>
      <c r="I290" s="13"/>
    </row>
    <row r="291" spans="1:9" x14ac:dyDescent="0.3">
      <c r="A291" s="18"/>
      <c r="B291" s="13"/>
      <c r="C291" s="19" t="str">
        <f>IF($B291="","",IFERROR(INDEX(Items!$B:$B,MATCH($B291,Items!$A:$A,0)),"Unknown code"))</f>
        <v/>
      </c>
      <c r="D291" s="17"/>
      <c r="E291" s="13"/>
      <c r="F291" s="13"/>
      <c r="G291" s="19" t="str">
        <f t="shared" si="4"/>
        <v/>
      </c>
      <c r="H291" s="13"/>
      <c r="I291" s="13"/>
    </row>
    <row r="292" spans="1:9" x14ac:dyDescent="0.3">
      <c r="A292" s="18"/>
      <c r="B292" s="13"/>
      <c r="C292" s="19" t="str">
        <f>IF($B292="","",IFERROR(INDEX(Items!$B:$B,MATCH($B292,Items!$A:$A,0)),"Unknown code"))</f>
        <v/>
      </c>
      <c r="D292" s="17"/>
      <c r="E292" s="13"/>
      <c r="F292" s="13"/>
      <c r="G292" s="19" t="str">
        <f t="shared" si="4"/>
        <v/>
      </c>
      <c r="H292" s="13"/>
      <c r="I292" s="13"/>
    </row>
    <row r="293" spans="1:9" x14ac:dyDescent="0.3">
      <c r="A293" s="18"/>
      <c r="B293" s="13"/>
      <c r="C293" s="19" t="str">
        <f>IF($B293="","",IFERROR(INDEX(Items!$B:$B,MATCH($B293,Items!$A:$A,0)),"Unknown code"))</f>
        <v/>
      </c>
      <c r="D293" s="17"/>
      <c r="E293" s="13"/>
      <c r="F293" s="13"/>
      <c r="G293" s="19" t="str">
        <f t="shared" si="4"/>
        <v/>
      </c>
      <c r="H293" s="13"/>
      <c r="I293" s="13"/>
    </row>
    <row r="294" spans="1:9" x14ac:dyDescent="0.3">
      <c r="A294" s="18"/>
      <c r="B294" s="13"/>
      <c r="C294" s="19" t="str">
        <f>IF($B294="","",IFERROR(INDEX(Items!$B:$B,MATCH($B294,Items!$A:$A,0)),"Unknown code"))</f>
        <v/>
      </c>
      <c r="D294" s="17"/>
      <c r="E294" s="13"/>
      <c r="F294" s="13"/>
      <c r="G294" s="19" t="str">
        <f t="shared" si="4"/>
        <v/>
      </c>
      <c r="H294" s="13"/>
      <c r="I294" s="13"/>
    </row>
    <row r="295" spans="1:9" x14ac:dyDescent="0.3">
      <c r="A295" s="18"/>
      <c r="B295" s="13"/>
      <c r="C295" s="19" t="str">
        <f>IF($B295="","",IFERROR(INDEX(Items!$B:$B,MATCH($B295,Items!$A:$A,0)),"Unknown code"))</f>
        <v/>
      </c>
      <c r="D295" s="17"/>
      <c r="E295" s="13"/>
      <c r="F295" s="13"/>
      <c r="G295" s="19" t="str">
        <f t="shared" si="4"/>
        <v/>
      </c>
      <c r="H295" s="13"/>
      <c r="I295" s="13"/>
    </row>
    <row r="296" spans="1:9" x14ac:dyDescent="0.3">
      <c r="A296" s="18"/>
      <c r="B296" s="13"/>
      <c r="C296" s="19" t="str">
        <f>IF($B296="","",IFERROR(INDEX(Items!$B:$B,MATCH($B296,Items!$A:$A,0)),"Unknown code"))</f>
        <v/>
      </c>
      <c r="D296" s="17"/>
      <c r="E296" s="13"/>
      <c r="F296" s="13"/>
      <c r="G296" s="19" t="str">
        <f t="shared" si="4"/>
        <v/>
      </c>
      <c r="H296" s="13"/>
      <c r="I296" s="13"/>
    </row>
    <row r="297" spans="1:9" x14ac:dyDescent="0.3">
      <c r="A297" s="18"/>
      <c r="B297" s="13"/>
      <c r="C297" s="19" t="str">
        <f>IF($B297="","",IFERROR(INDEX(Items!$B:$B,MATCH($B297,Items!$A:$A,0)),"Unknown code"))</f>
        <v/>
      </c>
      <c r="D297" s="17"/>
      <c r="E297" s="13"/>
      <c r="F297" s="13"/>
      <c r="G297" s="19" t="str">
        <f t="shared" si="4"/>
        <v/>
      </c>
      <c r="H297" s="13"/>
      <c r="I297" s="13"/>
    </row>
    <row r="298" spans="1:9" x14ac:dyDescent="0.3">
      <c r="A298" s="18"/>
      <c r="B298" s="13"/>
      <c r="C298" s="19" t="str">
        <f>IF($B298="","",IFERROR(INDEX(Items!$B:$B,MATCH($B298,Items!$A:$A,0)),"Unknown code"))</f>
        <v/>
      </c>
      <c r="D298" s="17"/>
      <c r="E298" s="13"/>
      <c r="F298" s="13"/>
      <c r="G298" s="19" t="str">
        <f t="shared" si="4"/>
        <v/>
      </c>
      <c r="H298" s="13"/>
      <c r="I298" s="13"/>
    </row>
    <row r="299" spans="1:9" x14ac:dyDescent="0.3">
      <c r="A299" s="18"/>
      <c r="B299" s="13"/>
      <c r="C299" s="19" t="str">
        <f>IF($B299="","",IFERROR(INDEX(Items!$B:$B,MATCH($B299,Items!$A:$A,0)),"Unknown code"))</f>
        <v/>
      </c>
      <c r="D299" s="17"/>
      <c r="E299" s="13"/>
      <c r="F299" s="13"/>
      <c r="G299" s="19" t="str">
        <f t="shared" si="4"/>
        <v/>
      </c>
      <c r="H299" s="13"/>
      <c r="I299" s="13"/>
    </row>
    <row r="300" spans="1:9" x14ac:dyDescent="0.3">
      <c r="A300" s="18"/>
      <c r="B300" s="13"/>
      <c r="C300" s="19" t="str">
        <f>IF($B300="","",IFERROR(INDEX(Items!$B:$B,MATCH($B300,Items!$A:$A,0)),"Unknown code"))</f>
        <v/>
      </c>
      <c r="D300" s="17"/>
      <c r="E300" s="13"/>
      <c r="F300" s="13"/>
      <c r="G300" s="19" t="str">
        <f t="shared" si="4"/>
        <v/>
      </c>
      <c r="H300" s="13"/>
      <c r="I300" s="13"/>
    </row>
    <row r="301" spans="1:9" x14ac:dyDescent="0.3">
      <c r="A301" s="18"/>
      <c r="B301" s="13"/>
      <c r="C301" s="19" t="str">
        <f>IF($B301="","",IFERROR(INDEX(Items!$B:$B,MATCH($B301,Items!$A:$A,0)),"Unknown code"))</f>
        <v/>
      </c>
      <c r="D301" s="17"/>
      <c r="E301" s="13"/>
      <c r="F301" s="13"/>
      <c r="G301" s="19" t="str">
        <f t="shared" si="4"/>
        <v/>
      </c>
      <c r="H301" s="13"/>
      <c r="I301" s="13"/>
    </row>
    <row r="302" spans="1:9" x14ac:dyDescent="0.3">
      <c r="A302" s="18"/>
      <c r="B302" s="13"/>
      <c r="C302" s="19" t="str">
        <f>IF($B302="","",IFERROR(INDEX(Items!$B:$B,MATCH($B302,Items!$A:$A,0)),"Unknown code"))</f>
        <v/>
      </c>
      <c r="D302" s="17"/>
      <c r="E302" s="13"/>
      <c r="F302" s="13"/>
      <c r="G302" s="19" t="str">
        <f t="shared" si="4"/>
        <v/>
      </c>
      <c r="H302" s="13"/>
      <c r="I302" s="13"/>
    </row>
    <row r="303" spans="1:9" x14ac:dyDescent="0.3">
      <c r="A303" s="18"/>
      <c r="B303" s="13"/>
      <c r="C303" s="19" t="str">
        <f>IF($B303="","",IFERROR(INDEX(Items!$B:$B,MATCH($B303,Items!$A:$A,0)),"Unknown code"))</f>
        <v/>
      </c>
      <c r="D303" s="17"/>
      <c r="E303" s="13"/>
      <c r="F303" s="13"/>
      <c r="G303" s="19" t="str">
        <f t="shared" si="4"/>
        <v/>
      </c>
      <c r="H303" s="13"/>
      <c r="I303" s="13"/>
    </row>
    <row r="304" spans="1:9" x14ac:dyDescent="0.3">
      <c r="A304" s="18"/>
      <c r="B304" s="13"/>
      <c r="C304" s="19" t="str">
        <f>IF($B304="","",IFERROR(INDEX(Items!$B:$B,MATCH($B304,Items!$A:$A,0)),"Unknown code"))</f>
        <v/>
      </c>
      <c r="D304" s="17"/>
      <c r="E304" s="13"/>
      <c r="F304" s="13"/>
      <c r="G304" s="19" t="str">
        <f t="shared" si="4"/>
        <v/>
      </c>
      <c r="H304" s="13"/>
      <c r="I304" s="13"/>
    </row>
    <row r="305" spans="1:9" x14ac:dyDescent="0.3">
      <c r="A305" s="18"/>
      <c r="B305" s="13"/>
      <c r="C305" s="19" t="str">
        <f>IF($B305="","",IFERROR(INDEX(Items!$B:$B,MATCH($B305,Items!$A:$A,0)),"Unknown code"))</f>
        <v/>
      </c>
      <c r="D305" s="17"/>
      <c r="E305" s="13"/>
      <c r="F305" s="13"/>
      <c r="G305" s="19" t="str">
        <f t="shared" si="4"/>
        <v/>
      </c>
      <c r="H305" s="13"/>
      <c r="I305" s="13"/>
    </row>
    <row r="306" spans="1:9" x14ac:dyDescent="0.3">
      <c r="A306" s="18"/>
      <c r="B306" s="13"/>
      <c r="C306" s="19" t="str">
        <f>IF($B306="","",IFERROR(INDEX(Items!$B:$B,MATCH($B306,Items!$A:$A,0)),"Unknown code"))</f>
        <v/>
      </c>
      <c r="D306" s="17"/>
      <c r="E306" s="13"/>
      <c r="F306" s="13"/>
      <c r="G306" s="19" t="str">
        <f t="shared" si="4"/>
        <v/>
      </c>
      <c r="H306" s="13"/>
      <c r="I306" s="13"/>
    </row>
    <row r="307" spans="1:9" x14ac:dyDescent="0.3">
      <c r="A307" s="18"/>
      <c r="B307" s="13"/>
      <c r="C307" s="19" t="str">
        <f>IF($B307="","",IFERROR(INDEX(Items!$B:$B,MATCH($B307,Items!$A:$A,0)),"Unknown code"))</f>
        <v/>
      </c>
      <c r="D307" s="17"/>
      <c r="E307" s="13"/>
      <c r="F307" s="13"/>
      <c r="G307" s="19" t="str">
        <f t="shared" si="4"/>
        <v/>
      </c>
      <c r="H307" s="13"/>
      <c r="I307" s="13"/>
    </row>
    <row r="308" spans="1:9" x14ac:dyDescent="0.3">
      <c r="A308" s="18"/>
      <c r="B308" s="13"/>
      <c r="C308" s="19" t="str">
        <f>IF($B308="","",IFERROR(INDEX(Items!$B:$B,MATCH($B308,Items!$A:$A,0)),"Unknown code"))</f>
        <v/>
      </c>
      <c r="D308" s="17"/>
      <c r="E308" s="13"/>
      <c r="F308" s="13"/>
      <c r="G308" s="19" t="str">
        <f t="shared" si="4"/>
        <v/>
      </c>
      <c r="H308" s="13"/>
      <c r="I308" s="13"/>
    </row>
    <row r="309" spans="1:9" x14ac:dyDescent="0.3">
      <c r="A309" s="18"/>
      <c r="B309" s="13"/>
      <c r="C309" s="19" t="str">
        <f>IF($B309="","",IFERROR(INDEX(Items!$B:$B,MATCH($B309,Items!$A:$A,0)),"Unknown code"))</f>
        <v/>
      </c>
      <c r="D309" s="17"/>
      <c r="E309" s="13"/>
      <c r="F309" s="13"/>
      <c r="G309" s="19" t="str">
        <f t="shared" si="4"/>
        <v/>
      </c>
      <c r="H309" s="13"/>
      <c r="I309" s="13"/>
    </row>
    <row r="310" spans="1:9" x14ac:dyDescent="0.3">
      <c r="A310" s="18"/>
      <c r="B310" s="13"/>
      <c r="C310" s="19" t="str">
        <f>IF($B310="","",IFERROR(INDEX(Items!$B:$B,MATCH($B310,Items!$A:$A,0)),"Unknown code"))</f>
        <v/>
      </c>
      <c r="D310" s="17"/>
      <c r="E310" s="13"/>
      <c r="F310" s="13"/>
      <c r="G310" s="19" t="str">
        <f t="shared" si="4"/>
        <v/>
      </c>
      <c r="H310" s="13"/>
      <c r="I310" s="13"/>
    </row>
    <row r="311" spans="1:9" x14ac:dyDescent="0.3">
      <c r="A311" s="18"/>
      <c r="B311" s="13"/>
      <c r="C311" s="19" t="str">
        <f>IF($B311="","",IFERROR(INDEX(Items!$B:$B,MATCH($B311,Items!$A:$A,0)),"Unknown code"))</f>
        <v/>
      </c>
      <c r="D311" s="17"/>
      <c r="E311" s="13"/>
      <c r="F311" s="13"/>
      <c r="G311" s="19" t="str">
        <f t="shared" si="4"/>
        <v/>
      </c>
      <c r="H311" s="13"/>
      <c r="I311" s="13"/>
    </row>
    <row r="312" spans="1:9" x14ac:dyDescent="0.3">
      <c r="A312" s="18"/>
      <c r="B312" s="13"/>
      <c r="C312" s="19" t="str">
        <f>IF($B312="","",IFERROR(INDEX(Items!$B:$B,MATCH($B312,Items!$A:$A,0)),"Unknown code"))</f>
        <v/>
      </c>
      <c r="D312" s="17"/>
      <c r="E312" s="13"/>
      <c r="F312" s="13"/>
      <c r="G312" s="19" t="str">
        <f t="shared" si="4"/>
        <v/>
      </c>
      <c r="H312" s="13"/>
      <c r="I312" s="13"/>
    </row>
    <row r="313" spans="1:9" x14ac:dyDescent="0.3">
      <c r="A313" s="18"/>
      <c r="B313" s="13"/>
      <c r="C313" s="19" t="str">
        <f>IF($B313="","",IFERROR(INDEX(Items!$B:$B,MATCH($B313,Items!$A:$A,0)),"Unknown code"))</f>
        <v/>
      </c>
      <c r="D313" s="17"/>
      <c r="E313" s="13"/>
      <c r="F313" s="13"/>
      <c r="G313" s="19" t="str">
        <f t="shared" si="4"/>
        <v/>
      </c>
      <c r="H313" s="13"/>
      <c r="I313" s="13"/>
    </row>
    <row r="314" spans="1:9" x14ac:dyDescent="0.3">
      <c r="A314" s="18"/>
      <c r="B314" s="13"/>
      <c r="C314" s="19" t="str">
        <f>IF($B314="","",IFERROR(INDEX(Items!$B:$B,MATCH($B314,Items!$A:$A,0)),"Unknown code"))</f>
        <v/>
      </c>
      <c r="D314" s="17"/>
      <c r="E314" s="13"/>
      <c r="F314" s="13"/>
      <c r="G314" s="19" t="str">
        <f t="shared" si="4"/>
        <v/>
      </c>
      <c r="H314" s="13"/>
      <c r="I314" s="13"/>
    </row>
    <row r="315" spans="1:9" x14ac:dyDescent="0.3">
      <c r="A315" s="18"/>
      <c r="B315" s="13"/>
      <c r="C315" s="19" t="str">
        <f>IF($B315="","",IFERROR(INDEX(Items!$B:$B,MATCH($B315,Items!$A:$A,0)),"Unknown code"))</f>
        <v/>
      </c>
      <c r="D315" s="17"/>
      <c r="E315" s="13"/>
      <c r="F315" s="13"/>
      <c r="G315" s="19" t="str">
        <f t="shared" si="4"/>
        <v/>
      </c>
      <c r="H315" s="13"/>
      <c r="I315" s="13"/>
    </row>
    <row r="316" spans="1:9" x14ac:dyDescent="0.3">
      <c r="A316" s="18"/>
      <c r="B316" s="13"/>
      <c r="C316" s="19" t="str">
        <f>IF($B316="","",IFERROR(INDEX(Items!$B:$B,MATCH($B316,Items!$A:$A,0)),"Unknown code"))</f>
        <v/>
      </c>
      <c r="D316" s="17"/>
      <c r="E316" s="13"/>
      <c r="F316" s="13"/>
      <c r="G316" s="19" t="str">
        <f t="shared" si="4"/>
        <v/>
      </c>
      <c r="H316" s="13"/>
      <c r="I316" s="13"/>
    </row>
    <row r="317" spans="1:9" x14ac:dyDescent="0.3">
      <c r="A317" s="18"/>
      <c r="B317" s="13"/>
      <c r="C317" s="19" t="str">
        <f>IF($B317="","",IFERROR(INDEX(Items!$B:$B,MATCH($B317,Items!$A:$A,0)),"Unknown code"))</f>
        <v/>
      </c>
      <c r="D317" s="17"/>
      <c r="E317" s="13"/>
      <c r="F317" s="13"/>
      <c r="G317" s="19" t="str">
        <f t="shared" si="4"/>
        <v/>
      </c>
      <c r="H317" s="13"/>
      <c r="I317" s="13"/>
    </row>
    <row r="318" spans="1:9" x14ac:dyDescent="0.3">
      <c r="A318" s="18"/>
      <c r="B318" s="13"/>
      <c r="C318" s="19" t="str">
        <f>IF($B318="","",IFERROR(INDEX(Items!$B:$B,MATCH($B318,Items!$A:$A,0)),"Unknown code"))</f>
        <v/>
      </c>
      <c r="D318" s="17"/>
      <c r="E318" s="13"/>
      <c r="F318" s="13"/>
      <c r="G318" s="19" t="str">
        <f t="shared" si="4"/>
        <v/>
      </c>
      <c r="H318" s="13"/>
      <c r="I318" s="13"/>
    </row>
    <row r="319" spans="1:9" x14ac:dyDescent="0.3">
      <c r="A319" s="18"/>
      <c r="B319" s="13"/>
      <c r="C319" s="19" t="str">
        <f>IF($B319="","",IFERROR(INDEX(Items!$B:$B,MATCH($B319,Items!$A:$A,0)),"Unknown code"))</f>
        <v/>
      </c>
      <c r="D319" s="17"/>
      <c r="E319" s="13"/>
      <c r="F319" s="13"/>
      <c r="G319" s="19" t="str">
        <f t="shared" si="4"/>
        <v/>
      </c>
      <c r="H319" s="13"/>
      <c r="I319" s="13"/>
    </row>
    <row r="320" spans="1:9" x14ac:dyDescent="0.3">
      <c r="A320" s="18"/>
      <c r="B320" s="13"/>
      <c r="C320" s="19" t="str">
        <f>IF($B320="","",IFERROR(INDEX(Items!$B:$B,MATCH($B320,Items!$A:$A,0)),"Unknown code"))</f>
        <v/>
      </c>
      <c r="D320" s="17"/>
      <c r="E320" s="13"/>
      <c r="F320" s="13"/>
      <c r="G320" s="19" t="str">
        <f t="shared" si="4"/>
        <v/>
      </c>
      <c r="H320" s="13"/>
      <c r="I320" s="13"/>
    </row>
    <row r="321" spans="1:9" x14ac:dyDescent="0.3">
      <c r="A321" s="18"/>
      <c r="B321" s="13"/>
      <c r="C321" s="19" t="str">
        <f>IF($B321="","",IFERROR(INDEX(Items!$B:$B,MATCH($B321,Items!$A:$A,0)),"Unknown code"))</f>
        <v/>
      </c>
      <c r="D321" s="17"/>
      <c r="E321" s="13"/>
      <c r="F321" s="13"/>
      <c r="G321" s="19" t="str">
        <f t="shared" si="4"/>
        <v/>
      </c>
      <c r="H321" s="13"/>
      <c r="I321" s="13"/>
    </row>
    <row r="322" spans="1:9" x14ac:dyDescent="0.3">
      <c r="A322" s="18"/>
      <c r="B322" s="13"/>
      <c r="C322" s="19" t="str">
        <f>IF($B322="","",IFERROR(INDEX(Items!$B:$B,MATCH($B322,Items!$A:$A,0)),"Unknown code"))</f>
        <v/>
      </c>
      <c r="D322" s="17"/>
      <c r="E322" s="13"/>
      <c r="F322" s="13"/>
      <c r="G322" s="19" t="str">
        <f t="shared" si="4"/>
        <v/>
      </c>
      <c r="H322" s="13"/>
      <c r="I322" s="13"/>
    </row>
    <row r="323" spans="1:9" x14ac:dyDescent="0.3">
      <c r="A323" s="18"/>
      <c r="B323" s="13"/>
      <c r="C323" s="19" t="str">
        <f>IF($B323="","",IFERROR(INDEX(Items!$B:$B,MATCH($B323,Items!$A:$A,0)),"Unknown code"))</f>
        <v/>
      </c>
      <c r="D323" s="17"/>
      <c r="E323" s="13"/>
      <c r="F323" s="13"/>
      <c r="G323" s="19" t="str">
        <f t="shared" si="4"/>
        <v/>
      </c>
      <c r="H323" s="13"/>
      <c r="I323" s="13"/>
    </row>
    <row r="324" spans="1:9" x14ac:dyDescent="0.3">
      <c r="A324" s="18"/>
      <c r="B324" s="13"/>
      <c r="C324" s="19" t="str">
        <f>IF($B324="","",IFERROR(INDEX(Items!$B:$B,MATCH($B324,Items!$A:$A,0)),"Unknown code"))</f>
        <v/>
      </c>
      <c r="D324" s="17"/>
      <c r="E324" s="13"/>
      <c r="F324" s="13"/>
      <c r="G324" s="19" t="str">
        <f t="shared" ref="G324:G387" si="5">IF($D324="","",IF(AND($E324="",$F324&lt;&gt;""),"Receipt",IF(AND($E324&lt;&gt;"",$F324=""),"Issue",IF(AND($E324&lt;&gt;"",$F324&lt;&gt;""),IF($E324=$F324,"Same location","Transfer"),"Location missing"))))</f>
        <v/>
      </c>
      <c r="H324" s="13"/>
      <c r="I324" s="13"/>
    </row>
    <row r="325" spans="1:9" x14ac:dyDescent="0.3">
      <c r="A325" s="18"/>
      <c r="B325" s="13"/>
      <c r="C325" s="19" t="str">
        <f>IF($B325="","",IFERROR(INDEX(Items!$B:$B,MATCH($B325,Items!$A:$A,0)),"Unknown code"))</f>
        <v/>
      </c>
      <c r="D325" s="17"/>
      <c r="E325" s="13"/>
      <c r="F325" s="13"/>
      <c r="G325" s="19" t="str">
        <f t="shared" si="5"/>
        <v/>
      </c>
      <c r="H325" s="13"/>
      <c r="I325" s="13"/>
    </row>
    <row r="326" spans="1:9" x14ac:dyDescent="0.3">
      <c r="A326" s="18"/>
      <c r="B326" s="13"/>
      <c r="C326" s="19" t="str">
        <f>IF($B326="","",IFERROR(INDEX(Items!$B:$B,MATCH($B326,Items!$A:$A,0)),"Unknown code"))</f>
        <v/>
      </c>
      <c r="D326" s="17"/>
      <c r="E326" s="13"/>
      <c r="F326" s="13"/>
      <c r="G326" s="19" t="str">
        <f t="shared" si="5"/>
        <v/>
      </c>
      <c r="H326" s="13"/>
      <c r="I326" s="13"/>
    </row>
    <row r="327" spans="1:9" x14ac:dyDescent="0.3">
      <c r="A327" s="18"/>
      <c r="B327" s="13"/>
      <c r="C327" s="19" t="str">
        <f>IF($B327="","",IFERROR(INDEX(Items!$B:$B,MATCH($B327,Items!$A:$A,0)),"Unknown code"))</f>
        <v/>
      </c>
      <c r="D327" s="17"/>
      <c r="E327" s="13"/>
      <c r="F327" s="13"/>
      <c r="G327" s="19" t="str">
        <f t="shared" si="5"/>
        <v/>
      </c>
      <c r="H327" s="13"/>
      <c r="I327" s="13"/>
    </row>
    <row r="328" spans="1:9" x14ac:dyDescent="0.3">
      <c r="A328" s="18"/>
      <c r="B328" s="13"/>
      <c r="C328" s="19" t="str">
        <f>IF($B328="","",IFERROR(INDEX(Items!$B:$B,MATCH($B328,Items!$A:$A,0)),"Unknown code"))</f>
        <v/>
      </c>
      <c r="D328" s="17"/>
      <c r="E328" s="13"/>
      <c r="F328" s="13"/>
      <c r="G328" s="19" t="str">
        <f t="shared" si="5"/>
        <v/>
      </c>
      <c r="H328" s="13"/>
      <c r="I328" s="13"/>
    </row>
    <row r="329" spans="1:9" x14ac:dyDescent="0.3">
      <c r="A329" s="18"/>
      <c r="B329" s="13"/>
      <c r="C329" s="19" t="str">
        <f>IF($B329="","",IFERROR(INDEX(Items!$B:$B,MATCH($B329,Items!$A:$A,0)),"Unknown code"))</f>
        <v/>
      </c>
      <c r="D329" s="17"/>
      <c r="E329" s="13"/>
      <c r="F329" s="13"/>
      <c r="G329" s="19" t="str">
        <f t="shared" si="5"/>
        <v/>
      </c>
      <c r="H329" s="13"/>
      <c r="I329" s="13"/>
    </row>
    <row r="330" spans="1:9" x14ac:dyDescent="0.3">
      <c r="A330" s="18"/>
      <c r="B330" s="13"/>
      <c r="C330" s="19" t="str">
        <f>IF($B330="","",IFERROR(INDEX(Items!$B:$B,MATCH($B330,Items!$A:$A,0)),"Unknown code"))</f>
        <v/>
      </c>
      <c r="D330" s="17"/>
      <c r="E330" s="13"/>
      <c r="F330" s="13"/>
      <c r="G330" s="19" t="str">
        <f t="shared" si="5"/>
        <v/>
      </c>
      <c r="H330" s="13"/>
      <c r="I330" s="13"/>
    </row>
    <row r="331" spans="1:9" x14ac:dyDescent="0.3">
      <c r="A331" s="18"/>
      <c r="B331" s="13"/>
      <c r="C331" s="19" t="str">
        <f>IF($B331="","",IFERROR(INDEX(Items!$B:$B,MATCH($B331,Items!$A:$A,0)),"Unknown code"))</f>
        <v/>
      </c>
      <c r="D331" s="17"/>
      <c r="E331" s="13"/>
      <c r="F331" s="13"/>
      <c r="G331" s="19" t="str">
        <f t="shared" si="5"/>
        <v/>
      </c>
      <c r="H331" s="13"/>
      <c r="I331" s="13"/>
    </row>
    <row r="332" spans="1:9" x14ac:dyDescent="0.3">
      <c r="A332" s="18"/>
      <c r="B332" s="13"/>
      <c r="C332" s="19" t="str">
        <f>IF($B332="","",IFERROR(INDEX(Items!$B:$B,MATCH($B332,Items!$A:$A,0)),"Unknown code"))</f>
        <v/>
      </c>
      <c r="D332" s="17"/>
      <c r="E332" s="13"/>
      <c r="F332" s="13"/>
      <c r="G332" s="19" t="str">
        <f t="shared" si="5"/>
        <v/>
      </c>
      <c r="H332" s="13"/>
      <c r="I332" s="13"/>
    </row>
    <row r="333" spans="1:9" x14ac:dyDescent="0.3">
      <c r="A333" s="18"/>
      <c r="B333" s="13"/>
      <c r="C333" s="19" t="str">
        <f>IF($B333="","",IFERROR(INDEX(Items!$B:$B,MATCH($B333,Items!$A:$A,0)),"Unknown code"))</f>
        <v/>
      </c>
      <c r="D333" s="17"/>
      <c r="E333" s="13"/>
      <c r="F333" s="13"/>
      <c r="G333" s="19" t="str">
        <f t="shared" si="5"/>
        <v/>
      </c>
      <c r="H333" s="13"/>
      <c r="I333" s="13"/>
    </row>
    <row r="334" spans="1:9" x14ac:dyDescent="0.3">
      <c r="A334" s="18"/>
      <c r="B334" s="13"/>
      <c r="C334" s="19" t="str">
        <f>IF($B334="","",IFERROR(INDEX(Items!$B:$B,MATCH($B334,Items!$A:$A,0)),"Unknown code"))</f>
        <v/>
      </c>
      <c r="D334" s="17"/>
      <c r="E334" s="13"/>
      <c r="F334" s="13"/>
      <c r="G334" s="19" t="str">
        <f t="shared" si="5"/>
        <v/>
      </c>
      <c r="H334" s="13"/>
      <c r="I334" s="13"/>
    </row>
    <row r="335" spans="1:9" x14ac:dyDescent="0.3">
      <c r="A335" s="18"/>
      <c r="B335" s="13"/>
      <c r="C335" s="19" t="str">
        <f>IF($B335="","",IFERROR(INDEX(Items!$B:$B,MATCH($B335,Items!$A:$A,0)),"Unknown code"))</f>
        <v/>
      </c>
      <c r="D335" s="17"/>
      <c r="E335" s="13"/>
      <c r="F335" s="13"/>
      <c r="G335" s="19" t="str">
        <f t="shared" si="5"/>
        <v/>
      </c>
      <c r="H335" s="13"/>
      <c r="I335" s="13"/>
    </row>
    <row r="336" spans="1:9" x14ac:dyDescent="0.3">
      <c r="A336" s="18"/>
      <c r="B336" s="13"/>
      <c r="C336" s="19" t="str">
        <f>IF($B336="","",IFERROR(INDEX(Items!$B:$B,MATCH($B336,Items!$A:$A,0)),"Unknown code"))</f>
        <v/>
      </c>
      <c r="D336" s="17"/>
      <c r="E336" s="13"/>
      <c r="F336" s="13"/>
      <c r="G336" s="19" t="str">
        <f t="shared" si="5"/>
        <v/>
      </c>
      <c r="H336" s="13"/>
      <c r="I336" s="13"/>
    </row>
    <row r="337" spans="1:9" x14ac:dyDescent="0.3">
      <c r="A337" s="18"/>
      <c r="B337" s="13"/>
      <c r="C337" s="19" t="str">
        <f>IF($B337="","",IFERROR(INDEX(Items!$B:$B,MATCH($B337,Items!$A:$A,0)),"Unknown code"))</f>
        <v/>
      </c>
      <c r="D337" s="17"/>
      <c r="E337" s="13"/>
      <c r="F337" s="13"/>
      <c r="G337" s="19" t="str">
        <f t="shared" si="5"/>
        <v/>
      </c>
      <c r="H337" s="13"/>
      <c r="I337" s="13"/>
    </row>
    <row r="338" spans="1:9" x14ac:dyDescent="0.3">
      <c r="A338" s="18"/>
      <c r="B338" s="13"/>
      <c r="C338" s="19" t="str">
        <f>IF($B338="","",IFERROR(INDEX(Items!$B:$B,MATCH($B338,Items!$A:$A,0)),"Unknown code"))</f>
        <v/>
      </c>
      <c r="D338" s="17"/>
      <c r="E338" s="13"/>
      <c r="F338" s="13"/>
      <c r="G338" s="19" t="str">
        <f t="shared" si="5"/>
        <v/>
      </c>
      <c r="H338" s="13"/>
      <c r="I338" s="13"/>
    </row>
    <row r="339" spans="1:9" x14ac:dyDescent="0.3">
      <c r="A339" s="18"/>
      <c r="B339" s="13"/>
      <c r="C339" s="19" t="str">
        <f>IF($B339="","",IFERROR(INDEX(Items!$B:$B,MATCH($B339,Items!$A:$A,0)),"Unknown code"))</f>
        <v/>
      </c>
      <c r="D339" s="17"/>
      <c r="E339" s="13"/>
      <c r="F339" s="13"/>
      <c r="G339" s="19" t="str">
        <f t="shared" si="5"/>
        <v/>
      </c>
      <c r="H339" s="13"/>
      <c r="I339" s="13"/>
    </row>
    <row r="340" spans="1:9" x14ac:dyDescent="0.3">
      <c r="A340" s="18"/>
      <c r="B340" s="13"/>
      <c r="C340" s="19" t="str">
        <f>IF($B340="","",IFERROR(INDEX(Items!$B:$B,MATCH($B340,Items!$A:$A,0)),"Unknown code"))</f>
        <v/>
      </c>
      <c r="D340" s="17"/>
      <c r="E340" s="13"/>
      <c r="F340" s="13"/>
      <c r="G340" s="19" t="str">
        <f t="shared" si="5"/>
        <v/>
      </c>
      <c r="H340" s="13"/>
      <c r="I340" s="13"/>
    </row>
    <row r="341" spans="1:9" x14ac:dyDescent="0.3">
      <c r="A341" s="18"/>
      <c r="B341" s="13"/>
      <c r="C341" s="19" t="str">
        <f>IF($B341="","",IFERROR(INDEX(Items!$B:$B,MATCH($B341,Items!$A:$A,0)),"Unknown code"))</f>
        <v/>
      </c>
      <c r="D341" s="17"/>
      <c r="E341" s="13"/>
      <c r="F341" s="13"/>
      <c r="G341" s="19" t="str">
        <f t="shared" si="5"/>
        <v/>
      </c>
      <c r="H341" s="13"/>
      <c r="I341" s="13"/>
    </row>
    <row r="342" spans="1:9" x14ac:dyDescent="0.3">
      <c r="A342" s="18"/>
      <c r="B342" s="13"/>
      <c r="C342" s="19" t="str">
        <f>IF($B342="","",IFERROR(INDEX(Items!$B:$B,MATCH($B342,Items!$A:$A,0)),"Unknown code"))</f>
        <v/>
      </c>
      <c r="D342" s="17"/>
      <c r="E342" s="13"/>
      <c r="F342" s="13"/>
      <c r="G342" s="19" t="str">
        <f t="shared" si="5"/>
        <v/>
      </c>
      <c r="H342" s="13"/>
      <c r="I342" s="13"/>
    </row>
    <row r="343" spans="1:9" x14ac:dyDescent="0.3">
      <c r="A343" s="18"/>
      <c r="B343" s="13"/>
      <c r="C343" s="19" t="str">
        <f>IF($B343="","",IFERROR(INDEX(Items!$B:$B,MATCH($B343,Items!$A:$A,0)),"Unknown code"))</f>
        <v/>
      </c>
      <c r="D343" s="17"/>
      <c r="E343" s="13"/>
      <c r="F343" s="13"/>
      <c r="G343" s="19" t="str">
        <f t="shared" si="5"/>
        <v/>
      </c>
      <c r="H343" s="13"/>
      <c r="I343" s="13"/>
    </row>
    <row r="344" spans="1:9" x14ac:dyDescent="0.3">
      <c r="A344" s="18"/>
      <c r="B344" s="13"/>
      <c r="C344" s="19" t="str">
        <f>IF($B344="","",IFERROR(INDEX(Items!$B:$B,MATCH($B344,Items!$A:$A,0)),"Unknown code"))</f>
        <v/>
      </c>
      <c r="D344" s="17"/>
      <c r="E344" s="13"/>
      <c r="F344" s="13"/>
      <c r="G344" s="19" t="str">
        <f t="shared" si="5"/>
        <v/>
      </c>
      <c r="H344" s="13"/>
      <c r="I344" s="13"/>
    </row>
    <row r="345" spans="1:9" x14ac:dyDescent="0.3">
      <c r="A345" s="18"/>
      <c r="B345" s="13"/>
      <c r="C345" s="19" t="str">
        <f>IF($B345="","",IFERROR(INDEX(Items!$B:$B,MATCH($B345,Items!$A:$A,0)),"Unknown code"))</f>
        <v/>
      </c>
      <c r="D345" s="17"/>
      <c r="E345" s="13"/>
      <c r="F345" s="13"/>
      <c r="G345" s="19" t="str">
        <f t="shared" si="5"/>
        <v/>
      </c>
      <c r="H345" s="13"/>
      <c r="I345" s="13"/>
    </row>
    <row r="346" spans="1:9" x14ac:dyDescent="0.3">
      <c r="A346" s="18"/>
      <c r="B346" s="13"/>
      <c r="C346" s="19" t="str">
        <f>IF($B346="","",IFERROR(INDEX(Items!$B:$B,MATCH($B346,Items!$A:$A,0)),"Unknown code"))</f>
        <v/>
      </c>
      <c r="D346" s="17"/>
      <c r="E346" s="13"/>
      <c r="F346" s="13"/>
      <c r="G346" s="19" t="str">
        <f t="shared" si="5"/>
        <v/>
      </c>
      <c r="H346" s="13"/>
      <c r="I346" s="13"/>
    </row>
    <row r="347" spans="1:9" x14ac:dyDescent="0.3">
      <c r="A347" s="18"/>
      <c r="B347" s="13"/>
      <c r="C347" s="19" t="str">
        <f>IF($B347="","",IFERROR(INDEX(Items!$B:$B,MATCH($B347,Items!$A:$A,0)),"Unknown code"))</f>
        <v/>
      </c>
      <c r="D347" s="17"/>
      <c r="E347" s="13"/>
      <c r="F347" s="13"/>
      <c r="G347" s="19" t="str">
        <f t="shared" si="5"/>
        <v/>
      </c>
      <c r="H347" s="13"/>
      <c r="I347" s="13"/>
    </row>
    <row r="348" spans="1:9" x14ac:dyDescent="0.3">
      <c r="A348" s="18"/>
      <c r="B348" s="13"/>
      <c r="C348" s="19" t="str">
        <f>IF($B348="","",IFERROR(INDEX(Items!$B:$B,MATCH($B348,Items!$A:$A,0)),"Unknown code"))</f>
        <v/>
      </c>
      <c r="D348" s="17"/>
      <c r="E348" s="13"/>
      <c r="F348" s="13"/>
      <c r="G348" s="19" t="str">
        <f t="shared" si="5"/>
        <v/>
      </c>
      <c r="H348" s="13"/>
      <c r="I348" s="13"/>
    </row>
    <row r="349" spans="1:9" x14ac:dyDescent="0.3">
      <c r="A349" s="18"/>
      <c r="B349" s="13"/>
      <c r="C349" s="19" t="str">
        <f>IF($B349="","",IFERROR(INDEX(Items!$B:$B,MATCH($B349,Items!$A:$A,0)),"Unknown code"))</f>
        <v/>
      </c>
      <c r="D349" s="17"/>
      <c r="E349" s="13"/>
      <c r="F349" s="13"/>
      <c r="G349" s="19" t="str">
        <f t="shared" si="5"/>
        <v/>
      </c>
      <c r="H349" s="13"/>
      <c r="I349" s="13"/>
    </row>
    <row r="350" spans="1:9" x14ac:dyDescent="0.3">
      <c r="A350" s="18"/>
      <c r="B350" s="13"/>
      <c r="C350" s="19" t="str">
        <f>IF($B350="","",IFERROR(INDEX(Items!$B:$B,MATCH($B350,Items!$A:$A,0)),"Unknown code"))</f>
        <v/>
      </c>
      <c r="D350" s="17"/>
      <c r="E350" s="13"/>
      <c r="F350" s="13"/>
      <c r="G350" s="19" t="str">
        <f t="shared" si="5"/>
        <v/>
      </c>
      <c r="H350" s="13"/>
      <c r="I350" s="13"/>
    </row>
    <row r="351" spans="1:9" x14ac:dyDescent="0.3">
      <c r="A351" s="18"/>
      <c r="B351" s="13"/>
      <c r="C351" s="19" t="str">
        <f>IF($B351="","",IFERROR(INDEX(Items!$B:$B,MATCH($B351,Items!$A:$A,0)),"Unknown code"))</f>
        <v/>
      </c>
      <c r="D351" s="17"/>
      <c r="E351" s="13"/>
      <c r="F351" s="13"/>
      <c r="G351" s="19" t="str">
        <f t="shared" si="5"/>
        <v/>
      </c>
      <c r="H351" s="13"/>
      <c r="I351" s="13"/>
    </row>
    <row r="352" spans="1:9" x14ac:dyDescent="0.3">
      <c r="A352" s="18"/>
      <c r="B352" s="13"/>
      <c r="C352" s="19" t="str">
        <f>IF($B352="","",IFERROR(INDEX(Items!$B:$B,MATCH($B352,Items!$A:$A,0)),"Unknown code"))</f>
        <v/>
      </c>
      <c r="D352" s="17"/>
      <c r="E352" s="13"/>
      <c r="F352" s="13"/>
      <c r="G352" s="19" t="str">
        <f t="shared" si="5"/>
        <v/>
      </c>
      <c r="H352" s="13"/>
      <c r="I352" s="13"/>
    </row>
    <row r="353" spans="1:9" x14ac:dyDescent="0.3">
      <c r="A353" s="18"/>
      <c r="B353" s="13"/>
      <c r="C353" s="19" t="str">
        <f>IF($B353="","",IFERROR(INDEX(Items!$B:$B,MATCH($B353,Items!$A:$A,0)),"Unknown code"))</f>
        <v/>
      </c>
      <c r="D353" s="17"/>
      <c r="E353" s="13"/>
      <c r="F353" s="13"/>
      <c r="G353" s="19" t="str">
        <f t="shared" si="5"/>
        <v/>
      </c>
      <c r="H353" s="13"/>
      <c r="I353" s="13"/>
    </row>
    <row r="354" spans="1:9" x14ac:dyDescent="0.3">
      <c r="A354" s="18"/>
      <c r="B354" s="13"/>
      <c r="C354" s="19" t="str">
        <f>IF($B354="","",IFERROR(INDEX(Items!$B:$B,MATCH($B354,Items!$A:$A,0)),"Unknown code"))</f>
        <v/>
      </c>
      <c r="D354" s="17"/>
      <c r="E354" s="13"/>
      <c r="F354" s="13"/>
      <c r="G354" s="19" t="str">
        <f t="shared" si="5"/>
        <v/>
      </c>
      <c r="H354" s="13"/>
      <c r="I354" s="13"/>
    </row>
    <row r="355" spans="1:9" x14ac:dyDescent="0.3">
      <c r="A355" s="18"/>
      <c r="B355" s="13"/>
      <c r="C355" s="19" t="str">
        <f>IF($B355="","",IFERROR(INDEX(Items!$B:$B,MATCH($B355,Items!$A:$A,0)),"Unknown code"))</f>
        <v/>
      </c>
      <c r="D355" s="17"/>
      <c r="E355" s="13"/>
      <c r="F355" s="13"/>
      <c r="G355" s="19" t="str">
        <f t="shared" si="5"/>
        <v/>
      </c>
      <c r="H355" s="13"/>
      <c r="I355" s="13"/>
    </row>
    <row r="356" spans="1:9" x14ac:dyDescent="0.3">
      <c r="A356" s="18"/>
      <c r="B356" s="13"/>
      <c r="C356" s="19" t="str">
        <f>IF($B356="","",IFERROR(INDEX(Items!$B:$B,MATCH($B356,Items!$A:$A,0)),"Unknown code"))</f>
        <v/>
      </c>
      <c r="D356" s="17"/>
      <c r="E356" s="13"/>
      <c r="F356" s="13"/>
      <c r="G356" s="19" t="str">
        <f t="shared" si="5"/>
        <v/>
      </c>
      <c r="H356" s="13"/>
      <c r="I356" s="13"/>
    </row>
    <row r="357" spans="1:9" x14ac:dyDescent="0.3">
      <c r="A357" s="18"/>
      <c r="B357" s="13"/>
      <c r="C357" s="19" t="str">
        <f>IF($B357="","",IFERROR(INDEX(Items!$B:$B,MATCH($B357,Items!$A:$A,0)),"Unknown code"))</f>
        <v/>
      </c>
      <c r="D357" s="17"/>
      <c r="E357" s="13"/>
      <c r="F357" s="13"/>
      <c r="G357" s="19" t="str">
        <f t="shared" si="5"/>
        <v/>
      </c>
      <c r="H357" s="13"/>
      <c r="I357" s="13"/>
    </row>
    <row r="358" spans="1:9" x14ac:dyDescent="0.3">
      <c r="A358" s="18"/>
      <c r="B358" s="13"/>
      <c r="C358" s="19" t="str">
        <f>IF($B358="","",IFERROR(INDEX(Items!$B:$B,MATCH($B358,Items!$A:$A,0)),"Unknown code"))</f>
        <v/>
      </c>
      <c r="D358" s="17"/>
      <c r="E358" s="13"/>
      <c r="F358" s="13"/>
      <c r="G358" s="19" t="str">
        <f t="shared" si="5"/>
        <v/>
      </c>
      <c r="H358" s="13"/>
      <c r="I358" s="13"/>
    </row>
    <row r="359" spans="1:9" x14ac:dyDescent="0.3">
      <c r="A359" s="18"/>
      <c r="B359" s="13"/>
      <c r="C359" s="19" t="str">
        <f>IF($B359="","",IFERROR(INDEX(Items!$B:$B,MATCH($B359,Items!$A:$A,0)),"Unknown code"))</f>
        <v/>
      </c>
      <c r="D359" s="17"/>
      <c r="E359" s="13"/>
      <c r="F359" s="13"/>
      <c r="G359" s="19" t="str">
        <f t="shared" si="5"/>
        <v/>
      </c>
      <c r="H359" s="13"/>
      <c r="I359" s="13"/>
    </row>
    <row r="360" spans="1:9" x14ac:dyDescent="0.3">
      <c r="A360" s="18"/>
      <c r="B360" s="13"/>
      <c r="C360" s="19" t="str">
        <f>IF($B360="","",IFERROR(INDEX(Items!$B:$B,MATCH($B360,Items!$A:$A,0)),"Unknown code"))</f>
        <v/>
      </c>
      <c r="D360" s="17"/>
      <c r="E360" s="13"/>
      <c r="F360" s="13"/>
      <c r="G360" s="19" t="str">
        <f t="shared" si="5"/>
        <v/>
      </c>
      <c r="H360" s="13"/>
      <c r="I360" s="13"/>
    </row>
    <row r="361" spans="1:9" x14ac:dyDescent="0.3">
      <c r="A361" s="18"/>
      <c r="B361" s="13"/>
      <c r="C361" s="19" t="str">
        <f>IF($B361="","",IFERROR(INDEX(Items!$B:$B,MATCH($B361,Items!$A:$A,0)),"Unknown code"))</f>
        <v/>
      </c>
      <c r="D361" s="17"/>
      <c r="E361" s="13"/>
      <c r="F361" s="13"/>
      <c r="G361" s="19" t="str">
        <f t="shared" si="5"/>
        <v/>
      </c>
      <c r="H361" s="13"/>
      <c r="I361" s="13"/>
    </row>
    <row r="362" spans="1:9" x14ac:dyDescent="0.3">
      <c r="A362" s="18"/>
      <c r="B362" s="13"/>
      <c r="C362" s="19" t="str">
        <f>IF($B362="","",IFERROR(INDEX(Items!$B:$B,MATCH($B362,Items!$A:$A,0)),"Unknown code"))</f>
        <v/>
      </c>
      <c r="D362" s="17"/>
      <c r="E362" s="13"/>
      <c r="F362" s="13"/>
      <c r="G362" s="19" t="str">
        <f t="shared" si="5"/>
        <v/>
      </c>
      <c r="H362" s="13"/>
      <c r="I362" s="13"/>
    </row>
    <row r="363" spans="1:9" x14ac:dyDescent="0.3">
      <c r="A363" s="18"/>
      <c r="B363" s="13"/>
      <c r="C363" s="19" t="str">
        <f>IF($B363="","",IFERROR(INDEX(Items!$B:$B,MATCH($B363,Items!$A:$A,0)),"Unknown code"))</f>
        <v/>
      </c>
      <c r="D363" s="17"/>
      <c r="E363" s="13"/>
      <c r="F363" s="13"/>
      <c r="G363" s="19" t="str">
        <f t="shared" si="5"/>
        <v/>
      </c>
      <c r="H363" s="13"/>
      <c r="I363" s="13"/>
    </row>
    <row r="364" spans="1:9" x14ac:dyDescent="0.3">
      <c r="A364" s="18"/>
      <c r="B364" s="13"/>
      <c r="C364" s="19" t="str">
        <f>IF($B364="","",IFERROR(INDEX(Items!$B:$B,MATCH($B364,Items!$A:$A,0)),"Unknown code"))</f>
        <v/>
      </c>
      <c r="D364" s="17"/>
      <c r="E364" s="13"/>
      <c r="F364" s="13"/>
      <c r="G364" s="19" t="str">
        <f t="shared" si="5"/>
        <v/>
      </c>
      <c r="H364" s="13"/>
      <c r="I364" s="13"/>
    </row>
    <row r="365" spans="1:9" x14ac:dyDescent="0.3">
      <c r="A365" s="18"/>
      <c r="B365" s="13"/>
      <c r="C365" s="19" t="str">
        <f>IF($B365="","",IFERROR(INDEX(Items!$B:$B,MATCH($B365,Items!$A:$A,0)),"Unknown code"))</f>
        <v/>
      </c>
      <c r="D365" s="17"/>
      <c r="E365" s="13"/>
      <c r="F365" s="13"/>
      <c r="G365" s="19" t="str">
        <f t="shared" si="5"/>
        <v/>
      </c>
      <c r="H365" s="13"/>
      <c r="I365" s="13"/>
    </row>
    <row r="366" spans="1:9" x14ac:dyDescent="0.3">
      <c r="A366" s="18"/>
      <c r="B366" s="13"/>
      <c r="C366" s="19" t="str">
        <f>IF($B366="","",IFERROR(INDEX(Items!$B:$B,MATCH($B366,Items!$A:$A,0)),"Unknown code"))</f>
        <v/>
      </c>
      <c r="D366" s="17"/>
      <c r="E366" s="13"/>
      <c r="F366" s="13"/>
      <c r="G366" s="19" t="str">
        <f t="shared" si="5"/>
        <v/>
      </c>
      <c r="H366" s="13"/>
      <c r="I366" s="13"/>
    </row>
    <row r="367" spans="1:9" x14ac:dyDescent="0.3">
      <c r="A367" s="18"/>
      <c r="B367" s="13"/>
      <c r="C367" s="19" t="str">
        <f>IF($B367="","",IFERROR(INDEX(Items!$B:$B,MATCH($B367,Items!$A:$A,0)),"Unknown code"))</f>
        <v/>
      </c>
      <c r="D367" s="17"/>
      <c r="E367" s="13"/>
      <c r="F367" s="13"/>
      <c r="G367" s="19" t="str">
        <f t="shared" si="5"/>
        <v/>
      </c>
      <c r="H367" s="13"/>
      <c r="I367" s="13"/>
    </row>
    <row r="368" spans="1:9" x14ac:dyDescent="0.3">
      <c r="A368" s="18"/>
      <c r="B368" s="13"/>
      <c r="C368" s="19" t="str">
        <f>IF($B368="","",IFERROR(INDEX(Items!$B:$B,MATCH($B368,Items!$A:$A,0)),"Unknown code"))</f>
        <v/>
      </c>
      <c r="D368" s="17"/>
      <c r="E368" s="13"/>
      <c r="F368" s="13"/>
      <c r="G368" s="19" t="str">
        <f t="shared" si="5"/>
        <v/>
      </c>
      <c r="H368" s="13"/>
      <c r="I368" s="13"/>
    </row>
    <row r="369" spans="1:9" x14ac:dyDescent="0.3">
      <c r="A369" s="18"/>
      <c r="B369" s="13"/>
      <c r="C369" s="19" t="str">
        <f>IF($B369="","",IFERROR(INDEX(Items!$B:$B,MATCH($B369,Items!$A:$A,0)),"Unknown code"))</f>
        <v/>
      </c>
      <c r="D369" s="17"/>
      <c r="E369" s="13"/>
      <c r="F369" s="13"/>
      <c r="G369" s="19" t="str">
        <f t="shared" si="5"/>
        <v/>
      </c>
      <c r="H369" s="13"/>
      <c r="I369" s="13"/>
    </row>
    <row r="370" spans="1:9" x14ac:dyDescent="0.3">
      <c r="A370" s="18"/>
      <c r="B370" s="13"/>
      <c r="C370" s="19" t="str">
        <f>IF($B370="","",IFERROR(INDEX(Items!$B:$B,MATCH($B370,Items!$A:$A,0)),"Unknown code"))</f>
        <v/>
      </c>
      <c r="D370" s="17"/>
      <c r="E370" s="13"/>
      <c r="F370" s="13"/>
      <c r="G370" s="19" t="str">
        <f t="shared" si="5"/>
        <v/>
      </c>
      <c r="H370" s="13"/>
      <c r="I370" s="13"/>
    </row>
    <row r="371" spans="1:9" x14ac:dyDescent="0.3">
      <c r="A371" s="18"/>
      <c r="B371" s="13"/>
      <c r="C371" s="19" t="str">
        <f>IF($B371="","",IFERROR(INDEX(Items!$B:$B,MATCH($B371,Items!$A:$A,0)),"Unknown code"))</f>
        <v/>
      </c>
      <c r="D371" s="17"/>
      <c r="E371" s="13"/>
      <c r="F371" s="13"/>
      <c r="G371" s="19" t="str">
        <f t="shared" si="5"/>
        <v/>
      </c>
      <c r="H371" s="13"/>
      <c r="I371" s="13"/>
    </row>
    <row r="372" spans="1:9" x14ac:dyDescent="0.3">
      <c r="A372" s="18"/>
      <c r="B372" s="13"/>
      <c r="C372" s="19" t="str">
        <f>IF($B372="","",IFERROR(INDEX(Items!$B:$B,MATCH($B372,Items!$A:$A,0)),"Unknown code"))</f>
        <v/>
      </c>
      <c r="D372" s="17"/>
      <c r="E372" s="13"/>
      <c r="F372" s="13"/>
      <c r="G372" s="19" t="str">
        <f t="shared" si="5"/>
        <v/>
      </c>
      <c r="H372" s="13"/>
      <c r="I372" s="13"/>
    </row>
    <row r="373" spans="1:9" x14ac:dyDescent="0.3">
      <c r="A373" s="18"/>
      <c r="B373" s="13"/>
      <c r="C373" s="19" t="str">
        <f>IF($B373="","",IFERROR(INDEX(Items!$B:$B,MATCH($B373,Items!$A:$A,0)),"Unknown code"))</f>
        <v/>
      </c>
      <c r="D373" s="17"/>
      <c r="E373" s="13"/>
      <c r="F373" s="13"/>
      <c r="G373" s="19" t="str">
        <f t="shared" si="5"/>
        <v/>
      </c>
      <c r="H373" s="13"/>
      <c r="I373" s="13"/>
    </row>
    <row r="374" spans="1:9" x14ac:dyDescent="0.3">
      <c r="A374" s="18"/>
      <c r="B374" s="13"/>
      <c r="C374" s="19" t="str">
        <f>IF($B374="","",IFERROR(INDEX(Items!$B:$B,MATCH($B374,Items!$A:$A,0)),"Unknown code"))</f>
        <v/>
      </c>
      <c r="D374" s="17"/>
      <c r="E374" s="13"/>
      <c r="F374" s="13"/>
      <c r="G374" s="19" t="str">
        <f t="shared" si="5"/>
        <v/>
      </c>
      <c r="H374" s="13"/>
      <c r="I374" s="13"/>
    </row>
    <row r="375" spans="1:9" x14ac:dyDescent="0.3">
      <c r="A375" s="18"/>
      <c r="B375" s="13"/>
      <c r="C375" s="19" t="str">
        <f>IF($B375="","",IFERROR(INDEX(Items!$B:$B,MATCH($B375,Items!$A:$A,0)),"Unknown code"))</f>
        <v/>
      </c>
      <c r="D375" s="17"/>
      <c r="E375" s="13"/>
      <c r="F375" s="13"/>
      <c r="G375" s="19" t="str">
        <f t="shared" si="5"/>
        <v/>
      </c>
      <c r="H375" s="13"/>
      <c r="I375" s="13"/>
    </row>
    <row r="376" spans="1:9" x14ac:dyDescent="0.3">
      <c r="A376" s="18"/>
      <c r="B376" s="13"/>
      <c r="C376" s="19" t="str">
        <f>IF($B376="","",IFERROR(INDEX(Items!$B:$B,MATCH($B376,Items!$A:$A,0)),"Unknown code"))</f>
        <v/>
      </c>
      <c r="D376" s="17"/>
      <c r="E376" s="13"/>
      <c r="F376" s="13"/>
      <c r="G376" s="19" t="str">
        <f t="shared" si="5"/>
        <v/>
      </c>
      <c r="H376" s="13"/>
      <c r="I376" s="13"/>
    </row>
    <row r="377" spans="1:9" x14ac:dyDescent="0.3">
      <c r="A377" s="18"/>
      <c r="B377" s="13"/>
      <c r="C377" s="19" t="str">
        <f>IF($B377="","",IFERROR(INDEX(Items!$B:$B,MATCH($B377,Items!$A:$A,0)),"Unknown code"))</f>
        <v/>
      </c>
      <c r="D377" s="17"/>
      <c r="E377" s="13"/>
      <c r="F377" s="13"/>
      <c r="G377" s="19" t="str">
        <f t="shared" si="5"/>
        <v/>
      </c>
      <c r="H377" s="13"/>
      <c r="I377" s="13"/>
    </row>
    <row r="378" spans="1:9" x14ac:dyDescent="0.3">
      <c r="A378" s="18"/>
      <c r="B378" s="13"/>
      <c r="C378" s="19" t="str">
        <f>IF($B378="","",IFERROR(INDEX(Items!$B:$B,MATCH($B378,Items!$A:$A,0)),"Unknown code"))</f>
        <v/>
      </c>
      <c r="D378" s="17"/>
      <c r="E378" s="13"/>
      <c r="F378" s="13"/>
      <c r="G378" s="19" t="str">
        <f t="shared" si="5"/>
        <v/>
      </c>
      <c r="H378" s="13"/>
      <c r="I378" s="13"/>
    </row>
    <row r="379" spans="1:9" x14ac:dyDescent="0.3">
      <c r="A379" s="18"/>
      <c r="B379" s="13"/>
      <c r="C379" s="19" t="str">
        <f>IF($B379="","",IFERROR(INDEX(Items!$B:$B,MATCH($B379,Items!$A:$A,0)),"Unknown code"))</f>
        <v/>
      </c>
      <c r="D379" s="17"/>
      <c r="E379" s="13"/>
      <c r="F379" s="13"/>
      <c r="G379" s="19" t="str">
        <f t="shared" si="5"/>
        <v/>
      </c>
      <c r="H379" s="13"/>
      <c r="I379" s="13"/>
    </row>
    <row r="380" spans="1:9" x14ac:dyDescent="0.3">
      <c r="A380" s="18"/>
      <c r="B380" s="13"/>
      <c r="C380" s="19" t="str">
        <f>IF($B380="","",IFERROR(INDEX(Items!$B:$B,MATCH($B380,Items!$A:$A,0)),"Unknown code"))</f>
        <v/>
      </c>
      <c r="D380" s="17"/>
      <c r="E380" s="13"/>
      <c r="F380" s="13"/>
      <c r="G380" s="19" t="str">
        <f t="shared" si="5"/>
        <v/>
      </c>
      <c r="H380" s="13"/>
      <c r="I380" s="13"/>
    </row>
    <row r="381" spans="1:9" x14ac:dyDescent="0.3">
      <c r="A381" s="18"/>
      <c r="B381" s="13"/>
      <c r="C381" s="19" t="str">
        <f>IF($B381="","",IFERROR(INDEX(Items!$B:$B,MATCH($B381,Items!$A:$A,0)),"Unknown code"))</f>
        <v/>
      </c>
      <c r="D381" s="17"/>
      <c r="E381" s="13"/>
      <c r="F381" s="13"/>
      <c r="G381" s="19" t="str">
        <f t="shared" si="5"/>
        <v/>
      </c>
      <c r="H381" s="13"/>
      <c r="I381" s="13"/>
    </row>
    <row r="382" spans="1:9" x14ac:dyDescent="0.3">
      <c r="A382" s="18"/>
      <c r="B382" s="13"/>
      <c r="C382" s="19" t="str">
        <f>IF($B382="","",IFERROR(INDEX(Items!$B:$B,MATCH($B382,Items!$A:$A,0)),"Unknown code"))</f>
        <v/>
      </c>
      <c r="D382" s="17"/>
      <c r="E382" s="13"/>
      <c r="F382" s="13"/>
      <c r="G382" s="19" t="str">
        <f t="shared" si="5"/>
        <v/>
      </c>
      <c r="H382" s="13"/>
      <c r="I382" s="13"/>
    </row>
    <row r="383" spans="1:9" x14ac:dyDescent="0.3">
      <c r="A383" s="18"/>
      <c r="B383" s="13"/>
      <c r="C383" s="19" t="str">
        <f>IF($B383="","",IFERROR(INDEX(Items!$B:$B,MATCH($B383,Items!$A:$A,0)),"Unknown code"))</f>
        <v/>
      </c>
      <c r="D383" s="17"/>
      <c r="E383" s="13"/>
      <c r="F383" s="13"/>
      <c r="G383" s="19" t="str">
        <f t="shared" si="5"/>
        <v/>
      </c>
      <c r="H383" s="13"/>
      <c r="I383" s="13"/>
    </row>
    <row r="384" spans="1:9" x14ac:dyDescent="0.3">
      <c r="A384" s="18"/>
      <c r="B384" s="13"/>
      <c r="C384" s="19" t="str">
        <f>IF($B384="","",IFERROR(INDEX(Items!$B:$B,MATCH($B384,Items!$A:$A,0)),"Unknown code"))</f>
        <v/>
      </c>
      <c r="D384" s="17"/>
      <c r="E384" s="13"/>
      <c r="F384" s="13"/>
      <c r="G384" s="19" t="str">
        <f t="shared" si="5"/>
        <v/>
      </c>
      <c r="H384" s="13"/>
      <c r="I384" s="13"/>
    </row>
    <row r="385" spans="1:9" x14ac:dyDescent="0.3">
      <c r="A385" s="18"/>
      <c r="B385" s="13"/>
      <c r="C385" s="19" t="str">
        <f>IF($B385="","",IFERROR(INDEX(Items!$B:$B,MATCH($B385,Items!$A:$A,0)),"Unknown code"))</f>
        <v/>
      </c>
      <c r="D385" s="17"/>
      <c r="E385" s="13"/>
      <c r="F385" s="13"/>
      <c r="G385" s="19" t="str">
        <f t="shared" si="5"/>
        <v/>
      </c>
      <c r="H385" s="13"/>
      <c r="I385" s="13"/>
    </row>
    <row r="386" spans="1:9" x14ac:dyDescent="0.3">
      <c r="A386" s="18"/>
      <c r="B386" s="13"/>
      <c r="C386" s="19" t="str">
        <f>IF($B386="","",IFERROR(INDEX(Items!$B:$B,MATCH($B386,Items!$A:$A,0)),"Unknown code"))</f>
        <v/>
      </c>
      <c r="D386" s="17"/>
      <c r="E386" s="13"/>
      <c r="F386" s="13"/>
      <c r="G386" s="19" t="str">
        <f t="shared" si="5"/>
        <v/>
      </c>
      <c r="H386" s="13"/>
      <c r="I386" s="13"/>
    </row>
    <row r="387" spans="1:9" x14ac:dyDescent="0.3">
      <c r="A387" s="18"/>
      <c r="B387" s="13"/>
      <c r="C387" s="19" t="str">
        <f>IF($B387="","",IFERROR(INDEX(Items!$B:$B,MATCH($B387,Items!$A:$A,0)),"Unknown code"))</f>
        <v/>
      </c>
      <c r="D387" s="17"/>
      <c r="E387" s="13"/>
      <c r="F387" s="13"/>
      <c r="G387" s="19" t="str">
        <f t="shared" si="5"/>
        <v/>
      </c>
      <c r="H387" s="13"/>
      <c r="I387" s="13"/>
    </row>
    <row r="388" spans="1:9" x14ac:dyDescent="0.3">
      <c r="A388" s="18"/>
      <c r="B388" s="13"/>
      <c r="C388" s="19" t="str">
        <f>IF($B388="","",IFERROR(INDEX(Items!$B:$B,MATCH($B388,Items!$A:$A,0)),"Unknown code"))</f>
        <v/>
      </c>
      <c r="D388" s="17"/>
      <c r="E388" s="13"/>
      <c r="F388" s="13"/>
      <c r="G388" s="19" t="str">
        <f t="shared" ref="G388:G451" si="6">IF($D388="","",IF(AND($E388="",$F388&lt;&gt;""),"Receipt",IF(AND($E388&lt;&gt;"",$F388=""),"Issue",IF(AND($E388&lt;&gt;"",$F388&lt;&gt;""),IF($E388=$F388,"Same location","Transfer"),"Location missing"))))</f>
        <v/>
      </c>
      <c r="H388" s="13"/>
      <c r="I388" s="13"/>
    </row>
    <row r="389" spans="1:9" x14ac:dyDescent="0.3">
      <c r="A389" s="18"/>
      <c r="B389" s="13"/>
      <c r="C389" s="19" t="str">
        <f>IF($B389="","",IFERROR(INDEX(Items!$B:$B,MATCH($B389,Items!$A:$A,0)),"Unknown code"))</f>
        <v/>
      </c>
      <c r="D389" s="17"/>
      <c r="E389" s="13"/>
      <c r="F389" s="13"/>
      <c r="G389" s="19" t="str">
        <f t="shared" si="6"/>
        <v/>
      </c>
      <c r="H389" s="13"/>
      <c r="I389" s="13"/>
    </row>
    <row r="390" spans="1:9" x14ac:dyDescent="0.3">
      <c r="A390" s="18"/>
      <c r="B390" s="13"/>
      <c r="C390" s="19" t="str">
        <f>IF($B390="","",IFERROR(INDEX(Items!$B:$B,MATCH($B390,Items!$A:$A,0)),"Unknown code"))</f>
        <v/>
      </c>
      <c r="D390" s="17"/>
      <c r="E390" s="13"/>
      <c r="F390" s="13"/>
      <c r="G390" s="19" t="str">
        <f t="shared" si="6"/>
        <v/>
      </c>
      <c r="H390" s="13"/>
      <c r="I390" s="13"/>
    </row>
    <row r="391" spans="1:9" x14ac:dyDescent="0.3">
      <c r="A391" s="18"/>
      <c r="B391" s="13"/>
      <c r="C391" s="19" t="str">
        <f>IF($B391="","",IFERROR(INDEX(Items!$B:$B,MATCH($B391,Items!$A:$A,0)),"Unknown code"))</f>
        <v/>
      </c>
      <c r="D391" s="17"/>
      <c r="E391" s="13"/>
      <c r="F391" s="13"/>
      <c r="G391" s="19" t="str">
        <f t="shared" si="6"/>
        <v/>
      </c>
      <c r="H391" s="13"/>
      <c r="I391" s="13"/>
    </row>
    <row r="392" spans="1:9" x14ac:dyDescent="0.3">
      <c r="A392" s="18"/>
      <c r="B392" s="13"/>
      <c r="C392" s="19" t="str">
        <f>IF($B392="","",IFERROR(INDEX(Items!$B:$B,MATCH($B392,Items!$A:$A,0)),"Unknown code"))</f>
        <v/>
      </c>
      <c r="D392" s="17"/>
      <c r="E392" s="13"/>
      <c r="F392" s="13"/>
      <c r="G392" s="19" t="str">
        <f t="shared" si="6"/>
        <v/>
      </c>
      <c r="H392" s="13"/>
      <c r="I392" s="13"/>
    </row>
    <row r="393" spans="1:9" x14ac:dyDescent="0.3">
      <c r="A393" s="18"/>
      <c r="B393" s="13"/>
      <c r="C393" s="19" t="str">
        <f>IF($B393="","",IFERROR(INDEX(Items!$B:$B,MATCH($B393,Items!$A:$A,0)),"Unknown code"))</f>
        <v/>
      </c>
      <c r="D393" s="17"/>
      <c r="E393" s="13"/>
      <c r="F393" s="13"/>
      <c r="G393" s="19" t="str">
        <f t="shared" si="6"/>
        <v/>
      </c>
      <c r="H393" s="13"/>
      <c r="I393" s="13"/>
    </row>
    <row r="394" spans="1:9" x14ac:dyDescent="0.3">
      <c r="A394" s="18"/>
      <c r="B394" s="13"/>
      <c r="C394" s="19" t="str">
        <f>IF($B394="","",IFERROR(INDEX(Items!$B:$B,MATCH($B394,Items!$A:$A,0)),"Unknown code"))</f>
        <v/>
      </c>
      <c r="D394" s="17"/>
      <c r="E394" s="13"/>
      <c r="F394" s="13"/>
      <c r="G394" s="19" t="str">
        <f t="shared" si="6"/>
        <v/>
      </c>
      <c r="H394" s="13"/>
      <c r="I394" s="13"/>
    </row>
    <row r="395" spans="1:9" x14ac:dyDescent="0.3">
      <c r="A395" s="18"/>
      <c r="B395" s="13"/>
      <c r="C395" s="19" t="str">
        <f>IF($B395="","",IFERROR(INDEX(Items!$B:$B,MATCH($B395,Items!$A:$A,0)),"Unknown code"))</f>
        <v/>
      </c>
      <c r="D395" s="17"/>
      <c r="E395" s="13"/>
      <c r="F395" s="13"/>
      <c r="G395" s="19" t="str">
        <f t="shared" si="6"/>
        <v/>
      </c>
      <c r="H395" s="13"/>
      <c r="I395" s="13"/>
    </row>
    <row r="396" spans="1:9" x14ac:dyDescent="0.3">
      <c r="A396" s="18"/>
      <c r="B396" s="13"/>
      <c r="C396" s="19" t="str">
        <f>IF($B396="","",IFERROR(INDEX(Items!$B:$B,MATCH($B396,Items!$A:$A,0)),"Unknown code"))</f>
        <v/>
      </c>
      <c r="D396" s="17"/>
      <c r="E396" s="13"/>
      <c r="F396" s="13"/>
      <c r="G396" s="19" t="str">
        <f t="shared" si="6"/>
        <v/>
      </c>
      <c r="H396" s="13"/>
      <c r="I396" s="13"/>
    </row>
    <row r="397" spans="1:9" x14ac:dyDescent="0.3">
      <c r="A397" s="18"/>
      <c r="B397" s="13"/>
      <c r="C397" s="19" t="str">
        <f>IF($B397="","",IFERROR(INDEX(Items!$B:$B,MATCH($B397,Items!$A:$A,0)),"Unknown code"))</f>
        <v/>
      </c>
      <c r="D397" s="17"/>
      <c r="E397" s="13"/>
      <c r="F397" s="13"/>
      <c r="G397" s="19" t="str">
        <f t="shared" si="6"/>
        <v/>
      </c>
      <c r="H397" s="13"/>
      <c r="I397" s="13"/>
    </row>
    <row r="398" spans="1:9" x14ac:dyDescent="0.3">
      <c r="A398" s="18"/>
      <c r="B398" s="13"/>
      <c r="C398" s="19" t="str">
        <f>IF($B398="","",IFERROR(INDEX(Items!$B:$B,MATCH($B398,Items!$A:$A,0)),"Unknown code"))</f>
        <v/>
      </c>
      <c r="D398" s="17"/>
      <c r="E398" s="13"/>
      <c r="F398" s="13"/>
      <c r="G398" s="19" t="str">
        <f t="shared" si="6"/>
        <v/>
      </c>
      <c r="H398" s="13"/>
      <c r="I398" s="13"/>
    </row>
    <row r="399" spans="1:9" x14ac:dyDescent="0.3">
      <c r="A399" s="18"/>
      <c r="B399" s="13"/>
      <c r="C399" s="19" t="str">
        <f>IF($B399="","",IFERROR(INDEX(Items!$B:$B,MATCH($B399,Items!$A:$A,0)),"Unknown code"))</f>
        <v/>
      </c>
      <c r="D399" s="17"/>
      <c r="E399" s="13"/>
      <c r="F399" s="13"/>
      <c r="G399" s="19" t="str">
        <f t="shared" si="6"/>
        <v/>
      </c>
      <c r="H399" s="13"/>
      <c r="I399" s="13"/>
    </row>
    <row r="400" spans="1:9" x14ac:dyDescent="0.3">
      <c r="A400" s="18"/>
      <c r="B400" s="13"/>
      <c r="C400" s="19" t="str">
        <f>IF($B400="","",IFERROR(INDEX(Items!$B:$B,MATCH($B400,Items!$A:$A,0)),"Unknown code"))</f>
        <v/>
      </c>
      <c r="D400" s="17"/>
      <c r="E400" s="13"/>
      <c r="F400" s="13"/>
      <c r="G400" s="19" t="str">
        <f t="shared" si="6"/>
        <v/>
      </c>
      <c r="H400" s="13"/>
      <c r="I400" s="13"/>
    </row>
    <row r="401" spans="1:9" x14ac:dyDescent="0.3">
      <c r="A401" s="18"/>
      <c r="B401" s="13"/>
      <c r="C401" s="19" t="str">
        <f>IF($B401="","",IFERROR(INDEX(Items!$B:$B,MATCH($B401,Items!$A:$A,0)),"Unknown code"))</f>
        <v/>
      </c>
      <c r="D401" s="17"/>
      <c r="E401" s="13"/>
      <c r="F401" s="13"/>
      <c r="G401" s="19" t="str">
        <f t="shared" si="6"/>
        <v/>
      </c>
      <c r="H401" s="13"/>
      <c r="I401" s="13"/>
    </row>
    <row r="402" spans="1:9" x14ac:dyDescent="0.3">
      <c r="A402" s="18"/>
      <c r="B402" s="13"/>
      <c r="C402" s="19" t="str">
        <f>IF($B402="","",IFERROR(INDEX(Items!$B:$B,MATCH($B402,Items!$A:$A,0)),"Unknown code"))</f>
        <v/>
      </c>
      <c r="D402" s="17"/>
      <c r="E402" s="13"/>
      <c r="F402" s="13"/>
      <c r="G402" s="19" t="str">
        <f t="shared" si="6"/>
        <v/>
      </c>
      <c r="H402" s="13"/>
      <c r="I402" s="13"/>
    </row>
    <row r="403" spans="1:9" x14ac:dyDescent="0.3">
      <c r="A403" s="18"/>
      <c r="B403" s="13"/>
      <c r="C403" s="19" t="str">
        <f>IF($B403="","",IFERROR(INDEX(Items!$B:$B,MATCH($B403,Items!$A:$A,0)),"Unknown code"))</f>
        <v/>
      </c>
      <c r="D403" s="17"/>
      <c r="E403" s="13"/>
      <c r="F403" s="13"/>
      <c r="G403" s="19" t="str">
        <f t="shared" si="6"/>
        <v/>
      </c>
      <c r="H403" s="13"/>
      <c r="I403" s="13"/>
    </row>
    <row r="404" spans="1:9" x14ac:dyDescent="0.3">
      <c r="A404" s="18"/>
      <c r="B404" s="13"/>
      <c r="C404" s="19" t="str">
        <f>IF($B404="","",IFERROR(INDEX(Items!$B:$B,MATCH($B404,Items!$A:$A,0)),"Unknown code"))</f>
        <v/>
      </c>
      <c r="D404" s="17"/>
      <c r="E404" s="13"/>
      <c r="F404" s="13"/>
      <c r="G404" s="19" t="str">
        <f t="shared" si="6"/>
        <v/>
      </c>
      <c r="H404" s="13"/>
      <c r="I404" s="13"/>
    </row>
    <row r="405" spans="1:9" x14ac:dyDescent="0.3">
      <c r="A405" s="18"/>
      <c r="B405" s="13"/>
      <c r="C405" s="19" t="str">
        <f>IF($B405="","",IFERROR(INDEX(Items!$B:$B,MATCH($B405,Items!$A:$A,0)),"Unknown code"))</f>
        <v/>
      </c>
      <c r="D405" s="17"/>
      <c r="E405" s="13"/>
      <c r="F405" s="13"/>
      <c r="G405" s="19" t="str">
        <f t="shared" si="6"/>
        <v/>
      </c>
      <c r="H405" s="13"/>
      <c r="I405" s="13"/>
    </row>
    <row r="406" spans="1:9" x14ac:dyDescent="0.3">
      <c r="A406" s="18"/>
      <c r="B406" s="13"/>
      <c r="C406" s="19" t="str">
        <f>IF($B406="","",IFERROR(INDEX(Items!$B:$B,MATCH($B406,Items!$A:$A,0)),"Unknown code"))</f>
        <v/>
      </c>
      <c r="D406" s="17"/>
      <c r="E406" s="13"/>
      <c r="F406" s="13"/>
      <c r="G406" s="19" t="str">
        <f t="shared" si="6"/>
        <v/>
      </c>
      <c r="H406" s="13"/>
      <c r="I406" s="13"/>
    </row>
    <row r="407" spans="1:9" x14ac:dyDescent="0.3">
      <c r="A407" s="18"/>
      <c r="B407" s="13"/>
      <c r="C407" s="19" t="str">
        <f>IF($B407="","",IFERROR(INDEX(Items!$B:$B,MATCH($B407,Items!$A:$A,0)),"Unknown code"))</f>
        <v/>
      </c>
      <c r="D407" s="17"/>
      <c r="E407" s="13"/>
      <c r="F407" s="13"/>
      <c r="G407" s="19" t="str">
        <f t="shared" si="6"/>
        <v/>
      </c>
      <c r="H407" s="13"/>
      <c r="I407" s="13"/>
    </row>
    <row r="408" spans="1:9" x14ac:dyDescent="0.3">
      <c r="A408" s="18"/>
      <c r="B408" s="13"/>
      <c r="C408" s="19" t="str">
        <f>IF($B408="","",IFERROR(INDEX(Items!$B:$B,MATCH($B408,Items!$A:$A,0)),"Unknown code"))</f>
        <v/>
      </c>
      <c r="D408" s="17"/>
      <c r="E408" s="13"/>
      <c r="F408" s="13"/>
      <c r="G408" s="19" t="str">
        <f t="shared" si="6"/>
        <v/>
      </c>
      <c r="H408" s="13"/>
      <c r="I408" s="13"/>
    </row>
    <row r="409" spans="1:9" x14ac:dyDescent="0.3">
      <c r="A409" s="18"/>
      <c r="B409" s="13"/>
      <c r="C409" s="19" t="str">
        <f>IF($B409="","",IFERROR(INDEX(Items!$B:$B,MATCH($B409,Items!$A:$A,0)),"Unknown code"))</f>
        <v/>
      </c>
      <c r="D409" s="17"/>
      <c r="E409" s="13"/>
      <c r="F409" s="13"/>
      <c r="G409" s="19" t="str">
        <f t="shared" si="6"/>
        <v/>
      </c>
      <c r="H409" s="13"/>
      <c r="I409" s="13"/>
    </row>
    <row r="410" spans="1:9" x14ac:dyDescent="0.3">
      <c r="A410" s="18"/>
      <c r="B410" s="13"/>
      <c r="C410" s="19" t="str">
        <f>IF($B410="","",IFERROR(INDEX(Items!$B:$B,MATCH($B410,Items!$A:$A,0)),"Unknown code"))</f>
        <v/>
      </c>
      <c r="D410" s="17"/>
      <c r="E410" s="13"/>
      <c r="F410" s="13"/>
      <c r="G410" s="19" t="str">
        <f t="shared" si="6"/>
        <v/>
      </c>
      <c r="H410" s="13"/>
      <c r="I410" s="13"/>
    </row>
    <row r="411" spans="1:9" x14ac:dyDescent="0.3">
      <c r="A411" s="18"/>
      <c r="B411" s="13"/>
      <c r="C411" s="19" t="str">
        <f>IF($B411="","",IFERROR(INDEX(Items!$B:$B,MATCH($B411,Items!$A:$A,0)),"Unknown code"))</f>
        <v/>
      </c>
      <c r="D411" s="17"/>
      <c r="E411" s="13"/>
      <c r="F411" s="13"/>
      <c r="G411" s="19" t="str">
        <f t="shared" si="6"/>
        <v/>
      </c>
      <c r="H411" s="13"/>
      <c r="I411" s="13"/>
    </row>
    <row r="412" spans="1:9" x14ac:dyDescent="0.3">
      <c r="A412" s="18"/>
      <c r="B412" s="13"/>
      <c r="C412" s="19" t="str">
        <f>IF($B412="","",IFERROR(INDEX(Items!$B:$B,MATCH($B412,Items!$A:$A,0)),"Unknown code"))</f>
        <v/>
      </c>
      <c r="D412" s="17"/>
      <c r="E412" s="13"/>
      <c r="F412" s="13"/>
      <c r="G412" s="19" t="str">
        <f t="shared" si="6"/>
        <v/>
      </c>
      <c r="H412" s="13"/>
      <c r="I412" s="13"/>
    </row>
    <row r="413" spans="1:9" x14ac:dyDescent="0.3">
      <c r="A413" s="18"/>
      <c r="B413" s="13"/>
      <c r="C413" s="19" t="str">
        <f>IF($B413="","",IFERROR(INDEX(Items!$B:$B,MATCH($B413,Items!$A:$A,0)),"Unknown code"))</f>
        <v/>
      </c>
      <c r="D413" s="17"/>
      <c r="E413" s="13"/>
      <c r="F413" s="13"/>
      <c r="G413" s="19" t="str">
        <f t="shared" si="6"/>
        <v/>
      </c>
      <c r="H413" s="13"/>
      <c r="I413" s="13"/>
    </row>
    <row r="414" spans="1:9" x14ac:dyDescent="0.3">
      <c r="A414" s="18"/>
      <c r="B414" s="13"/>
      <c r="C414" s="19" t="str">
        <f>IF($B414="","",IFERROR(INDEX(Items!$B:$B,MATCH($B414,Items!$A:$A,0)),"Unknown code"))</f>
        <v/>
      </c>
      <c r="D414" s="17"/>
      <c r="E414" s="13"/>
      <c r="F414" s="13"/>
      <c r="G414" s="19" t="str">
        <f t="shared" si="6"/>
        <v/>
      </c>
      <c r="H414" s="13"/>
      <c r="I414" s="13"/>
    </row>
    <row r="415" spans="1:9" x14ac:dyDescent="0.3">
      <c r="A415" s="18"/>
      <c r="B415" s="13"/>
      <c r="C415" s="19" t="str">
        <f>IF($B415="","",IFERROR(INDEX(Items!$B:$B,MATCH($B415,Items!$A:$A,0)),"Unknown code"))</f>
        <v/>
      </c>
      <c r="D415" s="17"/>
      <c r="E415" s="13"/>
      <c r="F415" s="13"/>
      <c r="G415" s="19" t="str">
        <f t="shared" si="6"/>
        <v/>
      </c>
      <c r="H415" s="13"/>
      <c r="I415" s="13"/>
    </row>
    <row r="416" spans="1:9" x14ac:dyDescent="0.3">
      <c r="A416" s="18"/>
      <c r="B416" s="13"/>
      <c r="C416" s="19" t="str">
        <f>IF($B416="","",IFERROR(INDEX(Items!$B:$B,MATCH($B416,Items!$A:$A,0)),"Unknown code"))</f>
        <v/>
      </c>
      <c r="D416" s="17"/>
      <c r="E416" s="13"/>
      <c r="F416" s="13"/>
      <c r="G416" s="19" t="str">
        <f t="shared" si="6"/>
        <v/>
      </c>
      <c r="H416" s="13"/>
      <c r="I416" s="13"/>
    </row>
    <row r="417" spans="1:9" x14ac:dyDescent="0.3">
      <c r="A417" s="18"/>
      <c r="B417" s="13"/>
      <c r="C417" s="19" t="str">
        <f>IF($B417="","",IFERROR(INDEX(Items!$B:$B,MATCH($B417,Items!$A:$A,0)),"Unknown code"))</f>
        <v/>
      </c>
      <c r="D417" s="17"/>
      <c r="E417" s="13"/>
      <c r="F417" s="13"/>
      <c r="G417" s="19" t="str">
        <f t="shared" si="6"/>
        <v/>
      </c>
      <c r="H417" s="13"/>
      <c r="I417" s="13"/>
    </row>
    <row r="418" spans="1:9" x14ac:dyDescent="0.3">
      <c r="A418" s="18"/>
      <c r="B418" s="13"/>
      <c r="C418" s="19" t="str">
        <f>IF($B418="","",IFERROR(INDEX(Items!$B:$B,MATCH($B418,Items!$A:$A,0)),"Unknown code"))</f>
        <v/>
      </c>
      <c r="D418" s="17"/>
      <c r="E418" s="13"/>
      <c r="F418" s="13"/>
      <c r="G418" s="19" t="str">
        <f t="shared" si="6"/>
        <v/>
      </c>
      <c r="H418" s="13"/>
      <c r="I418" s="13"/>
    </row>
    <row r="419" spans="1:9" x14ac:dyDescent="0.3">
      <c r="A419" s="18"/>
      <c r="B419" s="13"/>
      <c r="C419" s="19" t="str">
        <f>IF($B419="","",IFERROR(INDEX(Items!$B:$B,MATCH($B419,Items!$A:$A,0)),"Unknown code"))</f>
        <v/>
      </c>
      <c r="D419" s="17"/>
      <c r="E419" s="13"/>
      <c r="F419" s="13"/>
      <c r="G419" s="19" t="str">
        <f t="shared" si="6"/>
        <v/>
      </c>
      <c r="H419" s="13"/>
      <c r="I419" s="13"/>
    </row>
    <row r="420" spans="1:9" x14ac:dyDescent="0.3">
      <c r="A420" s="18"/>
      <c r="B420" s="13"/>
      <c r="C420" s="19" t="str">
        <f>IF($B420="","",IFERROR(INDEX(Items!$B:$B,MATCH($B420,Items!$A:$A,0)),"Unknown code"))</f>
        <v/>
      </c>
      <c r="D420" s="17"/>
      <c r="E420" s="13"/>
      <c r="F420" s="13"/>
      <c r="G420" s="19" t="str">
        <f t="shared" si="6"/>
        <v/>
      </c>
      <c r="H420" s="13"/>
      <c r="I420" s="13"/>
    </row>
    <row r="421" spans="1:9" x14ac:dyDescent="0.3">
      <c r="A421" s="18"/>
      <c r="B421" s="13"/>
      <c r="C421" s="19" t="str">
        <f>IF($B421="","",IFERROR(INDEX(Items!$B:$B,MATCH($B421,Items!$A:$A,0)),"Unknown code"))</f>
        <v/>
      </c>
      <c r="D421" s="17"/>
      <c r="E421" s="13"/>
      <c r="F421" s="13"/>
      <c r="G421" s="19" t="str">
        <f t="shared" si="6"/>
        <v/>
      </c>
      <c r="H421" s="13"/>
      <c r="I421" s="13"/>
    </row>
    <row r="422" spans="1:9" x14ac:dyDescent="0.3">
      <c r="A422" s="18"/>
      <c r="B422" s="13"/>
      <c r="C422" s="19" t="str">
        <f>IF($B422="","",IFERROR(INDEX(Items!$B:$B,MATCH($B422,Items!$A:$A,0)),"Unknown code"))</f>
        <v/>
      </c>
      <c r="D422" s="17"/>
      <c r="E422" s="13"/>
      <c r="F422" s="13"/>
      <c r="G422" s="19" t="str">
        <f t="shared" si="6"/>
        <v/>
      </c>
      <c r="H422" s="13"/>
      <c r="I422" s="13"/>
    </row>
    <row r="423" spans="1:9" x14ac:dyDescent="0.3">
      <c r="A423" s="18"/>
      <c r="B423" s="13"/>
      <c r="C423" s="19" t="str">
        <f>IF($B423="","",IFERROR(INDEX(Items!$B:$B,MATCH($B423,Items!$A:$A,0)),"Unknown code"))</f>
        <v/>
      </c>
      <c r="D423" s="17"/>
      <c r="E423" s="13"/>
      <c r="F423" s="13"/>
      <c r="G423" s="19" t="str">
        <f t="shared" si="6"/>
        <v/>
      </c>
      <c r="H423" s="13"/>
      <c r="I423" s="13"/>
    </row>
    <row r="424" spans="1:9" x14ac:dyDescent="0.3">
      <c r="A424" s="18"/>
      <c r="B424" s="13"/>
      <c r="C424" s="19" t="str">
        <f>IF($B424="","",IFERROR(INDEX(Items!$B:$B,MATCH($B424,Items!$A:$A,0)),"Unknown code"))</f>
        <v/>
      </c>
      <c r="D424" s="17"/>
      <c r="E424" s="13"/>
      <c r="F424" s="13"/>
      <c r="G424" s="19" t="str">
        <f t="shared" si="6"/>
        <v/>
      </c>
      <c r="H424" s="13"/>
      <c r="I424" s="13"/>
    </row>
    <row r="425" spans="1:9" x14ac:dyDescent="0.3">
      <c r="A425" s="18"/>
      <c r="B425" s="13"/>
      <c r="C425" s="19" t="str">
        <f>IF($B425="","",IFERROR(INDEX(Items!$B:$B,MATCH($B425,Items!$A:$A,0)),"Unknown code"))</f>
        <v/>
      </c>
      <c r="D425" s="17"/>
      <c r="E425" s="13"/>
      <c r="F425" s="13"/>
      <c r="G425" s="19" t="str">
        <f t="shared" si="6"/>
        <v/>
      </c>
      <c r="H425" s="13"/>
      <c r="I425" s="13"/>
    </row>
    <row r="426" spans="1:9" x14ac:dyDescent="0.3">
      <c r="A426" s="18"/>
      <c r="B426" s="13"/>
      <c r="C426" s="19" t="str">
        <f>IF($B426="","",IFERROR(INDEX(Items!$B:$B,MATCH($B426,Items!$A:$A,0)),"Unknown code"))</f>
        <v/>
      </c>
      <c r="D426" s="17"/>
      <c r="E426" s="13"/>
      <c r="F426" s="13"/>
      <c r="G426" s="19" t="str">
        <f t="shared" si="6"/>
        <v/>
      </c>
      <c r="H426" s="13"/>
      <c r="I426" s="13"/>
    </row>
    <row r="427" spans="1:9" x14ac:dyDescent="0.3">
      <c r="A427" s="18"/>
      <c r="B427" s="13"/>
      <c r="C427" s="19" t="str">
        <f>IF($B427="","",IFERROR(INDEX(Items!$B:$B,MATCH($B427,Items!$A:$A,0)),"Unknown code"))</f>
        <v/>
      </c>
      <c r="D427" s="17"/>
      <c r="E427" s="13"/>
      <c r="F427" s="13"/>
      <c r="G427" s="19" t="str">
        <f t="shared" si="6"/>
        <v/>
      </c>
      <c r="H427" s="13"/>
      <c r="I427" s="13"/>
    </row>
    <row r="428" spans="1:9" x14ac:dyDescent="0.3">
      <c r="A428" s="18"/>
      <c r="B428" s="13"/>
      <c r="C428" s="19" t="str">
        <f>IF($B428="","",IFERROR(INDEX(Items!$B:$B,MATCH($B428,Items!$A:$A,0)),"Unknown code"))</f>
        <v/>
      </c>
      <c r="D428" s="17"/>
      <c r="E428" s="13"/>
      <c r="F428" s="13"/>
      <c r="G428" s="19" t="str">
        <f t="shared" si="6"/>
        <v/>
      </c>
      <c r="H428" s="13"/>
      <c r="I428" s="13"/>
    </row>
    <row r="429" spans="1:9" x14ac:dyDescent="0.3">
      <c r="A429" s="18"/>
      <c r="B429" s="13"/>
      <c r="C429" s="19" t="str">
        <f>IF($B429="","",IFERROR(INDEX(Items!$B:$B,MATCH($B429,Items!$A:$A,0)),"Unknown code"))</f>
        <v/>
      </c>
      <c r="D429" s="17"/>
      <c r="E429" s="13"/>
      <c r="F429" s="13"/>
      <c r="G429" s="19" t="str">
        <f t="shared" si="6"/>
        <v/>
      </c>
      <c r="H429" s="13"/>
      <c r="I429" s="13"/>
    </row>
    <row r="430" spans="1:9" x14ac:dyDescent="0.3">
      <c r="A430" s="18"/>
      <c r="B430" s="13"/>
      <c r="C430" s="19" t="str">
        <f>IF($B430="","",IFERROR(INDEX(Items!$B:$B,MATCH($B430,Items!$A:$A,0)),"Unknown code"))</f>
        <v/>
      </c>
      <c r="D430" s="17"/>
      <c r="E430" s="13"/>
      <c r="F430" s="13"/>
      <c r="G430" s="19" t="str">
        <f t="shared" si="6"/>
        <v/>
      </c>
      <c r="H430" s="13"/>
      <c r="I430" s="13"/>
    </row>
    <row r="431" spans="1:9" x14ac:dyDescent="0.3">
      <c r="A431" s="18"/>
      <c r="B431" s="13"/>
      <c r="C431" s="19" t="str">
        <f>IF($B431="","",IFERROR(INDEX(Items!$B:$B,MATCH($B431,Items!$A:$A,0)),"Unknown code"))</f>
        <v/>
      </c>
      <c r="D431" s="17"/>
      <c r="E431" s="13"/>
      <c r="F431" s="13"/>
      <c r="G431" s="19" t="str">
        <f t="shared" si="6"/>
        <v/>
      </c>
      <c r="H431" s="13"/>
      <c r="I431" s="13"/>
    </row>
    <row r="432" spans="1:9" x14ac:dyDescent="0.3">
      <c r="A432" s="18"/>
      <c r="B432" s="13"/>
      <c r="C432" s="19" t="str">
        <f>IF($B432="","",IFERROR(INDEX(Items!$B:$B,MATCH($B432,Items!$A:$A,0)),"Unknown code"))</f>
        <v/>
      </c>
      <c r="D432" s="17"/>
      <c r="E432" s="13"/>
      <c r="F432" s="13"/>
      <c r="G432" s="19" t="str">
        <f t="shared" si="6"/>
        <v/>
      </c>
      <c r="H432" s="13"/>
      <c r="I432" s="13"/>
    </row>
    <row r="433" spans="1:9" x14ac:dyDescent="0.3">
      <c r="A433" s="18"/>
      <c r="B433" s="13"/>
      <c r="C433" s="19" t="str">
        <f>IF($B433="","",IFERROR(INDEX(Items!$B:$B,MATCH($B433,Items!$A:$A,0)),"Unknown code"))</f>
        <v/>
      </c>
      <c r="D433" s="17"/>
      <c r="E433" s="13"/>
      <c r="F433" s="13"/>
      <c r="G433" s="19" t="str">
        <f t="shared" si="6"/>
        <v/>
      </c>
      <c r="H433" s="13"/>
      <c r="I433" s="13"/>
    </row>
    <row r="434" spans="1:9" x14ac:dyDescent="0.3">
      <c r="A434" s="18"/>
      <c r="B434" s="13"/>
      <c r="C434" s="19" t="str">
        <f>IF($B434="","",IFERROR(INDEX(Items!$B:$B,MATCH($B434,Items!$A:$A,0)),"Unknown code"))</f>
        <v/>
      </c>
      <c r="D434" s="17"/>
      <c r="E434" s="13"/>
      <c r="F434" s="13"/>
      <c r="G434" s="19" t="str">
        <f t="shared" si="6"/>
        <v/>
      </c>
      <c r="H434" s="13"/>
      <c r="I434" s="13"/>
    </row>
    <row r="435" spans="1:9" x14ac:dyDescent="0.3">
      <c r="A435" s="18"/>
      <c r="B435" s="13"/>
      <c r="C435" s="19" t="str">
        <f>IF($B435="","",IFERROR(INDEX(Items!$B:$B,MATCH($B435,Items!$A:$A,0)),"Unknown code"))</f>
        <v/>
      </c>
      <c r="D435" s="17"/>
      <c r="E435" s="13"/>
      <c r="F435" s="13"/>
      <c r="G435" s="19" t="str">
        <f t="shared" si="6"/>
        <v/>
      </c>
      <c r="H435" s="13"/>
      <c r="I435" s="13"/>
    </row>
    <row r="436" spans="1:9" x14ac:dyDescent="0.3">
      <c r="A436" s="18"/>
      <c r="B436" s="13"/>
      <c r="C436" s="19" t="str">
        <f>IF($B436="","",IFERROR(INDEX(Items!$B:$B,MATCH($B436,Items!$A:$A,0)),"Unknown code"))</f>
        <v/>
      </c>
      <c r="D436" s="17"/>
      <c r="E436" s="13"/>
      <c r="F436" s="13"/>
      <c r="G436" s="19" t="str">
        <f t="shared" si="6"/>
        <v/>
      </c>
      <c r="H436" s="13"/>
      <c r="I436" s="13"/>
    </row>
    <row r="437" spans="1:9" x14ac:dyDescent="0.3">
      <c r="A437" s="18"/>
      <c r="B437" s="13"/>
      <c r="C437" s="19" t="str">
        <f>IF($B437="","",IFERROR(INDEX(Items!$B:$B,MATCH($B437,Items!$A:$A,0)),"Unknown code"))</f>
        <v/>
      </c>
      <c r="D437" s="17"/>
      <c r="E437" s="13"/>
      <c r="F437" s="13"/>
      <c r="G437" s="19" t="str">
        <f t="shared" si="6"/>
        <v/>
      </c>
      <c r="H437" s="13"/>
      <c r="I437" s="13"/>
    </row>
    <row r="438" spans="1:9" x14ac:dyDescent="0.3">
      <c r="A438" s="18"/>
      <c r="B438" s="13"/>
      <c r="C438" s="19" t="str">
        <f>IF($B438="","",IFERROR(INDEX(Items!$B:$B,MATCH($B438,Items!$A:$A,0)),"Unknown code"))</f>
        <v/>
      </c>
      <c r="D438" s="17"/>
      <c r="E438" s="13"/>
      <c r="F438" s="13"/>
      <c r="G438" s="19" t="str">
        <f t="shared" si="6"/>
        <v/>
      </c>
      <c r="H438" s="13"/>
      <c r="I438" s="13"/>
    </row>
    <row r="439" spans="1:9" x14ac:dyDescent="0.3">
      <c r="A439" s="18"/>
      <c r="B439" s="13"/>
      <c r="C439" s="19" t="str">
        <f>IF($B439="","",IFERROR(INDEX(Items!$B:$B,MATCH($B439,Items!$A:$A,0)),"Unknown code"))</f>
        <v/>
      </c>
      <c r="D439" s="17"/>
      <c r="E439" s="13"/>
      <c r="F439" s="13"/>
      <c r="G439" s="19" t="str">
        <f t="shared" si="6"/>
        <v/>
      </c>
      <c r="H439" s="13"/>
      <c r="I439" s="13"/>
    </row>
    <row r="440" spans="1:9" x14ac:dyDescent="0.3">
      <c r="A440" s="18"/>
      <c r="B440" s="13"/>
      <c r="C440" s="19" t="str">
        <f>IF($B440="","",IFERROR(INDEX(Items!$B:$B,MATCH($B440,Items!$A:$A,0)),"Unknown code"))</f>
        <v/>
      </c>
      <c r="D440" s="17"/>
      <c r="E440" s="13"/>
      <c r="F440" s="13"/>
      <c r="G440" s="19" t="str">
        <f t="shared" si="6"/>
        <v/>
      </c>
      <c r="H440" s="13"/>
      <c r="I440" s="13"/>
    </row>
    <row r="441" spans="1:9" x14ac:dyDescent="0.3">
      <c r="A441" s="18"/>
      <c r="B441" s="13"/>
      <c r="C441" s="19" t="str">
        <f>IF($B441="","",IFERROR(INDEX(Items!$B:$B,MATCH($B441,Items!$A:$A,0)),"Unknown code"))</f>
        <v/>
      </c>
      <c r="D441" s="17"/>
      <c r="E441" s="13"/>
      <c r="F441" s="13"/>
      <c r="G441" s="19" t="str">
        <f t="shared" si="6"/>
        <v/>
      </c>
      <c r="H441" s="13"/>
      <c r="I441" s="13"/>
    </row>
    <row r="442" spans="1:9" x14ac:dyDescent="0.3">
      <c r="A442" s="18"/>
      <c r="B442" s="13"/>
      <c r="C442" s="19" t="str">
        <f>IF($B442="","",IFERROR(INDEX(Items!$B:$B,MATCH($B442,Items!$A:$A,0)),"Unknown code"))</f>
        <v/>
      </c>
      <c r="D442" s="17"/>
      <c r="E442" s="13"/>
      <c r="F442" s="13"/>
      <c r="G442" s="19" t="str">
        <f t="shared" si="6"/>
        <v/>
      </c>
      <c r="H442" s="13"/>
      <c r="I442" s="13"/>
    </row>
    <row r="443" spans="1:9" x14ac:dyDescent="0.3">
      <c r="A443" s="18"/>
      <c r="B443" s="13"/>
      <c r="C443" s="19" t="str">
        <f>IF($B443="","",IFERROR(INDEX(Items!$B:$B,MATCH($B443,Items!$A:$A,0)),"Unknown code"))</f>
        <v/>
      </c>
      <c r="D443" s="17"/>
      <c r="E443" s="13"/>
      <c r="F443" s="13"/>
      <c r="G443" s="19" t="str">
        <f t="shared" si="6"/>
        <v/>
      </c>
      <c r="H443" s="13"/>
      <c r="I443" s="13"/>
    </row>
    <row r="444" spans="1:9" x14ac:dyDescent="0.3">
      <c r="A444" s="18"/>
      <c r="B444" s="13"/>
      <c r="C444" s="19" t="str">
        <f>IF($B444="","",IFERROR(INDEX(Items!$B:$B,MATCH($B444,Items!$A:$A,0)),"Unknown code"))</f>
        <v/>
      </c>
      <c r="D444" s="17"/>
      <c r="E444" s="13"/>
      <c r="F444" s="13"/>
      <c r="G444" s="19" t="str">
        <f t="shared" si="6"/>
        <v/>
      </c>
      <c r="H444" s="13"/>
      <c r="I444" s="13"/>
    </row>
    <row r="445" spans="1:9" x14ac:dyDescent="0.3">
      <c r="A445" s="18"/>
      <c r="B445" s="13"/>
      <c r="C445" s="19" t="str">
        <f>IF($B445="","",IFERROR(INDEX(Items!$B:$B,MATCH($B445,Items!$A:$A,0)),"Unknown code"))</f>
        <v/>
      </c>
      <c r="D445" s="17"/>
      <c r="E445" s="13"/>
      <c r="F445" s="13"/>
      <c r="G445" s="19" t="str">
        <f t="shared" si="6"/>
        <v/>
      </c>
      <c r="H445" s="13"/>
      <c r="I445" s="13"/>
    </row>
    <row r="446" spans="1:9" x14ac:dyDescent="0.3">
      <c r="A446" s="18"/>
      <c r="B446" s="13"/>
      <c r="C446" s="19" t="str">
        <f>IF($B446="","",IFERROR(INDEX(Items!$B:$B,MATCH($B446,Items!$A:$A,0)),"Unknown code"))</f>
        <v/>
      </c>
      <c r="D446" s="17"/>
      <c r="E446" s="13"/>
      <c r="F446" s="13"/>
      <c r="G446" s="19" t="str">
        <f t="shared" si="6"/>
        <v/>
      </c>
      <c r="H446" s="13"/>
      <c r="I446" s="13"/>
    </row>
    <row r="447" spans="1:9" x14ac:dyDescent="0.3">
      <c r="A447" s="18"/>
      <c r="B447" s="13"/>
      <c r="C447" s="19" t="str">
        <f>IF($B447="","",IFERROR(INDEX(Items!$B:$B,MATCH($B447,Items!$A:$A,0)),"Unknown code"))</f>
        <v/>
      </c>
      <c r="D447" s="17"/>
      <c r="E447" s="13"/>
      <c r="F447" s="13"/>
      <c r="G447" s="19" t="str">
        <f t="shared" si="6"/>
        <v/>
      </c>
      <c r="H447" s="13"/>
      <c r="I447" s="13"/>
    </row>
    <row r="448" spans="1:9" x14ac:dyDescent="0.3">
      <c r="A448" s="18"/>
      <c r="B448" s="13"/>
      <c r="C448" s="19" t="str">
        <f>IF($B448="","",IFERROR(INDEX(Items!$B:$B,MATCH($B448,Items!$A:$A,0)),"Unknown code"))</f>
        <v/>
      </c>
      <c r="D448" s="17"/>
      <c r="E448" s="13"/>
      <c r="F448" s="13"/>
      <c r="G448" s="19" t="str">
        <f t="shared" si="6"/>
        <v/>
      </c>
      <c r="H448" s="13"/>
      <c r="I448" s="13"/>
    </row>
    <row r="449" spans="1:9" x14ac:dyDescent="0.3">
      <c r="A449" s="18"/>
      <c r="B449" s="13"/>
      <c r="C449" s="19" t="str">
        <f>IF($B449="","",IFERROR(INDEX(Items!$B:$B,MATCH($B449,Items!$A:$A,0)),"Unknown code"))</f>
        <v/>
      </c>
      <c r="D449" s="17"/>
      <c r="E449" s="13"/>
      <c r="F449" s="13"/>
      <c r="G449" s="19" t="str">
        <f t="shared" si="6"/>
        <v/>
      </c>
      <c r="H449" s="13"/>
      <c r="I449" s="13"/>
    </row>
    <row r="450" spans="1:9" x14ac:dyDescent="0.3">
      <c r="A450" s="18"/>
      <c r="B450" s="13"/>
      <c r="C450" s="19" t="str">
        <f>IF($B450="","",IFERROR(INDEX(Items!$B:$B,MATCH($B450,Items!$A:$A,0)),"Unknown code"))</f>
        <v/>
      </c>
      <c r="D450" s="17"/>
      <c r="E450" s="13"/>
      <c r="F450" s="13"/>
      <c r="G450" s="19" t="str">
        <f t="shared" si="6"/>
        <v/>
      </c>
      <c r="H450" s="13"/>
      <c r="I450" s="13"/>
    </row>
    <row r="451" spans="1:9" x14ac:dyDescent="0.3">
      <c r="A451" s="18"/>
      <c r="B451" s="13"/>
      <c r="C451" s="19" t="str">
        <f>IF($B451="","",IFERROR(INDEX(Items!$B:$B,MATCH($B451,Items!$A:$A,0)),"Unknown code"))</f>
        <v/>
      </c>
      <c r="D451" s="17"/>
      <c r="E451" s="13"/>
      <c r="F451" s="13"/>
      <c r="G451" s="19" t="str">
        <f t="shared" si="6"/>
        <v/>
      </c>
      <c r="H451" s="13"/>
      <c r="I451" s="13"/>
    </row>
    <row r="452" spans="1:9" x14ac:dyDescent="0.3">
      <c r="A452" s="18"/>
      <c r="B452" s="13"/>
      <c r="C452" s="19" t="str">
        <f>IF($B452="","",IFERROR(INDEX(Items!$B:$B,MATCH($B452,Items!$A:$A,0)),"Unknown code"))</f>
        <v/>
      </c>
      <c r="D452" s="17"/>
      <c r="E452" s="13"/>
      <c r="F452" s="13"/>
      <c r="G452" s="19" t="str">
        <f t="shared" ref="G452:G515" si="7">IF($D452="","",IF(AND($E452="",$F452&lt;&gt;""),"Receipt",IF(AND($E452&lt;&gt;"",$F452=""),"Issue",IF(AND($E452&lt;&gt;"",$F452&lt;&gt;""),IF($E452=$F452,"Same location","Transfer"),"Location missing"))))</f>
        <v/>
      </c>
      <c r="H452" s="13"/>
      <c r="I452" s="13"/>
    </row>
    <row r="453" spans="1:9" x14ac:dyDescent="0.3">
      <c r="A453" s="18"/>
      <c r="B453" s="13"/>
      <c r="C453" s="19" t="str">
        <f>IF($B453="","",IFERROR(INDEX(Items!$B:$B,MATCH($B453,Items!$A:$A,0)),"Unknown code"))</f>
        <v/>
      </c>
      <c r="D453" s="17"/>
      <c r="E453" s="13"/>
      <c r="F453" s="13"/>
      <c r="G453" s="19" t="str">
        <f t="shared" si="7"/>
        <v/>
      </c>
      <c r="H453" s="13"/>
      <c r="I453" s="13"/>
    </row>
    <row r="454" spans="1:9" x14ac:dyDescent="0.3">
      <c r="A454" s="18"/>
      <c r="B454" s="13"/>
      <c r="C454" s="19" t="str">
        <f>IF($B454="","",IFERROR(INDEX(Items!$B:$B,MATCH($B454,Items!$A:$A,0)),"Unknown code"))</f>
        <v/>
      </c>
      <c r="D454" s="17"/>
      <c r="E454" s="13"/>
      <c r="F454" s="13"/>
      <c r="G454" s="19" t="str">
        <f t="shared" si="7"/>
        <v/>
      </c>
      <c r="H454" s="13"/>
      <c r="I454" s="13"/>
    </row>
    <row r="455" spans="1:9" x14ac:dyDescent="0.3">
      <c r="A455" s="18"/>
      <c r="B455" s="13"/>
      <c r="C455" s="19" t="str">
        <f>IF($B455="","",IFERROR(INDEX(Items!$B:$B,MATCH($B455,Items!$A:$A,0)),"Unknown code"))</f>
        <v/>
      </c>
      <c r="D455" s="17"/>
      <c r="E455" s="13"/>
      <c r="F455" s="13"/>
      <c r="G455" s="19" t="str">
        <f t="shared" si="7"/>
        <v/>
      </c>
      <c r="H455" s="13"/>
      <c r="I455" s="13"/>
    </row>
    <row r="456" spans="1:9" x14ac:dyDescent="0.3">
      <c r="A456" s="18"/>
      <c r="B456" s="13"/>
      <c r="C456" s="19" t="str">
        <f>IF($B456="","",IFERROR(INDEX(Items!$B:$B,MATCH($B456,Items!$A:$A,0)),"Unknown code"))</f>
        <v/>
      </c>
      <c r="D456" s="17"/>
      <c r="E456" s="13"/>
      <c r="F456" s="13"/>
      <c r="G456" s="19" t="str">
        <f t="shared" si="7"/>
        <v/>
      </c>
      <c r="H456" s="13"/>
      <c r="I456" s="13"/>
    </row>
    <row r="457" spans="1:9" x14ac:dyDescent="0.3">
      <c r="A457" s="18"/>
      <c r="B457" s="13"/>
      <c r="C457" s="19" t="str">
        <f>IF($B457="","",IFERROR(INDEX(Items!$B:$B,MATCH($B457,Items!$A:$A,0)),"Unknown code"))</f>
        <v/>
      </c>
      <c r="D457" s="17"/>
      <c r="E457" s="13"/>
      <c r="F457" s="13"/>
      <c r="G457" s="19" t="str">
        <f t="shared" si="7"/>
        <v/>
      </c>
      <c r="H457" s="13"/>
      <c r="I457" s="13"/>
    </row>
    <row r="458" spans="1:9" x14ac:dyDescent="0.3">
      <c r="A458" s="18"/>
      <c r="B458" s="13"/>
      <c r="C458" s="19" t="str">
        <f>IF($B458="","",IFERROR(INDEX(Items!$B:$B,MATCH($B458,Items!$A:$A,0)),"Unknown code"))</f>
        <v/>
      </c>
      <c r="D458" s="17"/>
      <c r="E458" s="13"/>
      <c r="F458" s="13"/>
      <c r="G458" s="19" t="str">
        <f t="shared" si="7"/>
        <v/>
      </c>
      <c r="H458" s="13"/>
      <c r="I458" s="13"/>
    </row>
    <row r="459" spans="1:9" x14ac:dyDescent="0.3">
      <c r="A459" s="18"/>
      <c r="B459" s="13"/>
      <c r="C459" s="19" t="str">
        <f>IF($B459="","",IFERROR(INDEX(Items!$B:$B,MATCH($B459,Items!$A:$A,0)),"Unknown code"))</f>
        <v/>
      </c>
      <c r="D459" s="17"/>
      <c r="E459" s="13"/>
      <c r="F459" s="13"/>
      <c r="G459" s="19" t="str">
        <f t="shared" si="7"/>
        <v/>
      </c>
      <c r="H459" s="13"/>
      <c r="I459" s="13"/>
    </row>
    <row r="460" spans="1:9" x14ac:dyDescent="0.3">
      <c r="A460" s="18"/>
      <c r="B460" s="13"/>
      <c r="C460" s="19" t="str">
        <f>IF($B460="","",IFERROR(INDEX(Items!$B:$B,MATCH($B460,Items!$A:$A,0)),"Unknown code"))</f>
        <v/>
      </c>
      <c r="D460" s="17"/>
      <c r="E460" s="13"/>
      <c r="F460" s="13"/>
      <c r="G460" s="19" t="str">
        <f t="shared" si="7"/>
        <v/>
      </c>
      <c r="H460" s="13"/>
      <c r="I460" s="13"/>
    </row>
    <row r="461" spans="1:9" x14ac:dyDescent="0.3">
      <c r="A461" s="18"/>
      <c r="B461" s="13"/>
      <c r="C461" s="19" t="str">
        <f>IF($B461="","",IFERROR(INDEX(Items!$B:$B,MATCH($B461,Items!$A:$A,0)),"Unknown code"))</f>
        <v/>
      </c>
      <c r="D461" s="17"/>
      <c r="E461" s="13"/>
      <c r="F461" s="13"/>
      <c r="G461" s="19" t="str">
        <f t="shared" si="7"/>
        <v/>
      </c>
      <c r="H461" s="13"/>
      <c r="I461" s="13"/>
    </row>
    <row r="462" spans="1:9" x14ac:dyDescent="0.3">
      <c r="A462" s="18"/>
      <c r="B462" s="13"/>
      <c r="C462" s="19" t="str">
        <f>IF($B462="","",IFERROR(INDEX(Items!$B:$B,MATCH($B462,Items!$A:$A,0)),"Unknown code"))</f>
        <v/>
      </c>
      <c r="D462" s="17"/>
      <c r="E462" s="13"/>
      <c r="F462" s="13"/>
      <c r="G462" s="19" t="str">
        <f t="shared" si="7"/>
        <v/>
      </c>
      <c r="H462" s="13"/>
      <c r="I462" s="13"/>
    </row>
    <row r="463" spans="1:9" x14ac:dyDescent="0.3">
      <c r="A463" s="18"/>
      <c r="B463" s="13"/>
      <c r="C463" s="19" t="str">
        <f>IF($B463="","",IFERROR(INDEX(Items!$B:$B,MATCH($B463,Items!$A:$A,0)),"Unknown code"))</f>
        <v/>
      </c>
      <c r="D463" s="17"/>
      <c r="E463" s="13"/>
      <c r="F463" s="13"/>
      <c r="G463" s="19" t="str">
        <f t="shared" si="7"/>
        <v/>
      </c>
      <c r="H463" s="13"/>
      <c r="I463" s="13"/>
    </row>
    <row r="464" spans="1:9" x14ac:dyDescent="0.3">
      <c r="A464" s="18"/>
      <c r="B464" s="13"/>
      <c r="C464" s="19" t="str">
        <f>IF($B464="","",IFERROR(INDEX(Items!$B:$B,MATCH($B464,Items!$A:$A,0)),"Unknown code"))</f>
        <v/>
      </c>
      <c r="D464" s="17"/>
      <c r="E464" s="13"/>
      <c r="F464" s="13"/>
      <c r="G464" s="19" t="str">
        <f t="shared" si="7"/>
        <v/>
      </c>
      <c r="H464" s="13"/>
      <c r="I464" s="13"/>
    </row>
    <row r="465" spans="1:9" x14ac:dyDescent="0.3">
      <c r="A465" s="18"/>
      <c r="B465" s="13"/>
      <c r="C465" s="19" t="str">
        <f>IF($B465="","",IFERROR(INDEX(Items!$B:$B,MATCH($B465,Items!$A:$A,0)),"Unknown code"))</f>
        <v/>
      </c>
      <c r="D465" s="17"/>
      <c r="E465" s="13"/>
      <c r="F465" s="13"/>
      <c r="G465" s="19" t="str">
        <f t="shared" si="7"/>
        <v/>
      </c>
      <c r="H465" s="13"/>
      <c r="I465" s="13"/>
    </row>
    <row r="466" spans="1:9" x14ac:dyDescent="0.3">
      <c r="A466" s="18"/>
      <c r="B466" s="13"/>
      <c r="C466" s="19" t="str">
        <f>IF($B466="","",IFERROR(INDEX(Items!$B:$B,MATCH($B466,Items!$A:$A,0)),"Unknown code"))</f>
        <v/>
      </c>
      <c r="D466" s="17"/>
      <c r="E466" s="13"/>
      <c r="F466" s="13"/>
      <c r="G466" s="19" t="str">
        <f t="shared" si="7"/>
        <v/>
      </c>
      <c r="H466" s="13"/>
      <c r="I466" s="13"/>
    </row>
    <row r="467" spans="1:9" x14ac:dyDescent="0.3">
      <c r="A467" s="18"/>
      <c r="B467" s="13"/>
      <c r="C467" s="19" t="str">
        <f>IF($B467="","",IFERROR(INDEX(Items!$B:$B,MATCH($B467,Items!$A:$A,0)),"Unknown code"))</f>
        <v/>
      </c>
      <c r="D467" s="17"/>
      <c r="E467" s="13"/>
      <c r="F467" s="13"/>
      <c r="G467" s="19" t="str">
        <f t="shared" si="7"/>
        <v/>
      </c>
      <c r="H467" s="13"/>
      <c r="I467" s="13"/>
    </row>
    <row r="468" spans="1:9" x14ac:dyDescent="0.3">
      <c r="A468" s="18"/>
      <c r="B468" s="13"/>
      <c r="C468" s="19" t="str">
        <f>IF($B468="","",IFERROR(INDEX(Items!$B:$B,MATCH($B468,Items!$A:$A,0)),"Unknown code"))</f>
        <v/>
      </c>
      <c r="D468" s="17"/>
      <c r="E468" s="13"/>
      <c r="F468" s="13"/>
      <c r="G468" s="19" t="str">
        <f t="shared" si="7"/>
        <v/>
      </c>
      <c r="H468" s="13"/>
      <c r="I468" s="13"/>
    </row>
    <row r="469" spans="1:9" x14ac:dyDescent="0.3">
      <c r="A469" s="18"/>
      <c r="B469" s="13"/>
      <c r="C469" s="19" t="str">
        <f>IF($B469="","",IFERROR(INDEX(Items!$B:$B,MATCH($B469,Items!$A:$A,0)),"Unknown code"))</f>
        <v/>
      </c>
      <c r="D469" s="17"/>
      <c r="E469" s="13"/>
      <c r="F469" s="13"/>
      <c r="G469" s="19" t="str">
        <f t="shared" si="7"/>
        <v/>
      </c>
      <c r="H469" s="13"/>
      <c r="I469" s="13"/>
    </row>
    <row r="470" spans="1:9" x14ac:dyDescent="0.3">
      <c r="A470" s="18"/>
      <c r="B470" s="13"/>
      <c r="C470" s="19" t="str">
        <f>IF($B470="","",IFERROR(INDEX(Items!$B:$B,MATCH($B470,Items!$A:$A,0)),"Unknown code"))</f>
        <v/>
      </c>
      <c r="D470" s="17"/>
      <c r="E470" s="13"/>
      <c r="F470" s="13"/>
      <c r="G470" s="19" t="str">
        <f t="shared" si="7"/>
        <v/>
      </c>
      <c r="H470" s="13"/>
      <c r="I470" s="13"/>
    </row>
    <row r="471" spans="1:9" x14ac:dyDescent="0.3">
      <c r="A471" s="18"/>
      <c r="B471" s="13"/>
      <c r="C471" s="19" t="str">
        <f>IF($B471="","",IFERROR(INDEX(Items!$B:$B,MATCH($B471,Items!$A:$A,0)),"Unknown code"))</f>
        <v/>
      </c>
      <c r="D471" s="17"/>
      <c r="E471" s="13"/>
      <c r="F471" s="13"/>
      <c r="G471" s="19" t="str">
        <f t="shared" si="7"/>
        <v/>
      </c>
      <c r="H471" s="13"/>
      <c r="I471" s="13"/>
    </row>
    <row r="472" spans="1:9" x14ac:dyDescent="0.3">
      <c r="A472" s="18"/>
      <c r="B472" s="13"/>
      <c r="C472" s="19" t="str">
        <f>IF($B472="","",IFERROR(INDEX(Items!$B:$B,MATCH($B472,Items!$A:$A,0)),"Unknown code"))</f>
        <v/>
      </c>
      <c r="D472" s="17"/>
      <c r="E472" s="13"/>
      <c r="F472" s="13"/>
      <c r="G472" s="19" t="str">
        <f t="shared" si="7"/>
        <v/>
      </c>
      <c r="H472" s="13"/>
      <c r="I472" s="13"/>
    </row>
    <row r="473" spans="1:9" x14ac:dyDescent="0.3">
      <c r="A473" s="18"/>
      <c r="B473" s="13"/>
      <c r="C473" s="19" t="str">
        <f>IF($B473="","",IFERROR(INDEX(Items!$B:$B,MATCH($B473,Items!$A:$A,0)),"Unknown code"))</f>
        <v/>
      </c>
      <c r="D473" s="17"/>
      <c r="E473" s="13"/>
      <c r="F473" s="13"/>
      <c r="G473" s="19" t="str">
        <f t="shared" si="7"/>
        <v/>
      </c>
      <c r="H473" s="13"/>
      <c r="I473" s="13"/>
    </row>
    <row r="474" spans="1:9" x14ac:dyDescent="0.3">
      <c r="A474" s="18"/>
      <c r="B474" s="13"/>
      <c r="C474" s="19" t="str">
        <f>IF($B474="","",IFERROR(INDEX(Items!$B:$B,MATCH($B474,Items!$A:$A,0)),"Unknown code"))</f>
        <v/>
      </c>
      <c r="D474" s="17"/>
      <c r="E474" s="13"/>
      <c r="F474" s="13"/>
      <c r="G474" s="19" t="str">
        <f t="shared" si="7"/>
        <v/>
      </c>
      <c r="H474" s="13"/>
      <c r="I474" s="13"/>
    </row>
    <row r="475" spans="1:9" x14ac:dyDescent="0.3">
      <c r="A475" s="18"/>
      <c r="B475" s="13"/>
      <c r="C475" s="19" t="str">
        <f>IF($B475="","",IFERROR(INDEX(Items!$B:$B,MATCH($B475,Items!$A:$A,0)),"Unknown code"))</f>
        <v/>
      </c>
      <c r="D475" s="17"/>
      <c r="E475" s="13"/>
      <c r="F475" s="13"/>
      <c r="G475" s="19" t="str">
        <f t="shared" si="7"/>
        <v/>
      </c>
      <c r="H475" s="13"/>
      <c r="I475" s="13"/>
    </row>
    <row r="476" spans="1:9" x14ac:dyDescent="0.3">
      <c r="A476" s="18"/>
      <c r="B476" s="13"/>
      <c r="C476" s="19" t="str">
        <f>IF($B476="","",IFERROR(INDEX(Items!$B:$B,MATCH($B476,Items!$A:$A,0)),"Unknown code"))</f>
        <v/>
      </c>
      <c r="D476" s="17"/>
      <c r="E476" s="13"/>
      <c r="F476" s="13"/>
      <c r="G476" s="19" t="str">
        <f t="shared" si="7"/>
        <v/>
      </c>
      <c r="H476" s="13"/>
      <c r="I476" s="13"/>
    </row>
    <row r="477" spans="1:9" x14ac:dyDescent="0.3">
      <c r="A477" s="18"/>
      <c r="B477" s="13"/>
      <c r="C477" s="19" t="str">
        <f>IF($B477="","",IFERROR(INDEX(Items!$B:$B,MATCH($B477,Items!$A:$A,0)),"Unknown code"))</f>
        <v/>
      </c>
      <c r="D477" s="17"/>
      <c r="E477" s="13"/>
      <c r="F477" s="13"/>
      <c r="G477" s="19" t="str">
        <f t="shared" si="7"/>
        <v/>
      </c>
      <c r="H477" s="13"/>
      <c r="I477" s="13"/>
    </row>
    <row r="478" spans="1:9" x14ac:dyDescent="0.3">
      <c r="A478" s="18"/>
      <c r="B478" s="13"/>
      <c r="C478" s="19" t="str">
        <f>IF($B478="","",IFERROR(INDEX(Items!$B:$B,MATCH($B478,Items!$A:$A,0)),"Unknown code"))</f>
        <v/>
      </c>
      <c r="D478" s="17"/>
      <c r="E478" s="13"/>
      <c r="F478" s="13"/>
      <c r="G478" s="19" t="str">
        <f t="shared" si="7"/>
        <v/>
      </c>
      <c r="H478" s="13"/>
      <c r="I478" s="13"/>
    </row>
    <row r="479" spans="1:9" x14ac:dyDescent="0.3">
      <c r="A479" s="18"/>
      <c r="B479" s="13"/>
      <c r="C479" s="19" t="str">
        <f>IF($B479="","",IFERROR(INDEX(Items!$B:$B,MATCH($B479,Items!$A:$A,0)),"Unknown code"))</f>
        <v/>
      </c>
      <c r="D479" s="17"/>
      <c r="E479" s="13"/>
      <c r="F479" s="13"/>
      <c r="G479" s="19" t="str">
        <f t="shared" si="7"/>
        <v/>
      </c>
      <c r="H479" s="13"/>
      <c r="I479" s="13"/>
    </row>
    <row r="480" spans="1:9" x14ac:dyDescent="0.3">
      <c r="A480" s="18"/>
      <c r="B480" s="13"/>
      <c r="C480" s="19" t="str">
        <f>IF($B480="","",IFERROR(INDEX(Items!$B:$B,MATCH($B480,Items!$A:$A,0)),"Unknown code"))</f>
        <v/>
      </c>
      <c r="D480" s="17"/>
      <c r="E480" s="13"/>
      <c r="F480" s="13"/>
      <c r="G480" s="19" t="str">
        <f t="shared" si="7"/>
        <v/>
      </c>
      <c r="H480" s="13"/>
      <c r="I480" s="13"/>
    </row>
    <row r="481" spans="1:9" x14ac:dyDescent="0.3">
      <c r="A481" s="18"/>
      <c r="B481" s="13"/>
      <c r="C481" s="19" t="str">
        <f>IF($B481="","",IFERROR(INDEX(Items!$B:$B,MATCH($B481,Items!$A:$A,0)),"Unknown code"))</f>
        <v/>
      </c>
      <c r="D481" s="17"/>
      <c r="E481" s="13"/>
      <c r="F481" s="13"/>
      <c r="G481" s="19" t="str">
        <f t="shared" si="7"/>
        <v/>
      </c>
      <c r="H481" s="13"/>
      <c r="I481" s="13"/>
    </row>
    <row r="482" spans="1:9" x14ac:dyDescent="0.3">
      <c r="A482" s="18"/>
      <c r="B482" s="13"/>
      <c r="C482" s="19" t="str">
        <f>IF($B482="","",IFERROR(INDEX(Items!$B:$B,MATCH($B482,Items!$A:$A,0)),"Unknown code"))</f>
        <v/>
      </c>
      <c r="D482" s="17"/>
      <c r="E482" s="13"/>
      <c r="F482" s="13"/>
      <c r="G482" s="19" t="str">
        <f t="shared" si="7"/>
        <v/>
      </c>
      <c r="H482" s="13"/>
      <c r="I482" s="13"/>
    </row>
    <row r="483" spans="1:9" x14ac:dyDescent="0.3">
      <c r="A483" s="18"/>
      <c r="B483" s="13"/>
      <c r="C483" s="19" t="str">
        <f>IF($B483="","",IFERROR(INDEX(Items!$B:$B,MATCH($B483,Items!$A:$A,0)),"Unknown code"))</f>
        <v/>
      </c>
      <c r="D483" s="17"/>
      <c r="E483" s="13"/>
      <c r="F483" s="13"/>
      <c r="G483" s="19" t="str">
        <f t="shared" si="7"/>
        <v/>
      </c>
      <c r="H483" s="13"/>
      <c r="I483" s="13"/>
    </row>
    <row r="484" spans="1:9" x14ac:dyDescent="0.3">
      <c r="A484" s="18"/>
      <c r="B484" s="13"/>
      <c r="C484" s="19" t="str">
        <f>IF($B484="","",IFERROR(INDEX(Items!$B:$B,MATCH($B484,Items!$A:$A,0)),"Unknown code"))</f>
        <v/>
      </c>
      <c r="D484" s="17"/>
      <c r="E484" s="13"/>
      <c r="F484" s="13"/>
      <c r="G484" s="19" t="str">
        <f t="shared" si="7"/>
        <v/>
      </c>
      <c r="H484" s="13"/>
      <c r="I484" s="13"/>
    </row>
    <row r="485" spans="1:9" x14ac:dyDescent="0.3">
      <c r="A485" s="18"/>
      <c r="B485" s="13"/>
      <c r="C485" s="19" t="str">
        <f>IF($B485="","",IFERROR(INDEX(Items!$B:$B,MATCH($B485,Items!$A:$A,0)),"Unknown code"))</f>
        <v/>
      </c>
      <c r="D485" s="17"/>
      <c r="E485" s="13"/>
      <c r="F485" s="13"/>
      <c r="G485" s="19" t="str">
        <f t="shared" si="7"/>
        <v/>
      </c>
      <c r="H485" s="13"/>
      <c r="I485" s="13"/>
    </row>
    <row r="486" spans="1:9" x14ac:dyDescent="0.3">
      <c r="A486" s="18"/>
      <c r="B486" s="13"/>
      <c r="C486" s="19" t="str">
        <f>IF($B486="","",IFERROR(INDEX(Items!$B:$B,MATCH($B486,Items!$A:$A,0)),"Unknown code"))</f>
        <v/>
      </c>
      <c r="D486" s="17"/>
      <c r="E486" s="13"/>
      <c r="F486" s="13"/>
      <c r="G486" s="19" t="str">
        <f t="shared" si="7"/>
        <v/>
      </c>
      <c r="H486" s="13"/>
      <c r="I486" s="13"/>
    </row>
    <row r="487" spans="1:9" x14ac:dyDescent="0.3">
      <c r="A487" s="18"/>
      <c r="B487" s="13"/>
      <c r="C487" s="19" t="str">
        <f>IF($B487="","",IFERROR(INDEX(Items!$B:$B,MATCH($B487,Items!$A:$A,0)),"Unknown code"))</f>
        <v/>
      </c>
      <c r="D487" s="17"/>
      <c r="E487" s="13"/>
      <c r="F487" s="13"/>
      <c r="G487" s="19" t="str">
        <f t="shared" si="7"/>
        <v/>
      </c>
      <c r="H487" s="13"/>
      <c r="I487" s="13"/>
    </row>
    <row r="488" spans="1:9" x14ac:dyDescent="0.3">
      <c r="A488" s="18"/>
      <c r="B488" s="13"/>
      <c r="C488" s="19" t="str">
        <f>IF($B488="","",IFERROR(INDEX(Items!$B:$B,MATCH($B488,Items!$A:$A,0)),"Unknown code"))</f>
        <v/>
      </c>
      <c r="D488" s="17"/>
      <c r="E488" s="13"/>
      <c r="F488" s="13"/>
      <c r="G488" s="19" t="str">
        <f t="shared" si="7"/>
        <v/>
      </c>
      <c r="H488" s="13"/>
      <c r="I488" s="13"/>
    </row>
    <row r="489" spans="1:9" x14ac:dyDescent="0.3">
      <c r="A489" s="18"/>
      <c r="B489" s="13"/>
      <c r="C489" s="19" t="str">
        <f>IF($B489="","",IFERROR(INDEX(Items!$B:$B,MATCH($B489,Items!$A:$A,0)),"Unknown code"))</f>
        <v/>
      </c>
      <c r="D489" s="17"/>
      <c r="E489" s="13"/>
      <c r="F489" s="13"/>
      <c r="G489" s="19" t="str">
        <f t="shared" si="7"/>
        <v/>
      </c>
      <c r="H489" s="13"/>
      <c r="I489" s="13"/>
    </row>
    <row r="490" spans="1:9" x14ac:dyDescent="0.3">
      <c r="A490" s="18"/>
      <c r="B490" s="13"/>
      <c r="C490" s="19" t="str">
        <f>IF($B490="","",IFERROR(INDEX(Items!$B:$B,MATCH($B490,Items!$A:$A,0)),"Unknown code"))</f>
        <v/>
      </c>
      <c r="D490" s="17"/>
      <c r="E490" s="13"/>
      <c r="F490" s="13"/>
      <c r="G490" s="19" t="str">
        <f t="shared" si="7"/>
        <v/>
      </c>
      <c r="H490" s="13"/>
      <c r="I490" s="13"/>
    </row>
    <row r="491" spans="1:9" x14ac:dyDescent="0.3">
      <c r="A491" s="18"/>
      <c r="B491" s="13"/>
      <c r="C491" s="19" t="str">
        <f>IF($B491="","",IFERROR(INDEX(Items!$B:$B,MATCH($B491,Items!$A:$A,0)),"Unknown code"))</f>
        <v/>
      </c>
      <c r="D491" s="17"/>
      <c r="E491" s="13"/>
      <c r="F491" s="13"/>
      <c r="G491" s="19" t="str">
        <f t="shared" si="7"/>
        <v/>
      </c>
      <c r="H491" s="13"/>
      <c r="I491" s="13"/>
    </row>
    <row r="492" spans="1:9" x14ac:dyDescent="0.3">
      <c r="A492" s="18"/>
      <c r="B492" s="13"/>
      <c r="C492" s="19" t="str">
        <f>IF($B492="","",IFERROR(INDEX(Items!$B:$B,MATCH($B492,Items!$A:$A,0)),"Unknown code"))</f>
        <v/>
      </c>
      <c r="D492" s="17"/>
      <c r="E492" s="13"/>
      <c r="F492" s="13"/>
      <c r="G492" s="19" t="str">
        <f t="shared" si="7"/>
        <v/>
      </c>
      <c r="H492" s="13"/>
      <c r="I492" s="13"/>
    </row>
    <row r="493" spans="1:9" x14ac:dyDescent="0.3">
      <c r="A493" s="18"/>
      <c r="B493" s="13"/>
      <c r="C493" s="19" t="str">
        <f>IF($B493="","",IFERROR(INDEX(Items!$B:$B,MATCH($B493,Items!$A:$A,0)),"Unknown code"))</f>
        <v/>
      </c>
      <c r="D493" s="17"/>
      <c r="E493" s="13"/>
      <c r="F493" s="13"/>
      <c r="G493" s="19" t="str">
        <f t="shared" si="7"/>
        <v/>
      </c>
      <c r="H493" s="13"/>
      <c r="I493" s="13"/>
    </row>
    <row r="494" spans="1:9" x14ac:dyDescent="0.3">
      <c r="A494" s="18"/>
      <c r="B494" s="13"/>
      <c r="C494" s="19" t="str">
        <f>IF($B494="","",IFERROR(INDEX(Items!$B:$B,MATCH($B494,Items!$A:$A,0)),"Unknown code"))</f>
        <v/>
      </c>
      <c r="D494" s="17"/>
      <c r="E494" s="13"/>
      <c r="F494" s="13"/>
      <c r="G494" s="19" t="str">
        <f t="shared" si="7"/>
        <v/>
      </c>
      <c r="H494" s="13"/>
      <c r="I494" s="13"/>
    </row>
    <row r="495" spans="1:9" x14ac:dyDescent="0.3">
      <c r="A495" s="18"/>
      <c r="B495" s="13"/>
      <c r="C495" s="19" t="str">
        <f>IF($B495="","",IFERROR(INDEX(Items!$B:$B,MATCH($B495,Items!$A:$A,0)),"Unknown code"))</f>
        <v/>
      </c>
      <c r="D495" s="17"/>
      <c r="E495" s="13"/>
      <c r="F495" s="13"/>
      <c r="G495" s="19" t="str">
        <f t="shared" si="7"/>
        <v/>
      </c>
      <c r="H495" s="13"/>
      <c r="I495" s="13"/>
    </row>
    <row r="496" spans="1:9" x14ac:dyDescent="0.3">
      <c r="A496" s="18"/>
      <c r="B496" s="13"/>
      <c r="C496" s="19" t="str">
        <f>IF($B496="","",IFERROR(INDEX(Items!$B:$B,MATCH($B496,Items!$A:$A,0)),"Unknown code"))</f>
        <v/>
      </c>
      <c r="D496" s="17"/>
      <c r="E496" s="13"/>
      <c r="F496" s="13"/>
      <c r="G496" s="19" t="str">
        <f t="shared" si="7"/>
        <v/>
      </c>
      <c r="H496" s="13"/>
      <c r="I496" s="13"/>
    </row>
    <row r="497" spans="1:9" x14ac:dyDescent="0.3">
      <c r="A497" s="18"/>
      <c r="B497" s="13"/>
      <c r="C497" s="19" t="str">
        <f>IF($B497="","",IFERROR(INDEX(Items!$B:$B,MATCH($B497,Items!$A:$A,0)),"Unknown code"))</f>
        <v/>
      </c>
      <c r="D497" s="17"/>
      <c r="E497" s="13"/>
      <c r="F497" s="13"/>
      <c r="G497" s="19" t="str">
        <f t="shared" si="7"/>
        <v/>
      </c>
      <c r="H497" s="13"/>
      <c r="I497" s="13"/>
    </row>
    <row r="498" spans="1:9" x14ac:dyDescent="0.3">
      <c r="A498" s="18"/>
      <c r="B498" s="13"/>
      <c r="C498" s="19" t="str">
        <f>IF($B498="","",IFERROR(INDEX(Items!$B:$B,MATCH($B498,Items!$A:$A,0)),"Unknown code"))</f>
        <v/>
      </c>
      <c r="D498" s="17"/>
      <c r="E498" s="13"/>
      <c r="F498" s="13"/>
      <c r="G498" s="19" t="str">
        <f t="shared" si="7"/>
        <v/>
      </c>
      <c r="H498" s="13"/>
      <c r="I498" s="13"/>
    </row>
    <row r="499" spans="1:9" x14ac:dyDescent="0.3">
      <c r="A499" s="18"/>
      <c r="B499" s="13"/>
      <c r="C499" s="19" t="str">
        <f>IF($B499="","",IFERROR(INDEX(Items!$B:$B,MATCH($B499,Items!$A:$A,0)),"Unknown code"))</f>
        <v/>
      </c>
      <c r="D499" s="17"/>
      <c r="E499" s="13"/>
      <c r="F499" s="13"/>
      <c r="G499" s="19" t="str">
        <f t="shared" si="7"/>
        <v/>
      </c>
      <c r="H499" s="13"/>
      <c r="I499" s="13"/>
    </row>
    <row r="500" spans="1:9" x14ac:dyDescent="0.3">
      <c r="A500" s="18"/>
      <c r="B500" s="13"/>
      <c r="C500" s="19" t="str">
        <f>IF($B500="","",IFERROR(INDEX(Items!$B:$B,MATCH($B500,Items!$A:$A,0)),"Unknown code"))</f>
        <v/>
      </c>
      <c r="D500" s="17"/>
      <c r="E500" s="13"/>
      <c r="F500" s="13"/>
      <c r="G500" s="19" t="str">
        <f t="shared" si="7"/>
        <v/>
      </c>
      <c r="H500" s="13"/>
      <c r="I500" s="13"/>
    </row>
    <row r="501" spans="1:9" x14ac:dyDescent="0.3">
      <c r="A501" s="18"/>
      <c r="B501" s="13"/>
      <c r="C501" s="19" t="str">
        <f>IF($B501="","",IFERROR(INDEX(Items!$B:$B,MATCH($B501,Items!$A:$A,0)),"Unknown code"))</f>
        <v/>
      </c>
      <c r="D501" s="17"/>
      <c r="E501" s="13"/>
      <c r="F501" s="13"/>
      <c r="G501" s="19" t="str">
        <f t="shared" si="7"/>
        <v/>
      </c>
      <c r="H501" s="13"/>
      <c r="I501" s="13"/>
    </row>
    <row r="502" spans="1:9" x14ac:dyDescent="0.3">
      <c r="A502" s="18"/>
      <c r="B502" s="13"/>
      <c r="C502" s="19" t="str">
        <f>IF($B502="","",IFERROR(INDEX(Items!$B:$B,MATCH($B502,Items!$A:$A,0)),"Unknown code"))</f>
        <v/>
      </c>
      <c r="D502" s="17"/>
      <c r="E502" s="13"/>
      <c r="F502" s="13"/>
      <c r="G502" s="19" t="str">
        <f t="shared" si="7"/>
        <v/>
      </c>
      <c r="H502" s="13"/>
      <c r="I502" s="13"/>
    </row>
    <row r="503" spans="1:9" x14ac:dyDescent="0.3">
      <c r="A503" s="18"/>
      <c r="B503" s="13"/>
      <c r="C503" s="19" t="str">
        <f>IF($B503="","",IFERROR(INDEX(Items!$B:$B,MATCH($B503,Items!$A:$A,0)),"Unknown code"))</f>
        <v/>
      </c>
      <c r="D503" s="17"/>
      <c r="E503" s="13"/>
      <c r="F503" s="13"/>
      <c r="G503" s="19" t="str">
        <f t="shared" si="7"/>
        <v/>
      </c>
      <c r="H503" s="13"/>
      <c r="I503" s="13"/>
    </row>
    <row r="504" spans="1:9" x14ac:dyDescent="0.3">
      <c r="A504" s="18"/>
      <c r="B504" s="13"/>
      <c r="C504" s="19" t="str">
        <f>IF($B504="","",IFERROR(INDEX(Items!$B:$B,MATCH($B504,Items!$A:$A,0)),"Unknown code"))</f>
        <v/>
      </c>
      <c r="D504" s="17"/>
      <c r="E504" s="13"/>
      <c r="F504" s="13"/>
      <c r="G504" s="19" t="str">
        <f t="shared" si="7"/>
        <v/>
      </c>
      <c r="H504" s="13"/>
      <c r="I504" s="13"/>
    </row>
    <row r="505" spans="1:9" x14ac:dyDescent="0.3">
      <c r="A505" s="18"/>
      <c r="B505" s="13"/>
      <c r="C505" s="19" t="str">
        <f>IF($B505="","",IFERROR(INDEX(Items!$B:$B,MATCH($B505,Items!$A:$A,0)),"Unknown code"))</f>
        <v/>
      </c>
      <c r="D505" s="17"/>
      <c r="E505" s="13"/>
      <c r="F505" s="13"/>
      <c r="G505" s="19" t="str">
        <f t="shared" si="7"/>
        <v/>
      </c>
      <c r="H505" s="13"/>
      <c r="I505" s="13"/>
    </row>
    <row r="506" spans="1:9" x14ac:dyDescent="0.3">
      <c r="A506" s="18"/>
      <c r="B506" s="13"/>
      <c r="C506" s="19" t="str">
        <f>IF($B506="","",IFERROR(INDEX(Items!$B:$B,MATCH($B506,Items!$A:$A,0)),"Unknown code"))</f>
        <v/>
      </c>
      <c r="D506" s="17"/>
      <c r="E506" s="13"/>
      <c r="F506" s="13"/>
      <c r="G506" s="19" t="str">
        <f t="shared" si="7"/>
        <v/>
      </c>
      <c r="H506" s="13"/>
      <c r="I506" s="13"/>
    </row>
    <row r="507" spans="1:9" x14ac:dyDescent="0.3">
      <c r="A507" s="18"/>
      <c r="B507" s="13"/>
      <c r="C507" s="19" t="str">
        <f>IF($B507="","",IFERROR(INDEX(Items!$B:$B,MATCH($B507,Items!$A:$A,0)),"Unknown code"))</f>
        <v/>
      </c>
      <c r="D507" s="17"/>
      <c r="E507" s="13"/>
      <c r="F507" s="13"/>
      <c r="G507" s="19" t="str">
        <f t="shared" si="7"/>
        <v/>
      </c>
      <c r="H507" s="13"/>
      <c r="I507" s="13"/>
    </row>
    <row r="508" spans="1:9" x14ac:dyDescent="0.3">
      <c r="A508" s="18"/>
      <c r="B508" s="13"/>
      <c r="C508" s="19" t="str">
        <f>IF($B508="","",IFERROR(INDEX(Items!$B:$B,MATCH($B508,Items!$A:$A,0)),"Unknown code"))</f>
        <v/>
      </c>
      <c r="D508" s="17"/>
      <c r="E508" s="13"/>
      <c r="F508" s="13"/>
      <c r="G508" s="19" t="str">
        <f t="shared" si="7"/>
        <v/>
      </c>
      <c r="H508" s="13"/>
      <c r="I508" s="13"/>
    </row>
    <row r="509" spans="1:9" x14ac:dyDescent="0.3">
      <c r="A509" s="18"/>
      <c r="B509" s="13"/>
      <c r="C509" s="19" t="str">
        <f>IF($B509="","",IFERROR(INDEX(Items!$B:$B,MATCH($B509,Items!$A:$A,0)),"Unknown code"))</f>
        <v/>
      </c>
      <c r="D509" s="17"/>
      <c r="E509" s="13"/>
      <c r="F509" s="13"/>
      <c r="G509" s="19" t="str">
        <f t="shared" si="7"/>
        <v/>
      </c>
      <c r="H509" s="13"/>
      <c r="I509" s="13"/>
    </row>
    <row r="510" spans="1:9" x14ac:dyDescent="0.3">
      <c r="A510" s="18"/>
      <c r="B510" s="13"/>
      <c r="C510" s="19" t="str">
        <f>IF($B510="","",IFERROR(INDEX(Items!$B:$B,MATCH($B510,Items!$A:$A,0)),"Unknown code"))</f>
        <v/>
      </c>
      <c r="D510" s="17"/>
      <c r="E510" s="13"/>
      <c r="F510" s="13"/>
      <c r="G510" s="19" t="str">
        <f t="shared" si="7"/>
        <v/>
      </c>
      <c r="H510" s="13"/>
      <c r="I510" s="13"/>
    </row>
    <row r="511" spans="1:9" x14ac:dyDescent="0.3">
      <c r="A511" s="18"/>
      <c r="B511" s="13"/>
      <c r="C511" s="19" t="str">
        <f>IF($B511="","",IFERROR(INDEX(Items!$B:$B,MATCH($B511,Items!$A:$A,0)),"Unknown code"))</f>
        <v/>
      </c>
      <c r="D511" s="17"/>
      <c r="E511" s="13"/>
      <c r="F511" s="13"/>
      <c r="G511" s="19" t="str">
        <f t="shared" si="7"/>
        <v/>
      </c>
      <c r="H511" s="13"/>
      <c r="I511" s="13"/>
    </row>
    <row r="512" spans="1:9" x14ac:dyDescent="0.3">
      <c r="A512" s="18"/>
      <c r="B512" s="13"/>
      <c r="C512" s="19" t="str">
        <f>IF($B512="","",IFERROR(INDEX(Items!$B:$B,MATCH($B512,Items!$A:$A,0)),"Unknown code"))</f>
        <v/>
      </c>
      <c r="D512" s="17"/>
      <c r="E512" s="13"/>
      <c r="F512" s="13"/>
      <c r="G512" s="19" t="str">
        <f t="shared" si="7"/>
        <v/>
      </c>
      <c r="H512" s="13"/>
      <c r="I512" s="13"/>
    </row>
    <row r="513" spans="1:9" x14ac:dyDescent="0.3">
      <c r="A513" s="18"/>
      <c r="B513" s="13"/>
      <c r="C513" s="19" t="str">
        <f>IF($B513="","",IFERROR(INDEX(Items!$B:$B,MATCH($B513,Items!$A:$A,0)),"Unknown code"))</f>
        <v/>
      </c>
      <c r="D513" s="17"/>
      <c r="E513" s="13"/>
      <c r="F513" s="13"/>
      <c r="G513" s="19" t="str">
        <f t="shared" si="7"/>
        <v/>
      </c>
      <c r="H513" s="13"/>
      <c r="I513" s="13"/>
    </row>
    <row r="514" spans="1:9" x14ac:dyDescent="0.3">
      <c r="A514" s="18"/>
      <c r="B514" s="13"/>
      <c r="C514" s="19" t="str">
        <f>IF($B514="","",IFERROR(INDEX(Items!$B:$B,MATCH($B514,Items!$A:$A,0)),"Unknown code"))</f>
        <v/>
      </c>
      <c r="D514" s="17"/>
      <c r="E514" s="13"/>
      <c r="F514" s="13"/>
      <c r="G514" s="19" t="str">
        <f t="shared" si="7"/>
        <v/>
      </c>
      <c r="H514" s="13"/>
      <c r="I514" s="13"/>
    </row>
    <row r="515" spans="1:9" x14ac:dyDescent="0.3">
      <c r="A515" s="18"/>
      <c r="B515" s="13"/>
      <c r="C515" s="19" t="str">
        <f>IF($B515="","",IFERROR(INDEX(Items!$B:$B,MATCH($B515,Items!$A:$A,0)),"Unknown code"))</f>
        <v/>
      </c>
      <c r="D515" s="17"/>
      <c r="E515" s="13"/>
      <c r="F515" s="13"/>
      <c r="G515" s="19" t="str">
        <f t="shared" si="7"/>
        <v/>
      </c>
      <c r="H515" s="13"/>
      <c r="I515" s="13"/>
    </row>
    <row r="516" spans="1:9" x14ac:dyDescent="0.3">
      <c r="A516" s="18"/>
      <c r="B516" s="13"/>
      <c r="C516" s="19" t="str">
        <f>IF($B516="","",IFERROR(INDEX(Items!$B:$B,MATCH($B516,Items!$A:$A,0)),"Unknown code"))</f>
        <v/>
      </c>
      <c r="D516" s="17"/>
      <c r="E516" s="13"/>
      <c r="F516" s="13"/>
      <c r="G516" s="19" t="str">
        <f t="shared" ref="G516:G579" si="8">IF($D516="","",IF(AND($E516="",$F516&lt;&gt;""),"Receipt",IF(AND($E516&lt;&gt;"",$F516=""),"Issue",IF(AND($E516&lt;&gt;"",$F516&lt;&gt;""),IF($E516=$F516,"Same location","Transfer"),"Location missing"))))</f>
        <v/>
      </c>
      <c r="H516" s="13"/>
      <c r="I516" s="13"/>
    </row>
    <row r="517" spans="1:9" x14ac:dyDescent="0.3">
      <c r="A517" s="18"/>
      <c r="B517" s="13"/>
      <c r="C517" s="19" t="str">
        <f>IF($B517="","",IFERROR(INDEX(Items!$B:$B,MATCH($B517,Items!$A:$A,0)),"Unknown code"))</f>
        <v/>
      </c>
      <c r="D517" s="17"/>
      <c r="E517" s="13"/>
      <c r="F517" s="13"/>
      <c r="G517" s="19" t="str">
        <f t="shared" si="8"/>
        <v/>
      </c>
      <c r="H517" s="13"/>
      <c r="I517" s="13"/>
    </row>
    <row r="518" spans="1:9" x14ac:dyDescent="0.3">
      <c r="A518" s="18"/>
      <c r="B518" s="13"/>
      <c r="C518" s="19" t="str">
        <f>IF($B518="","",IFERROR(INDEX(Items!$B:$B,MATCH($B518,Items!$A:$A,0)),"Unknown code"))</f>
        <v/>
      </c>
      <c r="D518" s="17"/>
      <c r="E518" s="13"/>
      <c r="F518" s="13"/>
      <c r="G518" s="19" t="str">
        <f t="shared" si="8"/>
        <v/>
      </c>
      <c r="H518" s="13"/>
      <c r="I518" s="13"/>
    </row>
    <row r="519" spans="1:9" x14ac:dyDescent="0.3">
      <c r="A519" s="18"/>
      <c r="B519" s="13"/>
      <c r="C519" s="19" t="str">
        <f>IF($B519="","",IFERROR(INDEX(Items!$B:$B,MATCH($B519,Items!$A:$A,0)),"Unknown code"))</f>
        <v/>
      </c>
      <c r="D519" s="17"/>
      <c r="E519" s="13"/>
      <c r="F519" s="13"/>
      <c r="G519" s="19" t="str">
        <f t="shared" si="8"/>
        <v/>
      </c>
      <c r="H519" s="13"/>
      <c r="I519" s="13"/>
    </row>
    <row r="520" spans="1:9" x14ac:dyDescent="0.3">
      <c r="A520" s="18"/>
      <c r="B520" s="13"/>
      <c r="C520" s="19" t="str">
        <f>IF($B520="","",IFERROR(INDEX(Items!$B:$B,MATCH($B520,Items!$A:$A,0)),"Unknown code"))</f>
        <v/>
      </c>
      <c r="D520" s="17"/>
      <c r="E520" s="13"/>
      <c r="F520" s="13"/>
      <c r="G520" s="19" t="str">
        <f t="shared" si="8"/>
        <v/>
      </c>
      <c r="H520" s="13"/>
      <c r="I520" s="13"/>
    </row>
    <row r="521" spans="1:9" x14ac:dyDescent="0.3">
      <c r="A521" s="18"/>
      <c r="B521" s="13"/>
      <c r="C521" s="19" t="str">
        <f>IF($B521="","",IFERROR(INDEX(Items!$B:$B,MATCH($B521,Items!$A:$A,0)),"Unknown code"))</f>
        <v/>
      </c>
      <c r="D521" s="17"/>
      <c r="E521" s="13"/>
      <c r="F521" s="13"/>
      <c r="G521" s="19" t="str">
        <f t="shared" si="8"/>
        <v/>
      </c>
      <c r="H521" s="13"/>
      <c r="I521" s="13"/>
    </row>
    <row r="522" spans="1:9" x14ac:dyDescent="0.3">
      <c r="A522" s="18"/>
      <c r="B522" s="13"/>
      <c r="C522" s="19" t="str">
        <f>IF($B522="","",IFERROR(INDEX(Items!$B:$B,MATCH($B522,Items!$A:$A,0)),"Unknown code"))</f>
        <v/>
      </c>
      <c r="D522" s="17"/>
      <c r="E522" s="13"/>
      <c r="F522" s="13"/>
      <c r="G522" s="19" t="str">
        <f t="shared" si="8"/>
        <v/>
      </c>
      <c r="H522" s="13"/>
      <c r="I522" s="13"/>
    </row>
    <row r="523" spans="1:9" x14ac:dyDescent="0.3">
      <c r="A523" s="18"/>
      <c r="B523" s="13"/>
      <c r="C523" s="19" t="str">
        <f>IF($B523="","",IFERROR(INDEX(Items!$B:$B,MATCH($B523,Items!$A:$A,0)),"Unknown code"))</f>
        <v/>
      </c>
      <c r="D523" s="17"/>
      <c r="E523" s="13"/>
      <c r="F523" s="13"/>
      <c r="G523" s="19" t="str">
        <f t="shared" si="8"/>
        <v/>
      </c>
      <c r="H523" s="13"/>
      <c r="I523" s="13"/>
    </row>
    <row r="524" spans="1:9" x14ac:dyDescent="0.3">
      <c r="A524" s="18"/>
      <c r="B524" s="13"/>
      <c r="C524" s="19" t="str">
        <f>IF($B524="","",IFERROR(INDEX(Items!$B:$B,MATCH($B524,Items!$A:$A,0)),"Unknown code"))</f>
        <v/>
      </c>
      <c r="D524" s="17"/>
      <c r="E524" s="13"/>
      <c r="F524" s="13"/>
      <c r="G524" s="19" t="str">
        <f t="shared" si="8"/>
        <v/>
      </c>
      <c r="H524" s="13"/>
      <c r="I524" s="13"/>
    </row>
    <row r="525" spans="1:9" x14ac:dyDescent="0.3">
      <c r="A525" s="18"/>
      <c r="B525" s="13"/>
      <c r="C525" s="19" t="str">
        <f>IF($B525="","",IFERROR(INDEX(Items!$B:$B,MATCH($B525,Items!$A:$A,0)),"Unknown code"))</f>
        <v/>
      </c>
      <c r="D525" s="17"/>
      <c r="E525" s="13"/>
      <c r="F525" s="13"/>
      <c r="G525" s="19" t="str">
        <f t="shared" si="8"/>
        <v/>
      </c>
      <c r="H525" s="13"/>
      <c r="I525" s="13"/>
    </row>
    <row r="526" spans="1:9" x14ac:dyDescent="0.3">
      <c r="A526" s="18"/>
      <c r="B526" s="13"/>
      <c r="C526" s="19" t="str">
        <f>IF($B526="","",IFERROR(INDEX(Items!$B:$B,MATCH($B526,Items!$A:$A,0)),"Unknown code"))</f>
        <v/>
      </c>
      <c r="D526" s="17"/>
      <c r="E526" s="13"/>
      <c r="F526" s="13"/>
      <c r="G526" s="19" t="str">
        <f t="shared" si="8"/>
        <v/>
      </c>
      <c r="H526" s="13"/>
      <c r="I526" s="13"/>
    </row>
    <row r="527" spans="1:9" x14ac:dyDescent="0.3">
      <c r="A527" s="18"/>
      <c r="B527" s="13"/>
      <c r="C527" s="19" t="str">
        <f>IF($B527="","",IFERROR(INDEX(Items!$B:$B,MATCH($B527,Items!$A:$A,0)),"Unknown code"))</f>
        <v/>
      </c>
      <c r="D527" s="17"/>
      <c r="E527" s="13"/>
      <c r="F527" s="13"/>
      <c r="G527" s="19" t="str">
        <f t="shared" si="8"/>
        <v/>
      </c>
      <c r="H527" s="13"/>
      <c r="I527" s="13"/>
    </row>
    <row r="528" spans="1:9" x14ac:dyDescent="0.3">
      <c r="A528" s="18"/>
      <c r="B528" s="13"/>
      <c r="C528" s="19" t="str">
        <f>IF($B528="","",IFERROR(INDEX(Items!$B:$B,MATCH($B528,Items!$A:$A,0)),"Unknown code"))</f>
        <v/>
      </c>
      <c r="D528" s="17"/>
      <c r="E528" s="13"/>
      <c r="F528" s="13"/>
      <c r="G528" s="19" t="str">
        <f t="shared" si="8"/>
        <v/>
      </c>
      <c r="H528" s="13"/>
      <c r="I528" s="13"/>
    </row>
    <row r="529" spans="1:9" x14ac:dyDescent="0.3">
      <c r="A529" s="18"/>
      <c r="B529" s="13"/>
      <c r="C529" s="19" t="str">
        <f>IF($B529="","",IFERROR(INDEX(Items!$B:$B,MATCH($B529,Items!$A:$A,0)),"Unknown code"))</f>
        <v/>
      </c>
      <c r="D529" s="17"/>
      <c r="E529" s="13"/>
      <c r="F529" s="13"/>
      <c r="G529" s="19" t="str">
        <f t="shared" si="8"/>
        <v/>
      </c>
      <c r="H529" s="13"/>
      <c r="I529" s="13"/>
    </row>
    <row r="530" spans="1:9" x14ac:dyDescent="0.3">
      <c r="A530" s="18"/>
      <c r="B530" s="13"/>
      <c r="C530" s="19" t="str">
        <f>IF($B530="","",IFERROR(INDEX(Items!$B:$B,MATCH($B530,Items!$A:$A,0)),"Unknown code"))</f>
        <v/>
      </c>
      <c r="D530" s="17"/>
      <c r="E530" s="13"/>
      <c r="F530" s="13"/>
      <c r="G530" s="19" t="str">
        <f t="shared" si="8"/>
        <v/>
      </c>
      <c r="H530" s="13"/>
      <c r="I530" s="13"/>
    </row>
    <row r="531" spans="1:9" x14ac:dyDescent="0.3">
      <c r="A531" s="18"/>
      <c r="B531" s="13"/>
      <c r="C531" s="19" t="str">
        <f>IF($B531="","",IFERROR(INDEX(Items!$B:$B,MATCH($B531,Items!$A:$A,0)),"Unknown code"))</f>
        <v/>
      </c>
      <c r="D531" s="17"/>
      <c r="E531" s="13"/>
      <c r="F531" s="13"/>
      <c r="G531" s="19" t="str">
        <f t="shared" si="8"/>
        <v/>
      </c>
      <c r="H531" s="13"/>
      <c r="I531" s="13"/>
    </row>
    <row r="532" spans="1:9" x14ac:dyDescent="0.3">
      <c r="A532" s="18"/>
      <c r="B532" s="13"/>
      <c r="C532" s="19" t="str">
        <f>IF($B532="","",IFERROR(INDEX(Items!$B:$B,MATCH($B532,Items!$A:$A,0)),"Unknown code"))</f>
        <v/>
      </c>
      <c r="D532" s="17"/>
      <c r="E532" s="13"/>
      <c r="F532" s="13"/>
      <c r="G532" s="19" t="str">
        <f t="shared" si="8"/>
        <v/>
      </c>
      <c r="H532" s="13"/>
      <c r="I532" s="13"/>
    </row>
    <row r="533" spans="1:9" x14ac:dyDescent="0.3">
      <c r="A533" s="18"/>
      <c r="B533" s="13"/>
      <c r="C533" s="19" t="str">
        <f>IF($B533="","",IFERROR(INDEX(Items!$B:$B,MATCH($B533,Items!$A:$A,0)),"Unknown code"))</f>
        <v/>
      </c>
      <c r="D533" s="17"/>
      <c r="E533" s="13"/>
      <c r="F533" s="13"/>
      <c r="G533" s="19" t="str">
        <f t="shared" si="8"/>
        <v/>
      </c>
      <c r="H533" s="13"/>
      <c r="I533" s="13"/>
    </row>
    <row r="534" spans="1:9" x14ac:dyDescent="0.3">
      <c r="A534" s="18"/>
      <c r="B534" s="13"/>
      <c r="C534" s="19" t="str">
        <f>IF($B534="","",IFERROR(INDEX(Items!$B:$B,MATCH($B534,Items!$A:$A,0)),"Unknown code"))</f>
        <v/>
      </c>
      <c r="D534" s="17"/>
      <c r="E534" s="13"/>
      <c r="F534" s="13"/>
      <c r="G534" s="19" t="str">
        <f t="shared" si="8"/>
        <v/>
      </c>
      <c r="H534" s="13"/>
      <c r="I534" s="13"/>
    </row>
    <row r="535" spans="1:9" x14ac:dyDescent="0.3">
      <c r="A535" s="18"/>
      <c r="B535" s="13"/>
      <c r="C535" s="19" t="str">
        <f>IF($B535="","",IFERROR(INDEX(Items!$B:$B,MATCH($B535,Items!$A:$A,0)),"Unknown code"))</f>
        <v/>
      </c>
      <c r="D535" s="17"/>
      <c r="E535" s="13"/>
      <c r="F535" s="13"/>
      <c r="G535" s="19" t="str">
        <f t="shared" si="8"/>
        <v/>
      </c>
      <c r="H535" s="13"/>
      <c r="I535" s="13"/>
    </row>
    <row r="536" spans="1:9" x14ac:dyDescent="0.3">
      <c r="A536" s="18"/>
      <c r="B536" s="13"/>
      <c r="C536" s="19" t="str">
        <f>IF($B536="","",IFERROR(INDEX(Items!$B:$B,MATCH($B536,Items!$A:$A,0)),"Unknown code"))</f>
        <v/>
      </c>
      <c r="D536" s="17"/>
      <c r="E536" s="13"/>
      <c r="F536" s="13"/>
      <c r="G536" s="19" t="str">
        <f t="shared" si="8"/>
        <v/>
      </c>
      <c r="H536" s="13"/>
      <c r="I536" s="13"/>
    </row>
    <row r="537" spans="1:9" x14ac:dyDescent="0.3">
      <c r="A537" s="18"/>
      <c r="B537" s="13"/>
      <c r="C537" s="19" t="str">
        <f>IF($B537="","",IFERROR(INDEX(Items!$B:$B,MATCH($B537,Items!$A:$A,0)),"Unknown code"))</f>
        <v/>
      </c>
      <c r="D537" s="17"/>
      <c r="E537" s="13"/>
      <c r="F537" s="13"/>
      <c r="G537" s="19" t="str">
        <f t="shared" si="8"/>
        <v/>
      </c>
      <c r="H537" s="13"/>
      <c r="I537" s="13"/>
    </row>
    <row r="538" spans="1:9" x14ac:dyDescent="0.3">
      <c r="A538" s="18"/>
      <c r="B538" s="13"/>
      <c r="C538" s="19" t="str">
        <f>IF($B538="","",IFERROR(INDEX(Items!$B:$B,MATCH($B538,Items!$A:$A,0)),"Unknown code"))</f>
        <v/>
      </c>
      <c r="D538" s="17"/>
      <c r="E538" s="13"/>
      <c r="F538" s="13"/>
      <c r="G538" s="19" t="str">
        <f t="shared" si="8"/>
        <v/>
      </c>
      <c r="H538" s="13"/>
      <c r="I538" s="13"/>
    </row>
    <row r="539" spans="1:9" x14ac:dyDescent="0.3">
      <c r="A539" s="18"/>
      <c r="B539" s="13"/>
      <c r="C539" s="19" t="str">
        <f>IF($B539="","",IFERROR(INDEX(Items!$B:$B,MATCH($B539,Items!$A:$A,0)),"Unknown code"))</f>
        <v/>
      </c>
      <c r="D539" s="17"/>
      <c r="E539" s="13"/>
      <c r="F539" s="13"/>
      <c r="G539" s="19" t="str">
        <f t="shared" si="8"/>
        <v/>
      </c>
      <c r="H539" s="13"/>
      <c r="I539" s="13"/>
    </row>
    <row r="540" spans="1:9" x14ac:dyDescent="0.3">
      <c r="A540" s="18"/>
      <c r="B540" s="13"/>
      <c r="C540" s="19" t="str">
        <f>IF($B540="","",IFERROR(INDEX(Items!$B:$B,MATCH($B540,Items!$A:$A,0)),"Unknown code"))</f>
        <v/>
      </c>
      <c r="D540" s="17"/>
      <c r="E540" s="13"/>
      <c r="F540" s="13"/>
      <c r="G540" s="19" t="str">
        <f t="shared" si="8"/>
        <v/>
      </c>
      <c r="H540" s="13"/>
      <c r="I540" s="13"/>
    </row>
    <row r="541" spans="1:9" x14ac:dyDescent="0.3">
      <c r="A541" s="18"/>
      <c r="B541" s="13"/>
      <c r="C541" s="19" t="str">
        <f>IF($B541="","",IFERROR(INDEX(Items!$B:$B,MATCH($B541,Items!$A:$A,0)),"Unknown code"))</f>
        <v/>
      </c>
      <c r="D541" s="17"/>
      <c r="E541" s="13"/>
      <c r="F541" s="13"/>
      <c r="G541" s="19" t="str">
        <f t="shared" si="8"/>
        <v/>
      </c>
      <c r="H541" s="13"/>
      <c r="I541" s="13"/>
    </row>
    <row r="542" spans="1:9" x14ac:dyDescent="0.3">
      <c r="A542" s="18"/>
      <c r="B542" s="13"/>
      <c r="C542" s="19" t="str">
        <f>IF($B542="","",IFERROR(INDEX(Items!$B:$B,MATCH($B542,Items!$A:$A,0)),"Unknown code"))</f>
        <v/>
      </c>
      <c r="D542" s="17"/>
      <c r="E542" s="13"/>
      <c r="F542" s="13"/>
      <c r="G542" s="19" t="str">
        <f t="shared" si="8"/>
        <v/>
      </c>
      <c r="H542" s="13"/>
      <c r="I542" s="13"/>
    </row>
    <row r="543" spans="1:9" x14ac:dyDescent="0.3">
      <c r="A543" s="18"/>
      <c r="B543" s="13"/>
      <c r="C543" s="19" t="str">
        <f>IF($B543="","",IFERROR(INDEX(Items!$B:$B,MATCH($B543,Items!$A:$A,0)),"Unknown code"))</f>
        <v/>
      </c>
      <c r="D543" s="17"/>
      <c r="E543" s="13"/>
      <c r="F543" s="13"/>
      <c r="G543" s="19" t="str">
        <f t="shared" si="8"/>
        <v/>
      </c>
      <c r="H543" s="13"/>
      <c r="I543" s="13"/>
    </row>
    <row r="544" spans="1:9" x14ac:dyDescent="0.3">
      <c r="A544" s="18"/>
      <c r="B544" s="13"/>
      <c r="C544" s="19" t="str">
        <f>IF($B544="","",IFERROR(INDEX(Items!$B:$B,MATCH($B544,Items!$A:$A,0)),"Unknown code"))</f>
        <v/>
      </c>
      <c r="D544" s="17"/>
      <c r="E544" s="13"/>
      <c r="F544" s="13"/>
      <c r="G544" s="19" t="str">
        <f t="shared" si="8"/>
        <v/>
      </c>
      <c r="H544" s="13"/>
      <c r="I544" s="13"/>
    </row>
    <row r="545" spans="1:9" x14ac:dyDescent="0.3">
      <c r="A545" s="18"/>
      <c r="B545" s="13"/>
      <c r="C545" s="19" t="str">
        <f>IF($B545="","",IFERROR(INDEX(Items!$B:$B,MATCH($B545,Items!$A:$A,0)),"Unknown code"))</f>
        <v/>
      </c>
      <c r="D545" s="17"/>
      <c r="E545" s="13"/>
      <c r="F545" s="13"/>
      <c r="G545" s="19" t="str">
        <f t="shared" si="8"/>
        <v/>
      </c>
      <c r="H545" s="13"/>
      <c r="I545" s="13"/>
    </row>
    <row r="546" spans="1:9" x14ac:dyDescent="0.3">
      <c r="A546" s="18"/>
      <c r="B546" s="13"/>
      <c r="C546" s="19" t="str">
        <f>IF($B546="","",IFERROR(INDEX(Items!$B:$B,MATCH($B546,Items!$A:$A,0)),"Unknown code"))</f>
        <v/>
      </c>
      <c r="D546" s="17"/>
      <c r="E546" s="13"/>
      <c r="F546" s="13"/>
      <c r="G546" s="19" t="str">
        <f t="shared" si="8"/>
        <v/>
      </c>
      <c r="H546" s="13"/>
      <c r="I546" s="13"/>
    </row>
    <row r="547" spans="1:9" x14ac:dyDescent="0.3">
      <c r="A547" s="18"/>
      <c r="B547" s="13"/>
      <c r="C547" s="19" t="str">
        <f>IF($B547="","",IFERROR(INDEX(Items!$B:$B,MATCH($B547,Items!$A:$A,0)),"Unknown code"))</f>
        <v/>
      </c>
      <c r="D547" s="17"/>
      <c r="E547" s="13"/>
      <c r="F547" s="13"/>
      <c r="G547" s="19" t="str">
        <f t="shared" si="8"/>
        <v/>
      </c>
      <c r="H547" s="13"/>
      <c r="I547" s="13"/>
    </row>
    <row r="548" spans="1:9" x14ac:dyDescent="0.3">
      <c r="A548" s="18"/>
      <c r="B548" s="13"/>
      <c r="C548" s="19" t="str">
        <f>IF($B548="","",IFERROR(INDEX(Items!$B:$B,MATCH($B548,Items!$A:$A,0)),"Unknown code"))</f>
        <v/>
      </c>
      <c r="D548" s="17"/>
      <c r="E548" s="13"/>
      <c r="F548" s="13"/>
      <c r="G548" s="19" t="str">
        <f t="shared" si="8"/>
        <v/>
      </c>
      <c r="H548" s="13"/>
      <c r="I548" s="13"/>
    </row>
    <row r="549" spans="1:9" x14ac:dyDescent="0.3">
      <c r="A549" s="18"/>
      <c r="B549" s="13"/>
      <c r="C549" s="19" t="str">
        <f>IF($B549="","",IFERROR(INDEX(Items!$B:$B,MATCH($B549,Items!$A:$A,0)),"Unknown code"))</f>
        <v/>
      </c>
      <c r="D549" s="17"/>
      <c r="E549" s="13"/>
      <c r="F549" s="13"/>
      <c r="G549" s="19" t="str">
        <f t="shared" si="8"/>
        <v/>
      </c>
      <c r="H549" s="13"/>
      <c r="I549" s="13"/>
    </row>
    <row r="550" spans="1:9" x14ac:dyDescent="0.3">
      <c r="A550" s="18"/>
      <c r="B550" s="13"/>
      <c r="C550" s="19" t="str">
        <f>IF($B550="","",IFERROR(INDEX(Items!$B:$B,MATCH($B550,Items!$A:$A,0)),"Unknown code"))</f>
        <v/>
      </c>
      <c r="D550" s="17"/>
      <c r="E550" s="13"/>
      <c r="F550" s="13"/>
      <c r="G550" s="19" t="str">
        <f t="shared" si="8"/>
        <v/>
      </c>
      <c r="H550" s="13"/>
      <c r="I550" s="13"/>
    </row>
    <row r="551" spans="1:9" x14ac:dyDescent="0.3">
      <c r="A551" s="18"/>
      <c r="B551" s="13"/>
      <c r="C551" s="19" t="str">
        <f>IF($B551="","",IFERROR(INDEX(Items!$B:$B,MATCH($B551,Items!$A:$A,0)),"Unknown code"))</f>
        <v/>
      </c>
      <c r="D551" s="17"/>
      <c r="E551" s="13"/>
      <c r="F551" s="13"/>
      <c r="G551" s="19" t="str">
        <f t="shared" si="8"/>
        <v/>
      </c>
      <c r="H551" s="13"/>
      <c r="I551" s="13"/>
    </row>
    <row r="552" spans="1:9" x14ac:dyDescent="0.3">
      <c r="A552" s="18"/>
      <c r="B552" s="13"/>
      <c r="C552" s="19" t="str">
        <f>IF($B552="","",IFERROR(INDEX(Items!$B:$B,MATCH($B552,Items!$A:$A,0)),"Unknown code"))</f>
        <v/>
      </c>
      <c r="D552" s="17"/>
      <c r="E552" s="13"/>
      <c r="F552" s="13"/>
      <c r="G552" s="19" t="str">
        <f t="shared" si="8"/>
        <v/>
      </c>
      <c r="H552" s="13"/>
      <c r="I552" s="13"/>
    </row>
    <row r="553" spans="1:9" x14ac:dyDescent="0.3">
      <c r="A553" s="18"/>
      <c r="B553" s="13"/>
      <c r="C553" s="19" t="str">
        <f>IF($B553="","",IFERROR(INDEX(Items!$B:$B,MATCH($B553,Items!$A:$A,0)),"Unknown code"))</f>
        <v/>
      </c>
      <c r="D553" s="17"/>
      <c r="E553" s="13"/>
      <c r="F553" s="13"/>
      <c r="G553" s="19" t="str">
        <f t="shared" si="8"/>
        <v/>
      </c>
      <c r="H553" s="13"/>
      <c r="I553" s="13"/>
    </row>
    <row r="554" spans="1:9" x14ac:dyDescent="0.3">
      <c r="A554" s="18"/>
      <c r="B554" s="13"/>
      <c r="C554" s="19" t="str">
        <f>IF($B554="","",IFERROR(INDEX(Items!$B:$B,MATCH($B554,Items!$A:$A,0)),"Unknown code"))</f>
        <v/>
      </c>
      <c r="D554" s="17"/>
      <c r="E554" s="13"/>
      <c r="F554" s="13"/>
      <c r="G554" s="19" t="str">
        <f t="shared" si="8"/>
        <v/>
      </c>
      <c r="H554" s="13"/>
      <c r="I554" s="13"/>
    </row>
    <row r="555" spans="1:9" x14ac:dyDescent="0.3">
      <c r="A555" s="18"/>
      <c r="B555" s="13"/>
      <c r="C555" s="19" t="str">
        <f>IF($B555="","",IFERROR(INDEX(Items!$B:$B,MATCH($B555,Items!$A:$A,0)),"Unknown code"))</f>
        <v/>
      </c>
      <c r="D555" s="17"/>
      <c r="E555" s="13"/>
      <c r="F555" s="13"/>
      <c r="G555" s="19" t="str">
        <f t="shared" si="8"/>
        <v/>
      </c>
      <c r="H555" s="13"/>
      <c r="I555" s="13"/>
    </row>
    <row r="556" spans="1:9" x14ac:dyDescent="0.3">
      <c r="A556" s="18"/>
      <c r="B556" s="13"/>
      <c r="C556" s="19" t="str">
        <f>IF($B556="","",IFERROR(INDEX(Items!$B:$B,MATCH($B556,Items!$A:$A,0)),"Unknown code"))</f>
        <v/>
      </c>
      <c r="D556" s="17"/>
      <c r="E556" s="13"/>
      <c r="F556" s="13"/>
      <c r="G556" s="19" t="str">
        <f t="shared" si="8"/>
        <v/>
      </c>
      <c r="H556" s="13"/>
      <c r="I556" s="13"/>
    </row>
    <row r="557" spans="1:9" x14ac:dyDescent="0.3">
      <c r="A557" s="18"/>
      <c r="B557" s="13"/>
      <c r="C557" s="19" t="str">
        <f>IF($B557="","",IFERROR(INDEX(Items!$B:$B,MATCH($B557,Items!$A:$A,0)),"Unknown code"))</f>
        <v/>
      </c>
      <c r="D557" s="17"/>
      <c r="E557" s="13"/>
      <c r="F557" s="13"/>
      <c r="G557" s="19" t="str">
        <f t="shared" si="8"/>
        <v/>
      </c>
      <c r="H557" s="13"/>
      <c r="I557" s="13"/>
    </row>
    <row r="558" spans="1:9" x14ac:dyDescent="0.3">
      <c r="A558" s="18"/>
      <c r="B558" s="13"/>
      <c r="C558" s="19" t="str">
        <f>IF($B558="","",IFERROR(INDEX(Items!$B:$B,MATCH($B558,Items!$A:$A,0)),"Unknown code"))</f>
        <v/>
      </c>
      <c r="D558" s="17"/>
      <c r="E558" s="13"/>
      <c r="F558" s="13"/>
      <c r="G558" s="19" t="str">
        <f t="shared" si="8"/>
        <v/>
      </c>
      <c r="H558" s="13"/>
      <c r="I558" s="13"/>
    </row>
    <row r="559" spans="1:9" x14ac:dyDescent="0.3">
      <c r="A559" s="18"/>
      <c r="B559" s="13"/>
      <c r="C559" s="19" t="str">
        <f>IF($B559="","",IFERROR(INDEX(Items!$B:$B,MATCH($B559,Items!$A:$A,0)),"Unknown code"))</f>
        <v/>
      </c>
      <c r="D559" s="17"/>
      <c r="E559" s="13"/>
      <c r="F559" s="13"/>
      <c r="G559" s="19" t="str">
        <f t="shared" si="8"/>
        <v/>
      </c>
      <c r="H559" s="13"/>
      <c r="I559" s="13"/>
    </row>
    <row r="560" spans="1:9" x14ac:dyDescent="0.3">
      <c r="A560" s="18"/>
      <c r="B560" s="13"/>
      <c r="C560" s="19" t="str">
        <f>IF($B560="","",IFERROR(INDEX(Items!$B:$B,MATCH($B560,Items!$A:$A,0)),"Unknown code"))</f>
        <v/>
      </c>
      <c r="D560" s="17"/>
      <c r="E560" s="13"/>
      <c r="F560" s="13"/>
      <c r="G560" s="19" t="str">
        <f t="shared" si="8"/>
        <v/>
      </c>
      <c r="H560" s="13"/>
      <c r="I560" s="13"/>
    </row>
    <row r="561" spans="1:9" x14ac:dyDescent="0.3">
      <c r="A561" s="18"/>
      <c r="B561" s="13"/>
      <c r="C561" s="19" t="str">
        <f>IF($B561="","",IFERROR(INDEX(Items!$B:$B,MATCH($B561,Items!$A:$A,0)),"Unknown code"))</f>
        <v/>
      </c>
      <c r="D561" s="17"/>
      <c r="E561" s="13"/>
      <c r="F561" s="13"/>
      <c r="G561" s="19" t="str">
        <f t="shared" si="8"/>
        <v/>
      </c>
      <c r="H561" s="13"/>
      <c r="I561" s="13"/>
    </row>
    <row r="562" spans="1:9" x14ac:dyDescent="0.3">
      <c r="A562" s="18"/>
      <c r="B562" s="13"/>
      <c r="C562" s="19" t="str">
        <f>IF($B562="","",IFERROR(INDEX(Items!$B:$B,MATCH($B562,Items!$A:$A,0)),"Unknown code"))</f>
        <v/>
      </c>
      <c r="D562" s="17"/>
      <c r="E562" s="13"/>
      <c r="F562" s="13"/>
      <c r="G562" s="19" t="str">
        <f t="shared" si="8"/>
        <v/>
      </c>
      <c r="H562" s="13"/>
      <c r="I562" s="13"/>
    </row>
    <row r="563" spans="1:9" x14ac:dyDescent="0.3">
      <c r="A563" s="18"/>
      <c r="B563" s="13"/>
      <c r="C563" s="19" t="str">
        <f>IF($B563="","",IFERROR(INDEX(Items!$B:$B,MATCH($B563,Items!$A:$A,0)),"Unknown code"))</f>
        <v/>
      </c>
      <c r="D563" s="17"/>
      <c r="E563" s="13"/>
      <c r="F563" s="13"/>
      <c r="G563" s="19" t="str">
        <f t="shared" si="8"/>
        <v/>
      </c>
      <c r="H563" s="13"/>
      <c r="I563" s="13"/>
    </row>
    <row r="564" spans="1:9" x14ac:dyDescent="0.3">
      <c r="A564" s="18"/>
      <c r="B564" s="13"/>
      <c r="C564" s="19" t="str">
        <f>IF($B564="","",IFERROR(INDEX(Items!$B:$B,MATCH($B564,Items!$A:$A,0)),"Unknown code"))</f>
        <v/>
      </c>
      <c r="D564" s="17"/>
      <c r="E564" s="13"/>
      <c r="F564" s="13"/>
      <c r="G564" s="19" t="str">
        <f t="shared" si="8"/>
        <v/>
      </c>
      <c r="H564" s="13"/>
      <c r="I564" s="13"/>
    </row>
    <row r="565" spans="1:9" x14ac:dyDescent="0.3">
      <c r="A565" s="18"/>
      <c r="B565" s="13"/>
      <c r="C565" s="19" t="str">
        <f>IF($B565="","",IFERROR(INDEX(Items!$B:$B,MATCH($B565,Items!$A:$A,0)),"Unknown code"))</f>
        <v/>
      </c>
      <c r="D565" s="17"/>
      <c r="E565" s="13"/>
      <c r="F565" s="13"/>
      <c r="G565" s="19" t="str">
        <f t="shared" si="8"/>
        <v/>
      </c>
      <c r="H565" s="13"/>
      <c r="I565" s="13"/>
    </row>
    <row r="566" spans="1:9" x14ac:dyDescent="0.3">
      <c r="A566" s="18"/>
      <c r="B566" s="13"/>
      <c r="C566" s="19" t="str">
        <f>IF($B566="","",IFERROR(INDEX(Items!$B:$B,MATCH($B566,Items!$A:$A,0)),"Unknown code"))</f>
        <v/>
      </c>
      <c r="D566" s="17"/>
      <c r="E566" s="13"/>
      <c r="F566" s="13"/>
      <c r="G566" s="19" t="str">
        <f t="shared" si="8"/>
        <v/>
      </c>
      <c r="H566" s="13"/>
      <c r="I566" s="13"/>
    </row>
    <row r="567" spans="1:9" x14ac:dyDescent="0.3">
      <c r="A567" s="18"/>
      <c r="B567" s="13"/>
      <c r="C567" s="19" t="str">
        <f>IF($B567="","",IFERROR(INDEX(Items!$B:$B,MATCH($B567,Items!$A:$A,0)),"Unknown code"))</f>
        <v/>
      </c>
      <c r="D567" s="17"/>
      <c r="E567" s="13"/>
      <c r="F567" s="13"/>
      <c r="G567" s="19" t="str">
        <f t="shared" si="8"/>
        <v/>
      </c>
      <c r="H567" s="13"/>
      <c r="I567" s="13"/>
    </row>
    <row r="568" spans="1:9" x14ac:dyDescent="0.3">
      <c r="A568" s="18"/>
      <c r="B568" s="13"/>
      <c r="C568" s="19" t="str">
        <f>IF($B568="","",IFERROR(INDEX(Items!$B:$B,MATCH($B568,Items!$A:$A,0)),"Unknown code"))</f>
        <v/>
      </c>
      <c r="D568" s="17"/>
      <c r="E568" s="13"/>
      <c r="F568" s="13"/>
      <c r="G568" s="19" t="str">
        <f t="shared" si="8"/>
        <v/>
      </c>
      <c r="H568" s="13"/>
      <c r="I568" s="13"/>
    </row>
    <row r="569" spans="1:9" x14ac:dyDescent="0.3">
      <c r="A569" s="18"/>
      <c r="B569" s="13"/>
      <c r="C569" s="19" t="str">
        <f>IF($B569="","",IFERROR(INDEX(Items!$B:$B,MATCH($B569,Items!$A:$A,0)),"Unknown code"))</f>
        <v/>
      </c>
      <c r="D569" s="17"/>
      <c r="E569" s="13"/>
      <c r="F569" s="13"/>
      <c r="G569" s="19" t="str">
        <f t="shared" si="8"/>
        <v/>
      </c>
      <c r="H569" s="13"/>
      <c r="I569" s="13"/>
    </row>
    <row r="570" spans="1:9" x14ac:dyDescent="0.3">
      <c r="A570" s="18"/>
      <c r="B570" s="13"/>
      <c r="C570" s="19" t="str">
        <f>IF($B570="","",IFERROR(INDEX(Items!$B:$B,MATCH($B570,Items!$A:$A,0)),"Unknown code"))</f>
        <v/>
      </c>
      <c r="D570" s="17"/>
      <c r="E570" s="13"/>
      <c r="F570" s="13"/>
      <c r="G570" s="19" t="str">
        <f t="shared" si="8"/>
        <v/>
      </c>
      <c r="H570" s="13"/>
      <c r="I570" s="13"/>
    </row>
    <row r="571" spans="1:9" x14ac:dyDescent="0.3">
      <c r="A571" s="18"/>
      <c r="B571" s="13"/>
      <c r="C571" s="19" t="str">
        <f>IF($B571="","",IFERROR(INDEX(Items!$B:$B,MATCH($B571,Items!$A:$A,0)),"Unknown code"))</f>
        <v/>
      </c>
      <c r="D571" s="17"/>
      <c r="E571" s="13"/>
      <c r="F571" s="13"/>
      <c r="G571" s="19" t="str">
        <f t="shared" si="8"/>
        <v/>
      </c>
      <c r="H571" s="13"/>
      <c r="I571" s="13"/>
    </row>
    <row r="572" spans="1:9" x14ac:dyDescent="0.3">
      <c r="A572" s="18"/>
      <c r="B572" s="13"/>
      <c r="C572" s="19" t="str">
        <f>IF($B572="","",IFERROR(INDEX(Items!$B:$B,MATCH($B572,Items!$A:$A,0)),"Unknown code"))</f>
        <v/>
      </c>
      <c r="D572" s="17"/>
      <c r="E572" s="13"/>
      <c r="F572" s="13"/>
      <c r="G572" s="19" t="str">
        <f t="shared" si="8"/>
        <v/>
      </c>
      <c r="H572" s="13"/>
      <c r="I572" s="13"/>
    </row>
    <row r="573" spans="1:9" x14ac:dyDescent="0.3">
      <c r="A573" s="18"/>
      <c r="B573" s="13"/>
      <c r="C573" s="19" t="str">
        <f>IF($B573="","",IFERROR(INDEX(Items!$B:$B,MATCH($B573,Items!$A:$A,0)),"Unknown code"))</f>
        <v/>
      </c>
      <c r="D573" s="17"/>
      <c r="E573" s="13"/>
      <c r="F573" s="13"/>
      <c r="G573" s="19" t="str">
        <f t="shared" si="8"/>
        <v/>
      </c>
      <c r="H573" s="13"/>
      <c r="I573" s="13"/>
    </row>
    <row r="574" spans="1:9" x14ac:dyDescent="0.3">
      <c r="A574" s="18"/>
      <c r="B574" s="13"/>
      <c r="C574" s="19" t="str">
        <f>IF($B574="","",IFERROR(INDEX(Items!$B:$B,MATCH($B574,Items!$A:$A,0)),"Unknown code"))</f>
        <v/>
      </c>
      <c r="D574" s="17"/>
      <c r="E574" s="13"/>
      <c r="F574" s="13"/>
      <c r="G574" s="19" t="str">
        <f t="shared" si="8"/>
        <v/>
      </c>
      <c r="H574" s="13"/>
      <c r="I574" s="13"/>
    </row>
    <row r="575" spans="1:9" x14ac:dyDescent="0.3">
      <c r="A575" s="18"/>
      <c r="B575" s="13"/>
      <c r="C575" s="19" t="str">
        <f>IF($B575="","",IFERROR(INDEX(Items!$B:$B,MATCH($B575,Items!$A:$A,0)),"Unknown code"))</f>
        <v/>
      </c>
      <c r="D575" s="17"/>
      <c r="E575" s="13"/>
      <c r="F575" s="13"/>
      <c r="G575" s="19" t="str">
        <f t="shared" si="8"/>
        <v/>
      </c>
      <c r="H575" s="13"/>
      <c r="I575" s="13"/>
    </row>
    <row r="576" spans="1:9" x14ac:dyDescent="0.3">
      <c r="A576" s="18"/>
      <c r="B576" s="13"/>
      <c r="C576" s="19" t="str">
        <f>IF($B576="","",IFERROR(INDEX(Items!$B:$B,MATCH($B576,Items!$A:$A,0)),"Unknown code"))</f>
        <v/>
      </c>
      <c r="D576" s="17"/>
      <c r="E576" s="13"/>
      <c r="F576" s="13"/>
      <c r="G576" s="19" t="str">
        <f t="shared" si="8"/>
        <v/>
      </c>
      <c r="H576" s="13"/>
      <c r="I576" s="13"/>
    </row>
    <row r="577" spans="1:9" x14ac:dyDescent="0.3">
      <c r="A577" s="18"/>
      <c r="B577" s="13"/>
      <c r="C577" s="19" t="str">
        <f>IF($B577="","",IFERROR(INDEX(Items!$B:$B,MATCH($B577,Items!$A:$A,0)),"Unknown code"))</f>
        <v/>
      </c>
      <c r="D577" s="17"/>
      <c r="E577" s="13"/>
      <c r="F577" s="13"/>
      <c r="G577" s="19" t="str">
        <f t="shared" si="8"/>
        <v/>
      </c>
      <c r="H577" s="13"/>
      <c r="I577" s="13"/>
    </row>
    <row r="578" spans="1:9" x14ac:dyDescent="0.3">
      <c r="A578" s="18"/>
      <c r="B578" s="13"/>
      <c r="C578" s="19" t="str">
        <f>IF($B578="","",IFERROR(INDEX(Items!$B:$B,MATCH($B578,Items!$A:$A,0)),"Unknown code"))</f>
        <v/>
      </c>
      <c r="D578" s="17"/>
      <c r="E578" s="13"/>
      <c r="F578" s="13"/>
      <c r="G578" s="19" t="str">
        <f t="shared" si="8"/>
        <v/>
      </c>
      <c r="H578" s="13"/>
      <c r="I578" s="13"/>
    </row>
    <row r="579" spans="1:9" x14ac:dyDescent="0.3">
      <c r="A579" s="18"/>
      <c r="B579" s="13"/>
      <c r="C579" s="19" t="str">
        <f>IF($B579="","",IFERROR(INDEX(Items!$B:$B,MATCH($B579,Items!$A:$A,0)),"Unknown code"))</f>
        <v/>
      </c>
      <c r="D579" s="17"/>
      <c r="E579" s="13"/>
      <c r="F579" s="13"/>
      <c r="G579" s="19" t="str">
        <f t="shared" si="8"/>
        <v/>
      </c>
      <c r="H579" s="13"/>
      <c r="I579" s="13"/>
    </row>
    <row r="580" spans="1:9" x14ac:dyDescent="0.3">
      <c r="A580" s="18"/>
      <c r="B580" s="13"/>
      <c r="C580" s="19" t="str">
        <f>IF($B580="","",IFERROR(INDEX(Items!$B:$B,MATCH($B580,Items!$A:$A,0)),"Unknown code"))</f>
        <v/>
      </c>
      <c r="D580" s="17"/>
      <c r="E580" s="13"/>
      <c r="F580" s="13"/>
      <c r="G580" s="19" t="str">
        <f t="shared" ref="G580:G643" si="9">IF($D580="","",IF(AND($E580="",$F580&lt;&gt;""),"Receipt",IF(AND($E580&lt;&gt;"",$F580=""),"Issue",IF(AND($E580&lt;&gt;"",$F580&lt;&gt;""),IF($E580=$F580,"Same location","Transfer"),"Location missing"))))</f>
        <v/>
      </c>
      <c r="H580" s="13"/>
      <c r="I580" s="13"/>
    </row>
    <row r="581" spans="1:9" x14ac:dyDescent="0.3">
      <c r="A581" s="18"/>
      <c r="B581" s="13"/>
      <c r="C581" s="19" t="str">
        <f>IF($B581="","",IFERROR(INDEX(Items!$B:$B,MATCH($B581,Items!$A:$A,0)),"Unknown code"))</f>
        <v/>
      </c>
      <c r="D581" s="17"/>
      <c r="E581" s="13"/>
      <c r="F581" s="13"/>
      <c r="G581" s="19" t="str">
        <f t="shared" si="9"/>
        <v/>
      </c>
      <c r="H581" s="13"/>
      <c r="I581" s="13"/>
    </row>
    <row r="582" spans="1:9" x14ac:dyDescent="0.3">
      <c r="A582" s="18"/>
      <c r="B582" s="13"/>
      <c r="C582" s="19" t="str">
        <f>IF($B582="","",IFERROR(INDEX(Items!$B:$B,MATCH($B582,Items!$A:$A,0)),"Unknown code"))</f>
        <v/>
      </c>
      <c r="D582" s="17"/>
      <c r="E582" s="13"/>
      <c r="F582" s="13"/>
      <c r="G582" s="19" t="str">
        <f t="shared" si="9"/>
        <v/>
      </c>
      <c r="H582" s="13"/>
      <c r="I582" s="13"/>
    </row>
    <row r="583" spans="1:9" x14ac:dyDescent="0.3">
      <c r="A583" s="18"/>
      <c r="B583" s="13"/>
      <c r="C583" s="19" t="str">
        <f>IF($B583="","",IFERROR(INDEX(Items!$B:$B,MATCH($B583,Items!$A:$A,0)),"Unknown code"))</f>
        <v/>
      </c>
      <c r="D583" s="17"/>
      <c r="E583" s="13"/>
      <c r="F583" s="13"/>
      <c r="G583" s="19" t="str">
        <f t="shared" si="9"/>
        <v/>
      </c>
      <c r="H583" s="13"/>
      <c r="I583" s="13"/>
    </row>
    <row r="584" spans="1:9" x14ac:dyDescent="0.3">
      <c r="A584" s="18"/>
      <c r="B584" s="13"/>
      <c r="C584" s="19" t="str">
        <f>IF($B584="","",IFERROR(INDEX(Items!$B:$B,MATCH($B584,Items!$A:$A,0)),"Unknown code"))</f>
        <v/>
      </c>
      <c r="D584" s="17"/>
      <c r="E584" s="13"/>
      <c r="F584" s="13"/>
      <c r="G584" s="19" t="str">
        <f t="shared" si="9"/>
        <v/>
      </c>
      <c r="H584" s="13"/>
      <c r="I584" s="13"/>
    </row>
    <row r="585" spans="1:9" x14ac:dyDescent="0.3">
      <c r="A585" s="18"/>
      <c r="B585" s="13"/>
      <c r="C585" s="19" t="str">
        <f>IF($B585="","",IFERROR(INDEX(Items!$B:$B,MATCH($B585,Items!$A:$A,0)),"Unknown code"))</f>
        <v/>
      </c>
      <c r="D585" s="17"/>
      <c r="E585" s="13"/>
      <c r="F585" s="13"/>
      <c r="G585" s="19" t="str">
        <f t="shared" si="9"/>
        <v/>
      </c>
      <c r="H585" s="13"/>
      <c r="I585" s="13"/>
    </row>
    <row r="586" spans="1:9" x14ac:dyDescent="0.3">
      <c r="A586" s="18"/>
      <c r="B586" s="13"/>
      <c r="C586" s="19" t="str">
        <f>IF($B586="","",IFERROR(INDEX(Items!$B:$B,MATCH($B586,Items!$A:$A,0)),"Unknown code"))</f>
        <v/>
      </c>
      <c r="D586" s="17"/>
      <c r="E586" s="13"/>
      <c r="F586" s="13"/>
      <c r="G586" s="19" t="str">
        <f t="shared" si="9"/>
        <v/>
      </c>
      <c r="H586" s="13"/>
      <c r="I586" s="13"/>
    </row>
    <row r="587" spans="1:9" x14ac:dyDescent="0.3">
      <c r="A587" s="18"/>
      <c r="B587" s="13"/>
      <c r="C587" s="19" t="str">
        <f>IF($B587="","",IFERROR(INDEX(Items!$B:$B,MATCH($B587,Items!$A:$A,0)),"Unknown code"))</f>
        <v/>
      </c>
      <c r="D587" s="17"/>
      <c r="E587" s="13"/>
      <c r="F587" s="13"/>
      <c r="G587" s="19" t="str">
        <f t="shared" si="9"/>
        <v/>
      </c>
      <c r="H587" s="13"/>
      <c r="I587" s="13"/>
    </row>
    <row r="588" spans="1:9" x14ac:dyDescent="0.3">
      <c r="A588" s="18"/>
      <c r="B588" s="13"/>
      <c r="C588" s="19" t="str">
        <f>IF($B588="","",IFERROR(INDEX(Items!$B:$B,MATCH($B588,Items!$A:$A,0)),"Unknown code"))</f>
        <v/>
      </c>
      <c r="D588" s="17"/>
      <c r="E588" s="13"/>
      <c r="F588" s="13"/>
      <c r="G588" s="19" t="str">
        <f t="shared" si="9"/>
        <v/>
      </c>
      <c r="H588" s="13"/>
      <c r="I588" s="13"/>
    </row>
    <row r="589" spans="1:9" x14ac:dyDescent="0.3">
      <c r="A589" s="18"/>
      <c r="B589" s="13"/>
      <c r="C589" s="19" t="str">
        <f>IF($B589="","",IFERROR(INDEX(Items!$B:$B,MATCH($B589,Items!$A:$A,0)),"Unknown code"))</f>
        <v/>
      </c>
      <c r="D589" s="17"/>
      <c r="E589" s="13"/>
      <c r="F589" s="13"/>
      <c r="G589" s="19" t="str">
        <f t="shared" si="9"/>
        <v/>
      </c>
      <c r="H589" s="13"/>
      <c r="I589" s="13"/>
    </row>
    <row r="590" spans="1:9" x14ac:dyDescent="0.3">
      <c r="A590" s="18"/>
      <c r="B590" s="13"/>
      <c r="C590" s="19" t="str">
        <f>IF($B590="","",IFERROR(INDEX(Items!$B:$B,MATCH($B590,Items!$A:$A,0)),"Unknown code"))</f>
        <v/>
      </c>
      <c r="D590" s="17"/>
      <c r="E590" s="13"/>
      <c r="F590" s="13"/>
      <c r="G590" s="19" t="str">
        <f t="shared" si="9"/>
        <v/>
      </c>
      <c r="H590" s="13"/>
      <c r="I590" s="13"/>
    </row>
    <row r="591" spans="1:9" x14ac:dyDescent="0.3">
      <c r="A591" s="18"/>
      <c r="B591" s="13"/>
      <c r="C591" s="19" t="str">
        <f>IF($B591="","",IFERROR(INDEX(Items!$B:$B,MATCH($B591,Items!$A:$A,0)),"Unknown code"))</f>
        <v/>
      </c>
      <c r="D591" s="17"/>
      <c r="E591" s="13"/>
      <c r="F591" s="13"/>
      <c r="G591" s="19" t="str">
        <f t="shared" si="9"/>
        <v/>
      </c>
      <c r="H591" s="13"/>
      <c r="I591" s="13"/>
    </row>
    <row r="592" spans="1:9" x14ac:dyDescent="0.3">
      <c r="A592" s="18"/>
      <c r="B592" s="13"/>
      <c r="C592" s="19" t="str">
        <f>IF($B592="","",IFERROR(INDEX(Items!$B:$B,MATCH($B592,Items!$A:$A,0)),"Unknown code"))</f>
        <v/>
      </c>
      <c r="D592" s="17"/>
      <c r="E592" s="13"/>
      <c r="F592" s="13"/>
      <c r="G592" s="19" t="str">
        <f t="shared" si="9"/>
        <v/>
      </c>
      <c r="H592" s="13"/>
      <c r="I592" s="13"/>
    </row>
    <row r="593" spans="1:9" x14ac:dyDescent="0.3">
      <c r="A593" s="18"/>
      <c r="B593" s="13"/>
      <c r="C593" s="19" t="str">
        <f>IF($B593="","",IFERROR(INDEX(Items!$B:$B,MATCH($B593,Items!$A:$A,0)),"Unknown code"))</f>
        <v/>
      </c>
      <c r="D593" s="17"/>
      <c r="E593" s="13"/>
      <c r="F593" s="13"/>
      <c r="G593" s="19" t="str">
        <f t="shared" si="9"/>
        <v/>
      </c>
      <c r="H593" s="13"/>
      <c r="I593" s="13"/>
    </row>
    <row r="594" spans="1:9" x14ac:dyDescent="0.3">
      <c r="A594" s="18"/>
      <c r="B594" s="13"/>
      <c r="C594" s="19" t="str">
        <f>IF($B594="","",IFERROR(INDEX(Items!$B:$B,MATCH($B594,Items!$A:$A,0)),"Unknown code"))</f>
        <v/>
      </c>
      <c r="D594" s="17"/>
      <c r="E594" s="13"/>
      <c r="F594" s="13"/>
      <c r="G594" s="19" t="str">
        <f t="shared" si="9"/>
        <v/>
      </c>
      <c r="H594" s="13"/>
      <c r="I594" s="13"/>
    </row>
    <row r="595" spans="1:9" x14ac:dyDescent="0.3">
      <c r="A595" s="18"/>
      <c r="B595" s="13"/>
      <c r="C595" s="19" t="str">
        <f>IF($B595="","",IFERROR(INDEX(Items!$B:$B,MATCH($B595,Items!$A:$A,0)),"Unknown code"))</f>
        <v/>
      </c>
      <c r="D595" s="17"/>
      <c r="E595" s="13"/>
      <c r="F595" s="13"/>
      <c r="G595" s="19" t="str">
        <f t="shared" si="9"/>
        <v/>
      </c>
      <c r="H595" s="13"/>
      <c r="I595" s="13"/>
    </row>
    <row r="596" spans="1:9" x14ac:dyDescent="0.3">
      <c r="A596" s="18"/>
      <c r="B596" s="13"/>
      <c r="C596" s="19" t="str">
        <f>IF($B596="","",IFERROR(INDEX(Items!$B:$B,MATCH($B596,Items!$A:$A,0)),"Unknown code"))</f>
        <v/>
      </c>
      <c r="D596" s="17"/>
      <c r="E596" s="13"/>
      <c r="F596" s="13"/>
      <c r="G596" s="19" t="str">
        <f t="shared" si="9"/>
        <v/>
      </c>
      <c r="H596" s="13"/>
      <c r="I596" s="13"/>
    </row>
    <row r="597" spans="1:9" x14ac:dyDescent="0.3">
      <c r="A597" s="18"/>
      <c r="B597" s="13"/>
      <c r="C597" s="19" t="str">
        <f>IF($B597="","",IFERROR(INDEX(Items!$B:$B,MATCH($B597,Items!$A:$A,0)),"Unknown code"))</f>
        <v/>
      </c>
      <c r="D597" s="17"/>
      <c r="E597" s="13"/>
      <c r="F597" s="13"/>
      <c r="G597" s="19" t="str">
        <f t="shared" si="9"/>
        <v/>
      </c>
      <c r="H597" s="13"/>
      <c r="I597" s="13"/>
    </row>
    <row r="598" spans="1:9" x14ac:dyDescent="0.3">
      <c r="A598" s="18"/>
      <c r="B598" s="13"/>
      <c r="C598" s="19" t="str">
        <f>IF($B598="","",IFERROR(INDEX(Items!$B:$B,MATCH($B598,Items!$A:$A,0)),"Unknown code"))</f>
        <v/>
      </c>
      <c r="D598" s="17"/>
      <c r="E598" s="13"/>
      <c r="F598" s="13"/>
      <c r="G598" s="19" t="str">
        <f t="shared" si="9"/>
        <v/>
      </c>
      <c r="H598" s="13"/>
      <c r="I598" s="13"/>
    </row>
    <row r="599" spans="1:9" x14ac:dyDescent="0.3">
      <c r="A599" s="18"/>
      <c r="B599" s="13"/>
      <c r="C599" s="19" t="str">
        <f>IF($B599="","",IFERROR(INDEX(Items!$B:$B,MATCH($B599,Items!$A:$A,0)),"Unknown code"))</f>
        <v/>
      </c>
      <c r="D599" s="17"/>
      <c r="E599" s="13"/>
      <c r="F599" s="13"/>
      <c r="G599" s="19" t="str">
        <f t="shared" si="9"/>
        <v/>
      </c>
      <c r="H599" s="13"/>
      <c r="I599" s="13"/>
    </row>
    <row r="600" spans="1:9" x14ac:dyDescent="0.3">
      <c r="A600" s="18"/>
      <c r="B600" s="13"/>
      <c r="C600" s="19" t="str">
        <f>IF($B600="","",IFERROR(INDEX(Items!$B:$B,MATCH($B600,Items!$A:$A,0)),"Unknown code"))</f>
        <v/>
      </c>
      <c r="D600" s="17"/>
      <c r="E600" s="13"/>
      <c r="F600" s="13"/>
      <c r="G600" s="19" t="str">
        <f t="shared" si="9"/>
        <v/>
      </c>
      <c r="H600" s="13"/>
      <c r="I600" s="13"/>
    </row>
    <row r="601" spans="1:9" x14ac:dyDescent="0.3">
      <c r="A601" s="18"/>
      <c r="B601" s="13"/>
      <c r="C601" s="19" t="str">
        <f>IF($B601="","",IFERROR(INDEX(Items!$B:$B,MATCH($B601,Items!$A:$A,0)),"Unknown code"))</f>
        <v/>
      </c>
      <c r="D601" s="17"/>
      <c r="E601" s="13"/>
      <c r="F601" s="13"/>
      <c r="G601" s="19" t="str">
        <f t="shared" si="9"/>
        <v/>
      </c>
      <c r="H601" s="13"/>
      <c r="I601" s="13"/>
    </row>
    <row r="602" spans="1:9" x14ac:dyDescent="0.3">
      <c r="A602" s="18"/>
      <c r="B602" s="13"/>
      <c r="C602" s="19" t="str">
        <f>IF($B602="","",IFERROR(INDEX(Items!$B:$B,MATCH($B602,Items!$A:$A,0)),"Unknown code"))</f>
        <v/>
      </c>
      <c r="D602" s="17"/>
      <c r="E602" s="13"/>
      <c r="F602" s="13"/>
      <c r="G602" s="19" t="str">
        <f t="shared" si="9"/>
        <v/>
      </c>
      <c r="H602" s="13"/>
      <c r="I602" s="13"/>
    </row>
    <row r="603" spans="1:9" x14ac:dyDescent="0.3">
      <c r="A603" s="18"/>
      <c r="B603" s="13"/>
      <c r="C603" s="19" t="str">
        <f>IF($B603="","",IFERROR(INDEX(Items!$B:$B,MATCH($B603,Items!$A:$A,0)),"Unknown code"))</f>
        <v/>
      </c>
      <c r="D603" s="17"/>
      <c r="E603" s="13"/>
      <c r="F603" s="13"/>
      <c r="G603" s="19" t="str">
        <f t="shared" si="9"/>
        <v/>
      </c>
      <c r="H603" s="13"/>
      <c r="I603" s="13"/>
    </row>
    <row r="604" spans="1:9" x14ac:dyDescent="0.3">
      <c r="A604" s="18"/>
      <c r="B604" s="13"/>
      <c r="C604" s="19" t="str">
        <f>IF($B604="","",IFERROR(INDEX(Items!$B:$B,MATCH($B604,Items!$A:$A,0)),"Unknown code"))</f>
        <v/>
      </c>
      <c r="D604" s="17"/>
      <c r="E604" s="13"/>
      <c r="F604" s="13"/>
      <c r="G604" s="19" t="str">
        <f t="shared" si="9"/>
        <v/>
      </c>
      <c r="H604" s="13"/>
      <c r="I604" s="13"/>
    </row>
    <row r="605" spans="1:9" x14ac:dyDescent="0.3">
      <c r="A605" s="18"/>
      <c r="B605" s="13"/>
      <c r="C605" s="19" t="str">
        <f>IF($B605="","",IFERROR(INDEX(Items!$B:$B,MATCH($B605,Items!$A:$A,0)),"Unknown code"))</f>
        <v/>
      </c>
      <c r="D605" s="17"/>
      <c r="E605" s="13"/>
      <c r="F605" s="13"/>
      <c r="G605" s="19" t="str">
        <f t="shared" si="9"/>
        <v/>
      </c>
      <c r="H605" s="13"/>
      <c r="I605" s="13"/>
    </row>
    <row r="606" spans="1:9" x14ac:dyDescent="0.3">
      <c r="A606" s="18"/>
      <c r="B606" s="13"/>
      <c r="C606" s="19" t="str">
        <f>IF($B606="","",IFERROR(INDEX(Items!$B:$B,MATCH($B606,Items!$A:$A,0)),"Unknown code"))</f>
        <v/>
      </c>
      <c r="D606" s="17"/>
      <c r="E606" s="13"/>
      <c r="F606" s="13"/>
      <c r="G606" s="19" t="str">
        <f t="shared" si="9"/>
        <v/>
      </c>
      <c r="H606" s="13"/>
      <c r="I606" s="13"/>
    </row>
    <row r="607" spans="1:9" x14ac:dyDescent="0.3">
      <c r="A607" s="18"/>
      <c r="B607" s="13"/>
      <c r="C607" s="19" t="str">
        <f>IF($B607="","",IFERROR(INDEX(Items!$B:$B,MATCH($B607,Items!$A:$A,0)),"Unknown code"))</f>
        <v/>
      </c>
      <c r="D607" s="17"/>
      <c r="E607" s="13"/>
      <c r="F607" s="13"/>
      <c r="G607" s="19" t="str">
        <f t="shared" si="9"/>
        <v/>
      </c>
      <c r="H607" s="13"/>
      <c r="I607" s="13"/>
    </row>
    <row r="608" spans="1:9" x14ac:dyDescent="0.3">
      <c r="A608" s="18"/>
      <c r="B608" s="13"/>
      <c r="C608" s="19" t="str">
        <f>IF($B608="","",IFERROR(INDEX(Items!$B:$B,MATCH($B608,Items!$A:$A,0)),"Unknown code"))</f>
        <v/>
      </c>
      <c r="D608" s="17"/>
      <c r="E608" s="13"/>
      <c r="F608" s="13"/>
      <c r="G608" s="19" t="str">
        <f t="shared" si="9"/>
        <v/>
      </c>
      <c r="H608" s="13"/>
      <c r="I608" s="13"/>
    </row>
    <row r="609" spans="1:9" x14ac:dyDescent="0.3">
      <c r="A609" s="18"/>
      <c r="B609" s="13"/>
      <c r="C609" s="19" t="str">
        <f>IF($B609="","",IFERROR(INDEX(Items!$B:$B,MATCH($B609,Items!$A:$A,0)),"Unknown code"))</f>
        <v/>
      </c>
      <c r="D609" s="17"/>
      <c r="E609" s="13"/>
      <c r="F609" s="13"/>
      <c r="G609" s="19" t="str">
        <f t="shared" si="9"/>
        <v/>
      </c>
      <c r="H609" s="13"/>
      <c r="I609" s="13"/>
    </row>
    <row r="610" spans="1:9" x14ac:dyDescent="0.3">
      <c r="A610" s="18"/>
      <c r="B610" s="13"/>
      <c r="C610" s="19" t="str">
        <f>IF($B610="","",IFERROR(INDEX(Items!$B:$B,MATCH($B610,Items!$A:$A,0)),"Unknown code"))</f>
        <v/>
      </c>
      <c r="D610" s="17"/>
      <c r="E610" s="13"/>
      <c r="F610" s="13"/>
      <c r="G610" s="19" t="str">
        <f t="shared" si="9"/>
        <v/>
      </c>
      <c r="H610" s="13"/>
      <c r="I610" s="13"/>
    </row>
    <row r="611" spans="1:9" x14ac:dyDescent="0.3">
      <c r="A611" s="18"/>
      <c r="B611" s="13"/>
      <c r="C611" s="19" t="str">
        <f>IF($B611="","",IFERROR(INDEX(Items!$B:$B,MATCH($B611,Items!$A:$A,0)),"Unknown code"))</f>
        <v/>
      </c>
      <c r="D611" s="17"/>
      <c r="E611" s="13"/>
      <c r="F611" s="13"/>
      <c r="G611" s="19" t="str">
        <f t="shared" si="9"/>
        <v/>
      </c>
      <c r="H611" s="13"/>
      <c r="I611" s="13"/>
    </row>
    <row r="612" spans="1:9" x14ac:dyDescent="0.3">
      <c r="A612" s="18"/>
      <c r="B612" s="13"/>
      <c r="C612" s="19" t="str">
        <f>IF($B612="","",IFERROR(INDEX(Items!$B:$B,MATCH($B612,Items!$A:$A,0)),"Unknown code"))</f>
        <v/>
      </c>
      <c r="D612" s="17"/>
      <c r="E612" s="13"/>
      <c r="F612" s="13"/>
      <c r="G612" s="19" t="str">
        <f t="shared" si="9"/>
        <v/>
      </c>
      <c r="H612" s="13"/>
      <c r="I612" s="13"/>
    </row>
    <row r="613" spans="1:9" x14ac:dyDescent="0.3">
      <c r="A613" s="18"/>
      <c r="B613" s="13"/>
      <c r="C613" s="19" t="str">
        <f>IF($B613="","",IFERROR(INDEX(Items!$B:$B,MATCH($B613,Items!$A:$A,0)),"Unknown code"))</f>
        <v/>
      </c>
      <c r="D613" s="17"/>
      <c r="E613" s="13"/>
      <c r="F613" s="13"/>
      <c r="G613" s="19" t="str">
        <f t="shared" si="9"/>
        <v/>
      </c>
      <c r="H613" s="13"/>
      <c r="I613" s="13"/>
    </row>
    <row r="614" spans="1:9" x14ac:dyDescent="0.3">
      <c r="A614" s="18"/>
      <c r="B614" s="13"/>
      <c r="C614" s="19" t="str">
        <f>IF($B614="","",IFERROR(INDEX(Items!$B:$B,MATCH($B614,Items!$A:$A,0)),"Unknown code"))</f>
        <v/>
      </c>
      <c r="D614" s="17"/>
      <c r="E614" s="13"/>
      <c r="F614" s="13"/>
      <c r="G614" s="19" t="str">
        <f t="shared" si="9"/>
        <v/>
      </c>
      <c r="H614" s="13"/>
      <c r="I614" s="13"/>
    </row>
    <row r="615" spans="1:9" x14ac:dyDescent="0.3">
      <c r="A615" s="18"/>
      <c r="B615" s="13"/>
      <c r="C615" s="19" t="str">
        <f>IF($B615="","",IFERROR(INDEX(Items!$B:$B,MATCH($B615,Items!$A:$A,0)),"Unknown code"))</f>
        <v/>
      </c>
      <c r="D615" s="17"/>
      <c r="E615" s="13"/>
      <c r="F615" s="13"/>
      <c r="G615" s="19" t="str">
        <f t="shared" si="9"/>
        <v/>
      </c>
      <c r="H615" s="13"/>
      <c r="I615" s="13"/>
    </row>
    <row r="616" spans="1:9" x14ac:dyDescent="0.3">
      <c r="A616" s="18"/>
      <c r="B616" s="13"/>
      <c r="C616" s="19" t="str">
        <f>IF($B616="","",IFERROR(INDEX(Items!$B:$B,MATCH($B616,Items!$A:$A,0)),"Unknown code"))</f>
        <v/>
      </c>
      <c r="D616" s="17"/>
      <c r="E616" s="13"/>
      <c r="F616" s="13"/>
      <c r="G616" s="19" t="str">
        <f t="shared" si="9"/>
        <v/>
      </c>
      <c r="H616" s="13"/>
      <c r="I616" s="13"/>
    </row>
    <row r="617" spans="1:9" x14ac:dyDescent="0.3">
      <c r="A617" s="18"/>
      <c r="B617" s="13"/>
      <c r="C617" s="19" t="str">
        <f>IF($B617="","",IFERROR(INDEX(Items!$B:$B,MATCH($B617,Items!$A:$A,0)),"Unknown code"))</f>
        <v/>
      </c>
      <c r="D617" s="17"/>
      <c r="E617" s="13"/>
      <c r="F617" s="13"/>
      <c r="G617" s="19" t="str">
        <f t="shared" si="9"/>
        <v/>
      </c>
      <c r="H617" s="13"/>
      <c r="I617" s="13"/>
    </row>
    <row r="618" spans="1:9" x14ac:dyDescent="0.3">
      <c r="A618" s="18"/>
      <c r="B618" s="13"/>
      <c r="C618" s="19" t="str">
        <f>IF($B618="","",IFERROR(INDEX(Items!$B:$B,MATCH($B618,Items!$A:$A,0)),"Unknown code"))</f>
        <v/>
      </c>
      <c r="D618" s="17"/>
      <c r="E618" s="13"/>
      <c r="F618" s="13"/>
      <c r="G618" s="19" t="str">
        <f t="shared" si="9"/>
        <v/>
      </c>
      <c r="H618" s="13"/>
      <c r="I618" s="13"/>
    </row>
    <row r="619" spans="1:9" x14ac:dyDescent="0.3">
      <c r="A619" s="18"/>
      <c r="B619" s="13"/>
      <c r="C619" s="19" t="str">
        <f>IF($B619="","",IFERROR(INDEX(Items!$B:$B,MATCH($B619,Items!$A:$A,0)),"Unknown code"))</f>
        <v/>
      </c>
      <c r="D619" s="17"/>
      <c r="E619" s="13"/>
      <c r="F619" s="13"/>
      <c r="G619" s="19" t="str">
        <f t="shared" si="9"/>
        <v/>
      </c>
      <c r="H619" s="13"/>
      <c r="I619" s="13"/>
    </row>
    <row r="620" spans="1:9" x14ac:dyDescent="0.3">
      <c r="A620" s="18"/>
      <c r="B620" s="13"/>
      <c r="C620" s="19" t="str">
        <f>IF($B620="","",IFERROR(INDEX(Items!$B:$B,MATCH($B620,Items!$A:$A,0)),"Unknown code"))</f>
        <v/>
      </c>
      <c r="D620" s="17"/>
      <c r="E620" s="13"/>
      <c r="F620" s="13"/>
      <c r="G620" s="19" t="str">
        <f t="shared" si="9"/>
        <v/>
      </c>
      <c r="H620" s="13"/>
      <c r="I620" s="13"/>
    </row>
    <row r="621" spans="1:9" x14ac:dyDescent="0.3">
      <c r="A621" s="18"/>
      <c r="B621" s="13"/>
      <c r="C621" s="19" t="str">
        <f>IF($B621="","",IFERROR(INDEX(Items!$B:$B,MATCH($B621,Items!$A:$A,0)),"Unknown code"))</f>
        <v/>
      </c>
      <c r="D621" s="17"/>
      <c r="E621" s="13"/>
      <c r="F621" s="13"/>
      <c r="G621" s="19" t="str">
        <f t="shared" si="9"/>
        <v/>
      </c>
      <c r="H621" s="13"/>
      <c r="I621" s="13"/>
    </row>
    <row r="622" spans="1:9" x14ac:dyDescent="0.3">
      <c r="A622" s="18"/>
      <c r="B622" s="13"/>
      <c r="C622" s="19" t="str">
        <f>IF($B622="","",IFERROR(INDEX(Items!$B:$B,MATCH($B622,Items!$A:$A,0)),"Unknown code"))</f>
        <v/>
      </c>
      <c r="D622" s="17"/>
      <c r="E622" s="13"/>
      <c r="F622" s="13"/>
      <c r="G622" s="19" t="str">
        <f t="shared" si="9"/>
        <v/>
      </c>
      <c r="H622" s="13"/>
      <c r="I622" s="13"/>
    </row>
    <row r="623" spans="1:9" x14ac:dyDescent="0.3">
      <c r="A623" s="18"/>
      <c r="B623" s="13"/>
      <c r="C623" s="19" t="str">
        <f>IF($B623="","",IFERROR(INDEX(Items!$B:$B,MATCH($B623,Items!$A:$A,0)),"Unknown code"))</f>
        <v/>
      </c>
      <c r="D623" s="17"/>
      <c r="E623" s="13"/>
      <c r="F623" s="13"/>
      <c r="G623" s="19" t="str">
        <f t="shared" si="9"/>
        <v/>
      </c>
      <c r="H623" s="13"/>
      <c r="I623" s="13"/>
    </row>
    <row r="624" spans="1:9" x14ac:dyDescent="0.3">
      <c r="A624" s="18"/>
      <c r="B624" s="13"/>
      <c r="C624" s="19" t="str">
        <f>IF($B624="","",IFERROR(INDEX(Items!$B:$B,MATCH($B624,Items!$A:$A,0)),"Unknown code"))</f>
        <v/>
      </c>
      <c r="D624" s="17"/>
      <c r="E624" s="13"/>
      <c r="F624" s="13"/>
      <c r="G624" s="19" t="str">
        <f t="shared" si="9"/>
        <v/>
      </c>
      <c r="H624" s="13"/>
      <c r="I624" s="13"/>
    </row>
    <row r="625" spans="1:9" x14ac:dyDescent="0.3">
      <c r="A625" s="18"/>
      <c r="B625" s="13"/>
      <c r="C625" s="19" t="str">
        <f>IF($B625="","",IFERROR(INDEX(Items!$B:$B,MATCH($B625,Items!$A:$A,0)),"Unknown code"))</f>
        <v/>
      </c>
      <c r="D625" s="17"/>
      <c r="E625" s="13"/>
      <c r="F625" s="13"/>
      <c r="G625" s="19" t="str">
        <f t="shared" si="9"/>
        <v/>
      </c>
      <c r="H625" s="13"/>
      <c r="I625" s="13"/>
    </row>
    <row r="626" spans="1:9" x14ac:dyDescent="0.3">
      <c r="A626" s="18"/>
      <c r="B626" s="13"/>
      <c r="C626" s="19" t="str">
        <f>IF($B626="","",IFERROR(INDEX(Items!$B:$B,MATCH($B626,Items!$A:$A,0)),"Unknown code"))</f>
        <v/>
      </c>
      <c r="D626" s="17"/>
      <c r="E626" s="13"/>
      <c r="F626" s="13"/>
      <c r="G626" s="19" t="str">
        <f t="shared" si="9"/>
        <v/>
      </c>
      <c r="H626" s="13"/>
      <c r="I626" s="13"/>
    </row>
    <row r="627" spans="1:9" x14ac:dyDescent="0.3">
      <c r="A627" s="18"/>
      <c r="B627" s="13"/>
      <c r="C627" s="19" t="str">
        <f>IF($B627="","",IFERROR(INDEX(Items!$B:$B,MATCH($B627,Items!$A:$A,0)),"Unknown code"))</f>
        <v/>
      </c>
      <c r="D627" s="17"/>
      <c r="E627" s="13"/>
      <c r="F627" s="13"/>
      <c r="G627" s="19" t="str">
        <f t="shared" si="9"/>
        <v/>
      </c>
      <c r="H627" s="13"/>
      <c r="I627" s="13"/>
    </row>
    <row r="628" spans="1:9" x14ac:dyDescent="0.3">
      <c r="A628" s="18"/>
      <c r="B628" s="13"/>
      <c r="C628" s="19" t="str">
        <f>IF($B628="","",IFERROR(INDEX(Items!$B:$B,MATCH($B628,Items!$A:$A,0)),"Unknown code"))</f>
        <v/>
      </c>
      <c r="D628" s="17"/>
      <c r="E628" s="13"/>
      <c r="F628" s="13"/>
      <c r="G628" s="19" t="str">
        <f t="shared" si="9"/>
        <v/>
      </c>
      <c r="H628" s="13"/>
      <c r="I628" s="13"/>
    </row>
    <row r="629" spans="1:9" x14ac:dyDescent="0.3">
      <c r="A629" s="18"/>
      <c r="B629" s="13"/>
      <c r="C629" s="19" t="str">
        <f>IF($B629="","",IFERROR(INDEX(Items!$B:$B,MATCH($B629,Items!$A:$A,0)),"Unknown code"))</f>
        <v/>
      </c>
      <c r="D629" s="17"/>
      <c r="E629" s="13"/>
      <c r="F629" s="13"/>
      <c r="G629" s="19" t="str">
        <f t="shared" si="9"/>
        <v/>
      </c>
      <c r="H629" s="13"/>
      <c r="I629" s="13"/>
    </row>
    <row r="630" spans="1:9" x14ac:dyDescent="0.3">
      <c r="A630" s="18"/>
      <c r="B630" s="13"/>
      <c r="C630" s="19" t="str">
        <f>IF($B630="","",IFERROR(INDEX(Items!$B:$B,MATCH($B630,Items!$A:$A,0)),"Unknown code"))</f>
        <v/>
      </c>
      <c r="D630" s="17"/>
      <c r="E630" s="13"/>
      <c r="F630" s="13"/>
      <c r="G630" s="19" t="str">
        <f t="shared" si="9"/>
        <v/>
      </c>
      <c r="H630" s="13"/>
      <c r="I630" s="13"/>
    </row>
    <row r="631" spans="1:9" x14ac:dyDescent="0.3">
      <c r="A631" s="18"/>
      <c r="B631" s="13"/>
      <c r="C631" s="19" t="str">
        <f>IF($B631="","",IFERROR(INDEX(Items!$B:$B,MATCH($B631,Items!$A:$A,0)),"Unknown code"))</f>
        <v/>
      </c>
      <c r="D631" s="17"/>
      <c r="E631" s="13"/>
      <c r="F631" s="13"/>
      <c r="G631" s="19" t="str">
        <f t="shared" si="9"/>
        <v/>
      </c>
      <c r="H631" s="13"/>
      <c r="I631" s="13"/>
    </row>
    <row r="632" spans="1:9" x14ac:dyDescent="0.3">
      <c r="A632" s="18"/>
      <c r="B632" s="13"/>
      <c r="C632" s="19" t="str">
        <f>IF($B632="","",IFERROR(INDEX(Items!$B:$B,MATCH($B632,Items!$A:$A,0)),"Unknown code"))</f>
        <v/>
      </c>
      <c r="D632" s="17"/>
      <c r="E632" s="13"/>
      <c r="F632" s="13"/>
      <c r="G632" s="19" t="str">
        <f t="shared" si="9"/>
        <v/>
      </c>
      <c r="H632" s="13"/>
      <c r="I632" s="13"/>
    </row>
    <row r="633" spans="1:9" x14ac:dyDescent="0.3">
      <c r="A633" s="18"/>
      <c r="B633" s="13"/>
      <c r="C633" s="19" t="str">
        <f>IF($B633="","",IFERROR(INDEX(Items!$B:$B,MATCH($B633,Items!$A:$A,0)),"Unknown code"))</f>
        <v/>
      </c>
      <c r="D633" s="17"/>
      <c r="E633" s="13"/>
      <c r="F633" s="13"/>
      <c r="G633" s="19" t="str">
        <f t="shared" si="9"/>
        <v/>
      </c>
      <c r="H633" s="13"/>
      <c r="I633" s="13"/>
    </row>
    <row r="634" spans="1:9" x14ac:dyDescent="0.3">
      <c r="A634" s="18"/>
      <c r="B634" s="13"/>
      <c r="C634" s="19" t="str">
        <f>IF($B634="","",IFERROR(INDEX(Items!$B:$B,MATCH($B634,Items!$A:$A,0)),"Unknown code"))</f>
        <v/>
      </c>
      <c r="D634" s="17"/>
      <c r="E634" s="13"/>
      <c r="F634" s="13"/>
      <c r="G634" s="19" t="str">
        <f t="shared" si="9"/>
        <v/>
      </c>
      <c r="H634" s="13"/>
      <c r="I634" s="13"/>
    </row>
    <row r="635" spans="1:9" x14ac:dyDescent="0.3">
      <c r="A635" s="18"/>
      <c r="B635" s="13"/>
      <c r="C635" s="19" t="str">
        <f>IF($B635="","",IFERROR(INDEX(Items!$B:$B,MATCH($B635,Items!$A:$A,0)),"Unknown code"))</f>
        <v/>
      </c>
      <c r="D635" s="17"/>
      <c r="E635" s="13"/>
      <c r="F635" s="13"/>
      <c r="G635" s="19" t="str">
        <f t="shared" si="9"/>
        <v/>
      </c>
      <c r="H635" s="13"/>
      <c r="I635" s="13"/>
    </row>
    <row r="636" spans="1:9" x14ac:dyDescent="0.3">
      <c r="A636" s="18"/>
      <c r="B636" s="13"/>
      <c r="C636" s="19" t="str">
        <f>IF($B636="","",IFERROR(INDEX(Items!$B:$B,MATCH($B636,Items!$A:$A,0)),"Unknown code"))</f>
        <v/>
      </c>
      <c r="D636" s="17"/>
      <c r="E636" s="13"/>
      <c r="F636" s="13"/>
      <c r="G636" s="19" t="str">
        <f t="shared" si="9"/>
        <v/>
      </c>
      <c r="H636" s="13"/>
      <c r="I636" s="13"/>
    </row>
    <row r="637" spans="1:9" x14ac:dyDescent="0.3">
      <c r="A637" s="18"/>
      <c r="B637" s="13"/>
      <c r="C637" s="19" t="str">
        <f>IF($B637="","",IFERROR(INDEX(Items!$B:$B,MATCH($B637,Items!$A:$A,0)),"Unknown code"))</f>
        <v/>
      </c>
      <c r="D637" s="17"/>
      <c r="E637" s="13"/>
      <c r="F637" s="13"/>
      <c r="G637" s="19" t="str">
        <f t="shared" si="9"/>
        <v/>
      </c>
      <c r="H637" s="13"/>
      <c r="I637" s="13"/>
    </row>
    <row r="638" spans="1:9" x14ac:dyDescent="0.3">
      <c r="A638" s="18"/>
      <c r="B638" s="13"/>
      <c r="C638" s="19" t="str">
        <f>IF($B638="","",IFERROR(INDEX(Items!$B:$B,MATCH($B638,Items!$A:$A,0)),"Unknown code"))</f>
        <v/>
      </c>
      <c r="D638" s="17"/>
      <c r="E638" s="13"/>
      <c r="F638" s="13"/>
      <c r="G638" s="19" t="str">
        <f t="shared" si="9"/>
        <v/>
      </c>
      <c r="H638" s="13"/>
      <c r="I638" s="13"/>
    </row>
    <row r="639" spans="1:9" x14ac:dyDescent="0.3">
      <c r="A639" s="18"/>
      <c r="B639" s="13"/>
      <c r="C639" s="19" t="str">
        <f>IF($B639="","",IFERROR(INDEX(Items!$B:$B,MATCH($B639,Items!$A:$A,0)),"Unknown code"))</f>
        <v/>
      </c>
      <c r="D639" s="17"/>
      <c r="E639" s="13"/>
      <c r="F639" s="13"/>
      <c r="G639" s="19" t="str">
        <f t="shared" si="9"/>
        <v/>
      </c>
      <c r="H639" s="13"/>
      <c r="I639" s="13"/>
    </row>
    <row r="640" spans="1:9" x14ac:dyDescent="0.3">
      <c r="A640" s="18"/>
      <c r="B640" s="13"/>
      <c r="C640" s="19" t="str">
        <f>IF($B640="","",IFERROR(INDEX(Items!$B:$B,MATCH($B640,Items!$A:$A,0)),"Unknown code"))</f>
        <v/>
      </c>
      <c r="D640" s="17"/>
      <c r="E640" s="13"/>
      <c r="F640" s="13"/>
      <c r="G640" s="19" t="str">
        <f t="shared" si="9"/>
        <v/>
      </c>
      <c r="H640" s="13"/>
      <c r="I640" s="13"/>
    </row>
    <row r="641" spans="1:9" x14ac:dyDescent="0.3">
      <c r="A641" s="18"/>
      <c r="B641" s="13"/>
      <c r="C641" s="19" t="str">
        <f>IF($B641="","",IFERROR(INDEX(Items!$B:$B,MATCH($B641,Items!$A:$A,0)),"Unknown code"))</f>
        <v/>
      </c>
      <c r="D641" s="17"/>
      <c r="E641" s="13"/>
      <c r="F641" s="13"/>
      <c r="G641" s="19" t="str">
        <f t="shared" si="9"/>
        <v/>
      </c>
      <c r="H641" s="13"/>
      <c r="I641" s="13"/>
    </row>
    <row r="642" spans="1:9" x14ac:dyDescent="0.3">
      <c r="A642" s="18"/>
      <c r="B642" s="13"/>
      <c r="C642" s="19" t="str">
        <f>IF($B642="","",IFERROR(INDEX(Items!$B:$B,MATCH($B642,Items!$A:$A,0)),"Unknown code"))</f>
        <v/>
      </c>
      <c r="D642" s="17"/>
      <c r="E642" s="13"/>
      <c r="F642" s="13"/>
      <c r="G642" s="19" t="str">
        <f t="shared" si="9"/>
        <v/>
      </c>
      <c r="H642" s="13"/>
      <c r="I642" s="13"/>
    </row>
    <row r="643" spans="1:9" x14ac:dyDescent="0.3">
      <c r="A643" s="18"/>
      <c r="B643" s="13"/>
      <c r="C643" s="19" t="str">
        <f>IF($B643="","",IFERROR(INDEX(Items!$B:$B,MATCH($B643,Items!$A:$A,0)),"Unknown code"))</f>
        <v/>
      </c>
      <c r="D643" s="17"/>
      <c r="E643" s="13"/>
      <c r="F643" s="13"/>
      <c r="G643" s="19" t="str">
        <f t="shared" si="9"/>
        <v/>
      </c>
      <c r="H643" s="13"/>
      <c r="I643" s="13"/>
    </row>
    <row r="644" spans="1:9" x14ac:dyDescent="0.3">
      <c r="A644" s="18"/>
      <c r="B644" s="13"/>
      <c r="C644" s="19" t="str">
        <f>IF($B644="","",IFERROR(INDEX(Items!$B:$B,MATCH($B644,Items!$A:$A,0)),"Unknown code"))</f>
        <v/>
      </c>
      <c r="D644" s="17"/>
      <c r="E644" s="13"/>
      <c r="F644" s="13"/>
      <c r="G644" s="19" t="str">
        <f t="shared" ref="G644:G707" si="10">IF($D644="","",IF(AND($E644="",$F644&lt;&gt;""),"Receipt",IF(AND($E644&lt;&gt;"",$F644=""),"Issue",IF(AND($E644&lt;&gt;"",$F644&lt;&gt;""),IF($E644=$F644,"Same location","Transfer"),"Location missing"))))</f>
        <v/>
      </c>
      <c r="H644" s="13"/>
      <c r="I644" s="13"/>
    </row>
    <row r="645" spans="1:9" x14ac:dyDescent="0.3">
      <c r="A645" s="18"/>
      <c r="B645" s="13"/>
      <c r="C645" s="19" t="str">
        <f>IF($B645="","",IFERROR(INDEX(Items!$B:$B,MATCH($B645,Items!$A:$A,0)),"Unknown code"))</f>
        <v/>
      </c>
      <c r="D645" s="17"/>
      <c r="E645" s="13"/>
      <c r="F645" s="13"/>
      <c r="G645" s="19" t="str">
        <f t="shared" si="10"/>
        <v/>
      </c>
      <c r="H645" s="13"/>
      <c r="I645" s="13"/>
    </row>
    <row r="646" spans="1:9" x14ac:dyDescent="0.3">
      <c r="A646" s="18"/>
      <c r="B646" s="13"/>
      <c r="C646" s="19" t="str">
        <f>IF($B646="","",IFERROR(INDEX(Items!$B:$B,MATCH($B646,Items!$A:$A,0)),"Unknown code"))</f>
        <v/>
      </c>
      <c r="D646" s="17"/>
      <c r="E646" s="13"/>
      <c r="F646" s="13"/>
      <c r="G646" s="19" t="str">
        <f t="shared" si="10"/>
        <v/>
      </c>
      <c r="H646" s="13"/>
      <c r="I646" s="13"/>
    </row>
    <row r="647" spans="1:9" x14ac:dyDescent="0.3">
      <c r="A647" s="18"/>
      <c r="B647" s="13"/>
      <c r="C647" s="19" t="str">
        <f>IF($B647="","",IFERROR(INDEX(Items!$B:$B,MATCH($B647,Items!$A:$A,0)),"Unknown code"))</f>
        <v/>
      </c>
      <c r="D647" s="17"/>
      <c r="E647" s="13"/>
      <c r="F647" s="13"/>
      <c r="G647" s="19" t="str">
        <f t="shared" si="10"/>
        <v/>
      </c>
      <c r="H647" s="13"/>
      <c r="I647" s="13"/>
    </row>
    <row r="648" spans="1:9" x14ac:dyDescent="0.3">
      <c r="A648" s="18"/>
      <c r="B648" s="13"/>
      <c r="C648" s="19" t="str">
        <f>IF($B648="","",IFERROR(INDEX(Items!$B:$B,MATCH($B648,Items!$A:$A,0)),"Unknown code"))</f>
        <v/>
      </c>
      <c r="D648" s="17"/>
      <c r="E648" s="13"/>
      <c r="F648" s="13"/>
      <c r="G648" s="19" t="str">
        <f t="shared" si="10"/>
        <v/>
      </c>
      <c r="H648" s="13"/>
      <c r="I648" s="13"/>
    </row>
    <row r="649" spans="1:9" x14ac:dyDescent="0.3">
      <c r="A649" s="18"/>
      <c r="B649" s="13"/>
      <c r="C649" s="19" t="str">
        <f>IF($B649="","",IFERROR(INDEX(Items!$B:$B,MATCH($B649,Items!$A:$A,0)),"Unknown code"))</f>
        <v/>
      </c>
      <c r="D649" s="17"/>
      <c r="E649" s="13"/>
      <c r="F649" s="13"/>
      <c r="G649" s="19" t="str">
        <f t="shared" si="10"/>
        <v/>
      </c>
      <c r="H649" s="13"/>
      <c r="I649" s="13"/>
    </row>
    <row r="650" spans="1:9" x14ac:dyDescent="0.3">
      <c r="A650" s="18"/>
      <c r="B650" s="13"/>
      <c r="C650" s="19" t="str">
        <f>IF($B650="","",IFERROR(INDEX(Items!$B:$B,MATCH($B650,Items!$A:$A,0)),"Unknown code"))</f>
        <v/>
      </c>
      <c r="D650" s="17"/>
      <c r="E650" s="13"/>
      <c r="F650" s="13"/>
      <c r="G650" s="19" t="str">
        <f t="shared" si="10"/>
        <v/>
      </c>
      <c r="H650" s="13"/>
      <c r="I650" s="13"/>
    </row>
    <row r="651" spans="1:9" x14ac:dyDescent="0.3">
      <c r="A651" s="18"/>
      <c r="B651" s="13"/>
      <c r="C651" s="19" t="str">
        <f>IF($B651="","",IFERROR(INDEX(Items!$B:$B,MATCH($B651,Items!$A:$A,0)),"Unknown code"))</f>
        <v/>
      </c>
      <c r="D651" s="17"/>
      <c r="E651" s="13"/>
      <c r="F651" s="13"/>
      <c r="G651" s="19" t="str">
        <f t="shared" si="10"/>
        <v/>
      </c>
      <c r="H651" s="13"/>
      <c r="I651" s="13"/>
    </row>
    <row r="652" spans="1:9" x14ac:dyDescent="0.3">
      <c r="A652" s="18"/>
      <c r="B652" s="13"/>
      <c r="C652" s="19" t="str">
        <f>IF($B652="","",IFERROR(INDEX(Items!$B:$B,MATCH($B652,Items!$A:$A,0)),"Unknown code"))</f>
        <v/>
      </c>
      <c r="D652" s="17"/>
      <c r="E652" s="13"/>
      <c r="F652" s="13"/>
      <c r="G652" s="19" t="str">
        <f t="shared" si="10"/>
        <v/>
      </c>
      <c r="H652" s="13"/>
      <c r="I652" s="13"/>
    </row>
    <row r="653" spans="1:9" x14ac:dyDescent="0.3">
      <c r="A653" s="18"/>
      <c r="B653" s="13"/>
      <c r="C653" s="19" t="str">
        <f>IF($B653="","",IFERROR(INDEX(Items!$B:$B,MATCH($B653,Items!$A:$A,0)),"Unknown code"))</f>
        <v/>
      </c>
      <c r="D653" s="17"/>
      <c r="E653" s="13"/>
      <c r="F653" s="13"/>
      <c r="G653" s="19" t="str">
        <f t="shared" si="10"/>
        <v/>
      </c>
      <c r="H653" s="13"/>
      <c r="I653" s="13"/>
    </row>
    <row r="654" spans="1:9" x14ac:dyDescent="0.3">
      <c r="A654" s="18"/>
      <c r="B654" s="13"/>
      <c r="C654" s="19" t="str">
        <f>IF($B654="","",IFERROR(INDEX(Items!$B:$B,MATCH($B654,Items!$A:$A,0)),"Unknown code"))</f>
        <v/>
      </c>
      <c r="D654" s="17"/>
      <c r="E654" s="13"/>
      <c r="F654" s="13"/>
      <c r="G654" s="19" t="str">
        <f t="shared" si="10"/>
        <v/>
      </c>
      <c r="H654" s="13"/>
      <c r="I654" s="13"/>
    </row>
    <row r="655" spans="1:9" x14ac:dyDescent="0.3">
      <c r="A655" s="18"/>
      <c r="B655" s="13"/>
      <c r="C655" s="19" t="str">
        <f>IF($B655="","",IFERROR(INDEX(Items!$B:$B,MATCH($B655,Items!$A:$A,0)),"Unknown code"))</f>
        <v/>
      </c>
      <c r="D655" s="17"/>
      <c r="E655" s="13"/>
      <c r="F655" s="13"/>
      <c r="G655" s="19" t="str">
        <f t="shared" si="10"/>
        <v/>
      </c>
      <c r="H655" s="13"/>
      <c r="I655" s="13"/>
    </row>
    <row r="656" spans="1:9" x14ac:dyDescent="0.3">
      <c r="A656" s="18"/>
      <c r="B656" s="13"/>
      <c r="C656" s="19" t="str">
        <f>IF($B656="","",IFERROR(INDEX(Items!$B:$B,MATCH($B656,Items!$A:$A,0)),"Unknown code"))</f>
        <v/>
      </c>
      <c r="D656" s="17"/>
      <c r="E656" s="13"/>
      <c r="F656" s="13"/>
      <c r="G656" s="19" t="str">
        <f t="shared" si="10"/>
        <v/>
      </c>
      <c r="H656" s="13"/>
      <c r="I656" s="13"/>
    </row>
    <row r="657" spans="1:9" x14ac:dyDescent="0.3">
      <c r="A657" s="18"/>
      <c r="B657" s="13"/>
      <c r="C657" s="19" t="str">
        <f>IF($B657="","",IFERROR(INDEX(Items!$B:$B,MATCH($B657,Items!$A:$A,0)),"Unknown code"))</f>
        <v/>
      </c>
      <c r="D657" s="17"/>
      <c r="E657" s="13"/>
      <c r="F657" s="13"/>
      <c r="G657" s="19" t="str">
        <f t="shared" si="10"/>
        <v/>
      </c>
      <c r="H657" s="13"/>
      <c r="I657" s="13"/>
    </row>
    <row r="658" spans="1:9" x14ac:dyDescent="0.3">
      <c r="A658" s="18"/>
      <c r="B658" s="13"/>
      <c r="C658" s="19" t="str">
        <f>IF($B658="","",IFERROR(INDEX(Items!$B:$B,MATCH($B658,Items!$A:$A,0)),"Unknown code"))</f>
        <v/>
      </c>
      <c r="D658" s="17"/>
      <c r="E658" s="13"/>
      <c r="F658" s="13"/>
      <c r="G658" s="19" t="str">
        <f t="shared" si="10"/>
        <v/>
      </c>
      <c r="H658" s="13"/>
      <c r="I658" s="13"/>
    </row>
    <row r="659" spans="1:9" x14ac:dyDescent="0.3">
      <c r="A659" s="18"/>
      <c r="B659" s="13"/>
      <c r="C659" s="19" t="str">
        <f>IF($B659="","",IFERROR(INDEX(Items!$B:$B,MATCH($B659,Items!$A:$A,0)),"Unknown code"))</f>
        <v/>
      </c>
      <c r="D659" s="17"/>
      <c r="E659" s="13"/>
      <c r="F659" s="13"/>
      <c r="G659" s="19" t="str">
        <f t="shared" si="10"/>
        <v/>
      </c>
      <c r="H659" s="13"/>
      <c r="I659" s="13"/>
    </row>
    <row r="660" spans="1:9" x14ac:dyDescent="0.3">
      <c r="A660" s="18"/>
      <c r="B660" s="13"/>
      <c r="C660" s="19" t="str">
        <f>IF($B660="","",IFERROR(INDEX(Items!$B:$B,MATCH($B660,Items!$A:$A,0)),"Unknown code"))</f>
        <v/>
      </c>
      <c r="D660" s="17"/>
      <c r="E660" s="13"/>
      <c r="F660" s="13"/>
      <c r="G660" s="19" t="str">
        <f t="shared" si="10"/>
        <v/>
      </c>
      <c r="H660" s="13"/>
      <c r="I660" s="13"/>
    </row>
    <row r="661" spans="1:9" x14ac:dyDescent="0.3">
      <c r="A661" s="18"/>
      <c r="B661" s="13"/>
      <c r="C661" s="19" t="str">
        <f>IF($B661="","",IFERROR(INDEX(Items!$B:$B,MATCH($B661,Items!$A:$A,0)),"Unknown code"))</f>
        <v/>
      </c>
      <c r="D661" s="17"/>
      <c r="E661" s="13"/>
      <c r="F661" s="13"/>
      <c r="G661" s="19" t="str">
        <f t="shared" si="10"/>
        <v/>
      </c>
      <c r="H661" s="13"/>
      <c r="I661" s="13"/>
    </row>
    <row r="662" spans="1:9" x14ac:dyDescent="0.3">
      <c r="A662" s="18"/>
      <c r="B662" s="13"/>
      <c r="C662" s="19" t="str">
        <f>IF($B662="","",IFERROR(INDEX(Items!$B:$B,MATCH($B662,Items!$A:$A,0)),"Unknown code"))</f>
        <v/>
      </c>
      <c r="D662" s="17"/>
      <c r="E662" s="13"/>
      <c r="F662" s="13"/>
      <c r="G662" s="19" t="str">
        <f t="shared" si="10"/>
        <v/>
      </c>
      <c r="H662" s="13"/>
      <c r="I662" s="13"/>
    </row>
    <row r="663" spans="1:9" x14ac:dyDescent="0.3">
      <c r="A663" s="18"/>
      <c r="B663" s="13"/>
      <c r="C663" s="19" t="str">
        <f>IF($B663="","",IFERROR(INDEX(Items!$B:$B,MATCH($B663,Items!$A:$A,0)),"Unknown code"))</f>
        <v/>
      </c>
      <c r="D663" s="17"/>
      <c r="E663" s="13"/>
      <c r="F663" s="13"/>
      <c r="G663" s="19" t="str">
        <f t="shared" si="10"/>
        <v/>
      </c>
      <c r="H663" s="13"/>
      <c r="I663" s="13"/>
    </row>
    <row r="664" spans="1:9" x14ac:dyDescent="0.3">
      <c r="A664" s="18"/>
      <c r="B664" s="13"/>
      <c r="C664" s="19" t="str">
        <f>IF($B664="","",IFERROR(INDEX(Items!$B:$B,MATCH($B664,Items!$A:$A,0)),"Unknown code"))</f>
        <v/>
      </c>
      <c r="D664" s="17"/>
      <c r="E664" s="13"/>
      <c r="F664" s="13"/>
      <c r="G664" s="19" t="str">
        <f t="shared" si="10"/>
        <v/>
      </c>
      <c r="H664" s="13"/>
      <c r="I664" s="13"/>
    </row>
    <row r="665" spans="1:9" x14ac:dyDescent="0.3">
      <c r="A665" s="18"/>
      <c r="B665" s="13"/>
      <c r="C665" s="19" t="str">
        <f>IF($B665="","",IFERROR(INDEX(Items!$B:$B,MATCH($B665,Items!$A:$A,0)),"Unknown code"))</f>
        <v/>
      </c>
      <c r="D665" s="17"/>
      <c r="E665" s="13"/>
      <c r="F665" s="13"/>
      <c r="G665" s="19" t="str">
        <f t="shared" si="10"/>
        <v/>
      </c>
      <c r="H665" s="13"/>
      <c r="I665" s="13"/>
    </row>
    <row r="666" spans="1:9" x14ac:dyDescent="0.3">
      <c r="A666" s="18"/>
      <c r="B666" s="13"/>
      <c r="C666" s="19" t="str">
        <f>IF($B666="","",IFERROR(INDEX(Items!$B:$B,MATCH($B666,Items!$A:$A,0)),"Unknown code"))</f>
        <v/>
      </c>
      <c r="D666" s="17"/>
      <c r="E666" s="13"/>
      <c r="F666" s="13"/>
      <c r="G666" s="19" t="str">
        <f t="shared" si="10"/>
        <v/>
      </c>
      <c r="H666" s="13"/>
      <c r="I666" s="13"/>
    </row>
    <row r="667" spans="1:9" x14ac:dyDescent="0.3">
      <c r="A667" s="18"/>
      <c r="B667" s="13"/>
      <c r="C667" s="19" t="str">
        <f>IF($B667="","",IFERROR(INDEX(Items!$B:$B,MATCH($B667,Items!$A:$A,0)),"Unknown code"))</f>
        <v/>
      </c>
      <c r="D667" s="17"/>
      <c r="E667" s="13"/>
      <c r="F667" s="13"/>
      <c r="G667" s="19" t="str">
        <f t="shared" si="10"/>
        <v/>
      </c>
      <c r="H667" s="13"/>
      <c r="I667" s="13"/>
    </row>
    <row r="668" spans="1:9" x14ac:dyDescent="0.3">
      <c r="A668" s="18"/>
      <c r="B668" s="13"/>
      <c r="C668" s="19" t="str">
        <f>IF($B668="","",IFERROR(INDEX(Items!$B:$B,MATCH($B668,Items!$A:$A,0)),"Unknown code"))</f>
        <v/>
      </c>
      <c r="D668" s="17"/>
      <c r="E668" s="13"/>
      <c r="F668" s="13"/>
      <c r="G668" s="19" t="str">
        <f t="shared" si="10"/>
        <v/>
      </c>
      <c r="H668" s="13"/>
      <c r="I668" s="13"/>
    </row>
    <row r="669" spans="1:9" x14ac:dyDescent="0.3">
      <c r="A669" s="18"/>
      <c r="B669" s="13"/>
      <c r="C669" s="19" t="str">
        <f>IF($B669="","",IFERROR(INDEX(Items!$B:$B,MATCH($B669,Items!$A:$A,0)),"Unknown code"))</f>
        <v/>
      </c>
      <c r="D669" s="17"/>
      <c r="E669" s="13"/>
      <c r="F669" s="13"/>
      <c r="G669" s="19" t="str">
        <f t="shared" si="10"/>
        <v/>
      </c>
      <c r="H669" s="13"/>
      <c r="I669" s="13"/>
    </row>
    <row r="670" spans="1:9" x14ac:dyDescent="0.3">
      <c r="A670" s="18"/>
      <c r="B670" s="13"/>
      <c r="C670" s="19" t="str">
        <f>IF($B670="","",IFERROR(INDEX(Items!$B:$B,MATCH($B670,Items!$A:$A,0)),"Unknown code"))</f>
        <v/>
      </c>
      <c r="D670" s="17"/>
      <c r="E670" s="13"/>
      <c r="F670" s="13"/>
      <c r="G670" s="19" t="str">
        <f t="shared" si="10"/>
        <v/>
      </c>
      <c r="H670" s="13"/>
      <c r="I670" s="13"/>
    </row>
    <row r="671" spans="1:9" x14ac:dyDescent="0.3">
      <c r="A671" s="18"/>
      <c r="B671" s="13"/>
      <c r="C671" s="19" t="str">
        <f>IF($B671="","",IFERROR(INDEX(Items!$B:$B,MATCH($B671,Items!$A:$A,0)),"Unknown code"))</f>
        <v/>
      </c>
      <c r="D671" s="17"/>
      <c r="E671" s="13"/>
      <c r="F671" s="13"/>
      <c r="G671" s="19" t="str">
        <f t="shared" si="10"/>
        <v/>
      </c>
      <c r="H671" s="13"/>
      <c r="I671" s="13"/>
    </row>
    <row r="672" spans="1:9" x14ac:dyDescent="0.3">
      <c r="A672" s="18"/>
      <c r="B672" s="13"/>
      <c r="C672" s="19" t="str">
        <f>IF($B672="","",IFERROR(INDEX(Items!$B:$B,MATCH($B672,Items!$A:$A,0)),"Unknown code"))</f>
        <v/>
      </c>
      <c r="D672" s="17"/>
      <c r="E672" s="13"/>
      <c r="F672" s="13"/>
      <c r="G672" s="19" t="str">
        <f t="shared" si="10"/>
        <v/>
      </c>
      <c r="H672" s="13"/>
      <c r="I672" s="13"/>
    </row>
    <row r="673" spans="1:9" x14ac:dyDescent="0.3">
      <c r="A673" s="18"/>
      <c r="B673" s="13"/>
      <c r="C673" s="19" t="str">
        <f>IF($B673="","",IFERROR(INDEX(Items!$B:$B,MATCH($B673,Items!$A:$A,0)),"Unknown code"))</f>
        <v/>
      </c>
      <c r="D673" s="17"/>
      <c r="E673" s="13"/>
      <c r="F673" s="13"/>
      <c r="G673" s="19" t="str">
        <f t="shared" si="10"/>
        <v/>
      </c>
      <c r="H673" s="13"/>
      <c r="I673" s="13"/>
    </row>
    <row r="674" spans="1:9" x14ac:dyDescent="0.3">
      <c r="A674" s="18"/>
      <c r="B674" s="13"/>
      <c r="C674" s="19" t="str">
        <f>IF($B674="","",IFERROR(INDEX(Items!$B:$B,MATCH($B674,Items!$A:$A,0)),"Unknown code"))</f>
        <v/>
      </c>
      <c r="D674" s="17"/>
      <c r="E674" s="13"/>
      <c r="F674" s="13"/>
      <c r="G674" s="19" t="str">
        <f t="shared" si="10"/>
        <v/>
      </c>
      <c r="H674" s="13"/>
      <c r="I674" s="13"/>
    </row>
    <row r="675" spans="1:9" x14ac:dyDescent="0.3">
      <c r="A675" s="18"/>
      <c r="B675" s="13"/>
      <c r="C675" s="19" t="str">
        <f>IF($B675="","",IFERROR(INDEX(Items!$B:$B,MATCH($B675,Items!$A:$A,0)),"Unknown code"))</f>
        <v/>
      </c>
      <c r="D675" s="17"/>
      <c r="E675" s="13"/>
      <c r="F675" s="13"/>
      <c r="G675" s="19" t="str">
        <f t="shared" si="10"/>
        <v/>
      </c>
      <c r="H675" s="13"/>
      <c r="I675" s="13"/>
    </row>
    <row r="676" spans="1:9" x14ac:dyDescent="0.3">
      <c r="A676" s="18"/>
      <c r="B676" s="13"/>
      <c r="C676" s="19" t="str">
        <f>IF($B676="","",IFERROR(INDEX(Items!$B:$B,MATCH($B676,Items!$A:$A,0)),"Unknown code"))</f>
        <v/>
      </c>
      <c r="D676" s="17"/>
      <c r="E676" s="13"/>
      <c r="F676" s="13"/>
      <c r="G676" s="19" t="str">
        <f t="shared" si="10"/>
        <v/>
      </c>
      <c r="H676" s="13"/>
      <c r="I676" s="13"/>
    </row>
    <row r="677" spans="1:9" x14ac:dyDescent="0.3">
      <c r="A677" s="18"/>
      <c r="B677" s="13"/>
      <c r="C677" s="19" t="str">
        <f>IF($B677="","",IFERROR(INDEX(Items!$B:$B,MATCH($B677,Items!$A:$A,0)),"Unknown code"))</f>
        <v/>
      </c>
      <c r="D677" s="17"/>
      <c r="E677" s="13"/>
      <c r="F677" s="13"/>
      <c r="G677" s="19" t="str">
        <f t="shared" si="10"/>
        <v/>
      </c>
      <c r="H677" s="13"/>
      <c r="I677" s="13"/>
    </row>
    <row r="678" spans="1:9" x14ac:dyDescent="0.3">
      <c r="A678" s="18"/>
      <c r="B678" s="13"/>
      <c r="C678" s="19" t="str">
        <f>IF($B678="","",IFERROR(INDEX(Items!$B:$B,MATCH($B678,Items!$A:$A,0)),"Unknown code"))</f>
        <v/>
      </c>
      <c r="D678" s="17"/>
      <c r="E678" s="13"/>
      <c r="F678" s="13"/>
      <c r="G678" s="19" t="str">
        <f t="shared" si="10"/>
        <v/>
      </c>
      <c r="H678" s="13"/>
      <c r="I678" s="13"/>
    </row>
    <row r="679" spans="1:9" x14ac:dyDescent="0.3">
      <c r="A679" s="18"/>
      <c r="B679" s="13"/>
      <c r="C679" s="19" t="str">
        <f>IF($B679="","",IFERROR(INDEX(Items!$B:$B,MATCH($B679,Items!$A:$A,0)),"Unknown code"))</f>
        <v/>
      </c>
      <c r="D679" s="17"/>
      <c r="E679" s="13"/>
      <c r="F679" s="13"/>
      <c r="G679" s="19" t="str">
        <f t="shared" si="10"/>
        <v/>
      </c>
      <c r="H679" s="13"/>
      <c r="I679" s="13"/>
    </row>
    <row r="680" spans="1:9" x14ac:dyDescent="0.3">
      <c r="A680" s="18"/>
      <c r="B680" s="13"/>
      <c r="C680" s="19" t="str">
        <f>IF($B680="","",IFERROR(INDEX(Items!$B:$B,MATCH($B680,Items!$A:$A,0)),"Unknown code"))</f>
        <v/>
      </c>
      <c r="D680" s="17"/>
      <c r="E680" s="13"/>
      <c r="F680" s="13"/>
      <c r="G680" s="19" t="str">
        <f t="shared" si="10"/>
        <v/>
      </c>
      <c r="H680" s="13"/>
      <c r="I680" s="13"/>
    </row>
    <row r="681" spans="1:9" x14ac:dyDescent="0.3">
      <c r="A681" s="18"/>
      <c r="B681" s="13"/>
      <c r="C681" s="19" t="str">
        <f>IF($B681="","",IFERROR(INDEX(Items!$B:$B,MATCH($B681,Items!$A:$A,0)),"Unknown code"))</f>
        <v/>
      </c>
      <c r="D681" s="17"/>
      <c r="E681" s="13"/>
      <c r="F681" s="13"/>
      <c r="G681" s="19" t="str">
        <f t="shared" si="10"/>
        <v/>
      </c>
      <c r="H681" s="13"/>
      <c r="I681" s="13"/>
    </row>
    <row r="682" spans="1:9" x14ac:dyDescent="0.3">
      <c r="A682" s="18"/>
      <c r="B682" s="13"/>
      <c r="C682" s="19" t="str">
        <f>IF($B682="","",IFERROR(INDEX(Items!$B:$B,MATCH($B682,Items!$A:$A,0)),"Unknown code"))</f>
        <v/>
      </c>
      <c r="D682" s="17"/>
      <c r="E682" s="13"/>
      <c r="F682" s="13"/>
      <c r="G682" s="19" t="str">
        <f t="shared" si="10"/>
        <v/>
      </c>
      <c r="H682" s="13"/>
      <c r="I682" s="13"/>
    </row>
    <row r="683" spans="1:9" x14ac:dyDescent="0.3">
      <c r="A683" s="18"/>
      <c r="B683" s="13"/>
      <c r="C683" s="19" t="str">
        <f>IF($B683="","",IFERROR(INDEX(Items!$B:$B,MATCH($B683,Items!$A:$A,0)),"Unknown code"))</f>
        <v/>
      </c>
      <c r="D683" s="17"/>
      <c r="E683" s="13"/>
      <c r="F683" s="13"/>
      <c r="G683" s="19" t="str">
        <f t="shared" si="10"/>
        <v/>
      </c>
      <c r="H683" s="13"/>
      <c r="I683" s="13"/>
    </row>
    <row r="684" spans="1:9" x14ac:dyDescent="0.3">
      <c r="A684" s="18"/>
      <c r="B684" s="13"/>
      <c r="C684" s="19" t="str">
        <f>IF($B684="","",IFERROR(INDEX(Items!$B:$B,MATCH($B684,Items!$A:$A,0)),"Unknown code"))</f>
        <v/>
      </c>
      <c r="D684" s="17"/>
      <c r="E684" s="13"/>
      <c r="F684" s="13"/>
      <c r="G684" s="19" t="str">
        <f t="shared" si="10"/>
        <v/>
      </c>
      <c r="H684" s="13"/>
      <c r="I684" s="13"/>
    </row>
    <row r="685" spans="1:9" x14ac:dyDescent="0.3">
      <c r="A685" s="18"/>
      <c r="B685" s="13"/>
      <c r="C685" s="19" t="str">
        <f>IF($B685="","",IFERROR(INDEX(Items!$B:$B,MATCH($B685,Items!$A:$A,0)),"Unknown code"))</f>
        <v/>
      </c>
      <c r="D685" s="17"/>
      <c r="E685" s="13"/>
      <c r="F685" s="13"/>
      <c r="G685" s="19" t="str">
        <f t="shared" si="10"/>
        <v/>
      </c>
      <c r="H685" s="13"/>
      <c r="I685" s="13"/>
    </row>
    <row r="686" spans="1:9" x14ac:dyDescent="0.3">
      <c r="A686" s="18"/>
      <c r="B686" s="13"/>
      <c r="C686" s="19" t="str">
        <f>IF($B686="","",IFERROR(INDEX(Items!$B:$B,MATCH($B686,Items!$A:$A,0)),"Unknown code"))</f>
        <v/>
      </c>
      <c r="D686" s="17"/>
      <c r="E686" s="13"/>
      <c r="F686" s="13"/>
      <c r="G686" s="19" t="str">
        <f t="shared" si="10"/>
        <v/>
      </c>
      <c r="H686" s="13"/>
      <c r="I686" s="13"/>
    </row>
    <row r="687" spans="1:9" x14ac:dyDescent="0.3">
      <c r="A687" s="18"/>
      <c r="B687" s="13"/>
      <c r="C687" s="19" t="str">
        <f>IF($B687="","",IFERROR(INDEX(Items!$B:$B,MATCH($B687,Items!$A:$A,0)),"Unknown code"))</f>
        <v/>
      </c>
      <c r="D687" s="17"/>
      <c r="E687" s="13"/>
      <c r="F687" s="13"/>
      <c r="G687" s="19" t="str">
        <f t="shared" si="10"/>
        <v/>
      </c>
      <c r="H687" s="13"/>
      <c r="I687" s="13"/>
    </row>
    <row r="688" spans="1:9" x14ac:dyDescent="0.3">
      <c r="A688" s="18"/>
      <c r="B688" s="13"/>
      <c r="C688" s="19" t="str">
        <f>IF($B688="","",IFERROR(INDEX(Items!$B:$B,MATCH($B688,Items!$A:$A,0)),"Unknown code"))</f>
        <v/>
      </c>
      <c r="D688" s="17"/>
      <c r="E688" s="13"/>
      <c r="F688" s="13"/>
      <c r="G688" s="19" t="str">
        <f t="shared" si="10"/>
        <v/>
      </c>
      <c r="H688" s="13"/>
      <c r="I688" s="13"/>
    </row>
    <row r="689" spans="1:9" x14ac:dyDescent="0.3">
      <c r="A689" s="18"/>
      <c r="B689" s="13"/>
      <c r="C689" s="19" t="str">
        <f>IF($B689="","",IFERROR(INDEX(Items!$B:$B,MATCH($B689,Items!$A:$A,0)),"Unknown code"))</f>
        <v/>
      </c>
      <c r="D689" s="17"/>
      <c r="E689" s="13"/>
      <c r="F689" s="13"/>
      <c r="G689" s="19" t="str">
        <f t="shared" si="10"/>
        <v/>
      </c>
      <c r="H689" s="13"/>
      <c r="I689" s="13"/>
    </row>
    <row r="690" spans="1:9" x14ac:dyDescent="0.3">
      <c r="A690" s="18"/>
      <c r="B690" s="13"/>
      <c r="C690" s="19" t="str">
        <f>IF($B690="","",IFERROR(INDEX(Items!$B:$B,MATCH($B690,Items!$A:$A,0)),"Unknown code"))</f>
        <v/>
      </c>
      <c r="D690" s="17"/>
      <c r="E690" s="13"/>
      <c r="F690" s="13"/>
      <c r="G690" s="19" t="str">
        <f t="shared" si="10"/>
        <v/>
      </c>
      <c r="H690" s="13"/>
      <c r="I690" s="13"/>
    </row>
    <row r="691" spans="1:9" x14ac:dyDescent="0.3">
      <c r="A691" s="18"/>
      <c r="B691" s="13"/>
      <c r="C691" s="19" t="str">
        <f>IF($B691="","",IFERROR(INDEX(Items!$B:$B,MATCH($B691,Items!$A:$A,0)),"Unknown code"))</f>
        <v/>
      </c>
      <c r="D691" s="17"/>
      <c r="E691" s="13"/>
      <c r="F691" s="13"/>
      <c r="G691" s="19" t="str">
        <f t="shared" si="10"/>
        <v/>
      </c>
      <c r="H691" s="13"/>
      <c r="I691" s="13"/>
    </row>
    <row r="692" spans="1:9" x14ac:dyDescent="0.3">
      <c r="A692" s="18"/>
      <c r="B692" s="13"/>
      <c r="C692" s="19" t="str">
        <f>IF($B692="","",IFERROR(INDEX(Items!$B:$B,MATCH($B692,Items!$A:$A,0)),"Unknown code"))</f>
        <v/>
      </c>
      <c r="D692" s="17"/>
      <c r="E692" s="13"/>
      <c r="F692" s="13"/>
      <c r="G692" s="19" t="str">
        <f t="shared" si="10"/>
        <v/>
      </c>
      <c r="H692" s="13"/>
      <c r="I692" s="13"/>
    </row>
    <row r="693" spans="1:9" x14ac:dyDescent="0.3">
      <c r="A693" s="18"/>
      <c r="B693" s="13"/>
      <c r="C693" s="19" t="str">
        <f>IF($B693="","",IFERROR(INDEX(Items!$B:$B,MATCH($B693,Items!$A:$A,0)),"Unknown code"))</f>
        <v/>
      </c>
      <c r="D693" s="17"/>
      <c r="E693" s="13"/>
      <c r="F693" s="13"/>
      <c r="G693" s="19" t="str">
        <f t="shared" si="10"/>
        <v/>
      </c>
      <c r="H693" s="13"/>
      <c r="I693" s="13"/>
    </row>
    <row r="694" spans="1:9" x14ac:dyDescent="0.3">
      <c r="A694" s="18"/>
      <c r="B694" s="13"/>
      <c r="C694" s="19" t="str">
        <f>IF($B694="","",IFERROR(INDEX(Items!$B:$B,MATCH($B694,Items!$A:$A,0)),"Unknown code"))</f>
        <v/>
      </c>
      <c r="D694" s="17"/>
      <c r="E694" s="13"/>
      <c r="F694" s="13"/>
      <c r="G694" s="19" t="str">
        <f t="shared" si="10"/>
        <v/>
      </c>
      <c r="H694" s="13"/>
      <c r="I694" s="13"/>
    </row>
    <row r="695" spans="1:9" x14ac:dyDescent="0.3">
      <c r="A695" s="18"/>
      <c r="B695" s="13"/>
      <c r="C695" s="19" t="str">
        <f>IF($B695="","",IFERROR(INDEX(Items!$B:$B,MATCH($B695,Items!$A:$A,0)),"Unknown code"))</f>
        <v/>
      </c>
      <c r="D695" s="17"/>
      <c r="E695" s="13"/>
      <c r="F695" s="13"/>
      <c r="G695" s="19" t="str">
        <f t="shared" si="10"/>
        <v/>
      </c>
      <c r="H695" s="13"/>
      <c r="I695" s="13"/>
    </row>
    <row r="696" spans="1:9" x14ac:dyDescent="0.3">
      <c r="A696" s="18"/>
      <c r="B696" s="13"/>
      <c r="C696" s="19" t="str">
        <f>IF($B696="","",IFERROR(INDEX(Items!$B:$B,MATCH($B696,Items!$A:$A,0)),"Unknown code"))</f>
        <v/>
      </c>
      <c r="D696" s="17"/>
      <c r="E696" s="13"/>
      <c r="F696" s="13"/>
      <c r="G696" s="19" t="str">
        <f t="shared" si="10"/>
        <v/>
      </c>
      <c r="H696" s="13"/>
      <c r="I696" s="13"/>
    </row>
    <row r="697" spans="1:9" x14ac:dyDescent="0.3">
      <c r="A697" s="18"/>
      <c r="B697" s="13"/>
      <c r="C697" s="19" t="str">
        <f>IF($B697="","",IFERROR(INDEX(Items!$B:$B,MATCH($B697,Items!$A:$A,0)),"Unknown code"))</f>
        <v/>
      </c>
      <c r="D697" s="17"/>
      <c r="E697" s="13"/>
      <c r="F697" s="13"/>
      <c r="G697" s="19" t="str">
        <f t="shared" si="10"/>
        <v/>
      </c>
      <c r="H697" s="13"/>
      <c r="I697" s="13"/>
    </row>
    <row r="698" spans="1:9" x14ac:dyDescent="0.3">
      <c r="A698" s="18"/>
      <c r="B698" s="13"/>
      <c r="C698" s="19" t="str">
        <f>IF($B698="","",IFERROR(INDEX(Items!$B:$B,MATCH($B698,Items!$A:$A,0)),"Unknown code"))</f>
        <v/>
      </c>
      <c r="D698" s="17"/>
      <c r="E698" s="13"/>
      <c r="F698" s="13"/>
      <c r="G698" s="19" t="str">
        <f t="shared" si="10"/>
        <v/>
      </c>
      <c r="H698" s="13"/>
      <c r="I698" s="13"/>
    </row>
    <row r="699" spans="1:9" x14ac:dyDescent="0.3">
      <c r="A699" s="18"/>
      <c r="B699" s="13"/>
      <c r="C699" s="19" t="str">
        <f>IF($B699="","",IFERROR(INDEX(Items!$B:$B,MATCH($B699,Items!$A:$A,0)),"Unknown code"))</f>
        <v/>
      </c>
      <c r="D699" s="17"/>
      <c r="E699" s="13"/>
      <c r="F699" s="13"/>
      <c r="G699" s="19" t="str">
        <f t="shared" si="10"/>
        <v/>
      </c>
      <c r="H699" s="13"/>
      <c r="I699" s="13"/>
    </row>
    <row r="700" spans="1:9" x14ac:dyDescent="0.3">
      <c r="A700" s="18"/>
      <c r="B700" s="13"/>
      <c r="C700" s="19" t="str">
        <f>IF($B700="","",IFERROR(INDEX(Items!$B:$B,MATCH($B700,Items!$A:$A,0)),"Unknown code"))</f>
        <v/>
      </c>
      <c r="D700" s="17"/>
      <c r="E700" s="13"/>
      <c r="F700" s="13"/>
      <c r="G700" s="19" t="str">
        <f t="shared" si="10"/>
        <v/>
      </c>
      <c r="H700" s="13"/>
      <c r="I700" s="13"/>
    </row>
    <row r="701" spans="1:9" x14ac:dyDescent="0.3">
      <c r="A701" s="18"/>
      <c r="B701" s="13"/>
      <c r="C701" s="19" t="str">
        <f>IF($B701="","",IFERROR(INDEX(Items!$B:$B,MATCH($B701,Items!$A:$A,0)),"Unknown code"))</f>
        <v/>
      </c>
      <c r="D701" s="17"/>
      <c r="E701" s="13"/>
      <c r="F701" s="13"/>
      <c r="G701" s="19" t="str">
        <f t="shared" si="10"/>
        <v/>
      </c>
      <c r="H701" s="13"/>
      <c r="I701" s="13"/>
    </row>
    <row r="702" spans="1:9" x14ac:dyDescent="0.3">
      <c r="A702" s="18"/>
      <c r="B702" s="13"/>
      <c r="C702" s="19" t="str">
        <f>IF($B702="","",IFERROR(INDEX(Items!$B:$B,MATCH($B702,Items!$A:$A,0)),"Unknown code"))</f>
        <v/>
      </c>
      <c r="D702" s="17"/>
      <c r="E702" s="13"/>
      <c r="F702" s="13"/>
      <c r="G702" s="19" t="str">
        <f t="shared" si="10"/>
        <v/>
      </c>
      <c r="H702" s="13"/>
      <c r="I702" s="13"/>
    </row>
    <row r="703" spans="1:9" x14ac:dyDescent="0.3">
      <c r="A703" s="18"/>
      <c r="B703" s="13"/>
      <c r="C703" s="19" t="str">
        <f>IF($B703="","",IFERROR(INDEX(Items!$B:$B,MATCH($B703,Items!$A:$A,0)),"Unknown code"))</f>
        <v/>
      </c>
      <c r="D703" s="17"/>
      <c r="E703" s="13"/>
      <c r="F703" s="13"/>
      <c r="G703" s="19" t="str">
        <f t="shared" si="10"/>
        <v/>
      </c>
      <c r="H703" s="13"/>
      <c r="I703" s="13"/>
    </row>
    <row r="704" spans="1:9" x14ac:dyDescent="0.3">
      <c r="A704" s="18"/>
      <c r="B704" s="13"/>
      <c r="C704" s="19" t="str">
        <f>IF($B704="","",IFERROR(INDEX(Items!$B:$B,MATCH($B704,Items!$A:$A,0)),"Unknown code"))</f>
        <v/>
      </c>
      <c r="D704" s="17"/>
      <c r="E704" s="13"/>
      <c r="F704" s="13"/>
      <c r="G704" s="19" t="str">
        <f t="shared" si="10"/>
        <v/>
      </c>
      <c r="H704" s="13"/>
      <c r="I704" s="13"/>
    </row>
    <row r="705" spans="1:9" x14ac:dyDescent="0.3">
      <c r="A705" s="18"/>
      <c r="B705" s="13"/>
      <c r="C705" s="19" t="str">
        <f>IF($B705="","",IFERROR(INDEX(Items!$B:$B,MATCH($B705,Items!$A:$A,0)),"Unknown code"))</f>
        <v/>
      </c>
      <c r="D705" s="17"/>
      <c r="E705" s="13"/>
      <c r="F705" s="13"/>
      <c r="G705" s="19" t="str">
        <f t="shared" si="10"/>
        <v/>
      </c>
      <c r="H705" s="13"/>
      <c r="I705" s="13"/>
    </row>
    <row r="706" spans="1:9" x14ac:dyDescent="0.3">
      <c r="A706" s="18"/>
      <c r="B706" s="13"/>
      <c r="C706" s="19" t="str">
        <f>IF($B706="","",IFERROR(INDEX(Items!$B:$B,MATCH($B706,Items!$A:$A,0)),"Unknown code"))</f>
        <v/>
      </c>
      <c r="D706" s="17"/>
      <c r="E706" s="13"/>
      <c r="F706" s="13"/>
      <c r="G706" s="19" t="str">
        <f t="shared" si="10"/>
        <v/>
      </c>
      <c r="H706" s="13"/>
      <c r="I706" s="13"/>
    </row>
    <row r="707" spans="1:9" x14ac:dyDescent="0.3">
      <c r="A707" s="18"/>
      <c r="B707" s="13"/>
      <c r="C707" s="19" t="str">
        <f>IF($B707="","",IFERROR(INDEX(Items!$B:$B,MATCH($B707,Items!$A:$A,0)),"Unknown code"))</f>
        <v/>
      </c>
      <c r="D707" s="17"/>
      <c r="E707" s="13"/>
      <c r="F707" s="13"/>
      <c r="G707" s="19" t="str">
        <f t="shared" si="10"/>
        <v/>
      </c>
      <c r="H707" s="13"/>
      <c r="I707" s="13"/>
    </row>
    <row r="708" spans="1:9" x14ac:dyDescent="0.3">
      <c r="A708" s="18"/>
      <c r="B708" s="13"/>
      <c r="C708" s="19" t="str">
        <f>IF($B708="","",IFERROR(INDEX(Items!$B:$B,MATCH($B708,Items!$A:$A,0)),"Unknown code"))</f>
        <v/>
      </c>
      <c r="D708" s="17"/>
      <c r="E708" s="13"/>
      <c r="F708" s="13"/>
      <c r="G708" s="19" t="str">
        <f t="shared" ref="G708:G771" si="11">IF($D708="","",IF(AND($E708="",$F708&lt;&gt;""),"Receipt",IF(AND($E708&lt;&gt;"",$F708=""),"Issue",IF(AND($E708&lt;&gt;"",$F708&lt;&gt;""),IF($E708=$F708,"Same location","Transfer"),"Location missing"))))</f>
        <v/>
      </c>
      <c r="H708" s="13"/>
      <c r="I708" s="13"/>
    </row>
    <row r="709" spans="1:9" x14ac:dyDescent="0.3">
      <c r="A709" s="18"/>
      <c r="B709" s="13"/>
      <c r="C709" s="19" t="str">
        <f>IF($B709="","",IFERROR(INDEX(Items!$B:$B,MATCH($B709,Items!$A:$A,0)),"Unknown code"))</f>
        <v/>
      </c>
      <c r="D709" s="17"/>
      <c r="E709" s="13"/>
      <c r="F709" s="13"/>
      <c r="G709" s="19" t="str">
        <f t="shared" si="11"/>
        <v/>
      </c>
      <c r="H709" s="13"/>
      <c r="I709" s="13"/>
    </row>
    <row r="710" spans="1:9" x14ac:dyDescent="0.3">
      <c r="A710" s="18"/>
      <c r="B710" s="13"/>
      <c r="C710" s="19" t="str">
        <f>IF($B710="","",IFERROR(INDEX(Items!$B:$B,MATCH($B710,Items!$A:$A,0)),"Unknown code"))</f>
        <v/>
      </c>
      <c r="D710" s="17"/>
      <c r="E710" s="13"/>
      <c r="F710" s="13"/>
      <c r="G710" s="19" t="str">
        <f t="shared" si="11"/>
        <v/>
      </c>
      <c r="H710" s="13"/>
      <c r="I710" s="13"/>
    </row>
    <row r="711" spans="1:9" x14ac:dyDescent="0.3">
      <c r="A711" s="18"/>
      <c r="B711" s="13"/>
      <c r="C711" s="19" t="str">
        <f>IF($B711="","",IFERROR(INDEX(Items!$B:$B,MATCH($B711,Items!$A:$A,0)),"Unknown code"))</f>
        <v/>
      </c>
      <c r="D711" s="17"/>
      <c r="E711" s="13"/>
      <c r="F711" s="13"/>
      <c r="G711" s="19" t="str">
        <f t="shared" si="11"/>
        <v/>
      </c>
      <c r="H711" s="13"/>
      <c r="I711" s="13"/>
    </row>
    <row r="712" spans="1:9" x14ac:dyDescent="0.3">
      <c r="A712" s="18"/>
      <c r="B712" s="13"/>
      <c r="C712" s="19" t="str">
        <f>IF($B712="","",IFERROR(INDEX(Items!$B:$B,MATCH($B712,Items!$A:$A,0)),"Unknown code"))</f>
        <v/>
      </c>
      <c r="D712" s="17"/>
      <c r="E712" s="13"/>
      <c r="F712" s="13"/>
      <c r="G712" s="19" t="str">
        <f t="shared" si="11"/>
        <v/>
      </c>
      <c r="H712" s="13"/>
      <c r="I712" s="13"/>
    </row>
    <row r="713" spans="1:9" x14ac:dyDescent="0.3">
      <c r="A713" s="18"/>
      <c r="B713" s="13"/>
      <c r="C713" s="19" t="str">
        <f>IF($B713="","",IFERROR(INDEX(Items!$B:$B,MATCH($B713,Items!$A:$A,0)),"Unknown code"))</f>
        <v/>
      </c>
      <c r="D713" s="17"/>
      <c r="E713" s="13"/>
      <c r="F713" s="13"/>
      <c r="G713" s="19" t="str">
        <f t="shared" si="11"/>
        <v/>
      </c>
      <c r="H713" s="13"/>
      <c r="I713" s="13"/>
    </row>
    <row r="714" spans="1:9" x14ac:dyDescent="0.3">
      <c r="A714" s="18"/>
      <c r="B714" s="13"/>
      <c r="C714" s="19" t="str">
        <f>IF($B714="","",IFERROR(INDEX(Items!$B:$B,MATCH($B714,Items!$A:$A,0)),"Unknown code"))</f>
        <v/>
      </c>
      <c r="D714" s="17"/>
      <c r="E714" s="13"/>
      <c r="F714" s="13"/>
      <c r="G714" s="19" t="str">
        <f t="shared" si="11"/>
        <v/>
      </c>
      <c r="H714" s="13"/>
      <c r="I714" s="13"/>
    </row>
    <row r="715" spans="1:9" x14ac:dyDescent="0.3">
      <c r="A715" s="18"/>
      <c r="B715" s="13"/>
      <c r="C715" s="19" t="str">
        <f>IF($B715="","",IFERROR(INDEX(Items!$B:$B,MATCH($B715,Items!$A:$A,0)),"Unknown code"))</f>
        <v/>
      </c>
      <c r="D715" s="17"/>
      <c r="E715" s="13"/>
      <c r="F715" s="13"/>
      <c r="G715" s="19" t="str">
        <f t="shared" si="11"/>
        <v/>
      </c>
      <c r="H715" s="13"/>
      <c r="I715" s="13"/>
    </row>
    <row r="716" spans="1:9" x14ac:dyDescent="0.3">
      <c r="A716" s="18"/>
      <c r="B716" s="13"/>
      <c r="C716" s="19" t="str">
        <f>IF($B716="","",IFERROR(INDEX(Items!$B:$B,MATCH($B716,Items!$A:$A,0)),"Unknown code"))</f>
        <v/>
      </c>
      <c r="D716" s="17"/>
      <c r="E716" s="13"/>
      <c r="F716" s="13"/>
      <c r="G716" s="19" t="str">
        <f t="shared" si="11"/>
        <v/>
      </c>
      <c r="H716" s="13"/>
      <c r="I716" s="13"/>
    </row>
    <row r="717" spans="1:9" x14ac:dyDescent="0.3">
      <c r="A717" s="18"/>
      <c r="B717" s="13"/>
      <c r="C717" s="19" t="str">
        <f>IF($B717="","",IFERROR(INDEX(Items!$B:$B,MATCH($B717,Items!$A:$A,0)),"Unknown code"))</f>
        <v/>
      </c>
      <c r="D717" s="17"/>
      <c r="E717" s="13"/>
      <c r="F717" s="13"/>
      <c r="G717" s="19" t="str">
        <f t="shared" si="11"/>
        <v/>
      </c>
      <c r="H717" s="13"/>
      <c r="I717" s="13"/>
    </row>
    <row r="718" spans="1:9" x14ac:dyDescent="0.3">
      <c r="A718" s="18"/>
      <c r="B718" s="13"/>
      <c r="C718" s="19" t="str">
        <f>IF($B718="","",IFERROR(INDEX(Items!$B:$B,MATCH($B718,Items!$A:$A,0)),"Unknown code"))</f>
        <v/>
      </c>
      <c r="D718" s="17"/>
      <c r="E718" s="13"/>
      <c r="F718" s="13"/>
      <c r="G718" s="19" t="str">
        <f t="shared" si="11"/>
        <v/>
      </c>
      <c r="H718" s="13"/>
      <c r="I718" s="13"/>
    </row>
    <row r="719" spans="1:9" x14ac:dyDescent="0.3">
      <c r="A719" s="18"/>
      <c r="B719" s="13"/>
      <c r="C719" s="19" t="str">
        <f>IF($B719="","",IFERROR(INDEX(Items!$B:$B,MATCH($B719,Items!$A:$A,0)),"Unknown code"))</f>
        <v/>
      </c>
      <c r="D719" s="17"/>
      <c r="E719" s="13"/>
      <c r="F719" s="13"/>
      <c r="G719" s="19" t="str">
        <f t="shared" si="11"/>
        <v/>
      </c>
      <c r="H719" s="13"/>
      <c r="I719" s="13"/>
    </row>
    <row r="720" spans="1:9" x14ac:dyDescent="0.3">
      <c r="A720" s="18"/>
      <c r="B720" s="13"/>
      <c r="C720" s="19" t="str">
        <f>IF($B720="","",IFERROR(INDEX(Items!$B:$B,MATCH($B720,Items!$A:$A,0)),"Unknown code"))</f>
        <v/>
      </c>
      <c r="D720" s="17"/>
      <c r="E720" s="13"/>
      <c r="F720" s="13"/>
      <c r="G720" s="19" t="str">
        <f t="shared" si="11"/>
        <v/>
      </c>
      <c r="H720" s="13"/>
      <c r="I720" s="13"/>
    </row>
    <row r="721" spans="1:9" x14ac:dyDescent="0.3">
      <c r="A721" s="18"/>
      <c r="B721" s="13"/>
      <c r="C721" s="19" t="str">
        <f>IF($B721="","",IFERROR(INDEX(Items!$B:$B,MATCH($B721,Items!$A:$A,0)),"Unknown code"))</f>
        <v/>
      </c>
      <c r="D721" s="17"/>
      <c r="E721" s="13"/>
      <c r="F721" s="13"/>
      <c r="G721" s="19" t="str">
        <f t="shared" si="11"/>
        <v/>
      </c>
      <c r="H721" s="13"/>
      <c r="I721" s="13"/>
    </row>
    <row r="722" spans="1:9" x14ac:dyDescent="0.3">
      <c r="A722" s="18"/>
      <c r="B722" s="13"/>
      <c r="C722" s="19" t="str">
        <f>IF($B722="","",IFERROR(INDEX(Items!$B:$B,MATCH($B722,Items!$A:$A,0)),"Unknown code"))</f>
        <v/>
      </c>
      <c r="D722" s="17"/>
      <c r="E722" s="13"/>
      <c r="F722" s="13"/>
      <c r="G722" s="19" t="str">
        <f t="shared" si="11"/>
        <v/>
      </c>
      <c r="H722" s="13"/>
      <c r="I722" s="13"/>
    </row>
    <row r="723" spans="1:9" x14ac:dyDescent="0.3">
      <c r="A723" s="18"/>
      <c r="B723" s="13"/>
      <c r="C723" s="19" t="str">
        <f>IF($B723="","",IFERROR(INDEX(Items!$B:$B,MATCH($B723,Items!$A:$A,0)),"Unknown code"))</f>
        <v/>
      </c>
      <c r="D723" s="17"/>
      <c r="E723" s="13"/>
      <c r="F723" s="13"/>
      <c r="G723" s="19" t="str">
        <f t="shared" si="11"/>
        <v/>
      </c>
      <c r="H723" s="13"/>
      <c r="I723" s="13"/>
    </row>
    <row r="724" spans="1:9" x14ac:dyDescent="0.3">
      <c r="A724" s="18"/>
      <c r="B724" s="13"/>
      <c r="C724" s="19" t="str">
        <f>IF($B724="","",IFERROR(INDEX(Items!$B:$B,MATCH($B724,Items!$A:$A,0)),"Unknown code"))</f>
        <v/>
      </c>
      <c r="D724" s="17"/>
      <c r="E724" s="13"/>
      <c r="F724" s="13"/>
      <c r="G724" s="19" t="str">
        <f t="shared" si="11"/>
        <v/>
      </c>
      <c r="H724" s="13"/>
      <c r="I724" s="13"/>
    </row>
    <row r="725" spans="1:9" x14ac:dyDescent="0.3">
      <c r="A725" s="18"/>
      <c r="B725" s="13"/>
      <c r="C725" s="19" t="str">
        <f>IF($B725="","",IFERROR(INDEX(Items!$B:$B,MATCH($B725,Items!$A:$A,0)),"Unknown code"))</f>
        <v/>
      </c>
      <c r="D725" s="17"/>
      <c r="E725" s="13"/>
      <c r="F725" s="13"/>
      <c r="G725" s="19" t="str">
        <f t="shared" si="11"/>
        <v/>
      </c>
      <c r="H725" s="13"/>
      <c r="I725" s="13"/>
    </row>
    <row r="726" spans="1:9" x14ac:dyDescent="0.3">
      <c r="A726" s="18"/>
      <c r="B726" s="13"/>
      <c r="C726" s="19" t="str">
        <f>IF($B726="","",IFERROR(INDEX(Items!$B:$B,MATCH($B726,Items!$A:$A,0)),"Unknown code"))</f>
        <v/>
      </c>
      <c r="D726" s="17"/>
      <c r="E726" s="13"/>
      <c r="F726" s="13"/>
      <c r="G726" s="19" t="str">
        <f t="shared" si="11"/>
        <v/>
      </c>
      <c r="H726" s="13"/>
      <c r="I726" s="13"/>
    </row>
    <row r="727" spans="1:9" x14ac:dyDescent="0.3">
      <c r="A727" s="18"/>
      <c r="B727" s="13"/>
      <c r="C727" s="19" t="str">
        <f>IF($B727="","",IFERROR(INDEX(Items!$B:$B,MATCH($B727,Items!$A:$A,0)),"Unknown code"))</f>
        <v/>
      </c>
      <c r="D727" s="17"/>
      <c r="E727" s="13"/>
      <c r="F727" s="13"/>
      <c r="G727" s="19" t="str">
        <f t="shared" si="11"/>
        <v/>
      </c>
      <c r="H727" s="13"/>
      <c r="I727" s="13"/>
    </row>
    <row r="728" spans="1:9" x14ac:dyDescent="0.3">
      <c r="A728" s="18"/>
      <c r="B728" s="13"/>
      <c r="C728" s="19" t="str">
        <f>IF($B728="","",IFERROR(INDEX(Items!$B:$B,MATCH($B728,Items!$A:$A,0)),"Unknown code"))</f>
        <v/>
      </c>
      <c r="D728" s="17"/>
      <c r="E728" s="13"/>
      <c r="F728" s="13"/>
      <c r="G728" s="19" t="str">
        <f t="shared" si="11"/>
        <v/>
      </c>
      <c r="H728" s="13"/>
      <c r="I728" s="13"/>
    </row>
    <row r="729" spans="1:9" x14ac:dyDescent="0.3">
      <c r="A729" s="18"/>
      <c r="B729" s="13"/>
      <c r="C729" s="19" t="str">
        <f>IF($B729="","",IFERROR(INDEX(Items!$B:$B,MATCH($B729,Items!$A:$A,0)),"Unknown code"))</f>
        <v/>
      </c>
      <c r="D729" s="17"/>
      <c r="E729" s="13"/>
      <c r="F729" s="13"/>
      <c r="G729" s="19" t="str">
        <f t="shared" si="11"/>
        <v/>
      </c>
      <c r="H729" s="13"/>
      <c r="I729" s="13"/>
    </row>
    <row r="730" spans="1:9" x14ac:dyDescent="0.3">
      <c r="A730" s="18"/>
      <c r="B730" s="13"/>
      <c r="C730" s="19" t="str">
        <f>IF($B730="","",IFERROR(INDEX(Items!$B:$B,MATCH($B730,Items!$A:$A,0)),"Unknown code"))</f>
        <v/>
      </c>
      <c r="D730" s="17"/>
      <c r="E730" s="13"/>
      <c r="F730" s="13"/>
      <c r="G730" s="19" t="str">
        <f t="shared" si="11"/>
        <v/>
      </c>
      <c r="H730" s="13"/>
      <c r="I730" s="13"/>
    </row>
    <row r="731" spans="1:9" x14ac:dyDescent="0.3">
      <c r="A731" s="18"/>
      <c r="B731" s="13"/>
      <c r="C731" s="19" t="str">
        <f>IF($B731="","",IFERROR(INDEX(Items!$B:$B,MATCH($B731,Items!$A:$A,0)),"Unknown code"))</f>
        <v/>
      </c>
      <c r="D731" s="17"/>
      <c r="E731" s="13"/>
      <c r="F731" s="13"/>
      <c r="G731" s="19" t="str">
        <f t="shared" si="11"/>
        <v/>
      </c>
      <c r="H731" s="13"/>
      <c r="I731" s="13"/>
    </row>
    <row r="732" spans="1:9" x14ac:dyDescent="0.3">
      <c r="A732" s="18"/>
      <c r="B732" s="13"/>
      <c r="C732" s="19" t="str">
        <f>IF($B732="","",IFERROR(INDEX(Items!$B:$B,MATCH($B732,Items!$A:$A,0)),"Unknown code"))</f>
        <v/>
      </c>
      <c r="D732" s="17"/>
      <c r="E732" s="13"/>
      <c r="F732" s="13"/>
      <c r="G732" s="19" t="str">
        <f t="shared" si="11"/>
        <v/>
      </c>
      <c r="H732" s="13"/>
      <c r="I732" s="13"/>
    </row>
    <row r="733" spans="1:9" x14ac:dyDescent="0.3">
      <c r="A733" s="18"/>
      <c r="B733" s="13"/>
      <c r="C733" s="19" t="str">
        <f>IF($B733="","",IFERROR(INDEX(Items!$B:$B,MATCH($B733,Items!$A:$A,0)),"Unknown code"))</f>
        <v/>
      </c>
      <c r="D733" s="17"/>
      <c r="E733" s="13"/>
      <c r="F733" s="13"/>
      <c r="G733" s="19" t="str">
        <f t="shared" si="11"/>
        <v/>
      </c>
      <c r="H733" s="13"/>
      <c r="I733" s="13"/>
    </row>
    <row r="734" spans="1:9" x14ac:dyDescent="0.3">
      <c r="A734" s="18"/>
      <c r="B734" s="13"/>
      <c r="C734" s="19" t="str">
        <f>IF($B734="","",IFERROR(INDEX(Items!$B:$B,MATCH($B734,Items!$A:$A,0)),"Unknown code"))</f>
        <v/>
      </c>
      <c r="D734" s="17"/>
      <c r="E734" s="13"/>
      <c r="F734" s="13"/>
      <c r="G734" s="19" t="str">
        <f t="shared" si="11"/>
        <v/>
      </c>
      <c r="H734" s="13"/>
      <c r="I734" s="13"/>
    </row>
    <row r="735" spans="1:9" x14ac:dyDescent="0.3">
      <c r="A735" s="18"/>
      <c r="B735" s="13"/>
      <c r="C735" s="19" t="str">
        <f>IF($B735="","",IFERROR(INDEX(Items!$B:$B,MATCH($B735,Items!$A:$A,0)),"Unknown code"))</f>
        <v/>
      </c>
      <c r="D735" s="17"/>
      <c r="E735" s="13"/>
      <c r="F735" s="13"/>
      <c r="G735" s="19" t="str">
        <f t="shared" si="11"/>
        <v/>
      </c>
      <c r="H735" s="13"/>
      <c r="I735" s="13"/>
    </row>
    <row r="736" spans="1:9" x14ac:dyDescent="0.3">
      <c r="A736" s="18"/>
      <c r="B736" s="13"/>
      <c r="C736" s="19" t="str">
        <f>IF($B736="","",IFERROR(INDEX(Items!$B:$B,MATCH($B736,Items!$A:$A,0)),"Unknown code"))</f>
        <v/>
      </c>
      <c r="D736" s="17"/>
      <c r="E736" s="13"/>
      <c r="F736" s="13"/>
      <c r="G736" s="19" t="str">
        <f t="shared" si="11"/>
        <v/>
      </c>
      <c r="H736" s="13"/>
      <c r="I736" s="13"/>
    </row>
    <row r="737" spans="1:9" x14ac:dyDescent="0.3">
      <c r="A737" s="18"/>
      <c r="B737" s="13"/>
      <c r="C737" s="19" t="str">
        <f>IF($B737="","",IFERROR(INDEX(Items!$B:$B,MATCH($B737,Items!$A:$A,0)),"Unknown code"))</f>
        <v/>
      </c>
      <c r="D737" s="17"/>
      <c r="E737" s="13"/>
      <c r="F737" s="13"/>
      <c r="G737" s="19" t="str">
        <f t="shared" si="11"/>
        <v/>
      </c>
      <c r="H737" s="13"/>
      <c r="I737" s="13"/>
    </row>
    <row r="738" spans="1:9" x14ac:dyDescent="0.3">
      <c r="A738" s="18"/>
      <c r="B738" s="13"/>
      <c r="C738" s="19" t="str">
        <f>IF($B738="","",IFERROR(INDEX(Items!$B:$B,MATCH($B738,Items!$A:$A,0)),"Unknown code"))</f>
        <v/>
      </c>
      <c r="D738" s="17"/>
      <c r="E738" s="13"/>
      <c r="F738" s="13"/>
      <c r="G738" s="19" t="str">
        <f t="shared" si="11"/>
        <v/>
      </c>
      <c r="H738" s="13"/>
      <c r="I738" s="13"/>
    </row>
    <row r="739" spans="1:9" x14ac:dyDescent="0.3">
      <c r="A739" s="18"/>
      <c r="B739" s="13"/>
      <c r="C739" s="19" t="str">
        <f>IF($B739="","",IFERROR(INDEX(Items!$B:$B,MATCH($B739,Items!$A:$A,0)),"Unknown code"))</f>
        <v/>
      </c>
      <c r="D739" s="17"/>
      <c r="E739" s="13"/>
      <c r="F739" s="13"/>
      <c r="G739" s="19" t="str">
        <f t="shared" si="11"/>
        <v/>
      </c>
      <c r="H739" s="13"/>
      <c r="I739" s="13"/>
    </row>
    <row r="740" spans="1:9" x14ac:dyDescent="0.3">
      <c r="A740" s="18"/>
      <c r="B740" s="13"/>
      <c r="C740" s="19" t="str">
        <f>IF($B740="","",IFERROR(INDEX(Items!$B:$B,MATCH($B740,Items!$A:$A,0)),"Unknown code"))</f>
        <v/>
      </c>
      <c r="D740" s="17"/>
      <c r="E740" s="13"/>
      <c r="F740" s="13"/>
      <c r="G740" s="19" t="str">
        <f t="shared" si="11"/>
        <v/>
      </c>
      <c r="H740" s="13"/>
      <c r="I740" s="13"/>
    </row>
    <row r="741" spans="1:9" x14ac:dyDescent="0.3">
      <c r="A741" s="18"/>
      <c r="B741" s="13"/>
      <c r="C741" s="19" t="str">
        <f>IF($B741="","",IFERROR(INDEX(Items!$B:$B,MATCH($B741,Items!$A:$A,0)),"Unknown code"))</f>
        <v/>
      </c>
      <c r="D741" s="17"/>
      <c r="E741" s="13"/>
      <c r="F741" s="13"/>
      <c r="G741" s="19" t="str">
        <f t="shared" si="11"/>
        <v/>
      </c>
      <c r="H741" s="13"/>
      <c r="I741" s="13"/>
    </row>
    <row r="742" spans="1:9" x14ac:dyDescent="0.3">
      <c r="A742" s="18"/>
      <c r="B742" s="13"/>
      <c r="C742" s="19" t="str">
        <f>IF($B742="","",IFERROR(INDEX(Items!$B:$B,MATCH($B742,Items!$A:$A,0)),"Unknown code"))</f>
        <v/>
      </c>
      <c r="D742" s="17"/>
      <c r="E742" s="13"/>
      <c r="F742" s="13"/>
      <c r="G742" s="19" t="str">
        <f t="shared" si="11"/>
        <v/>
      </c>
      <c r="H742" s="13"/>
      <c r="I742" s="13"/>
    </row>
    <row r="743" spans="1:9" x14ac:dyDescent="0.3">
      <c r="A743" s="18"/>
      <c r="B743" s="13"/>
      <c r="C743" s="19" t="str">
        <f>IF($B743="","",IFERROR(INDEX(Items!$B:$B,MATCH($B743,Items!$A:$A,0)),"Unknown code"))</f>
        <v/>
      </c>
      <c r="D743" s="17"/>
      <c r="E743" s="13"/>
      <c r="F743" s="13"/>
      <c r="G743" s="19" t="str">
        <f t="shared" si="11"/>
        <v/>
      </c>
      <c r="H743" s="13"/>
      <c r="I743" s="13"/>
    </row>
    <row r="744" spans="1:9" x14ac:dyDescent="0.3">
      <c r="A744" s="18"/>
      <c r="B744" s="13"/>
      <c r="C744" s="19" t="str">
        <f>IF($B744="","",IFERROR(INDEX(Items!$B:$B,MATCH($B744,Items!$A:$A,0)),"Unknown code"))</f>
        <v/>
      </c>
      <c r="D744" s="17"/>
      <c r="E744" s="13"/>
      <c r="F744" s="13"/>
      <c r="G744" s="19" t="str">
        <f t="shared" si="11"/>
        <v/>
      </c>
      <c r="H744" s="13"/>
      <c r="I744" s="13"/>
    </row>
    <row r="745" spans="1:9" x14ac:dyDescent="0.3">
      <c r="A745" s="18"/>
      <c r="B745" s="13"/>
      <c r="C745" s="19" t="str">
        <f>IF($B745="","",IFERROR(INDEX(Items!$B:$B,MATCH($B745,Items!$A:$A,0)),"Unknown code"))</f>
        <v/>
      </c>
      <c r="D745" s="17"/>
      <c r="E745" s="13"/>
      <c r="F745" s="13"/>
      <c r="G745" s="19" t="str">
        <f t="shared" si="11"/>
        <v/>
      </c>
      <c r="H745" s="13"/>
      <c r="I745" s="13"/>
    </row>
    <row r="746" spans="1:9" x14ac:dyDescent="0.3">
      <c r="A746" s="18"/>
      <c r="B746" s="13"/>
      <c r="C746" s="19" t="str">
        <f>IF($B746="","",IFERROR(INDEX(Items!$B:$B,MATCH($B746,Items!$A:$A,0)),"Unknown code"))</f>
        <v/>
      </c>
      <c r="D746" s="17"/>
      <c r="E746" s="13"/>
      <c r="F746" s="13"/>
      <c r="G746" s="19" t="str">
        <f t="shared" si="11"/>
        <v/>
      </c>
      <c r="H746" s="13"/>
      <c r="I746" s="13"/>
    </row>
    <row r="747" spans="1:9" x14ac:dyDescent="0.3">
      <c r="A747" s="18"/>
      <c r="B747" s="13"/>
      <c r="C747" s="19" t="str">
        <f>IF($B747="","",IFERROR(INDEX(Items!$B:$B,MATCH($B747,Items!$A:$A,0)),"Unknown code"))</f>
        <v/>
      </c>
      <c r="D747" s="17"/>
      <c r="E747" s="13"/>
      <c r="F747" s="13"/>
      <c r="G747" s="19" t="str">
        <f t="shared" si="11"/>
        <v/>
      </c>
      <c r="H747" s="13"/>
      <c r="I747" s="13"/>
    </row>
    <row r="748" spans="1:9" x14ac:dyDescent="0.3">
      <c r="A748" s="18"/>
      <c r="B748" s="13"/>
      <c r="C748" s="19" t="str">
        <f>IF($B748="","",IFERROR(INDEX(Items!$B:$B,MATCH($B748,Items!$A:$A,0)),"Unknown code"))</f>
        <v/>
      </c>
      <c r="D748" s="17"/>
      <c r="E748" s="13"/>
      <c r="F748" s="13"/>
      <c r="G748" s="19" t="str">
        <f t="shared" si="11"/>
        <v/>
      </c>
      <c r="H748" s="13"/>
      <c r="I748" s="13"/>
    </row>
    <row r="749" spans="1:9" x14ac:dyDescent="0.3">
      <c r="A749" s="18"/>
      <c r="B749" s="13"/>
      <c r="C749" s="19" t="str">
        <f>IF($B749="","",IFERROR(INDEX(Items!$B:$B,MATCH($B749,Items!$A:$A,0)),"Unknown code"))</f>
        <v/>
      </c>
      <c r="D749" s="17"/>
      <c r="E749" s="13"/>
      <c r="F749" s="13"/>
      <c r="G749" s="19" t="str">
        <f t="shared" si="11"/>
        <v/>
      </c>
      <c r="H749" s="13"/>
      <c r="I749" s="13"/>
    </row>
    <row r="750" spans="1:9" x14ac:dyDescent="0.3">
      <c r="A750" s="18"/>
      <c r="B750" s="13"/>
      <c r="C750" s="19" t="str">
        <f>IF($B750="","",IFERROR(INDEX(Items!$B:$B,MATCH($B750,Items!$A:$A,0)),"Unknown code"))</f>
        <v/>
      </c>
      <c r="D750" s="17"/>
      <c r="E750" s="13"/>
      <c r="F750" s="13"/>
      <c r="G750" s="19" t="str">
        <f t="shared" si="11"/>
        <v/>
      </c>
      <c r="H750" s="13"/>
      <c r="I750" s="13"/>
    </row>
    <row r="751" spans="1:9" x14ac:dyDescent="0.3">
      <c r="A751" s="18"/>
      <c r="B751" s="13"/>
      <c r="C751" s="19" t="str">
        <f>IF($B751="","",IFERROR(INDEX(Items!$B:$B,MATCH($B751,Items!$A:$A,0)),"Unknown code"))</f>
        <v/>
      </c>
      <c r="D751" s="17"/>
      <c r="E751" s="13"/>
      <c r="F751" s="13"/>
      <c r="G751" s="19" t="str">
        <f t="shared" si="11"/>
        <v/>
      </c>
      <c r="H751" s="13"/>
      <c r="I751" s="13"/>
    </row>
    <row r="752" spans="1:9" x14ac:dyDescent="0.3">
      <c r="A752" s="18"/>
      <c r="B752" s="13"/>
      <c r="C752" s="19" t="str">
        <f>IF($B752="","",IFERROR(INDEX(Items!$B:$B,MATCH($B752,Items!$A:$A,0)),"Unknown code"))</f>
        <v/>
      </c>
      <c r="D752" s="17"/>
      <c r="E752" s="13"/>
      <c r="F752" s="13"/>
      <c r="G752" s="19" t="str">
        <f t="shared" si="11"/>
        <v/>
      </c>
      <c r="H752" s="13"/>
      <c r="I752" s="13"/>
    </row>
    <row r="753" spans="1:9" x14ac:dyDescent="0.3">
      <c r="A753" s="18"/>
      <c r="B753" s="13"/>
      <c r="C753" s="19" t="str">
        <f>IF($B753="","",IFERROR(INDEX(Items!$B:$B,MATCH($B753,Items!$A:$A,0)),"Unknown code"))</f>
        <v/>
      </c>
      <c r="D753" s="17"/>
      <c r="E753" s="13"/>
      <c r="F753" s="13"/>
      <c r="G753" s="19" t="str">
        <f t="shared" si="11"/>
        <v/>
      </c>
      <c r="H753" s="13"/>
      <c r="I753" s="13"/>
    </row>
    <row r="754" spans="1:9" x14ac:dyDescent="0.3">
      <c r="A754" s="18"/>
      <c r="B754" s="13"/>
      <c r="C754" s="19" t="str">
        <f>IF($B754="","",IFERROR(INDEX(Items!$B:$B,MATCH($B754,Items!$A:$A,0)),"Unknown code"))</f>
        <v/>
      </c>
      <c r="D754" s="17"/>
      <c r="E754" s="13"/>
      <c r="F754" s="13"/>
      <c r="G754" s="19" t="str">
        <f t="shared" si="11"/>
        <v/>
      </c>
      <c r="H754" s="13"/>
      <c r="I754" s="13"/>
    </row>
    <row r="755" spans="1:9" x14ac:dyDescent="0.3">
      <c r="A755" s="18"/>
      <c r="B755" s="13"/>
      <c r="C755" s="19" t="str">
        <f>IF($B755="","",IFERROR(INDEX(Items!$B:$B,MATCH($B755,Items!$A:$A,0)),"Unknown code"))</f>
        <v/>
      </c>
      <c r="D755" s="17"/>
      <c r="E755" s="13"/>
      <c r="F755" s="13"/>
      <c r="G755" s="19" t="str">
        <f t="shared" si="11"/>
        <v/>
      </c>
      <c r="H755" s="13"/>
      <c r="I755" s="13"/>
    </row>
    <row r="756" spans="1:9" x14ac:dyDescent="0.3">
      <c r="A756" s="18"/>
      <c r="B756" s="13"/>
      <c r="C756" s="19" t="str">
        <f>IF($B756="","",IFERROR(INDEX(Items!$B:$B,MATCH($B756,Items!$A:$A,0)),"Unknown code"))</f>
        <v/>
      </c>
      <c r="D756" s="17"/>
      <c r="E756" s="13"/>
      <c r="F756" s="13"/>
      <c r="G756" s="19" t="str">
        <f t="shared" si="11"/>
        <v/>
      </c>
      <c r="H756" s="13"/>
      <c r="I756" s="13"/>
    </row>
    <row r="757" spans="1:9" x14ac:dyDescent="0.3">
      <c r="A757" s="18"/>
      <c r="B757" s="13"/>
      <c r="C757" s="19" t="str">
        <f>IF($B757="","",IFERROR(INDEX(Items!$B:$B,MATCH($B757,Items!$A:$A,0)),"Unknown code"))</f>
        <v/>
      </c>
      <c r="D757" s="17"/>
      <c r="E757" s="13"/>
      <c r="F757" s="13"/>
      <c r="G757" s="19" t="str">
        <f t="shared" si="11"/>
        <v/>
      </c>
      <c r="H757" s="13"/>
      <c r="I757" s="13"/>
    </row>
    <row r="758" spans="1:9" x14ac:dyDescent="0.3">
      <c r="A758" s="18"/>
      <c r="B758" s="13"/>
      <c r="C758" s="19" t="str">
        <f>IF($B758="","",IFERROR(INDEX(Items!$B:$B,MATCH($B758,Items!$A:$A,0)),"Unknown code"))</f>
        <v/>
      </c>
      <c r="D758" s="17"/>
      <c r="E758" s="13"/>
      <c r="F758" s="13"/>
      <c r="G758" s="19" t="str">
        <f t="shared" si="11"/>
        <v/>
      </c>
      <c r="H758" s="13"/>
      <c r="I758" s="13"/>
    </row>
    <row r="759" spans="1:9" x14ac:dyDescent="0.3">
      <c r="A759" s="18"/>
      <c r="B759" s="13"/>
      <c r="C759" s="19" t="str">
        <f>IF($B759="","",IFERROR(INDEX(Items!$B:$B,MATCH($B759,Items!$A:$A,0)),"Unknown code"))</f>
        <v/>
      </c>
      <c r="D759" s="17"/>
      <c r="E759" s="13"/>
      <c r="F759" s="13"/>
      <c r="G759" s="19" t="str">
        <f t="shared" si="11"/>
        <v/>
      </c>
      <c r="H759" s="13"/>
      <c r="I759" s="13"/>
    </row>
    <row r="760" spans="1:9" x14ac:dyDescent="0.3">
      <c r="A760" s="18"/>
      <c r="B760" s="13"/>
      <c r="C760" s="19" t="str">
        <f>IF($B760="","",IFERROR(INDEX(Items!$B:$B,MATCH($B760,Items!$A:$A,0)),"Unknown code"))</f>
        <v/>
      </c>
      <c r="D760" s="17"/>
      <c r="E760" s="13"/>
      <c r="F760" s="13"/>
      <c r="G760" s="19" t="str">
        <f t="shared" si="11"/>
        <v/>
      </c>
      <c r="H760" s="13"/>
      <c r="I760" s="13"/>
    </row>
    <row r="761" spans="1:9" x14ac:dyDescent="0.3">
      <c r="A761" s="18"/>
      <c r="B761" s="13"/>
      <c r="C761" s="19" t="str">
        <f>IF($B761="","",IFERROR(INDEX(Items!$B:$B,MATCH($B761,Items!$A:$A,0)),"Unknown code"))</f>
        <v/>
      </c>
      <c r="D761" s="17"/>
      <c r="E761" s="13"/>
      <c r="F761" s="13"/>
      <c r="G761" s="19" t="str">
        <f t="shared" si="11"/>
        <v/>
      </c>
      <c r="H761" s="13"/>
      <c r="I761" s="13"/>
    </row>
    <row r="762" spans="1:9" x14ac:dyDescent="0.3">
      <c r="A762" s="18"/>
      <c r="B762" s="13"/>
      <c r="C762" s="19" t="str">
        <f>IF($B762="","",IFERROR(INDEX(Items!$B:$B,MATCH($B762,Items!$A:$A,0)),"Unknown code"))</f>
        <v/>
      </c>
      <c r="D762" s="17"/>
      <c r="E762" s="13"/>
      <c r="F762" s="13"/>
      <c r="G762" s="19" t="str">
        <f t="shared" si="11"/>
        <v/>
      </c>
      <c r="H762" s="13"/>
      <c r="I762" s="13"/>
    </row>
    <row r="763" spans="1:9" x14ac:dyDescent="0.3">
      <c r="A763" s="18"/>
      <c r="B763" s="13"/>
      <c r="C763" s="19" t="str">
        <f>IF($B763="","",IFERROR(INDEX(Items!$B:$B,MATCH($B763,Items!$A:$A,0)),"Unknown code"))</f>
        <v/>
      </c>
      <c r="D763" s="17"/>
      <c r="E763" s="13"/>
      <c r="F763" s="13"/>
      <c r="G763" s="19" t="str">
        <f t="shared" si="11"/>
        <v/>
      </c>
      <c r="H763" s="13"/>
      <c r="I763" s="13"/>
    </row>
    <row r="764" spans="1:9" x14ac:dyDescent="0.3">
      <c r="A764" s="18"/>
      <c r="B764" s="13"/>
      <c r="C764" s="19" t="str">
        <f>IF($B764="","",IFERROR(INDEX(Items!$B:$B,MATCH($B764,Items!$A:$A,0)),"Unknown code"))</f>
        <v/>
      </c>
      <c r="D764" s="17"/>
      <c r="E764" s="13"/>
      <c r="F764" s="13"/>
      <c r="G764" s="19" t="str">
        <f t="shared" si="11"/>
        <v/>
      </c>
      <c r="H764" s="13"/>
      <c r="I764" s="13"/>
    </row>
    <row r="765" spans="1:9" x14ac:dyDescent="0.3">
      <c r="A765" s="18"/>
      <c r="B765" s="13"/>
      <c r="C765" s="19" t="str">
        <f>IF($B765="","",IFERROR(INDEX(Items!$B:$B,MATCH($B765,Items!$A:$A,0)),"Unknown code"))</f>
        <v/>
      </c>
      <c r="D765" s="17"/>
      <c r="E765" s="13"/>
      <c r="F765" s="13"/>
      <c r="G765" s="19" t="str">
        <f t="shared" si="11"/>
        <v/>
      </c>
      <c r="H765" s="13"/>
      <c r="I765" s="13"/>
    </row>
    <row r="766" spans="1:9" x14ac:dyDescent="0.3">
      <c r="A766" s="18"/>
      <c r="B766" s="13"/>
      <c r="C766" s="19" t="str">
        <f>IF($B766="","",IFERROR(INDEX(Items!$B:$B,MATCH($B766,Items!$A:$A,0)),"Unknown code"))</f>
        <v/>
      </c>
      <c r="D766" s="17"/>
      <c r="E766" s="13"/>
      <c r="F766" s="13"/>
      <c r="G766" s="19" t="str">
        <f t="shared" si="11"/>
        <v/>
      </c>
      <c r="H766" s="13"/>
      <c r="I766" s="13"/>
    </row>
    <row r="767" spans="1:9" x14ac:dyDescent="0.3">
      <c r="A767" s="18"/>
      <c r="B767" s="13"/>
      <c r="C767" s="19" t="str">
        <f>IF($B767="","",IFERROR(INDEX(Items!$B:$B,MATCH($B767,Items!$A:$A,0)),"Unknown code"))</f>
        <v/>
      </c>
      <c r="D767" s="17"/>
      <c r="E767" s="13"/>
      <c r="F767" s="13"/>
      <c r="G767" s="19" t="str">
        <f t="shared" si="11"/>
        <v/>
      </c>
      <c r="H767" s="13"/>
      <c r="I767" s="13"/>
    </row>
    <row r="768" spans="1:9" x14ac:dyDescent="0.3">
      <c r="A768" s="18"/>
      <c r="B768" s="13"/>
      <c r="C768" s="19" t="str">
        <f>IF($B768="","",IFERROR(INDEX(Items!$B:$B,MATCH($B768,Items!$A:$A,0)),"Unknown code"))</f>
        <v/>
      </c>
      <c r="D768" s="17"/>
      <c r="E768" s="13"/>
      <c r="F768" s="13"/>
      <c r="G768" s="19" t="str">
        <f t="shared" si="11"/>
        <v/>
      </c>
      <c r="H768" s="13"/>
      <c r="I768" s="13"/>
    </row>
    <row r="769" spans="1:9" x14ac:dyDescent="0.3">
      <c r="A769" s="18"/>
      <c r="B769" s="13"/>
      <c r="C769" s="19" t="str">
        <f>IF($B769="","",IFERROR(INDEX(Items!$B:$B,MATCH($B769,Items!$A:$A,0)),"Unknown code"))</f>
        <v/>
      </c>
      <c r="D769" s="17"/>
      <c r="E769" s="13"/>
      <c r="F769" s="13"/>
      <c r="G769" s="19" t="str">
        <f t="shared" si="11"/>
        <v/>
      </c>
      <c r="H769" s="13"/>
      <c r="I769" s="13"/>
    </row>
    <row r="770" spans="1:9" x14ac:dyDescent="0.3">
      <c r="A770" s="18"/>
      <c r="B770" s="13"/>
      <c r="C770" s="19" t="str">
        <f>IF($B770="","",IFERROR(INDEX(Items!$B:$B,MATCH($B770,Items!$A:$A,0)),"Unknown code"))</f>
        <v/>
      </c>
      <c r="D770" s="17"/>
      <c r="E770" s="13"/>
      <c r="F770" s="13"/>
      <c r="G770" s="19" t="str">
        <f t="shared" si="11"/>
        <v/>
      </c>
      <c r="H770" s="13"/>
      <c r="I770" s="13"/>
    </row>
    <row r="771" spans="1:9" x14ac:dyDescent="0.3">
      <c r="A771" s="18"/>
      <c r="B771" s="13"/>
      <c r="C771" s="19" t="str">
        <f>IF($B771="","",IFERROR(INDEX(Items!$B:$B,MATCH($B771,Items!$A:$A,0)),"Unknown code"))</f>
        <v/>
      </c>
      <c r="D771" s="17"/>
      <c r="E771" s="13"/>
      <c r="F771" s="13"/>
      <c r="G771" s="19" t="str">
        <f t="shared" si="11"/>
        <v/>
      </c>
      <c r="H771" s="13"/>
      <c r="I771" s="13"/>
    </row>
    <row r="772" spans="1:9" x14ac:dyDescent="0.3">
      <c r="A772" s="18"/>
      <c r="B772" s="13"/>
      <c r="C772" s="19" t="str">
        <f>IF($B772="","",IFERROR(INDEX(Items!$B:$B,MATCH($B772,Items!$A:$A,0)),"Unknown code"))</f>
        <v/>
      </c>
      <c r="D772" s="17"/>
      <c r="E772" s="13"/>
      <c r="F772" s="13"/>
      <c r="G772" s="19" t="str">
        <f t="shared" ref="G772:G835" si="12">IF($D772="","",IF(AND($E772="",$F772&lt;&gt;""),"Receipt",IF(AND($E772&lt;&gt;"",$F772=""),"Issue",IF(AND($E772&lt;&gt;"",$F772&lt;&gt;""),IF($E772=$F772,"Same location","Transfer"),"Location missing"))))</f>
        <v/>
      </c>
      <c r="H772" s="13"/>
      <c r="I772" s="13"/>
    </row>
    <row r="773" spans="1:9" x14ac:dyDescent="0.3">
      <c r="A773" s="18"/>
      <c r="B773" s="13"/>
      <c r="C773" s="19" t="str">
        <f>IF($B773="","",IFERROR(INDEX(Items!$B:$B,MATCH($B773,Items!$A:$A,0)),"Unknown code"))</f>
        <v/>
      </c>
      <c r="D773" s="17"/>
      <c r="E773" s="13"/>
      <c r="F773" s="13"/>
      <c r="G773" s="19" t="str">
        <f t="shared" si="12"/>
        <v/>
      </c>
      <c r="H773" s="13"/>
      <c r="I773" s="13"/>
    </row>
    <row r="774" spans="1:9" x14ac:dyDescent="0.3">
      <c r="A774" s="18"/>
      <c r="B774" s="13"/>
      <c r="C774" s="19" t="str">
        <f>IF($B774="","",IFERROR(INDEX(Items!$B:$B,MATCH($B774,Items!$A:$A,0)),"Unknown code"))</f>
        <v/>
      </c>
      <c r="D774" s="17"/>
      <c r="E774" s="13"/>
      <c r="F774" s="13"/>
      <c r="G774" s="19" t="str">
        <f t="shared" si="12"/>
        <v/>
      </c>
      <c r="H774" s="13"/>
      <c r="I774" s="13"/>
    </row>
    <row r="775" spans="1:9" x14ac:dyDescent="0.3">
      <c r="A775" s="18"/>
      <c r="B775" s="13"/>
      <c r="C775" s="19" t="str">
        <f>IF($B775="","",IFERROR(INDEX(Items!$B:$B,MATCH($B775,Items!$A:$A,0)),"Unknown code"))</f>
        <v/>
      </c>
      <c r="D775" s="17"/>
      <c r="E775" s="13"/>
      <c r="F775" s="13"/>
      <c r="G775" s="19" t="str">
        <f t="shared" si="12"/>
        <v/>
      </c>
      <c r="H775" s="13"/>
      <c r="I775" s="13"/>
    </row>
    <row r="776" spans="1:9" x14ac:dyDescent="0.3">
      <c r="A776" s="18"/>
      <c r="B776" s="13"/>
      <c r="C776" s="19" t="str">
        <f>IF($B776="","",IFERROR(INDEX(Items!$B:$B,MATCH($B776,Items!$A:$A,0)),"Unknown code"))</f>
        <v/>
      </c>
      <c r="D776" s="17"/>
      <c r="E776" s="13"/>
      <c r="F776" s="13"/>
      <c r="G776" s="19" t="str">
        <f t="shared" si="12"/>
        <v/>
      </c>
      <c r="H776" s="13"/>
      <c r="I776" s="13"/>
    </row>
    <row r="777" spans="1:9" x14ac:dyDescent="0.3">
      <c r="A777" s="18"/>
      <c r="B777" s="13"/>
      <c r="C777" s="19" t="str">
        <f>IF($B777="","",IFERROR(INDEX(Items!$B:$B,MATCH($B777,Items!$A:$A,0)),"Unknown code"))</f>
        <v/>
      </c>
      <c r="D777" s="17"/>
      <c r="E777" s="13"/>
      <c r="F777" s="13"/>
      <c r="G777" s="19" t="str">
        <f t="shared" si="12"/>
        <v/>
      </c>
      <c r="H777" s="13"/>
      <c r="I777" s="13"/>
    </row>
    <row r="778" spans="1:9" x14ac:dyDescent="0.3">
      <c r="A778" s="18"/>
      <c r="B778" s="13"/>
      <c r="C778" s="19" t="str">
        <f>IF($B778="","",IFERROR(INDEX(Items!$B:$B,MATCH($B778,Items!$A:$A,0)),"Unknown code"))</f>
        <v/>
      </c>
      <c r="D778" s="17"/>
      <c r="E778" s="13"/>
      <c r="F778" s="13"/>
      <c r="G778" s="19" t="str">
        <f t="shared" si="12"/>
        <v/>
      </c>
      <c r="H778" s="13"/>
      <c r="I778" s="13"/>
    </row>
    <row r="779" spans="1:9" x14ac:dyDescent="0.3">
      <c r="A779" s="18"/>
      <c r="B779" s="13"/>
      <c r="C779" s="19" t="str">
        <f>IF($B779="","",IFERROR(INDEX(Items!$B:$B,MATCH($B779,Items!$A:$A,0)),"Unknown code"))</f>
        <v/>
      </c>
      <c r="D779" s="17"/>
      <c r="E779" s="13"/>
      <c r="F779" s="13"/>
      <c r="G779" s="19" t="str">
        <f t="shared" si="12"/>
        <v/>
      </c>
      <c r="H779" s="13"/>
      <c r="I779" s="13"/>
    </row>
    <row r="780" spans="1:9" x14ac:dyDescent="0.3">
      <c r="A780" s="18"/>
      <c r="B780" s="13"/>
      <c r="C780" s="19" t="str">
        <f>IF($B780="","",IFERROR(INDEX(Items!$B:$B,MATCH($B780,Items!$A:$A,0)),"Unknown code"))</f>
        <v/>
      </c>
      <c r="D780" s="17"/>
      <c r="E780" s="13"/>
      <c r="F780" s="13"/>
      <c r="G780" s="19" t="str">
        <f t="shared" si="12"/>
        <v/>
      </c>
      <c r="H780" s="13"/>
      <c r="I780" s="13"/>
    </row>
    <row r="781" spans="1:9" x14ac:dyDescent="0.3">
      <c r="A781" s="18"/>
      <c r="B781" s="13"/>
      <c r="C781" s="19" t="str">
        <f>IF($B781="","",IFERROR(INDEX(Items!$B:$B,MATCH($B781,Items!$A:$A,0)),"Unknown code"))</f>
        <v/>
      </c>
      <c r="D781" s="17"/>
      <c r="E781" s="13"/>
      <c r="F781" s="13"/>
      <c r="G781" s="19" t="str">
        <f t="shared" si="12"/>
        <v/>
      </c>
      <c r="H781" s="13"/>
      <c r="I781" s="13"/>
    </row>
    <row r="782" spans="1:9" x14ac:dyDescent="0.3">
      <c r="A782" s="18"/>
      <c r="B782" s="13"/>
      <c r="C782" s="19" t="str">
        <f>IF($B782="","",IFERROR(INDEX(Items!$B:$B,MATCH($B782,Items!$A:$A,0)),"Unknown code"))</f>
        <v/>
      </c>
      <c r="D782" s="17"/>
      <c r="E782" s="13"/>
      <c r="F782" s="13"/>
      <c r="G782" s="19" t="str">
        <f t="shared" si="12"/>
        <v/>
      </c>
      <c r="H782" s="13"/>
      <c r="I782" s="13"/>
    </row>
    <row r="783" spans="1:9" x14ac:dyDescent="0.3">
      <c r="A783" s="18"/>
      <c r="B783" s="13"/>
      <c r="C783" s="19" t="str">
        <f>IF($B783="","",IFERROR(INDEX(Items!$B:$B,MATCH($B783,Items!$A:$A,0)),"Unknown code"))</f>
        <v/>
      </c>
      <c r="D783" s="17"/>
      <c r="E783" s="13"/>
      <c r="F783" s="13"/>
      <c r="G783" s="19" t="str">
        <f t="shared" si="12"/>
        <v/>
      </c>
      <c r="H783" s="13"/>
      <c r="I783" s="13"/>
    </row>
    <row r="784" spans="1:9" x14ac:dyDescent="0.3">
      <c r="A784" s="18"/>
      <c r="B784" s="13"/>
      <c r="C784" s="19" t="str">
        <f>IF($B784="","",IFERROR(INDEX(Items!$B:$B,MATCH($B784,Items!$A:$A,0)),"Unknown code"))</f>
        <v/>
      </c>
      <c r="D784" s="17"/>
      <c r="E784" s="13"/>
      <c r="F784" s="13"/>
      <c r="G784" s="19" t="str">
        <f t="shared" si="12"/>
        <v/>
      </c>
      <c r="H784" s="13"/>
      <c r="I784" s="13"/>
    </row>
    <row r="785" spans="1:9" x14ac:dyDescent="0.3">
      <c r="A785" s="18"/>
      <c r="B785" s="13"/>
      <c r="C785" s="19" t="str">
        <f>IF($B785="","",IFERROR(INDEX(Items!$B:$B,MATCH($B785,Items!$A:$A,0)),"Unknown code"))</f>
        <v/>
      </c>
      <c r="D785" s="17"/>
      <c r="E785" s="13"/>
      <c r="F785" s="13"/>
      <c r="G785" s="19" t="str">
        <f t="shared" si="12"/>
        <v/>
      </c>
      <c r="H785" s="13"/>
      <c r="I785" s="13"/>
    </row>
    <row r="786" spans="1:9" x14ac:dyDescent="0.3">
      <c r="A786" s="18"/>
      <c r="B786" s="13"/>
      <c r="C786" s="19" t="str">
        <f>IF($B786="","",IFERROR(INDEX(Items!$B:$B,MATCH($B786,Items!$A:$A,0)),"Unknown code"))</f>
        <v/>
      </c>
      <c r="D786" s="17"/>
      <c r="E786" s="13"/>
      <c r="F786" s="13"/>
      <c r="G786" s="19" t="str">
        <f t="shared" si="12"/>
        <v/>
      </c>
      <c r="H786" s="13"/>
      <c r="I786" s="13"/>
    </row>
    <row r="787" spans="1:9" x14ac:dyDescent="0.3">
      <c r="A787" s="18"/>
      <c r="B787" s="13"/>
      <c r="C787" s="19" t="str">
        <f>IF($B787="","",IFERROR(INDEX(Items!$B:$B,MATCH($B787,Items!$A:$A,0)),"Unknown code"))</f>
        <v/>
      </c>
      <c r="D787" s="17"/>
      <c r="E787" s="13"/>
      <c r="F787" s="13"/>
      <c r="G787" s="19" t="str">
        <f t="shared" si="12"/>
        <v/>
      </c>
      <c r="H787" s="13"/>
      <c r="I787" s="13"/>
    </row>
    <row r="788" spans="1:9" x14ac:dyDescent="0.3">
      <c r="A788" s="18"/>
      <c r="B788" s="13"/>
      <c r="C788" s="19" t="str">
        <f>IF($B788="","",IFERROR(INDEX(Items!$B:$B,MATCH($B788,Items!$A:$A,0)),"Unknown code"))</f>
        <v/>
      </c>
      <c r="D788" s="17"/>
      <c r="E788" s="13"/>
      <c r="F788" s="13"/>
      <c r="G788" s="19" t="str">
        <f t="shared" si="12"/>
        <v/>
      </c>
      <c r="H788" s="13"/>
      <c r="I788" s="13"/>
    </row>
    <row r="789" spans="1:9" x14ac:dyDescent="0.3">
      <c r="A789" s="18"/>
      <c r="B789" s="13"/>
      <c r="C789" s="19" t="str">
        <f>IF($B789="","",IFERROR(INDEX(Items!$B:$B,MATCH($B789,Items!$A:$A,0)),"Unknown code"))</f>
        <v/>
      </c>
      <c r="D789" s="17"/>
      <c r="E789" s="13"/>
      <c r="F789" s="13"/>
      <c r="G789" s="19" t="str">
        <f t="shared" si="12"/>
        <v/>
      </c>
      <c r="H789" s="13"/>
      <c r="I789" s="13"/>
    </row>
    <row r="790" spans="1:9" x14ac:dyDescent="0.3">
      <c r="A790" s="18"/>
      <c r="B790" s="13"/>
      <c r="C790" s="19" t="str">
        <f>IF($B790="","",IFERROR(INDEX(Items!$B:$B,MATCH($B790,Items!$A:$A,0)),"Unknown code"))</f>
        <v/>
      </c>
      <c r="D790" s="17"/>
      <c r="E790" s="13"/>
      <c r="F790" s="13"/>
      <c r="G790" s="19" t="str">
        <f t="shared" si="12"/>
        <v/>
      </c>
      <c r="H790" s="13"/>
      <c r="I790" s="13"/>
    </row>
    <row r="791" spans="1:9" x14ac:dyDescent="0.3">
      <c r="A791" s="18"/>
      <c r="B791" s="13"/>
      <c r="C791" s="19" t="str">
        <f>IF($B791="","",IFERROR(INDEX(Items!$B:$B,MATCH($B791,Items!$A:$A,0)),"Unknown code"))</f>
        <v/>
      </c>
      <c r="D791" s="17"/>
      <c r="E791" s="13"/>
      <c r="F791" s="13"/>
      <c r="G791" s="19" t="str">
        <f t="shared" si="12"/>
        <v/>
      </c>
      <c r="H791" s="13"/>
      <c r="I791" s="13"/>
    </row>
    <row r="792" spans="1:9" x14ac:dyDescent="0.3">
      <c r="A792" s="18"/>
      <c r="B792" s="13"/>
      <c r="C792" s="19" t="str">
        <f>IF($B792="","",IFERROR(INDEX(Items!$B:$B,MATCH($B792,Items!$A:$A,0)),"Unknown code"))</f>
        <v/>
      </c>
      <c r="D792" s="17"/>
      <c r="E792" s="13"/>
      <c r="F792" s="13"/>
      <c r="G792" s="19" t="str">
        <f t="shared" si="12"/>
        <v/>
      </c>
      <c r="H792" s="13"/>
      <c r="I792" s="13"/>
    </row>
    <row r="793" spans="1:9" x14ac:dyDescent="0.3">
      <c r="A793" s="18"/>
      <c r="B793" s="13"/>
      <c r="C793" s="19" t="str">
        <f>IF($B793="","",IFERROR(INDEX(Items!$B:$B,MATCH($B793,Items!$A:$A,0)),"Unknown code"))</f>
        <v/>
      </c>
      <c r="D793" s="17"/>
      <c r="E793" s="13"/>
      <c r="F793" s="13"/>
      <c r="G793" s="19" t="str">
        <f t="shared" si="12"/>
        <v/>
      </c>
      <c r="H793" s="13"/>
      <c r="I793" s="13"/>
    </row>
    <row r="794" spans="1:9" x14ac:dyDescent="0.3">
      <c r="A794" s="18"/>
      <c r="B794" s="13"/>
      <c r="C794" s="19" t="str">
        <f>IF($B794="","",IFERROR(INDEX(Items!$B:$B,MATCH($B794,Items!$A:$A,0)),"Unknown code"))</f>
        <v/>
      </c>
      <c r="D794" s="17"/>
      <c r="E794" s="13"/>
      <c r="F794" s="13"/>
      <c r="G794" s="19" t="str">
        <f t="shared" si="12"/>
        <v/>
      </c>
      <c r="H794" s="13"/>
      <c r="I794" s="13"/>
    </row>
    <row r="795" spans="1:9" x14ac:dyDescent="0.3">
      <c r="A795" s="18"/>
      <c r="B795" s="13"/>
      <c r="C795" s="19" t="str">
        <f>IF($B795="","",IFERROR(INDEX(Items!$B:$B,MATCH($B795,Items!$A:$A,0)),"Unknown code"))</f>
        <v/>
      </c>
      <c r="D795" s="17"/>
      <c r="E795" s="13"/>
      <c r="F795" s="13"/>
      <c r="G795" s="19" t="str">
        <f t="shared" si="12"/>
        <v/>
      </c>
      <c r="H795" s="13"/>
      <c r="I795" s="13"/>
    </row>
    <row r="796" spans="1:9" x14ac:dyDescent="0.3">
      <c r="A796" s="18"/>
      <c r="B796" s="13"/>
      <c r="C796" s="19" t="str">
        <f>IF($B796="","",IFERROR(INDEX(Items!$B:$B,MATCH($B796,Items!$A:$A,0)),"Unknown code"))</f>
        <v/>
      </c>
      <c r="D796" s="17"/>
      <c r="E796" s="13"/>
      <c r="F796" s="13"/>
      <c r="G796" s="19" t="str">
        <f t="shared" si="12"/>
        <v/>
      </c>
      <c r="H796" s="13"/>
      <c r="I796" s="13"/>
    </row>
    <row r="797" spans="1:9" x14ac:dyDescent="0.3">
      <c r="A797" s="18"/>
      <c r="B797" s="13"/>
      <c r="C797" s="19" t="str">
        <f>IF($B797="","",IFERROR(INDEX(Items!$B:$B,MATCH($B797,Items!$A:$A,0)),"Unknown code"))</f>
        <v/>
      </c>
      <c r="D797" s="17"/>
      <c r="E797" s="13"/>
      <c r="F797" s="13"/>
      <c r="G797" s="19" t="str">
        <f t="shared" si="12"/>
        <v/>
      </c>
      <c r="H797" s="13"/>
      <c r="I797" s="13"/>
    </row>
    <row r="798" spans="1:9" x14ac:dyDescent="0.3">
      <c r="A798" s="18"/>
      <c r="B798" s="13"/>
      <c r="C798" s="19" t="str">
        <f>IF($B798="","",IFERROR(INDEX(Items!$B:$B,MATCH($B798,Items!$A:$A,0)),"Unknown code"))</f>
        <v/>
      </c>
      <c r="D798" s="17"/>
      <c r="E798" s="13"/>
      <c r="F798" s="13"/>
      <c r="G798" s="19" t="str">
        <f t="shared" si="12"/>
        <v/>
      </c>
      <c r="H798" s="13"/>
      <c r="I798" s="13"/>
    </row>
    <row r="799" spans="1:9" x14ac:dyDescent="0.3">
      <c r="A799" s="18"/>
      <c r="B799" s="13"/>
      <c r="C799" s="19" t="str">
        <f>IF($B799="","",IFERROR(INDEX(Items!$B:$B,MATCH($B799,Items!$A:$A,0)),"Unknown code"))</f>
        <v/>
      </c>
      <c r="D799" s="17"/>
      <c r="E799" s="13"/>
      <c r="F799" s="13"/>
      <c r="G799" s="19" t="str">
        <f t="shared" si="12"/>
        <v/>
      </c>
      <c r="H799" s="13"/>
      <c r="I799" s="13"/>
    </row>
    <row r="800" spans="1:9" x14ac:dyDescent="0.3">
      <c r="A800" s="18"/>
      <c r="B800" s="13"/>
      <c r="C800" s="19" t="str">
        <f>IF($B800="","",IFERROR(INDEX(Items!$B:$B,MATCH($B800,Items!$A:$A,0)),"Unknown code"))</f>
        <v/>
      </c>
      <c r="D800" s="17"/>
      <c r="E800" s="13"/>
      <c r="F800" s="13"/>
      <c r="G800" s="19" t="str">
        <f t="shared" si="12"/>
        <v/>
      </c>
      <c r="H800" s="13"/>
      <c r="I800" s="13"/>
    </row>
    <row r="801" spans="1:9" x14ac:dyDescent="0.3">
      <c r="A801" s="18"/>
      <c r="B801" s="13"/>
      <c r="C801" s="19" t="str">
        <f>IF($B801="","",IFERROR(INDEX(Items!$B:$B,MATCH($B801,Items!$A:$A,0)),"Unknown code"))</f>
        <v/>
      </c>
      <c r="D801" s="17"/>
      <c r="E801" s="13"/>
      <c r="F801" s="13"/>
      <c r="G801" s="19" t="str">
        <f t="shared" si="12"/>
        <v/>
      </c>
      <c r="H801" s="13"/>
      <c r="I801" s="13"/>
    </row>
    <row r="802" spans="1:9" x14ac:dyDescent="0.3">
      <c r="A802" s="18"/>
      <c r="B802" s="13"/>
      <c r="C802" s="19" t="str">
        <f>IF($B802="","",IFERROR(INDEX(Items!$B:$B,MATCH($B802,Items!$A:$A,0)),"Unknown code"))</f>
        <v/>
      </c>
      <c r="D802" s="17"/>
      <c r="E802" s="13"/>
      <c r="F802" s="13"/>
      <c r="G802" s="19" t="str">
        <f t="shared" si="12"/>
        <v/>
      </c>
      <c r="H802" s="13"/>
      <c r="I802" s="13"/>
    </row>
    <row r="803" spans="1:9" x14ac:dyDescent="0.3">
      <c r="A803" s="18"/>
      <c r="B803" s="13"/>
      <c r="C803" s="19" t="str">
        <f>IF($B803="","",IFERROR(INDEX(Items!$B:$B,MATCH($B803,Items!$A:$A,0)),"Unknown code"))</f>
        <v/>
      </c>
      <c r="D803" s="17"/>
      <c r="E803" s="13"/>
      <c r="F803" s="13"/>
      <c r="G803" s="19" t="str">
        <f t="shared" si="12"/>
        <v/>
      </c>
      <c r="H803" s="13"/>
      <c r="I803" s="13"/>
    </row>
    <row r="804" spans="1:9" x14ac:dyDescent="0.3">
      <c r="A804" s="18"/>
      <c r="B804" s="13"/>
      <c r="C804" s="19" t="str">
        <f>IF($B804="","",IFERROR(INDEX(Items!$B:$B,MATCH($B804,Items!$A:$A,0)),"Unknown code"))</f>
        <v/>
      </c>
      <c r="D804" s="17"/>
      <c r="E804" s="13"/>
      <c r="F804" s="13"/>
      <c r="G804" s="19" t="str">
        <f t="shared" si="12"/>
        <v/>
      </c>
      <c r="H804" s="13"/>
      <c r="I804" s="13"/>
    </row>
    <row r="805" spans="1:9" x14ac:dyDescent="0.3">
      <c r="A805" s="18"/>
      <c r="B805" s="13"/>
      <c r="C805" s="19" t="str">
        <f>IF($B805="","",IFERROR(INDEX(Items!$B:$B,MATCH($B805,Items!$A:$A,0)),"Unknown code"))</f>
        <v/>
      </c>
      <c r="D805" s="17"/>
      <c r="E805" s="13"/>
      <c r="F805" s="13"/>
      <c r="G805" s="19" t="str">
        <f t="shared" si="12"/>
        <v/>
      </c>
      <c r="H805" s="13"/>
      <c r="I805" s="13"/>
    </row>
    <row r="806" spans="1:9" x14ac:dyDescent="0.3">
      <c r="A806" s="18"/>
      <c r="B806" s="13"/>
      <c r="C806" s="19" t="str">
        <f>IF($B806="","",IFERROR(INDEX(Items!$B:$B,MATCH($B806,Items!$A:$A,0)),"Unknown code"))</f>
        <v/>
      </c>
      <c r="D806" s="17"/>
      <c r="E806" s="13"/>
      <c r="F806" s="13"/>
      <c r="G806" s="19" t="str">
        <f t="shared" si="12"/>
        <v/>
      </c>
      <c r="H806" s="13"/>
      <c r="I806" s="13"/>
    </row>
    <row r="807" spans="1:9" x14ac:dyDescent="0.3">
      <c r="A807" s="18"/>
      <c r="B807" s="13"/>
      <c r="C807" s="19" t="str">
        <f>IF($B807="","",IFERROR(INDEX(Items!$B:$B,MATCH($B807,Items!$A:$A,0)),"Unknown code"))</f>
        <v/>
      </c>
      <c r="D807" s="17"/>
      <c r="E807" s="13"/>
      <c r="F807" s="13"/>
      <c r="G807" s="19" t="str">
        <f t="shared" si="12"/>
        <v/>
      </c>
      <c r="H807" s="13"/>
      <c r="I807" s="13"/>
    </row>
    <row r="808" spans="1:9" x14ac:dyDescent="0.3">
      <c r="A808" s="18"/>
      <c r="B808" s="13"/>
      <c r="C808" s="19" t="str">
        <f>IF($B808="","",IFERROR(INDEX(Items!$B:$B,MATCH($B808,Items!$A:$A,0)),"Unknown code"))</f>
        <v/>
      </c>
      <c r="D808" s="17"/>
      <c r="E808" s="13"/>
      <c r="F808" s="13"/>
      <c r="G808" s="19" t="str">
        <f t="shared" si="12"/>
        <v/>
      </c>
      <c r="H808" s="13"/>
      <c r="I808" s="13"/>
    </row>
    <row r="809" spans="1:9" x14ac:dyDescent="0.3">
      <c r="A809" s="18"/>
      <c r="B809" s="13"/>
      <c r="C809" s="19" t="str">
        <f>IF($B809="","",IFERROR(INDEX(Items!$B:$B,MATCH($B809,Items!$A:$A,0)),"Unknown code"))</f>
        <v/>
      </c>
      <c r="D809" s="17"/>
      <c r="E809" s="13"/>
      <c r="F809" s="13"/>
      <c r="G809" s="19" t="str">
        <f t="shared" si="12"/>
        <v/>
      </c>
      <c r="H809" s="13"/>
      <c r="I809" s="13"/>
    </row>
    <row r="810" spans="1:9" x14ac:dyDescent="0.3">
      <c r="A810" s="18"/>
      <c r="B810" s="13"/>
      <c r="C810" s="19" t="str">
        <f>IF($B810="","",IFERROR(INDEX(Items!$B:$B,MATCH($B810,Items!$A:$A,0)),"Unknown code"))</f>
        <v/>
      </c>
      <c r="D810" s="17"/>
      <c r="E810" s="13"/>
      <c r="F810" s="13"/>
      <c r="G810" s="19" t="str">
        <f t="shared" si="12"/>
        <v/>
      </c>
      <c r="H810" s="13"/>
      <c r="I810" s="13"/>
    </row>
    <row r="811" spans="1:9" x14ac:dyDescent="0.3">
      <c r="A811" s="18"/>
      <c r="B811" s="13"/>
      <c r="C811" s="19" t="str">
        <f>IF($B811="","",IFERROR(INDEX(Items!$B:$B,MATCH($B811,Items!$A:$A,0)),"Unknown code"))</f>
        <v/>
      </c>
      <c r="D811" s="17"/>
      <c r="E811" s="13"/>
      <c r="F811" s="13"/>
      <c r="G811" s="19" t="str">
        <f t="shared" si="12"/>
        <v/>
      </c>
      <c r="H811" s="13"/>
      <c r="I811" s="13"/>
    </row>
    <row r="812" spans="1:9" x14ac:dyDescent="0.3">
      <c r="A812" s="18"/>
      <c r="B812" s="13"/>
      <c r="C812" s="19" t="str">
        <f>IF($B812="","",IFERROR(INDEX(Items!$B:$B,MATCH($B812,Items!$A:$A,0)),"Unknown code"))</f>
        <v/>
      </c>
      <c r="D812" s="17"/>
      <c r="E812" s="13"/>
      <c r="F812" s="13"/>
      <c r="G812" s="19" t="str">
        <f t="shared" si="12"/>
        <v/>
      </c>
      <c r="H812" s="13"/>
      <c r="I812" s="13"/>
    </row>
    <row r="813" spans="1:9" x14ac:dyDescent="0.3">
      <c r="A813" s="18"/>
      <c r="B813" s="13"/>
      <c r="C813" s="19" t="str">
        <f>IF($B813="","",IFERROR(INDEX(Items!$B:$B,MATCH($B813,Items!$A:$A,0)),"Unknown code"))</f>
        <v/>
      </c>
      <c r="D813" s="17"/>
      <c r="E813" s="13"/>
      <c r="F813" s="13"/>
      <c r="G813" s="19" t="str">
        <f t="shared" si="12"/>
        <v/>
      </c>
      <c r="H813" s="13"/>
      <c r="I813" s="13"/>
    </row>
    <row r="814" spans="1:9" x14ac:dyDescent="0.3">
      <c r="A814" s="18"/>
      <c r="B814" s="13"/>
      <c r="C814" s="19" t="str">
        <f>IF($B814="","",IFERROR(INDEX(Items!$B:$B,MATCH($B814,Items!$A:$A,0)),"Unknown code"))</f>
        <v/>
      </c>
      <c r="D814" s="17"/>
      <c r="E814" s="13"/>
      <c r="F814" s="13"/>
      <c r="G814" s="19" t="str">
        <f t="shared" si="12"/>
        <v/>
      </c>
      <c r="H814" s="13"/>
      <c r="I814" s="13"/>
    </row>
    <row r="815" spans="1:9" x14ac:dyDescent="0.3">
      <c r="A815" s="18"/>
      <c r="B815" s="13"/>
      <c r="C815" s="19" t="str">
        <f>IF($B815="","",IFERROR(INDEX(Items!$B:$B,MATCH($B815,Items!$A:$A,0)),"Unknown code"))</f>
        <v/>
      </c>
      <c r="D815" s="17"/>
      <c r="E815" s="13"/>
      <c r="F815" s="13"/>
      <c r="G815" s="19" t="str">
        <f t="shared" si="12"/>
        <v/>
      </c>
      <c r="H815" s="13"/>
      <c r="I815" s="13"/>
    </row>
    <row r="816" spans="1:9" x14ac:dyDescent="0.3">
      <c r="A816" s="18"/>
      <c r="B816" s="13"/>
      <c r="C816" s="19" t="str">
        <f>IF($B816="","",IFERROR(INDEX(Items!$B:$B,MATCH($B816,Items!$A:$A,0)),"Unknown code"))</f>
        <v/>
      </c>
      <c r="D816" s="17"/>
      <c r="E816" s="13"/>
      <c r="F816" s="13"/>
      <c r="G816" s="19" t="str">
        <f t="shared" si="12"/>
        <v/>
      </c>
      <c r="H816" s="13"/>
      <c r="I816" s="13"/>
    </row>
    <row r="817" spans="1:9" x14ac:dyDescent="0.3">
      <c r="A817" s="18"/>
      <c r="B817" s="13"/>
      <c r="C817" s="19" t="str">
        <f>IF($B817="","",IFERROR(INDEX(Items!$B:$B,MATCH($B817,Items!$A:$A,0)),"Unknown code"))</f>
        <v/>
      </c>
      <c r="D817" s="17"/>
      <c r="E817" s="13"/>
      <c r="F817" s="13"/>
      <c r="G817" s="19" t="str">
        <f t="shared" si="12"/>
        <v/>
      </c>
      <c r="H817" s="13"/>
      <c r="I817" s="13"/>
    </row>
    <row r="818" spans="1:9" x14ac:dyDescent="0.3">
      <c r="A818" s="18"/>
      <c r="B818" s="13"/>
      <c r="C818" s="19" t="str">
        <f>IF($B818="","",IFERROR(INDEX(Items!$B:$B,MATCH($B818,Items!$A:$A,0)),"Unknown code"))</f>
        <v/>
      </c>
      <c r="D818" s="17"/>
      <c r="E818" s="13"/>
      <c r="F818" s="13"/>
      <c r="G818" s="19" t="str">
        <f t="shared" si="12"/>
        <v/>
      </c>
      <c r="H818" s="13"/>
      <c r="I818" s="13"/>
    </row>
    <row r="819" spans="1:9" x14ac:dyDescent="0.3">
      <c r="A819" s="18"/>
      <c r="B819" s="13"/>
      <c r="C819" s="19" t="str">
        <f>IF($B819="","",IFERROR(INDEX(Items!$B:$B,MATCH($B819,Items!$A:$A,0)),"Unknown code"))</f>
        <v/>
      </c>
      <c r="D819" s="17"/>
      <c r="E819" s="13"/>
      <c r="F819" s="13"/>
      <c r="G819" s="19" t="str">
        <f t="shared" si="12"/>
        <v/>
      </c>
      <c r="H819" s="13"/>
      <c r="I819" s="13"/>
    </row>
    <row r="820" spans="1:9" x14ac:dyDescent="0.3">
      <c r="A820" s="18"/>
      <c r="B820" s="13"/>
      <c r="C820" s="19" t="str">
        <f>IF($B820="","",IFERROR(INDEX(Items!$B:$B,MATCH($B820,Items!$A:$A,0)),"Unknown code"))</f>
        <v/>
      </c>
      <c r="D820" s="17"/>
      <c r="E820" s="13"/>
      <c r="F820" s="13"/>
      <c r="G820" s="19" t="str">
        <f t="shared" si="12"/>
        <v/>
      </c>
      <c r="H820" s="13"/>
      <c r="I820" s="13"/>
    </row>
    <row r="821" spans="1:9" x14ac:dyDescent="0.3">
      <c r="A821" s="18"/>
      <c r="B821" s="13"/>
      <c r="C821" s="19" t="str">
        <f>IF($B821="","",IFERROR(INDEX(Items!$B:$B,MATCH($B821,Items!$A:$A,0)),"Unknown code"))</f>
        <v/>
      </c>
      <c r="D821" s="17"/>
      <c r="E821" s="13"/>
      <c r="F821" s="13"/>
      <c r="G821" s="19" t="str">
        <f t="shared" si="12"/>
        <v/>
      </c>
      <c r="H821" s="13"/>
      <c r="I821" s="13"/>
    </row>
    <row r="822" spans="1:9" x14ac:dyDescent="0.3">
      <c r="A822" s="18"/>
      <c r="B822" s="13"/>
      <c r="C822" s="19" t="str">
        <f>IF($B822="","",IFERROR(INDEX(Items!$B:$B,MATCH($B822,Items!$A:$A,0)),"Unknown code"))</f>
        <v/>
      </c>
      <c r="D822" s="17"/>
      <c r="E822" s="13"/>
      <c r="F822" s="13"/>
      <c r="G822" s="19" t="str">
        <f t="shared" si="12"/>
        <v/>
      </c>
      <c r="H822" s="13"/>
      <c r="I822" s="13"/>
    </row>
    <row r="823" spans="1:9" x14ac:dyDescent="0.3">
      <c r="A823" s="18"/>
      <c r="B823" s="13"/>
      <c r="C823" s="19" t="str">
        <f>IF($B823="","",IFERROR(INDEX(Items!$B:$B,MATCH($B823,Items!$A:$A,0)),"Unknown code"))</f>
        <v/>
      </c>
      <c r="D823" s="17"/>
      <c r="E823" s="13"/>
      <c r="F823" s="13"/>
      <c r="G823" s="19" t="str">
        <f t="shared" si="12"/>
        <v/>
      </c>
      <c r="H823" s="13"/>
      <c r="I823" s="13"/>
    </row>
    <row r="824" spans="1:9" x14ac:dyDescent="0.3">
      <c r="A824" s="18"/>
      <c r="B824" s="13"/>
      <c r="C824" s="19" t="str">
        <f>IF($B824="","",IFERROR(INDEX(Items!$B:$B,MATCH($B824,Items!$A:$A,0)),"Unknown code"))</f>
        <v/>
      </c>
      <c r="D824" s="17"/>
      <c r="E824" s="13"/>
      <c r="F824" s="13"/>
      <c r="G824" s="19" t="str">
        <f t="shared" si="12"/>
        <v/>
      </c>
      <c r="H824" s="13"/>
      <c r="I824" s="13"/>
    </row>
    <row r="825" spans="1:9" x14ac:dyDescent="0.3">
      <c r="A825" s="18"/>
      <c r="B825" s="13"/>
      <c r="C825" s="19" t="str">
        <f>IF($B825="","",IFERROR(INDEX(Items!$B:$B,MATCH($B825,Items!$A:$A,0)),"Unknown code"))</f>
        <v/>
      </c>
      <c r="D825" s="17"/>
      <c r="E825" s="13"/>
      <c r="F825" s="13"/>
      <c r="G825" s="19" t="str">
        <f t="shared" si="12"/>
        <v/>
      </c>
      <c r="H825" s="13"/>
      <c r="I825" s="13"/>
    </row>
    <row r="826" spans="1:9" x14ac:dyDescent="0.3">
      <c r="A826" s="18"/>
      <c r="B826" s="13"/>
      <c r="C826" s="19" t="str">
        <f>IF($B826="","",IFERROR(INDEX(Items!$B:$B,MATCH($B826,Items!$A:$A,0)),"Unknown code"))</f>
        <v/>
      </c>
      <c r="D826" s="17"/>
      <c r="E826" s="13"/>
      <c r="F826" s="13"/>
      <c r="G826" s="19" t="str">
        <f t="shared" si="12"/>
        <v/>
      </c>
      <c r="H826" s="13"/>
      <c r="I826" s="13"/>
    </row>
    <row r="827" spans="1:9" x14ac:dyDescent="0.3">
      <c r="A827" s="18"/>
      <c r="B827" s="13"/>
      <c r="C827" s="19" t="str">
        <f>IF($B827="","",IFERROR(INDEX(Items!$B:$B,MATCH($B827,Items!$A:$A,0)),"Unknown code"))</f>
        <v/>
      </c>
      <c r="D827" s="17"/>
      <c r="E827" s="13"/>
      <c r="F827" s="13"/>
      <c r="G827" s="19" t="str">
        <f t="shared" si="12"/>
        <v/>
      </c>
      <c r="H827" s="13"/>
      <c r="I827" s="13"/>
    </row>
    <row r="828" spans="1:9" x14ac:dyDescent="0.3">
      <c r="A828" s="18"/>
      <c r="B828" s="13"/>
      <c r="C828" s="19" t="str">
        <f>IF($B828="","",IFERROR(INDEX(Items!$B:$B,MATCH($B828,Items!$A:$A,0)),"Unknown code"))</f>
        <v/>
      </c>
      <c r="D828" s="17"/>
      <c r="E828" s="13"/>
      <c r="F828" s="13"/>
      <c r="G828" s="19" t="str">
        <f t="shared" si="12"/>
        <v/>
      </c>
      <c r="H828" s="13"/>
      <c r="I828" s="13"/>
    </row>
    <row r="829" spans="1:9" x14ac:dyDescent="0.3">
      <c r="A829" s="18"/>
      <c r="B829" s="13"/>
      <c r="C829" s="19" t="str">
        <f>IF($B829="","",IFERROR(INDEX(Items!$B:$B,MATCH($B829,Items!$A:$A,0)),"Unknown code"))</f>
        <v/>
      </c>
      <c r="D829" s="17"/>
      <c r="E829" s="13"/>
      <c r="F829" s="13"/>
      <c r="G829" s="19" t="str">
        <f t="shared" si="12"/>
        <v/>
      </c>
      <c r="H829" s="13"/>
      <c r="I829" s="13"/>
    </row>
    <row r="830" spans="1:9" x14ac:dyDescent="0.3">
      <c r="A830" s="18"/>
      <c r="B830" s="13"/>
      <c r="C830" s="19" t="str">
        <f>IF($B830="","",IFERROR(INDEX(Items!$B:$B,MATCH($B830,Items!$A:$A,0)),"Unknown code"))</f>
        <v/>
      </c>
      <c r="D830" s="17"/>
      <c r="E830" s="13"/>
      <c r="F830" s="13"/>
      <c r="G830" s="19" t="str">
        <f t="shared" si="12"/>
        <v/>
      </c>
      <c r="H830" s="13"/>
      <c r="I830" s="13"/>
    </row>
    <row r="831" spans="1:9" x14ac:dyDescent="0.3">
      <c r="A831" s="18"/>
      <c r="B831" s="13"/>
      <c r="C831" s="19" t="str">
        <f>IF($B831="","",IFERROR(INDEX(Items!$B:$B,MATCH($B831,Items!$A:$A,0)),"Unknown code"))</f>
        <v/>
      </c>
      <c r="D831" s="17"/>
      <c r="E831" s="13"/>
      <c r="F831" s="13"/>
      <c r="G831" s="19" t="str">
        <f t="shared" si="12"/>
        <v/>
      </c>
      <c r="H831" s="13"/>
      <c r="I831" s="13"/>
    </row>
    <row r="832" spans="1:9" x14ac:dyDescent="0.3">
      <c r="A832" s="18"/>
      <c r="B832" s="13"/>
      <c r="C832" s="19" t="str">
        <f>IF($B832="","",IFERROR(INDEX(Items!$B:$B,MATCH($B832,Items!$A:$A,0)),"Unknown code"))</f>
        <v/>
      </c>
      <c r="D832" s="17"/>
      <c r="E832" s="13"/>
      <c r="F832" s="13"/>
      <c r="G832" s="19" t="str">
        <f t="shared" si="12"/>
        <v/>
      </c>
      <c r="H832" s="13"/>
      <c r="I832" s="13"/>
    </row>
    <row r="833" spans="1:9" x14ac:dyDescent="0.3">
      <c r="A833" s="18"/>
      <c r="B833" s="13"/>
      <c r="C833" s="19" t="str">
        <f>IF($B833="","",IFERROR(INDEX(Items!$B:$B,MATCH($B833,Items!$A:$A,0)),"Unknown code"))</f>
        <v/>
      </c>
      <c r="D833" s="17"/>
      <c r="E833" s="13"/>
      <c r="F833" s="13"/>
      <c r="G833" s="19" t="str">
        <f t="shared" si="12"/>
        <v/>
      </c>
      <c r="H833" s="13"/>
      <c r="I833" s="13"/>
    </row>
    <row r="834" spans="1:9" x14ac:dyDescent="0.3">
      <c r="A834" s="18"/>
      <c r="B834" s="13"/>
      <c r="C834" s="19" t="str">
        <f>IF($B834="","",IFERROR(INDEX(Items!$B:$B,MATCH($B834,Items!$A:$A,0)),"Unknown code"))</f>
        <v/>
      </c>
      <c r="D834" s="17"/>
      <c r="E834" s="13"/>
      <c r="F834" s="13"/>
      <c r="G834" s="19" t="str">
        <f t="shared" si="12"/>
        <v/>
      </c>
      <c r="H834" s="13"/>
      <c r="I834" s="13"/>
    </row>
    <row r="835" spans="1:9" x14ac:dyDescent="0.3">
      <c r="A835" s="18"/>
      <c r="B835" s="13"/>
      <c r="C835" s="19" t="str">
        <f>IF($B835="","",IFERROR(INDEX(Items!$B:$B,MATCH($B835,Items!$A:$A,0)),"Unknown code"))</f>
        <v/>
      </c>
      <c r="D835" s="17"/>
      <c r="E835" s="13"/>
      <c r="F835" s="13"/>
      <c r="G835" s="19" t="str">
        <f t="shared" si="12"/>
        <v/>
      </c>
      <c r="H835" s="13"/>
      <c r="I835" s="13"/>
    </row>
    <row r="836" spans="1:9" x14ac:dyDescent="0.3">
      <c r="A836" s="18"/>
      <c r="B836" s="13"/>
      <c r="C836" s="19" t="str">
        <f>IF($B836="","",IFERROR(INDEX(Items!$B:$B,MATCH($B836,Items!$A:$A,0)),"Unknown code"))</f>
        <v/>
      </c>
      <c r="D836" s="17"/>
      <c r="E836" s="13"/>
      <c r="F836" s="13"/>
      <c r="G836" s="19" t="str">
        <f t="shared" ref="G836:G899" si="13">IF($D836="","",IF(AND($E836="",$F836&lt;&gt;""),"Receipt",IF(AND($E836&lt;&gt;"",$F836=""),"Issue",IF(AND($E836&lt;&gt;"",$F836&lt;&gt;""),IF($E836=$F836,"Same location","Transfer"),"Location missing"))))</f>
        <v/>
      </c>
      <c r="H836" s="13"/>
      <c r="I836" s="13"/>
    </row>
    <row r="837" spans="1:9" x14ac:dyDescent="0.3">
      <c r="A837" s="18"/>
      <c r="B837" s="13"/>
      <c r="C837" s="19" t="str">
        <f>IF($B837="","",IFERROR(INDEX(Items!$B:$B,MATCH($B837,Items!$A:$A,0)),"Unknown code"))</f>
        <v/>
      </c>
      <c r="D837" s="17"/>
      <c r="E837" s="13"/>
      <c r="F837" s="13"/>
      <c r="G837" s="19" t="str">
        <f t="shared" si="13"/>
        <v/>
      </c>
      <c r="H837" s="13"/>
      <c r="I837" s="13"/>
    </row>
    <row r="838" spans="1:9" x14ac:dyDescent="0.3">
      <c r="A838" s="18"/>
      <c r="B838" s="13"/>
      <c r="C838" s="19" t="str">
        <f>IF($B838="","",IFERROR(INDEX(Items!$B:$B,MATCH($B838,Items!$A:$A,0)),"Unknown code"))</f>
        <v/>
      </c>
      <c r="D838" s="17"/>
      <c r="E838" s="13"/>
      <c r="F838" s="13"/>
      <c r="G838" s="19" t="str">
        <f t="shared" si="13"/>
        <v/>
      </c>
      <c r="H838" s="13"/>
      <c r="I838" s="13"/>
    </row>
    <row r="839" spans="1:9" x14ac:dyDescent="0.3">
      <c r="A839" s="18"/>
      <c r="B839" s="13"/>
      <c r="C839" s="19" t="str">
        <f>IF($B839="","",IFERROR(INDEX(Items!$B:$B,MATCH($B839,Items!$A:$A,0)),"Unknown code"))</f>
        <v/>
      </c>
      <c r="D839" s="17"/>
      <c r="E839" s="13"/>
      <c r="F839" s="13"/>
      <c r="G839" s="19" t="str">
        <f t="shared" si="13"/>
        <v/>
      </c>
      <c r="H839" s="13"/>
      <c r="I839" s="13"/>
    </row>
    <row r="840" spans="1:9" x14ac:dyDescent="0.3">
      <c r="A840" s="18"/>
      <c r="B840" s="13"/>
      <c r="C840" s="19" t="str">
        <f>IF($B840="","",IFERROR(INDEX(Items!$B:$B,MATCH($B840,Items!$A:$A,0)),"Unknown code"))</f>
        <v/>
      </c>
      <c r="D840" s="17"/>
      <c r="E840" s="13"/>
      <c r="F840" s="13"/>
      <c r="G840" s="19" t="str">
        <f t="shared" si="13"/>
        <v/>
      </c>
      <c r="H840" s="13"/>
      <c r="I840" s="13"/>
    </row>
    <row r="841" spans="1:9" x14ac:dyDescent="0.3">
      <c r="A841" s="18"/>
      <c r="B841" s="13"/>
      <c r="C841" s="19" t="str">
        <f>IF($B841="","",IFERROR(INDEX(Items!$B:$B,MATCH($B841,Items!$A:$A,0)),"Unknown code"))</f>
        <v/>
      </c>
      <c r="D841" s="17"/>
      <c r="E841" s="13"/>
      <c r="F841" s="13"/>
      <c r="G841" s="19" t="str">
        <f t="shared" si="13"/>
        <v/>
      </c>
      <c r="H841" s="13"/>
      <c r="I841" s="13"/>
    </row>
    <row r="842" spans="1:9" x14ac:dyDescent="0.3">
      <c r="A842" s="18"/>
      <c r="B842" s="13"/>
      <c r="C842" s="19" t="str">
        <f>IF($B842="","",IFERROR(INDEX(Items!$B:$B,MATCH($B842,Items!$A:$A,0)),"Unknown code"))</f>
        <v/>
      </c>
      <c r="D842" s="17"/>
      <c r="E842" s="13"/>
      <c r="F842" s="13"/>
      <c r="G842" s="19" t="str">
        <f t="shared" si="13"/>
        <v/>
      </c>
      <c r="H842" s="13"/>
      <c r="I842" s="13"/>
    </row>
    <row r="843" spans="1:9" x14ac:dyDescent="0.3">
      <c r="A843" s="18"/>
      <c r="B843" s="13"/>
      <c r="C843" s="19" t="str">
        <f>IF($B843="","",IFERROR(INDEX(Items!$B:$B,MATCH($B843,Items!$A:$A,0)),"Unknown code"))</f>
        <v/>
      </c>
      <c r="D843" s="17"/>
      <c r="E843" s="13"/>
      <c r="F843" s="13"/>
      <c r="G843" s="19" t="str">
        <f t="shared" si="13"/>
        <v/>
      </c>
      <c r="H843" s="13"/>
      <c r="I843" s="13"/>
    </row>
    <row r="844" spans="1:9" x14ac:dyDescent="0.3">
      <c r="A844" s="18"/>
      <c r="B844" s="13"/>
      <c r="C844" s="19" t="str">
        <f>IF($B844="","",IFERROR(INDEX(Items!$B:$B,MATCH($B844,Items!$A:$A,0)),"Unknown code"))</f>
        <v/>
      </c>
      <c r="D844" s="17"/>
      <c r="E844" s="13"/>
      <c r="F844" s="13"/>
      <c r="G844" s="19" t="str">
        <f t="shared" si="13"/>
        <v/>
      </c>
      <c r="H844" s="13"/>
      <c r="I844" s="13"/>
    </row>
    <row r="845" spans="1:9" x14ac:dyDescent="0.3">
      <c r="A845" s="18"/>
      <c r="B845" s="13"/>
      <c r="C845" s="19" t="str">
        <f>IF($B845="","",IFERROR(INDEX(Items!$B:$B,MATCH($B845,Items!$A:$A,0)),"Unknown code"))</f>
        <v/>
      </c>
      <c r="D845" s="17"/>
      <c r="E845" s="13"/>
      <c r="F845" s="13"/>
      <c r="G845" s="19" t="str">
        <f t="shared" si="13"/>
        <v/>
      </c>
      <c r="H845" s="13"/>
      <c r="I845" s="13"/>
    </row>
    <row r="846" spans="1:9" x14ac:dyDescent="0.3">
      <c r="A846" s="18"/>
      <c r="B846" s="13"/>
      <c r="C846" s="19" t="str">
        <f>IF($B846="","",IFERROR(INDEX(Items!$B:$B,MATCH($B846,Items!$A:$A,0)),"Unknown code"))</f>
        <v/>
      </c>
      <c r="D846" s="17"/>
      <c r="E846" s="13"/>
      <c r="F846" s="13"/>
      <c r="G846" s="19" t="str">
        <f t="shared" si="13"/>
        <v/>
      </c>
      <c r="H846" s="13"/>
      <c r="I846" s="13"/>
    </row>
    <row r="847" spans="1:9" x14ac:dyDescent="0.3">
      <c r="A847" s="18"/>
      <c r="B847" s="13"/>
      <c r="C847" s="19" t="str">
        <f>IF($B847="","",IFERROR(INDEX(Items!$B:$B,MATCH($B847,Items!$A:$A,0)),"Unknown code"))</f>
        <v/>
      </c>
      <c r="D847" s="17"/>
      <c r="E847" s="13"/>
      <c r="F847" s="13"/>
      <c r="G847" s="19" t="str">
        <f t="shared" si="13"/>
        <v/>
      </c>
      <c r="H847" s="13"/>
      <c r="I847" s="13"/>
    </row>
    <row r="848" spans="1:9" x14ac:dyDescent="0.3">
      <c r="A848" s="18"/>
      <c r="B848" s="13"/>
      <c r="C848" s="19" t="str">
        <f>IF($B848="","",IFERROR(INDEX(Items!$B:$B,MATCH($B848,Items!$A:$A,0)),"Unknown code"))</f>
        <v/>
      </c>
      <c r="D848" s="17"/>
      <c r="E848" s="13"/>
      <c r="F848" s="13"/>
      <c r="G848" s="19" t="str">
        <f t="shared" si="13"/>
        <v/>
      </c>
      <c r="H848" s="13"/>
      <c r="I848" s="13"/>
    </row>
    <row r="849" spans="1:9" x14ac:dyDescent="0.3">
      <c r="A849" s="18"/>
      <c r="B849" s="13"/>
      <c r="C849" s="19" t="str">
        <f>IF($B849="","",IFERROR(INDEX(Items!$B:$B,MATCH($B849,Items!$A:$A,0)),"Unknown code"))</f>
        <v/>
      </c>
      <c r="D849" s="17"/>
      <c r="E849" s="13"/>
      <c r="F849" s="13"/>
      <c r="G849" s="19" t="str">
        <f t="shared" si="13"/>
        <v/>
      </c>
      <c r="H849" s="13"/>
      <c r="I849" s="13"/>
    </row>
    <row r="850" spans="1:9" x14ac:dyDescent="0.3">
      <c r="A850" s="18"/>
      <c r="B850" s="13"/>
      <c r="C850" s="19" t="str">
        <f>IF($B850="","",IFERROR(INDEX(Items!$B:$B,MATCH($B850,Items!$A:$A,0)),"Unknown code"))</f>
        <v/>
      </c>
      <c r="D850" s="17"/>
      <c r="E850" s="13"/>
      <c r="F850" s="13"/>
      <c r="G850" s="19" t="str">
        <f t="shared" si="13"/>
        <v/>
      </c>
      <c r="H850" s="13"/>
      <c r="I850" s="13"/>
    </row>
    <row r="851" spans="1:9" x14ac:dyDescent="0.3">
      <c r="A851" s="18"/>
      <c r="B851" s="13"/>
      <c r="C851" s="19" t="str">
        <f>IF($B851="","",IFERROR(INDEX(Items!$B:$B,MATCH($B851,Items!$A:$A,0)),"Unknown code"))</f>
        <v/>
      </c>
      <c r="D851" s="17"/>
      <c r="E851" s="13"/>
      <c r="F851" s="13"/>
      <c r="G851" s="19" t="str">
        <f t="shared" si="13"/>
        <v/>
      </c>
      <c r="H851" s="13"/>
      <c r="I851" s="13"/>
    </row>
    <row r="852" spans="1:9" x14ac:dyDescent="0.3">
      <c r="A852" s="18"/>
      <c r="B852" s="13"/>
      <c r="C852" s="19" t="str">
        <f>IF($B852="","",IFERROR(INDEX(Items!$B:$B,MATCH($B852,Items!$A:$A,0)),"Unknown code"))</f>
        <v/>
      </c>
      <c r="D852" s="17"/>
      <c r="E852" s="13"/>
      <c r="F852" s="13"/>
      <c r="G852" s="19" t="str">
        <f t="shared" si="13"/>
        <v/>
      </c>
      <c r="H852" s="13"/>
      <c r="I852" s="13"/>
    </row>
    <row r="853" spans="1:9" x14ac:dyDescent="0.3">
      <c r="A853" s="18"/>
      <c r="B853" s="13"/>
      <c r="C853" s="19" t="str">
        <f>IF($B853="","",IFERROR(INDEX(Items!$B:$B,MATCH($B853,Items!$A:$A,0)),"Unknown code"))</f>
        <v/>
      </c>
      <c r="D853" s="17"/>
      <c r="E853" s="13"/>
      <c r="F853" s="13"/>
      <c r="G853" s="19" t="str">
        <f t="shared" si="13"/>
        <v/>
      </c>
      <c r="H853" s="13"/>
      <c r="I853" s="13"/>
    </row>
    <row r="854" spans="1:9" x14ac:dyDescent="0.3">
      <c r="A854" s="18"/>
      <c r="B854" s="13"/>
      <c r="C854" s="19" t="str">
        <f>IF($B854="","",IFERROR(INDEX(Items!$B:$B,MATCH($B854,Items!$A:$A,0)),"Unknown code"))</f>
        <v/>
      </c>
      <c r="D854" s="17"/>
      <c r="E854" s="13"/>
      <c r="F854" s="13"/>
      <c r="G854" s="19" t="str">
        <f t="shared" si="13"/>
        <v/>
      </c>
      <c r="H854" s="13"/>
      <c r="I854" s="13"/>
    </row>
    <row r="855" spans="1:9" x14ac:dyDescent="0.3">
      <c r="A855" s="18"/>
      <c r="B855" s="13"/>
      <c r="C855" s="19" t="str">
        <f>IF($B855="","",IFERROR(INDEX(Items!$B:$B,MATCH($B855,Items!$A:$A,0)),"Unknown code"))</f>
        <v/>
      </c>
      <c r="D855" s="17"/>
      <c r="E855" s="13"/>
      <c r="F855" s="13"/>
      <c r="G855" s="19" t="str">
        <f t="shared" si="13"/>
        <v/>
      </c>
      <c r="H855" s="13"/>
      <c r="I855" s="13"/>
    </row>
    <row r="856" spans="1:9" x14ac:dyDescent="0.3">
      <c r="A856" s="18"/>
      <c r="B856" s="13"/>
      <c r="C856" s="19" t="str">
        <f>IF($B856="","",IFERROR(INDEX(Items!$B:$B,MATCH($B856,Items!$A:$A,0)),"Unknown code"))</f>
        <v/>
      </c>
      <c r="D856" s="17"/>
      <c r="E856" s="13"/>
      <c r="F856" s="13"/>
      <c r="G856" s="19" t="str">
        <f t="shared" si="13"/>
        <v/>
      </c>
      <c r="H856" s="13"/>
      <c r="I856" s="13"/>
    </row>
    <row r="857" spans="1:9" x14ac:dyDescent="0.3">
      <c r="A857" s="18"/>
      <c r="B857" s="13"/>
      <c r="C857" s="19" t="str">
        <f>IF($B857="","",IFERROR(INDEX(Items!$B:$B,MATCH($B857,Items!$A:$A,0)),"Unknown code"))</f>
        <v/>
      </c>
      <c r="D857" s="17"/>
      <c r="E857" s="13"/>
      <c r="F857" s="13"/>
      <c r="G857" s="19" t="str">
        <f t="shared" si="13"/>
        <v/>
      </c>
      <c r="H857" s="13"/>
      <c r="I857" s="13"/>
    </row>
    <row r="858" spans="1:9" x14ac:dyDescent="0.3">
      <c r="A858" s="18"/>
      <c r="B858" s="13"/>
      <c r="C858" s="19" t="str">
        <f>IF($B858="","",IFERROR(INDEX(Items!$B:$B,MATCH($B858,Items!$A:$A,0)),"Unknown code"))</f>
        <v/>
      </c>
      <c r="D858" s="17"/>
      <c r="E858" s="13"/>
      <c r="F858" s="13"/>
      <c r="G858" s="19" t="str">
        <f t="shared" si="13"/>
        <v/>
      </c>
      <c r="H858" s="13"/>
      <c r="I858" s="13"/>
    </row>
    <row r="859" spans="1:9" x14ac:dyDescent="0.3">
      <c r="A859" s="18"/>
      <c r="B859" s="13"/>
      <c r="C859" s="19" t="str">
        <f>IF($B859="","",IFERROR(INDEX(Items!$B:$B,MATCH($B859,Items!$A:$A,0)),"Unknown code"))</f>
        <v/>
      </c>
      <c r="D859" s="17"/>
      <c r="E859" s="13"/>
      <c r="F859" s="13"/>
      <c r="G859" s="19" t="str">
        <f t="shared" si="13"/>
        <v/>
      </c>
      <c r="H859" s="13"/>
      <c r="I859" s="13"/>
    </row>
    <row r="860" spans="1:9" x14ac:dyDescent="0.3">
      <c r="A860" s="18"/>
      <c r="B860" s="13"/>
      <c r="C860" s="19" t="str">
        <f>IF($B860="","",IFERROR(INDEX(Items!$B:$B,MATCH($B860,Items!$A:$A,0)),"Unknown code"))</f>
        <v/>
      </c>
      <c r="D860" s="17"/>
      <c r="E860" s="13"/>
      <c r="F860" s="13"/>
      <c r="G860" s="19" t="str">
        <f t="shared" si="13"/>
        <v/>
      </c>
      <c r="H860" s="13"/>
      <c r="I860" s="13"/>
    </row>
    <row r="861" spans="1:9" x14ac:dyDescent="0.3">
      <c r="A861" s="18"/>
      <c r="B861" s="13"/>
      <c r="C861" s="19" t="str">
        <f>IF($B861="","",IFERROR(INDEX(Items!$B:$B,MATCH($B861,Items!$A:$A,0)),"Unknown code"))</f>
        <v/>
      </c>
      <c r="D861" s="17"/>
      <c r="E861" s="13"/>
      <c r="F861" s="13"/>
      <c r="G861" s="19" t="str">
        <f t="shared" si="13"/>
        <v/>
      </c>
      <c r="H861" s="13"/>
      <c r="I861" s="13"/>
    </row>
    <row r="862" spans="1:9" x14ac:dyDescent="0.3">
      <c r="A862" s="18"/>
      <c r="B862" s="13"/>
      <c r="C862" s="19" t="str">
        <f>IF($B862="","",IFERROR(INDEX(Items!$B:$B,MATCH($B862,Items!$A:$A,0)),"Unknown code"))</f>
        <v/>
      </c>
      <c r="D862" s="17"/>
      <c r="E862" s="13"/>
      <c r="F862" s="13"/>
      <c r="G862" s="19" t="str">
        <f t="shared" si="13"/>
        <v/>
      </c>
      <c r="H862" s="13"/>
      <c r="I862" s="13"/>
    </row>
    <row r="863" spans="1:9" x14ac:dyDescent="0.3">
      <c r="A863" s="18"/>
      <c r="B863" s="13"/>
      <c r="C863" s="19" t="str">
        <f>IF($B863="","",IFERROR(INDEX(Items!$B:$B,MATCH($B863,Items!$A:$A,0)),"Unknown code"))</f>
        <v/>
      </c>
      <c r="D863" s="17"/>
      <c r="E863" s="13"/>
      <c r="F863" s="13"/>
      <c r="G863" s="19" t="str">
        <f t="shared" si="13"/>
        <v/>
      </c>
      <c r="H863" s="13"/>
      <c r="I863" s="13"/>
    </row>
    <row r="864" spans="1:9" x14ac:dyDescent="0.3">
      <c r="A864" s="18"/>
      <c r="B864" s="13"/>
      <c r="C864" s="19" t="str">
        <f>IF($B864="","",IFERROR(INDEX(Items!$B:$B,MATCH($B864,Items!$A:$A,0)),"Unknown code"))</f>
        <v/>
      </c>
      <c r="D864" s="17"/>
      <c r="E864" s="13"/>
      <c r="F864" s="13"/>
      <c r="G864" s="19" t="str">
        <f t="shared" si="13"/>
        <v/>
      </c>
      <c r="H864" s="13"/>
      <c r="I864" s="13"/>
    </row>
    <row r="865" spans="1:9" x14ac:dyDescent="0.3">
      <c r="A865" s="18"/>
      <c r="B865" s="13"/>
      <c r="C865" s="19" t="str">
        <f>IF($B865="","",IFERROR(INDEX(Items!$B:$B,MATCH($B865,Items!$A:$A,0)),"Unknown code"))</f>
        <v/>
      </c>
      <c r="D865" s="17"/>
      <c r="E865" s="13"/>
      <c r="F865" s="13"/>
      <c r="G865" s="19" t="str">
        <f t="shared" si="13"/>
        <v/>
      </c>
      <c r="H865" s="13"/>
      <c r="I865" s="13"/>
    </row>
    <row r="866" spans="1:9" x14ac:dyDescent="0.3">
      <c r="A866" s="18"/>
      <c r="B866" s="13"/>
      <c r="C866" s="19" t="str">
        <f>IF($B866="","",IFERROR(INDEX(Items!$B:$B,MATCH($B866,Items!$A:$A,0)),"Unknown code"))</f>
        <v/>
      </c>
      <c r="D866" s="17"/>
      <c r="E866" s="13"/>
      <c r="F866" s="13"/>
      <c r="G866" s="19" t="str">
        <f t="shared" si="13"/>
        <v/>
      </c>
      <c r="H866" s="13"/>
      <c r="I866" s="13"/>
    </row>
    <row r="867" spans="1:9" x14ac:dyDescent="0.3">
      <c r="A867" s="18"/>
      <c r="B867" s="13"/>
      <c r="C867" s="19" t="str">
        <f>IF($B867="","",IFERROR(INDEX(Items!$B:$B,MATCH($B867,Items!$A:$A,0)),"Unknown code"))</f>
        <v/>
      </c>
      <c r="D867" s="17"/>
      <c r="E867" s="13"/>
      <c r="F867" s="13"/>
      <c r="G867" s="19" t="str">
        <f t="shared" si="13"/>
        <v/>
      </c>
      <c r="H867" s="13"/>
      <c r="I867" s="13"/>
    </row>
    <row r="868" spans="1:9" x14ac:dyDescent="0.3">
      <c r="A868" s="18"/>
      <c r="B868" s="13"/>
      <c r="C868" s="19" t="str">
        <f>IF($B868="","",IFERROR(INDEX(Items!$B:$B,MATCH($B868,Items!$A:$A,0)),"Unknown code"))</f>
        <v/>
      </c>
      <c r="D868" s="17"/>
      <c r="E868" s="13"/>
      <c r="F868" s="13"/>
      <c r="G868" s="19" t="str">
        <f t="shared" si="13"/>
        <v/>
      </c>
      <c r="H868" s="13"/>
      <c r="I868" s="13"/>
    </row>
    <row r="869" spans="1:9" x14ac:dyDescent="0.3">
      <c r="A869" s="18"/>
      <c r="B869" s="13"/>
      <c r="C869" s="19" t="str">
        <f>IF($B869="","",IFERROR(INDEX(Items!$B:$B,MATCH($B869,Items!$A:$A,0)),"Unknown code"))</f>
        <v/>
      </c>
      <c r="D869" s="17"/>
      <c r="E869" s="13"/>
      <c r="F869" s="13"/>
      <c r="G869" s="19" t="str">
        <f t="shared" si="13"/>
        <v/>
      </c>
      <c r="H869" s="13"/>
      <c r="I869" s="13"/>
    </row>
    <row r="870" spans="1:9" x14ac:dyDescent="0.3">
      <c r="A870" s="18"/>
      <c r="B870" s="13"/>
      <c r="C870" s="19" t="str">
        <f>IF($B870="","",IFERROR(INDEX(Items!$B:$B,MATCH($B870,Items!$A:$A,0)),"Unknown code"))</f>
        <v/>
      </c>
      <c r="D870" s="17"/>
      <c r="E870" s="13"/>
      <c r="F870" s="13"/>
      <c r="G870" s="19" t="str">
        <f t="shared" si="13"/>
        <v/>
      </c>
      <c r="H870" s="13"/>
      <c r="I870" s="13"/>
    </row>
    <row r="871" spans="1:9" x14ac:dyDescent="0.3">
      <c r="A871" s="18"/>
      <c r="B871" s="13"/>
      <c r="C871" s="19" t="str">
        <f>IF($B871="","",IFERROR(INDEX(Items!$B:$B,MATCH($B871,Items!$A:$A,0)),"Unknown code"))</f>
        <v/>
      </c>
      <c r="D871" s="17"/>
      <c r="E871" s="13"/>
      <c r="F871" s="13"/>
      <c r="G871" s="19" t="str">
        <f t="shared" si="13"/>
        <v/>
      </c>
      <c r="H871" s="13"/>
      <c r="I871" s="13"/>
    </row>
    <row r="872" spans="1:9" x14ac:dyDescent="0.3">
      <c r="A872" s="18"/>
      <c r="B872" s="13"/>
      <c r="C872" s="19" t="str">
        <f>IF($B872="","",IFERROR(INDEX(Items!$B:$B,MATCH($B872,Items!$A:$A,0)),"Unknown code"))</f>
        <v/>
      </c>
      <c r="D872" s="17"/>
      <c r="E872" s="13"/>
      <c r="F872" s="13"/>
      <c r="G872" s="19" t="str">
        <f t="shared" si="13"/>
        <v/>
      </c>
      <c r="H872" s="13"/>
      <c r="I872" s="13"/>
    </row>
    <row r="873" spans="1:9" x14ac:dyDescent="0.3">
      <c r="A873" s="18"/>
      <c r="B873" s="13"/>
      <c r="C873" s="19" t="str">
        <f>IF($B873="","",IFERROR(INDEX(Items!$B:$B,MATCH($B873,Items!$A:$A,0)),"Unknown code"))</f>
        <v/>
      </c>
      <c r="D873" s="17"/>
      <c r="E873" s="13"/>
      <c r="F873" s="13"/>
      <c r="G873" s="19" t="str">
        <f t="shared" si="13"/>
        <v/>
      </c>
      <c r="H873" s="13"/>
      <c r="I873" s="13"/>
    </row>
    <row r="874" spans="1:9" x14ac:dyDescent="0.3">
      <c r="A874" s="18"/>
      <c r="B874" s="13"/>
      <c r="C874" s="19" t="str">
        <f>IF($B874="","",IFERROR(INDEX(Items!$B:$B,MATCH($B874,Items!$A:$A,0)),"Unknown code"))</f>
        <v/>
      </c>
      <c r="D874" s="17"/>
      <c r="E874" s="13"/>
      <c r="F874" s="13"/>
      <c r="G874" s="19" t="str">
        <f t="shared" si="13"/>
        <v/>
      </c>
      <c r="H874" s="13"/>
      <c r="I874" s="13"/>
    </row>
    <row r="875" spans="1:9" x14ac:dyDescent="0.3">
      <c r="A875" s="18"/>
      <c r="B875" s="13"/>
      <c r="C875" s="19" t="str">
        <f>IF($B875="","",IFERROR(INDEX(Items!$B:$B,MATCH($B875,Items!$A:$A,0)),"Unknown code"))</f>
        <v/>
      </c>
      <c r="D875" s="17"/>
      <c r="E875" s="13"/>
      <c r="F875" s="13"/>
      <c r="G875" s="19" t="str">
        <f t="shared" si="13"/>
        <v/>
      </c>
      <c r="H875" s="13"/>
      <c r="I875" s="13"/>
    </row>
    <row r="876" spans="1:9" x14ac:dyDescent="0.3">
      <c r="A876" s="18"/>
      <c r="B876" s="13"/>
      <c r="C876" s="19" t="str">
        <f>IF($B876="","",IFERROR(INDEX(Items!$B:$B,MATCH($B876,Items!$A:$A,0)),"Unknown code"))</f>
        <v/>
      </c>
      <c r="D876" s="17"/>
      <c r="E876" s="13"/>
      <c r="F876" s="13"/>
      <c r="G876" s="19" t="str">
        <f t="shared" si="13"/>
        <v/>
      </c>
      <c r="H876" s="13"/>
      <c r="I876" s="13"/>
    </row>
    <row r="877" spans="1:9" x14ac:dyDescent="0.3">
      <c r="A877" s="18"/>
      <c r="B877" s="13"/>
      <c r="C877" s="19" t="str">
        <f>IF($B877="","",IFERROR(INDEX(Items!$B:$B,MATCH($B877,Items!$A:$A,0)),"Unknown code"))</f>
        <v/>
      </c>
      <c r="D877" s="17"/>
      <c r="E877" s="13"/>
      <c r="F877" s="13"/>
      <c r="G877" s="19" t="str">
        <f t="shared" si="13"/>
        <v/>
      </c>
      <c r="H877" s="13"/>
      <c r="I877" s="13"/>
    </row>
    <row r="878" spans="1:9" x14ac:dyDescent="0.3">
      <c r="A878" s="18"/>
      <c r="B878" s="13"/>
      <c r="C878" s="19" t="str">
        <f>IF($B878="","",IFERROR(INDEX(Items!$B:$B,MATCH($B878,Items!$A:$A,0)),"Unknown code"))</f>
        <v/>
      </c>
      <c r="D878" s="17"/>
      <c r="E878" s="13"/>
      <c r="F878" s="13"/>
      <c r="G878" s="19" t="str">
        <f t="shared" si="13"/>
        <v/>
      </c>
      <c r="H878" s="13"/>
      <c r="I878" s="13"/>
    </row>
    <row r="879" spans="1:9" x14ac:dyDescent="0.3">
      <c r="A879" s="18"/>
      <c r="B879" s="13"/>
      <c r="C879" s="19" t="str">
        <f>IF($B879="","",IFERROR(INDEX(Items!$B:$B,MATCH($B879,Items!$A:$A,0)),"Unknown code"))</f>
        <v/>
      </c>
      <c r="D879" s="17"/>
      <c r="E879" s="13"/>
      <c r="F879" s="13"/>
      <c r="G879" s="19" t="str">
        <f t="shared" si="13"/>
        <v/>
      </c>
      <c r="H879" s="13"/>
      <c r="I879" s="13"/>
    </row>
    <row r="880" spans="1:9" x14ac:dyDescent="0.3">
      <c r="A880" s="18"/>
      <c r="B880" s="13"/>
      <c r="C880" s="19" t="str">
        <f>IF($B880="","",IFERROR(INDEX(Items!$B:$B,MATCH($B880,Items!$A:$A,0)),"Unknown code"))</f>
        <v/>
      </c>
      <c r="D880" s="17"/>
      <c r="E880" s="13"/>
      <c r="F880" s="13"/>
      <c r="G880" s="19" t="str">
        <f t="shared" si="13"/>
        <v/>
      </c>
      <c r="H880" s="13"/>
      <c r="I880" s="13"/>
    </row>
    <row r="881" spans="1:9" x14ac:dyDescent="0.3">
      <c r="A881" s="18"/>
      <c r="B881" s="13"/>
      <c r="C881" s="19" t="str">
        <f>IF($B881="","",IFERROR(INDEX(Items!$B:$B,MATCH($B881,Items!$A:$A,0)),"Unknown code"))</f>
        <v/>
      </c>
      <c r="D881" s="17"/>
      <c r="E881" s="13"/>
      <c r="F881" s="13"/>
      <c r="G881" s="19" t="str">
        <f t="shared" si="13"/>
        <v/>
      </c>
      <c r="H881" s="13"/>
      <c r="I881" s="13"/>
    </row>
    <row r="882" spans="1:9" x14ac:dyDescent="0.3">
      <c r="A882" s="18"/>
      <c r="B882" s="13"/>
      <c r="C882" s="19" t="str">
        <f>IF($B882="","",IFERROR(INDEX(Items!$B:$B,MATCH($B882,Items!$A:$A,0)),"Unknown code"))</f>
        <v/>
      </c>
      <c r="D882" s="17"/>
      <c r="E882" s="13"/>
      <c r="F882" s="13"/>
      <c r="G882" s="19" t="str">
        <f t="shared" si="13"/>
        <v/>
      </c>
      <c r="H882" s="13"/>
      <c r="I882" s="13"/>
    </row>
    <row r="883" spans="1:9" x14ac:dyDescent="0.3">
      <c r="A883" s="18"/>
      <c r="B883" s="13"/>
      <c r="C883" s="19" t="str">
        <f>IF($B883="","",IFERROR(INDEX(Items!$B:$B,MATCH($B883,Items!$A:$A,0)),"Unknown code"))</f>
        <v/>
      </c>
      <c r="D883" s="17"/>
      <c r="E883" s="13"/>
      <c r="F883" s="13"/>
      <c r="G883" s="19" t="str">
        <f t="shared" si="13"/>
        <v/>
      </c>
      <c r="H883" s="13"/>
      <c r="I883" s="13"/>
    </row>
    <row r="884" spans="1:9" x14ac:dyDescent="0.3">
      <c r="A884" s="18"/>
      <c r="B884" s="13"/>
      <c r="C884" s="19" t="str">
        <f>IF($B884="","",IFERROR(INDEX(Items!$B:$B,MATCH($B884,Items!$A:$A,0)),"Unknown code"))</f>
        <v/>
      </c>
      <c r="D884" s="17"/>
      <c r="E884" s="13"/>
      <c r="F884" s="13"/>
      <c r="G884" s="19" t="str">
        <f t="shared" si="13"/>
        <v/>
      </c>
      <c r="H884" s="13"/>
      <c r="I884" s="13"/>
    </row>
    <row r="885" spans="1:9" x14ac:dyDescent="0.3">
      <c r="A885" s="18"/>
      <c r="B885" s="13"/>
      <c r="C885" s="19" t="str">
        <f>IF($B885="","",IFERROR(INDEX(Items!$B:$B,MATCH($B885,Items!$A:$A,0)),"Unknown code"))</f>
        <v/>
      </c>
      <c r="D885" s="17"/>
      <c r="E885" s="13"/>
      <c r="F885" s="13"/>
      <c r="G885" s="19" t="str">
        <f t="shared" si="13"/>
        <v/>
      </c>
      <c r="H885" s="13"/>
      <c r="I885" s="13"/>
    </row>
    <row r="886" spans="1:9" x14ac:dyDescent="0.3">
      <c r="A886" s="18"/>
      <c r="B886" s="13"/>
      <c r="C886" s="19" t="str">
        <f>IF($B886="","",IFERROR(INDEX(Items!$B:$B,MATCH($B886,Items!$A:$A,0)),"Unknown code"))</f>
        <v/>
      </c>
      <c r="D886" s="17"/>
      <c r="E886" s="13"/>
      <c r="F886" s="13"/>
      <c r="G886" s="19" t="str">
        <f t="shared" si="13"/>
        <v/>
      </c>
      <c r="H886" s="13"/>
      <c r="I886" s="13"/>
    </row>
    <row r="887" spans="1:9" x14ac:dyDescent="0.3">
      <c r="A887" s="18"/>
      <c r="B887" s="13"/>
      <c r="C887" s="19" t="str">
        <f>IF($B887="","",IFERROR(INDEX(Items!$B:$B,MATCH($B887,Items!$A:$A,0)),"Unknown code"))</f>
        <v/>
      </c>
      <c r="D887" s="17"/>
      <c r="E887" s="13"/>
      <c r="F887" s="13"/>
      <c r="G887" s="19" t="str">
        <f t="shared" si="13"/>
        <v/>
      </c>
      <c r="H887" s="13"/>
      <c r="I887" s="13"/>
    </row>
    <row r="888" spans="1:9" x14ac:dyDescent="0.3">
      <c r="A888" s="18"/>
      <c r="B888" s="13"/>
      <c r="C888" s="19" t="str">
        <f>IF($B888="","",IFERROR(INDEX(Items!$B:$B,MATCH($B888,Items!$A:$A,0)),"Unknown code"))</f>
        <v/>
      </c>
      <c r="D888" s="17"/>
      <c r="E888" s="13"/>
      <c r="F888" s="13"/>
      <c r="G888" s="19" t="str">
        <f t="shared" si="13"/>
        <v/>
      </c>
      <c r="H888" s="13"/>
      <c r="I888" s="13"/>
    </row>
    <row r="889" spans="1:9" x14ac:dyDescent="0.3">
      <c r="A889" s="18"/>
      <c r="B889" s="13"/>
      <c r="C889" s="19" t="str">
        <f>IF($B889="","",IFERROR(INDEX(Items!$B:$B,MATCH($B889,Items!$A:$A,0)),"Unknown code"))</f>
        <v/>
      </c>
      <c r="D889" s="17"/>
      <c r="E889" s="13"/>
      <c r="F889" s="13"/>
      <c r="G889" s="19" t="str">
        <f t="shared" si="13"/>
        <v/>
      </c>
      <c r="H889" s="13"/>
      <c r="I889" s="13"/>
    </row>
    <row r="890" spans="1:9" x14ac:dyDescent="0.3">
      <c r="A890" s="18"/>
      <c r="B890" s="13"/>
      <c r="C890" s="19" t="str">
        <f>IF($B890="","",IFERROR(INDEX(Items!$B:$B,MATCH($B890,Items!$A:$A,0)),"Unknown code"))</f>
        <v/>
      </c>
      <c r="D890" s="17"/>
      <c r="E890" s="13"/>
      <c r="F890" s="13"/>
      <c r="G890" s="19" t="str">
        <f t="shared" si="13"/>
        <v/>
      </c>
      <c r="H890" s="13"/>
      <c r="I890" s="13"/>
    </row>
    <row r="891" spans="1:9" x14ac:dyDescent="0.3">
      <c r="A891" s="18"/>
      <c r="B891" s="13"/>
      <c r="C891" s="19" t="str">
        <f>IF($B891="","",IFERROR(INDEX(Items!$B:$B,MATCH($B891,Items!$A:$A,0)),"Unknown code"))</f>
        <v/>
      </c>
      <c r="D891" s="17"/>
      <c r="E891" s="13"/>
      <c r="F891" s="13"/>
      <c r="G891" s="19" t="str">
        <f t="shared" si="13"/>
        <v/>
      </c>
      <c r="H891" s="13"/>
      <c r="I891" s="13"/>
    </row>
    <row r="892" spans="1:9" x14ac:dyDescent="0.3">
      <c r="A892" s="18"/>
      <c r="B892" s="13"/>
      <c r="C892" s="19" t="str">
        <f>IF($B892="","",IFERROR(INDEX(Items!$B:$B,MATCH($B892,Items!$A:$A,0)),"Unknown code"))</f>
        <v/>
      </c>
      <c r="D892" s="17"/>
      <c r="E892" s="13"/>
      <c r="F892" s="13"/>
      <c r="G892" s="19" t="str">
        <f t="shared" si="13"/>
        <v/>
      </c>
      <c r="H892" s="13"/>
      <c r="I892" s="13"/>
    </row>
    <row r="893" spans="1:9" x14ac:dyDescent="0.3">
      <c r="A893" s="18"/>
      <c r="B893" s="13"/>
      <c r="C893" s="19" t="str">
        <f>IF($B893="","",IFERROR(INDEX(Items!$B:$B,MATCH($B893,Items!$A:$A,0)),"Unknown code"))</f>
        <v/>
      </c>
      <c r="D893" s="17"/>
      <c r="E893" s="13"/>
      <c r="F893" s="13"/>
      <c r="G893" s="19" t="str">
        <f t="shared" si="13"/>
        <v/>
      </c>
      <c r="H893" s="13"/>
      <c r="I893" s="13"/>
    </row>
    <row r="894" spans="1:9" x14ac:dyDescent="0.3">
      <c r="A894" s="18"/>
      <c r="B894" s="13"/>
      <c r="C894" s="19" t="str">
        <f>IF($B894="","",IFERROR(INDEX(Items!$B:$B,MATCH($B894,Items!$A:$A,0)),"Unknown code"))</f>
        <v/>
      </c>
      <c r="D894" s="17"/>
      <c r="E894" s="13"/>
      <c r="F894" s="13"/>
      <c r="G894" s="19" t="str">
        <f t="shared" si="13"/>
        <v/>
      </c>
      <c r="H894" s="13"/>
      <c r="I894" s="13"/>
    </row>
    <row r="895" spans="1:9" x14ac:dyDescent="0.3">
      <c r="A895" s="18"/>
      <c r="B895" s="13"/>
      <c r="C895" s="19" t="str">
        <f>IF($B895="","",IFERROR(INDEX(Items!$B:$B,MATCH($B895,Items!$A:$A,0)),"Unknown code"))</f>
        <v/>
      </c>
      <c r="D895" s="17"/>
      <c r="E895" s="13"/>
      <c r="F895" s="13"/>
      <c r="G895" s="19" t="str">
        <f t="shared" si="13"/>
        <v/>
      </c>
      <c r="H895" s="13"/>
      <c r="I895" s="13"/>
    </row>
    <row r="896" spans="1:9" x14ac:dyDescent="0.3">
      <c r="A896" s="18"/>
      <c r="B896" s="13"/>
      <c r="C896" s="19" t="str">
        <f>IF($B896="","",IFERROR(INDEX(Items!$B:$B,MATCH($B896,Items!$A:$A,0)),"Unknown code"))</f>
        <v/>
      </c>
      <c r="D896" s="17"/>
      <c r="E896" s="13"/>
      <c r="F896" s="13"/>
      <c r="G896" s="19" t="str">
        <f t="shared" si="13"/>
        <v/>
      </c>
      <c r="H896" s="13"/>
      <c r="I896" s="13"/>
    </row>
    <row r="897" spans="1:9" x14ac:dyDescent="0.3">
      <c r="A897" s="18"/>
      <c r="B897" s="13"/>
      <c r="C897" s="19" t="str">
        <f>IF($B897="","",IFERROR(INDEX(Items!$B:$B,MATCH($B897,Items!$A:$A,0)),"Unknown code"))</f>
        <v/>
      </c>
      <c r="D897" s="17"/>
      <c r="E897" s="13"/>
      <c r="F897" s="13"/>
      <c r="G897" s="19" t="str">
        <f t="shared" si="13"/>
        <v/>
      </c>
      <c r="H897" s="13"/>
      <c r="I897" s="13"/>
    </row>
    <row r="898" spans="1:9" x14ac:dyDescent="0.3">
      <c r="A898" s="18"/>
      <c r="B898" s="13"/>
      <c r="C898" s="19" t="str">
        <f>IF($B898="","",IFERROR(INDEX(Items!$B:$B,MATCH($B898,Items!$A:$A,0)),"Unknown code"))</f>
        <v/>
      </c>
      <c r="D898" s="17"/>
      <c r="E898" s="13"/>
      <c r="F898" s="13"/>
      <c r="G898" s="19" t="str">
        <f t="shared" si="13"/>
        <v/>
      </c>
      <c r="H898" s="13"/>
      <c r="I898" s="13"/>
    </row>
    <row r="899" spans="1:9" x14ac:dyDescent="0.3">
      <c r="A899" s="18"/>
      <c r="B899" s="13"/>
      <c r="C899" s="19" t="str">
        <f>IF($B899="","",IFERROR(INDEX(Items!$B:$B,MATCH($B899,Items!$A:$A,0)),"Unknown code"))</f>
        <v/>
      </c>
      <c r="D899" s="17"/>
      <c r="E899" s="13"/>
      <c r="F899" s="13"/>
      <c r="G899" s="19" t="str">
        <f t="shared" si="13"/>
        <v/>
      </c>
      <c r="H899" s="13"/>
      <c r="I899" s="13"/>
    </row>
    <row r="900" spans="1:9" x14ac:dyDescent="0.3">
      <c r="A900" s="18"/>
      <c r="B900" s="13"/>
      <c r="C900" s="19" t="str">
        <f>IF($B900="","",IFERROR(INDEX(Items!$B:$B,MATCH($B900,Items!$A:$A,0)),"Unknown code"))</f>
        <v/>
      </c>
      <c r="D900" s="17"/>
      <c r="E900" s="13"/>
      <c r="F900" s="13"/>
      <c r="G900" s="19" t="str">
        <f t="shared" ref="G900:G963" si="14">IF($D900="","",IF(AND($E900="",$F900&lt;&gt;""),"Receipt",IF(AND($E900&lt;&gt;"",$F900=""),"Issue",IF(AND($E900&lt;&gt;"",$F900&lt;&gt;""),IF($E900=$F900,"Same location","Transfer"),"Location missing"))))</f>
        <v/>
      </c>
      <c r="H900" s="13"/>
      <c r="I900" s="13"/>
    </row>
    <row r="901" spans="1:9" x14ac:dyDescent="0.3">
      <c r="A901" s="18"/>
      <c r="B901" s="13"/>
      <c r="C901" s="19" t="str">
        <f>IF($B901="","",IFERROR(INDEX(Items!$B:$B,MATCH($B901,Items!$A:$A,0)),"Unknown code"))</f>
        <v/>
      </c>
      <c r="D901" s="17"/>
      <c r="E901" s="13"/>
      <c r="F901" s="13"/>
      <c r="G901" s="19" t="str">
        <f t="shared" si="14"/>
        <v/>
      </c>
      <c r="H901" s="13"/>
      <c r="I901" s="13"/>
    </row>
    <row r="902" spans="1:9" x14ac:dyDescent="0.3">
      <c r="A902" s="18"/>
      <c r="B902" s="13"/>
      <c r="C902" s="19" t="str">
        <f>IF($B902="","",IFERROR(INDEX(Items!$B:$B,MATCH($B902,Items!$A:$A,0)),"Unknown code"))</f>
        <v/>
      </c>
      <c r="D902" s="17"/>
      <c r="E902" s="13"/>
      <c r="F902" s="13"/>
      <c r="G902" s="19" t="str">
        <f t="shared" si="14"/>
        <v/>
      </c>
      <c r="H902" s="13"/>
      <c r="I902" s="13"/>
    </row>
    <row r="903" spans="1:9" x14ac:dyDescent="0.3">
      <c r="A903" s="18"/>
      <c r="B903" s="13"/>
      <c r="C903" s="19" t="str">
        <f>IF($B903="","",IFERROR(INDEX(Items!$B:$B,MATCH($B903,Items!$A:$A,0)),"Unknown code"))</f>
        <v/>
      </c>
      <c r="D903" s="17"/>
      <c r="E903" s="13"/>
      <c r="F903" s="13"/>
      <c r="G903" s="19" t="str">
        <f t="shared" si="14"/>
        <v/>
      </c>
      <c r="H903" s="13"/>
      <c r="I903" s="13"/>
    </row>
    <row r="904" spans="1:9" x14ac:dyDescent="0.3">
      <c r="A904" s="18"/>
      <c r="B904" s="13"/>
      <c r="C904" s="19" t="str">
        <f>IF($B904="","",IFERROR(INDEX(Items!$B:$B,MATCH($B904,Items!$A:$A,0)),"Unknown code"))</f>
        <v/>
      </c>
      <c r="D904" s="17"/>
      <c r="E904" s="13"/>
      <c r="F904" s="13"/>
      <c r="G904" s="19" t="str">
        <f t="shared" si="14"/>
        <v/>
      </c>
      <c r="H904" s="13"/>
      <c r="I904" s="13"/>
    </row>
    <row r="905" spans="1:9" x14ac:dyDescent="0.3">
      <c r="A905" s="18"/>
      <c r="B905" s="13"/>
      <c r="C905" s="19" t="str">
        <f>IF($B905="","",IFERROR(INDEX(Items!$B:$B,MATCH($B905,Items!$A:$A,0)),"Unknown code"))</f>
        <v/>
      </c>
      <c r="D905" s="17"/>
      <c r="E905" s="13"/>
      <c r="F905" s="13"/>
      <c r="G905" s="19" t="str">
        <f t="shared" si="14"/>
        <v/>
      </c>
      <c r="H905" s="13"/>
      <c r="I905" s="13"/>
    </row>
    <row r="906" spans="1:9" x14ac:dyDescent="0.3">
      <c r="A906" s="18"/>
      <c r="B906" s="13"/>
      <c r="C906" s="19" t="str">
        <f>IF($B906="","",IFERROR(INDEX(Items!$B:$B,MATCH($B906,Items!$A:$A,0)),"Unknown code"))</f>
        <v/>
      </c>
      <c r="D906" s="17"/>
      <c r="E906" s="13"/>
      <c r="F906" s="13"/>
      <c r="G906" s="19" t="str">
        <f t="shared" si="14"/>
        <v/>
      </c>
      <c r="H906" s="13"/>
      <c r="I906" s="13"/>
    </row>
    <row r="907" spans="1:9" x14ac:dyDescent="0.3">
      <c r="A907" s="18"/>
      <c r="B907" s="13"/>
      <c r="C907" s="19" t="str">
        <f>IF($B907="","",IFERROR(INDEX(Items!$B:$B,MATCH($B907,Items!$A:$A,0)),"Unknown code"))</f>
        <v/>
      </c>
      <c r="D907" s="17"/>
      <c r="E907" s="13"/>
      <c r="F907" s="13"/>
      <c r="G907" s="19" t="str">
        <f t="shared" si="14"/>
        <v/>
      </c>
      <c r="H907" s="13"/>
      <c r="I907" s="13"/>
    </row>
    <row r="908" spans="1:9" x14ac:dyDescent="0.3">
      <c r="A908" s="18"/>
      <c r="B908" s="13"/>
      <c r="C908" s="19" t="str">
        <f>IF($B908="","",IFERROR(INDEX(Items!$B:$B,MATCH($B908,Items!$A:$A,0)),"Unknown code"))</f>
        <v/>
      </c>
      <c r="D908" s="17"/>
      <c r="E908" s="13"/>
      <c r="F908" s="13"/>
      <c r="G908" s="19" t="str">
        <f t="shared" si="14"/>
        <v/>
      </c>
      <c r="H908" s="13"/>
      <c r="I908" s="13"/>
    </row>
    <row r="909" spans="1:9" x14ac:dyDescent="0.3">
      <c r="A909" s="18"/>
      <c r="B909" s="13"/>
      <c r="C909" s="19" t="str">
        <f>IF($B909="","",IFERROR(INDEX(Items!$B:$B,MATCH($B909,Items!$A:$A,0)),"Unknown code"))</f>
        <v/>
      </c>
      <c r="D909" s="17"/>
      <c r="E909" s="13"/>
      <c r="F909" s="13"/>
      <c r="G909" s="19" t="str">
        <f t="shared" si="14"/>
        <v/>
      </c>
      <c r="H909" s="13"/>
      <c r="I909" s="13"/>
    </row>
    <row r="910" spans="1:9" x14ac:dyDescent="0.3">
      <c r="A910" s="18"/>
      <c r="B910" s="13"/>
      <c r="C910" s="19" t="str">
        <f>IF($B910="","",IFERROR(INDEX(Items!$B:$B,MATCH($B910,Items!$A:$A,0)),"Unknown code"))</f>
        <v/>
      </c>
      <c r="D910" s="17"/>
      <c r="E910" s="13"/>
      <c r="F910" s="13"/>
      <c r="G910" s="19" t="str">
        <f t="shared" si="14"/>
        <v/>
      </c>
      <c r="H910" s="13"/>
      <c r="I910" s="13"/>
    </row>
    <row r="911" spans="1:9" x14ac:dyDescent="0.3">
      <c r="A911" s="18"/>
      <c r="B911" s="13"/>
      <c r="C911" s="19" t="str">
        <f>IF($B911="","",IFERROR(INDEX(Items!$B:$B,MATCH($B911,Items!$A:$A,0)),"Unknown code"))</f>
        <v/>
      </c>
      <c r="D911" s="17"/>
      <c r="E911" s="13"/>
      <c r="F911" s="13"/>
      <c r="G911" s="19" t="str">
        <f t="shared" si="14"/>
        <v/>
      </c>
      <c r="H911" s="13"/>
      <c r="I911" s="13"/>
    </row>
    <row r="912" spans="1:9" x14ac:dyDescent="0.3">
      <c r="A912" s="18"/>
      <c r="B912" s="13"/>
      <c r="C912" s="19" t="str">
        <f>IF($B912="","",IFERROR(INDEX(Items!$B:$B,MATCH($B912,Items!$A:$A,0)),"Unknown code"))</f>
        <v/>
      </c>
      <c r="D912" s="17"/>
      <c r="E912" s="13"/>
      <c r="F912" s="13"/>
      <c r="G912" s="19" t="str">
        <f t="shared" si="14"/>
        <v/>
      </c>
      <c r="H912" s="13"/>
      <c r="I912" s="13"/>
    </row>
    <row r="913" spans="1:9" x14ac:dyDescent="0.3">
      <c r="A913" s="18"/>
      <c r="B913" s="13"/>
      <c r="C913" s="19" t="str">
        <f>IF($B913="","",IFERROR(INDEX(Items!$B:$B,MATCH($B913,Items!$A:$A,0)),"Unknown code"))</f>
        <v/>
      </c>
      <c r="D913" s="17"/>
      <c r="E913" s="13"/>
      <c r="F913" s="13"/>
      <c r="G913" s="19" t="str">
        <f t="shared" si="14"/>
        <v/>
      </c>
      <c r="H913" s="13"/>
      <c r="I913" s="13"/>
    </row>
    <row r="914" spans="1:9" x14ac:dyDescent="0.3">
      <c r="A914" s="18"/>
      <c r="B914" s="13"/>
      <c r="C914" s="19" t="str">
        <f>IF($B914="","",IFERROR(INDEX(Items!$B:$B,MATCH($B914,Items!$A:$A,0)),"Unknown code"))</f>
        <v/>
      </c>
      <c r="D914" s="17"/>
      <c r="E914" s="13"/>
      <c r="F914" s="13"/>
      <c r="G914" s="19" t="str">
        <f t="shared" si="14"/>
        <v/>
      </c>
      <c r="H914" s="13"/>
      <c r="I914" s="13"/>
    </row>
    <row r="915" spans="1:9" x14ac:dyDescent="0.3">
      <c r="A915" s="18"/>
      <c r="B915" s="13"/>
      <c r="C915" s="19" t="str">
        <f>IF($B915="","",IFERROR(INDEX(Items!$B:$B,MATCH($B915,Items!$A:$A,0)),"Unknown code"))</f>
        <v/>
      </c>
      <c r="D915" s="17"/>
      <c r="E915" s="13"/>
      <c r="F915" s="13"/>
      <c r="G915" s="19" t="str">
        <f t="shared" si="14"/>
        <v/>
      </c>
      <c r="H915" s="13"/>
      <c r="I915" s="13"/>
    </row>
    <row r="916" spans="1:9" x14ac:dyDescent="0.3">
      <c r="A916" s="18"/>
      <c r="B916" s="13"/>
      <c r="C916" s="19" t="str">
        <f>IF($B916="","",IFERROR(INDEX(Items!$B:$B,MATCH($B916,Items!$A:$A,0)),"Unknown code"))</f>
        <v/>
      </c>
      <c r="D916" s="17"/>
      <c r="E916" s="13"/>
      <c r="F916" s="13"/>
      <c r="G916" s="19" t="str">
        <f t="shared" si="14"/>
        <v/>
      </c>
      <c r="H916" s="13"/>
      <c r="I916" s="13"/>
    </row>
    <row r="917" spans="1:9" x14ac:dyDescent="0.3">
      <c r="A917" s="18"/>
      <c r="B917" s="13"/>
      <c r="C917" s="19" t="str">
        <f>IF($B917="","",IFERROR(INDEX(Items!$B:$B,MATCH($B917,Items!$A:$A,0)),"Unknown code"))</f>
        <v/>
      </c>
      <c r="D917" s="17"/>
      <c r="E917" s="13"/>
      <c r="F917" s="13"/>
      <c r="G917" s="19" t="str">
        <f t="shared" si="14"/>
        <v/>
      </c>
      <c r="H917" s="13"/>
      <c r="I917" s="13"/>
    </row>
    <row r="918" spans="1:9" x14ac:dyDescent="0.3">
      <c r="A918" s="18"/>
      <c r="B918" s="13"/>
      <c r="C918" s="19" t="str">
        <f>IF($B918="","",IFERROR(INDEX(Items!$B:$B,MATCH($B918,Items!$A:$A,0)),"Unknown code"))</f>
        <v/>
      </c>
      <c r="D918" s="17"/>
      <c r="E918" s="13"/>
      <c r="F918" s="13"/>
      <c r="G918" s="19" t="str">
        <f t="shared" si="14"/>
        <v/>
      </c>
      <c r="H918" s="13"/>
      <c r="I918" s="13"/>
    </row>
    <row r="919" spans="1:9" x14ac:dyDescent="0.3">
      <c r="A919" s="18"/>
      <c r="B919" s="13"/>
      <c r="C919" s="19" t="str">
        <f>IF($B919="","",IFERROR(INDEX(Items!$B:$B,MATCH($B919,Items!$A:$A,0)),"Unknown code"))</f>
        <v/>
      </c>
      <c r="D919" s="17"/>
      <c r="E919" s="13"/>
      <c r="F919" s="13"/>
      <c r="G919" s="19" t="str">
        <f t="shared" si="14"/>
        <v/>
      </c>
      <c r="H919" s="13"/>
      <c r="I919" s="13"/>
    </row>
    <row r="920" spans="1:9" x14ac:dyDescent="0.3">
      <c r="A920" s="18"/>
      <c r="B920" s="13"/>
      <c r="C920" s="19" t="str">
        <f>IF($B920="","",IFERROR(INDEX(Items!$B:$B,MATCH($B920,Items!$A:$A,0)),"Unknown code"))</f>
        <v/>
      </c>
      <c r="D920" s="17"/>
      <c r="E920" s="13"/>
      <c r="F920" s="13"/>
      <c r="G920" s="19" t="str">
        <f t="shared" si="14"/>
        <v/>
      </c>
      <c r="H920" s="13"/>
      <c r="I920" s="13"/>
    </row>
    <row r="921" spans="1:9" x14ac:dyDescent="0.3">
      <c r="A921" s="18"/>
      <c r="B921" s="13"/>
      <c r="C921" s="19" t="str">
        <f>IF($B921="","",IFERROR(INDEX(Items!$B:$B,MATCH($B921,Items!$A:$A,0)),"Unknown code"))</f>
        <v/>
      </c>
      <c r="D921" s="17"/>
      <c r="E921" s="13"/>
      <c r="F921" s="13"/>
      <c r="G921" s="19" t="str">
        <f t="shared" si="14"/>
        <v/>
      </c>
      <c r="H921" s="13"/>
      <c r="I921" s="13"/>
    </row>
    <row r="922" spans="1:9" x14ac:dyDescent="0.3">
      <c r="A922" s="18"/>
      <c r="B922" s="13"/>
      <c r="C922" s="19" t="str">
        <f>IF($B922="","",IFERROR(INDEX(Items!$B:$B,MATCH($B922,Items!$A:$A,0)),"Unknown code"))</f>
        <v/>
      </c>
      <c r="D922" s="17"/>
      <c r="E922" s="13"/>
      <c r="F922" s="13"/>
      <c r="G922" s="19" t="str">
        <f t="shared" si="14"/>
        <v/>
      </c>
      <c r="H922" s="13"/>
      <c r="I922" s="13"/>
    </row>
    <row r="923" spans="1:9" x14ac:dyDescent="0.3">
      <c r="A923" s="18"/>
      <c r="B923" s="13"/>
      <c r="C923" s="19" t="str">
        <f>IF($B923="","",IFERROR(INDEX(Items!$B:$B,MATCH($B923,Items!$A:$A,0)),"Unknown code"))</f>
        <v/>
      </c>
      <c r="D923" s="17"/>
      <c r="E923" s="13"/>
      <c r="F923" s="13"/>
      <c r="G923" s="19" t="str">
        <f t="shared" si="14"/>
        <v/>
      </c>
      <c r="H923" s="13"/>
      <c r="I923" s="13"/>
    </row>
    <row r="924" spans="1:9" x14ac:dyDescent="0.3">
      <c r="A924" s="18"/>
      <c r="B924" s="13"/>
      <c r="C924" s="19" t="str">
        <f>IF($B924="","",IFERROR(INDEX(Items!$B:$B,MATCH($B924,Items!$A:$A,0)),"Unknown code"))</f>
        <v/>
      </c>
      <c r="D924" s="17"/>
      <c r="E924" s="13"/>
      <c r="F924" s="13"/>
      <c r="G924" s="19" t="str">
        <f t="shared" si="14"/>
        <v/>
      </c>
      <c r="H924" s="13"/>
      <c r="I924" s="13"/>
    </row>
    <row r="925" spans="1:9" x14ac:dyDescent="0.3">
      <c r="A925" s="18"/>
      <c r="B925" s="13"/>
      <c r="C925" s="19" t="str">
        <f>IF($B925="","",IFERROR(INDEX(Items!$B:$B,MATCH($B925,Items!$A:$A,0)),"Unknown code"))</f>
        <v/>
      </c>
      <c r="D925" s="17"/>
      <c r="E925" s="13"/>
      <c r="F925" s="13"/>
      <c r="G925" s="19" t="str">
        <f t="shared" si="14"/>
        <v/>
      </c>
      <c r="H925" s="13"/>
      <c r="I925" s="13"/>
    </row>
    <row r="926" spans="1:9" x14ac:dyDescent="0.3">
      <c r="A926" s="18"/>
      <c r="B926" s="13"/>
      <c r="C926" s="19" t="str">
        <f>IF($B926="","",IFERROR(INDEX(Items!$B:$B,MATCH($B926,Items!$A:$A,0)),"Unknown code"))</f>
        <v/>
      </c>
      <c r="D926" s="17"/>
      <c r="E926" s="13"/>
      <c r="F926" s="13"/>
      <c r="G926" s="19" t="str">
        <f t="shared" si="14"/>
        <v/>
      </c>
      <c r="H926" s="13"/>
      <c r="I926" s="13"/>
    </row>
    <row r="927" spans="1:9" x14ac:dyDescent="0.3">
      <c r="A927" s="18"/>
      <c r="B927" s="13"/>
      <c r="C927" s="19" t="str">
        <f>IF($B927="","",IFERROR(INDEX(Items!$B:$B,MATCH($B927,Items!$A:$A,0)),"Unknown code"))</f>
        <v/>
      </c>
      <c r="D927" s="17"/>
      <c r="E927" s="13"/>
      <c r="F927" s="13"/>
      <c r="G927" s="19" t="str">
        <f t="shared" si="14"/>
        <v/>
      </c>
      <c r="H927" s="13"/>
      <c r="I927" s="13"/>
    </row>
    <row r="928" spans="1:9" x14ac:dyDescent="0.3">
      <c r="A928" s="18"/>
      <c r="B928" s="13"/>
      <c r="C928" s="19" t="str">
        <f>IF($B928="","",IFERROR(INDEX(Items!$B:$B,MATCH($B928,Items!$A:$A,0)),"Unknown code"))</f>
        <v/>
      </c>
      <c r="D928" s="17"/>
      <c r="E928" s="13"/>
      <c r="F928" s="13"/>
      <c r="G928" s="19" t="str">
        <f t="shared" si="14"/>
        <v/>
      </c>
      <c r="H928" s="13"/>
      <c r="I928" s="13"/>
    </row>
    <row r="929" spans="1:9" x14ac:dyDescent="0.3">
      <c r="A929" s="18"/>
      <c r="B929" s="13"/>
      <c r="C929" s="19" t="str">
        <f>IF($B929="","",IFERROR(INDEX(Items!$B:$B,MATCH($B929,Items!$A:$A,0)),"Unknown code"))</f>
        <v/>
      </c>
      <c r="D929" s="17"/>
      <c r="E929" s="13"/>
      <c r="F929" s="13"/>
      <c r="G929" s="19" t="str">
        <f t="shared" si="14"/>
        <v/>
      </c>
      <c r="H929" s="13"/>
      <c r="I929" s="13"/>
    </row>
    <row r="930" spans="1:9" x14ac:dyDescent="0.3">
      <c r="A930" s="18"/>
      <c r="B930" s="13"/>
      <c r="C930" s="19" t="str">
        <f>IF($B930="","",IFERROR(INDEX(Items!$B:$B,MATCH($B930,Items!$A:$A,0)),"Unknown code"))</f>
        <v/>
      </c>
      <c r="D930" s="17"/>
      <c r="E930" s="13"/>
      <c r="F930" s="13"/>
      <c r="G930" s="19" t="str">
        <f t="shared" si="14"/>
        <v/>
      </c>
      <c r="H930" s="13"/>
      <c r="I930" s="13"/>
    </row>
    <row r="931" spans="1:9" x14ac:dyDescent="0.3">
      <c r="A931" s="18"/>
      <c r="B931" s="13"/>
      <c r="C931" s="19" t="str">
        <f>IF($B931="","",IFERROR(INDEX(Items!$B:$B,MATCH($B931,Items!$A:$A,0)),"Unknown code"))</f>
        <v/>
      </c>
      <c r="D931" s="17"/>
      <c r="E931" s="13"/>
      <c r="F931" s="13"/>
      <c r="G931" s="19" t="str">
        <f t="shared" si="14"/>
        <v/>
      </c>
      <c r="H931" s="13"/>
      <c r="I931" s="13"/>
    </row>
    <row r="932" spans="1:9" x14ac:dyDescent="0.3">
      <c r="A932" s="18"/>
      <c r="B932" s="13"/>
      <c r="C932" s="19" t="str">
        <f>IF($B932="","",IFERROR(INDEX(Items!$B:$B,MATCH($B932,Items!$A:$A,0)),"Unknown code"))</f>
        <v/>
      </c>
      <c r="D932" s="17"/>
      <c r="E932" s="13"/>
      <c r="F932" s="13"/>
      <c r="G932" s="19" t="str">
        <f t="shared" si="14"/>
        <v/>
      </c>
      <c r="H932" s="13"/>
      <c r="I932" s="13"/>
    </row>
    <row r="933" spans="1:9" x14ac:dyDescent="0.3">
      <c r="A933" s="18"/>
      <c r="B933" s="13"/>
      <c r="C933" s="19" t="str">
        <f>IF($B933="","",IFERROR(INDEX(Items!$B:$B,MATCH($B933,Items!$A:$A,0)),"Unknown code"))</f>
        <v/>
      </c>
      <c r="D933" s="17"/>
      <c r="E933" s="13"/>
      <c r="F933" s="13"/>
      <c r="G933" s="19" t="str">
        <f t="shared" si="14"/>
        <v/>
      </c>
      <c r="H933" s="13"/>
      <c r="I933" s="13"/>
    </row>
    <row r="934" spans="1:9" x14ac:dyDescent="0.3">
      <c r="A934" s="18"/>
      <c r="B934" s="13"/>
      <c r="C934" s="19" t="str">
        <f>IF($B934="","",IFERROR(INDEX(Items!$B:$B,MATCH($B934,Items!$A:$A,0)),"Unknown code"))</f>
        <v/>
      </c>
      <c r="D934" s="17"/>
      <c r="E934" s="13"/>
      <c r="F934" s="13"/>
      <c r="G934" s="19" t="str">
        <f t="shared" si="14"/>
        <v/>
      </c>
      <c r="H934" s="13"/>
      <c r="I934" s="13"/>
    </row>
    <row r="935" spans="1:9" x14ac:dyDescent="0.3">
      <c r="A935" s="18"/>
      <c r="B935" s="13"/>
      <c r="C935" s="19" t="str">
        <f>IF($B935="","",IFERROR(INDEX(Items!$B:$B,MATCH($B935,Items!$A:$A,0)),"Unknown code"))</f>
        <v/>
      </c>
      <c r="D935" s="17"/>
      <c r="E935" s="13"/>
      <c r="F935" s="13"/>
      <c r="G935" s="19" t="str">
        <f t="shared" si="14"/>
        <v/>
      </c>
      <c r="H935" s="13"/>
      <c r="I935" s="13"/>
    </row>
    <row r="936" spans="1:9" x14ac:dyDescent="0.3">
      <c r="A936" s="18"/>
      <c r="B936" s="13"/>
      <c r="C936" s="19" t="str">
        <f>IF($B936="","",IFERROR(INDEX(Items!$B:$B,MATCH($B936,Items!$A:$A,0)),"Unknown code"))</f>
        <v/>
      </c>
      <c r="D936" s="17"/>
      <c r="E936" s="13"/>
      <c r="F936" s="13"/>
      <c r="G936" s="19" t="str">
        <f t="shared" si="14"/>
        <v/>
      </c>
      <c r="H936" s="13"/>
      <c r="I936" s="13"/>
    </row>
    <row r="937" spans="1:9" x14ac:dyDescent="0.3">
      <c r="A937" s="18"/>
      <c r="B937" s="13"/>
      <c r="C937" s="19" t="str">
        <f>IF($B937="","",IFERROR(INDEX(Items!$B:$B,MATCH($B937,Items!$A:$A,0)),"Unknown code"))</f>
        <v/>
      </c>
      <c r="D937" s="17"/>
      <c r="E937" s="13"/>
      <c r="F937" s="13"/>
      <c r="G937" s="19" t="str">
        <f t="shared" si="14"/>
        <v/>
      </c>
      <c r="H937" s="13"/>
      <c r="I937" s="13"/>
    </row>
    <row r="938" spans="1:9" x14ac:dyDescent="0.3">
      <c r="A938" s="18"/>
      <c r="B938" s="13"/>
      <c r="C938" s="19" t="str">
        <f>IF($B938="","",IFERROR(INDEX(Items!$B:$B,MATCH($B938,Items!$A:$A,0)),"Unknown code"))</f>
        <v/>
      </c>
      <c r="D938" s="17"/>
      <c r="E938" s="13"/>
      <c r="F938" s="13"/>
      <c r="G938" s="19" t="str">
        <f t="shared" si="14"/>
        <v/>
      </c>
      <c r="H938" s="13"/>
      <c r="I938" s="13"/>
    </row>
    <row r="939" spans="1:9" x14ac:dyDescent="0.3">
      <c r="A939" s="18"/>
      <c r="B939" s="13"/>
      <c r="C939" s="19" t="str">
        <f>IF($B939="","",IFERROR(INDEX(Items!$B:$B,MATCH($B939,Items!$A:$A,0)),"Unknown code"))</f>
        <v/>
      </c>
      <c r="D939" s="17"/>
      <c r="E939" s="13"/>
      <c r="F939" s="13"/>
      <c r="G939" s="19" t="str">
        <f t="shared" si="14"/>
        <v/>
      </c>
      <c r="H939" s="13"/>
      <c r="I939" s="13"/>
    </row>
    <row r="940" spans="1:9" x14ac:dyDescent="0.3">
      <c r="A940" s="18"/>
      <c r="B940" s="13"/>
      <c r="C940" s="19" t="str">
        <f>IF($B940="","",IFERROR(INDEX(Items!$B:$B,MATCH($B940,Items!$A:$A,0)),"Unknown code"))</f>
        <v/>
      </c>
      <c r="D940" s="17"/>
      <c r="E940" s="13"/>
      <c r="F940" s="13"/>
      <c r="G940" s="19" t="str">
        <f t="shared" si="14"/>
        <v/>
      </c>
      <c r="H940" s="13"/>
      <c r="I940" s="13"/>
    </row>
    <row r="941" spans="1:9" x14ac:dyDescent="0.3">
      <c r="A941" s="18"/>
      <c r="B941" s="13"/>
      <c r="C941" s="19" t="str">
        <f>IF($B941="","",IFERROR(INDEX(Items!$B:$B,MATCH($B941,Items!$A:$A,0)),"Unknown code"))</f>
        <v/>
      </c>
      <c r="D941" s="17"/>
      <c r="E941" s="13"/>
      <c r="F941" s="13"/>
      <c r="G941" s="19" t="str">
        <f t="shared" si="14"/>
        <v/>
      </c>
      <c r="H941" s="13"/>
      <c r="I941" s="13"/>
    </row>
    <row r="942" spans="1:9" x14ac:dyDescent="0.3">
      <c r="A942" s="18"/>
      <c r="B942" s="13"/>
      <c r="C942" s="19" t="str">
        <f>IF($B942="","",IFERROR(INDEX(Items!$B:$B,MATCH($B942,Items!$A:$A,0)),"Unknown code"))</f>
        <v/>
      </c>
      <c r="D942" s="17"/>
      <c r="E942" s="13"/>
      <c r="F942" s="13"/>
      <c r="G942" s="19" t="str">
        <f t="shared" si="14"/>
        <v/>
      </c>
      <c r="H942" s="13"/>
      <c r="I942" s="13"/>
    </row>
    <row r="943" spans="1:9" x14ac:dyDescent="0.3">
      <c r="A943" s="18"/>
      <c r="B943" s="13"/>
      <c r="C943" s="19" t="str">
        <f>IF($B943="","",IFERROR(INDEX(Items!$B:$B,MATCH($B943,Items!$A:$A,0)),"Unknown code"))</f>
        <v/>
      </c>
      <c r="D943" s="17"/>
      <c r="E943" s="13"/>
      <c r="F943" s="13"/>
      <c r="G943" s="19" t="str">
        <f t="shared" si="14"/>
        <v/>
      </c>
      <c r="H943" s="13"/>
      <c r="I943" s="13"/>
    </row>
    <row r="944" spans="1:9" x14ac:dyDescent="0.3">
      <c r="A944" s="18"/>
      <c r="B944" s="13"/>
      <c r="C944" s="19" t="str">
        <f>IF($B944="","",IFERROR(INDEX(Items!$B:$B,MATCH($B944,Items!$A:$A,0)),"Unknown code"))</f>
        <v/>
      </c>
      <c r="D944" s="17"/>
      <c r="E944" s="13"/>
      <c r="F944" s="13"/>
      <c r="G944" s="19" t="str">
        <f t="shared" si="14"/>
        <v/>
      </c>
      <c r="H944" s="13"/>
      <c r="I944" s="13"/>
    </row>
    <row r="945" spans="1:9" x14ac:dyDescent="0.3">
      <c r="A945" s="18"/>
      <c r="B945" s="13"/>
      <c r="C945" s="19" t="str">
        <f>IF($B945="","",IFERROR(INDEX(Items!$B:$B,MATCH($B945,Items!$A:$A,0)),"Unknown code"))</f>
        <v/>
      </c>
      <c r="D945" s="17"/>
      <c r="E945" s="13"/>
      <c r="F945" s="13"/>
      <c r="G945" s="19" t="str">
        <f t="shared" si="14"/>
        <v/>
      </c>
      <c r="H945" s="13"/>
      <c r="I945" s="13"/>
    </row>
    <row r="946" spans="1:9" x14ac:dyDescent="0.3">
      <c r="A946" s="18"/>
      <c r="B946" s="13"/>
      <c r="C946" s="19" t="str">
        <f>IF($B946="","",IFERROR(INDEX(Items!$B:$B,MATCH($B946,Items!$A:$A,0)),"Unknown code"))</f>
        <v/>
      </c>
      <c r="D946" s="17"/>
      <c r="E946" s="13"/>
      <c r="F946" s="13"/>
      <c r="G946" s="19" t="str">
        <f t="shared" si="14"/>
        <v/>
      </c>
      <c r="H946" s="13"/>
      <c r="I946" s="13"/>
    </row>
    <row r="947" spans="1:9" x14ac:dyDescent="0.3">
      <c r="A947" s="18"/>
      <c r="B947" s="13"/>
      <c r="C947" s="19" t="str">
        <f>IF($B947="","",IFERROR(INDEX(Items!$B:$B,MATCH($B947,Items!$A:$A,0)),"Unknown code"))</f>
        <v/>
      </c>
      <c r="D947" s="17"/>
      <c r="E947" s="13"/>
      <c r="F947" s="13"/>
      <c r="G947" s="19" t="str">
        <f t="shared" si="14"/>
        <v/>
      </c>
      <c r="H947" s="13"/>
      <c r="I947" s="13"/>
    </row>
    <row r="948" spans="1:9" x14ac:dyDescent="0.3">
      <c r="A948" s="18"/>
      <c r="B948" s="13"/>
      <c r="C948" s="19" t="str">
        <f>IF($B948="","",IFERROR(INDEX(Items!$B:$B,MATCH($B948,Items!$A:$A,0)),"Unknown code"))</f>
        <v/>
      </c>
      <c r="D948" s="17"/>
      <c r="E948" s="13"/>
      <c r="F948" s="13"/>
      <c r="G948" s="19" t="str">
        <f t="shared" si="14"/>
        <v/>
      </c>
      <c r="H948" s="13"/>
      <c r="I948" s="13"/>
    </row>
    <row r="949" spans="1:9" x14ac:dyDescent="0.3">
      <c r="A949" s="18"/>
      <c r="B949" s="13"/>
      <c r="C949" s="19" t="str">
        <f>IF($B949="","",IFERROR(INDEX(Items!$B:$B,MATCH($B949,Items!$A:$A,0)),"Unknown code"))</f>
        <v/>
      </c>
      <c r="D949" s="17"/>
      <c r="E949" s="13"/>
      <c r="F949" s="13"/>
      <c r="G949" s="19" t="str">
        <f t="shared" si="14"/>
        <v/>
      </c>
      <c r="H949" s="13"/>
      <c r="I949" s="13"/>
    </row>
    <row r="950" spans="1:9" x14ac:dyDescent="0.3">
      <c r="A950" s="18"/>
      <c r="B950" s="13"/>
      <c r="C950" s="19" t="str">
        <f>IF($B950="","",IFERROR(INDEX(Items!$B:$B,MATCH($B950,Items!$A:$A,0)),"Unknown code"))</f>
        <v/>
      </c>
      <c r="D950" s="17"/>
      <c r="E950" s="13"/>
      <c r="F950" s="13"/>
      <c r="G950" s="19" t="str">
        <f t="shared" si="14"/>
        <v/>
      </c>
      <c r="H950" s="13"/>
      <c r="I950" s="13"/>
    </row>
    <row r="951" spans="1:9" x14ac:dyDescent="0.3">
      <c r="A951" s="18"/>
      <c r="B951" s="13"/>
      <c r="C951" s="19" t="str">
        <f>IF($B951="","",IFERROR(INDEX(Items!$B:$B,MATCH($B951,Items!$A:$A,0)),"Unknown code"))</f>
        <v/>
      </c>
      <c r="D951" s="17"/>
      <c r="E951" s="13"/>
      <c r="F951" s="13"/>
      <c r="G951" s="19" t="str">
        <f t="shared" si="14"/>
        <v/>
      </c>
      <c r="H951" s="13"/>
      <c r="I951" s="13"/>
    </row>
    <row r="952" spans="1:9" x14ac:dyDescent="0.3">
      <c r="A952" s="18"/>
      <c r="B952" s="13"/>
      <c r="C952" s="19" t="str">
        <f>IF($B952="","",IFERROR(INDEX(Items!$B:$B,MATCH($B952,Items!$A:$A,0)),"Unknown code"))</f>
        <v/>
      </c>
      <c r="D952" s="17"/>
      <c r="E952" s="13"/>
      <c r="F952" s="13"/>
      <c r="G952" s="19" t="str">
        <f t="shared" si="14"/>
        <v/>
      </c>
      <c r="H952" s="13"/>
      <c r="I952" s="13"/>
    </row>
    <row r="953" spans="1:9" x14ac:dyDescent="0.3">
      <c r="A953" s="18"/>
      <c r="B953" s="13"/>
      <c r="C953" s="19" t="str">
        <f>IF($B953="","",IFERROR(INDEX(Items!$B:$B,MATCH($B953,Items!$A:$A,0)),"Unknown code"))</f>
        <v/>
      </c>
      <c r="D953" s="17"/>
      <c r="E953" s="13"/>
      <c r="F953" s="13"/>
      <c r="G953" s="19" t="str">
        <f t="shared" si="14"/>
        <v/>
      </c>
      <c r="H953" s="13"/>
      <c r="I953" s="13"/>
    </row>
    <row r="954" spans="1:9" x14ac:dyDescent="0.3">
      <c r="A954" s="18"/>
      <c r="B954" s="13"/>
      <c r="C954" s="19" t="str">
        <f>IF($B954="","",IFERROR(INDEX(Items!$B:$B,MATCH($B954,Items!$A:$A,0)),"Unknown code"))</f>
        <v/>
      </c>
      <c r="D954" s="17"/>
      <c r="E954" s="13"/>
      <c r="F954" s="13"/>
      <c r="G954" s="19" t="str">
        <f t="shared" si="14"/>
        <v/>
      </c>
      <c r="H954" s="13"/>
      <c r="I954" s="13"/>
    </row>
    <row r="955" spans="1:9" x14ac:dyDescent="0.3">
      <c r="A955" s="18"/>
      <c r="B955" s="13"/>
      <c r="C955" s="19" t="str">
        <f>IF($B955="","",IFERROR(INDEX(Items!$B:$B,MATCH($B955,Items!$A:$A,0)),"Unknown code"))</f>
        <v/>
      </c>
      <c r="D955" s="17"/>
      <c r="E955" s="13"/>
      <c r="F955" s="13"/>
      <c r="G955" s="19" t="str">
        <f t="shared" si="14"/>
        <v/>
      </c>
      <c r="H955" s="13"/>
      <c r="I955" s="13"/>
    </row>
    <row r="956" spans="1:9" x14ac:dyDescent="0.3">
      <c r="A956" s="18"/>
      <c r="B956" s="13"/>
      <c r="C956" s="19" t="str">
        <f>IF($B956="","",IFERROR(INDEX(Items!$B:$B,MATCH($B956,Items!$A:$A,0)),"Unknown code"))</f>
        <v/>
      </c>
      <c r="D956" s="17"/>
      <c r="E956" s="13"/>
      <c r="F956" s="13"/>
      <c r="G956" s="19" t="str">
        <f t="shared" si="14"/>
        <v/>
      </c>
      <c r="H956" s="13"/>
      <c r="I956" s="13"/>
    </row>
    <row r="957" spans="1:9" x14ac:dyDescent="0.3">
      <c r="A957" s="18"/>
      <c r="B957" s="13"/>
      <c r="C957" s="19" t="str">
        <f>IF($B957="","",IFERROR(INDEX(Items!$B:$B,MATCH($B957,Items!$A:$A,0)),"Unknown code"))</f>
        <v/>
      </c>
      <c r="D957" s="17"/>
      <c r="E957" s="13"/>
      <c r="F957" s="13"/>
      <c r="G957" s="19" t="str">
        <f t="shared" si="14"/>
        <v/>
      </c>
      <c r="H957" s="13"/>
      <c r="I957" s="13"/>
    </row>
    <row r="958" spans="1:9" x14ac:dyDescent="0.3">
      <c r="A958" s="18"/>
      <c r="B958" s="13"/>
      <c r="C958" s="19" t="str">
        <f>IF($B958="","",IFERROR(INDEX(Items!$B:$B,MATCH($B958,Items!$A:$A,0)),"Unknown code"))</f>
        <v/>
      </c>
      <c r="D958" s="17"/>
      <c r="E958" s="13"/>
      <c r="F958" s="13"/>
      <c r="G958" s="19" t="str">
        <f t="shared" si="14"/>
        <v/>
      </c>
      <c r="H958" s="13"/>
      <c r="I958" s="13"/>
    </row>
    <row r="959" spans="1:9" x14ac:dyDescent="0.3">
      <c r="A959" s="18"/>
      <c r="B959" s="13"/>
      <c r="C959" s="19" t="str">
        <f>IF($B959="","",IFERROR(INDEX(Items!$B:$B,MATCH($B959,Items!$A:$A,0)),"Unknown code"))</f>
        <v/>
      </c>
      <c r="D959" s="17"/>
      <c r="E959" s="13"/>
      <c r="F959" s="13"/>
      <c r="G959" s="19" t="str">
        <f t="shared" si="14"/>
        <v/>
      </c>
      <c r="H959" s="13"/>
      <c r="I959" s="13"/>
    </row>
    <row r="960" spans="1:9" x14ac:dyDescent="0.3">
      <c r="A960" s="18"/>
      <c r="B960" s="13"/>
      <c r="C960" s="19" t="str">
        <f>IF($B960="","",IFERROR(INDEX(Items!$B:$B,MATCH($B960,Items!$A:$A,0)),"Unknown code"))</f>
        <v/>
      </c>
      <c r="D960" s="17"/>
      <c r="E960" s="13"/>
      <c r="F960" s="13"/>
      <c r="G960" s="19" t="str">
        <f t="shared" si="14"/>
        <v/>
      </c>
      <c r="H960" s="13"/>
      <c r="I960" s="13"/>
    </row>
    <row r="961" spans="1:9" x14ac:dyDescent="0.3">
      <c r="A961" s="18"/>
      <c r="B961" s="13"/>
      <c r="C961" s="19" t="str">
        <f>IF($B961="","",IFERROR(INDEX(Items!$B:$B,MATCH($B961,Items!$A:$A,0)),"Unknown code"))</f>
        <v/>
      </c>
      <c r="D961" s="17"/>
      <c r="E961" s="13"/>
      <c r="F961" s="13"/>
      <c r="G961" s="19" t="str">
        <f t="shared" si="14"/>
        <v/>
      </c>
      <c r="H961" s="13"/>
      <c r="I961" s="13"/>
    </row>
    <row r="962" spans="1:9" x14ac:dyDescent="0.3">
      <c r="A962" s="18"/>
      <c r="B962" s="13"/>
      <c r="C962" s="19" t="str">
        <f>IF($B962="","",IFERROR(INDEX(Items!$B:$B,MATCH($B962,Items!$A:$A,0)),"Unknown code"))</f>
        <v/>
      </c>
      <c r="D962" s="17"/>
      <c r="E962" s="13"/>
      <c r="F962" s="13"/>
      <c r="G962" s="19" t="str">
        <f t="shared" si="14"/>
        <v/>
      </c>
      <c r="H962" s="13"/>
      <c r="I962" s="13"/>
    </row>
    <row r="963" spans="1:9" x14ac:dyDescent="0.3">
      <c r="A963" s="18"/>
      <c r="B963" s="13"/>
      <c r="C963" s="19" t="str">
        <f>IF($B963="","",IFERROR(INDEX(Items!$B:$B,MATCH($B963,Items!$A:$A,0)),"Unknown code"))</f>
        <v/>
      </c>
      <c r="D963" s="17"/>
      <c r="E963" s="13"/>
      <c r="F963" s="13"/>
      <c r="G963" s="19" t="str">
        <f t="shared" si="14"/>
        <v/>
      </c>
      <c r="H963" s="13"/>
      <c r="I963" s="13"/>
    </row>
    <row r="964" spans="1:9" x14ac:dyDescent="0.3">
      <c r="A964" s="18"/>
      <c r="B964" s="13"/>
      <c r="C964" s="19" t="str">
        <f>IF($B964="","",IFERROR(INDEX(Items!$B:$B,MATCH($B964,Items!$A:$A,0)),"Unknown code"))</f>
        <v/>
      </c>
      <c r="D964" s="17"/>
      <c r="E964" s="13"/>
      <c r="F964" s="13"/>
      <c r="G964" s="19" t="str">
        <f t="shared" ref="G964:G1027" si="15">IF($D964="","",IF(AND($E964="",$F964&lt;&gt;""),"Receipt",IF(AND($E964&lt;&gt;"",$F964=""),"Issue",IF(AND($E964&lt;&gt;"",$F964&lt;&gt;""),IF($E964=$F964,"Same location","Transfer"),"Location missing"))))</f>
        <v/>
      </c>
      <c r="H964" s="13"/>
      <c r="I964" s="13"/>
    </row>
    <row r="965" spans="1:9" x14ac:dyDescent="0.3">
      <c r="A965" s="18"/>
      <c r="B965" s="13"/>
      <c r="C965" s="19" t="str">
        <f>IF($B965="","",IFERROR(INDEX(Items!$B:$B,MATCH($B965,Items!$A:$A,0)),"Unknown code"))</f>
        <v/>
      </c>
      <c r="D965" s="17"/>
      <c r="E965" s="13"/>
      <c r="F965" s="13"/>
      <c r="G965" s="19" t="str">
        <f t="shared" si="15"/>
        <v/>
      </c>
      <c r="H965" s="13"/>
      <c r="I965" s="13"/>
    </row>
    <row r="966" spans="1:9" x14ac:dyDescent="0.3">
      <c r="A966" s="18"/>
      <c r="B966" s="13"/>
      <c r="C966" s="19" t="str">
        <f>IF($B966="","",IFERROR(INDEX(Items!$B:$B,MATCH($B966,Items!$A:$A,0)),"Unknown code"))</f>
        <v/>
      </c>
      <c r="D966" s="17"/>
      <c r="E966" s="13"/>
      <c r="F966" s="13"/>
      <c r="G966" s="19" t="str">
        <f t="shared" si="15"/>
        <v/>
      </c>
      <c r="H966" s="13"/>
      <c r="I966" s="13"/>
    </row>
    <row r="967" spans="1:9" x14ac:dyDescent="0.3">
      <c r="A967" s="18"/>
      <c r="B967" s="13"/>
      <c r="C967" s="19" t="str">
        <f>IF($B967="","",IFERROR(INDEX(Items!$B:$B,MATCH($B967,Items!$A:$A,0)),"Unknown code"))</f>
        <v/>
      </c>
      <c r="D967" s="17"/>
      <c r="E967" s="13"/>
      <c r="F967" s="13"/>
      <c r="G967" s="19" t="str">
        <f t="shared" si="15"/>
        <v/>
      </c>
      <c r="H967" s="13"/>
      <c r="I967" s="13"/>
    </row>
    <row r="968" spans="1:9" x14ac:dyDescent="0.3">
      <c r="A968" s="18"/>
      <c r="B968" s="13"/>
      <c r="C968" s="19" t="str">
        <f>IF($B968="","",IFERROR(INDEX(Items!$B:$B,MATCH($B968,Items!$A:$A,0)),"Unknown code"))</f>
        <v/>
      </c>
      <c r="D968" s="17"/>
      <c r="E968" s="13"/>
      <c r="F968" s="13"/>
      <c r="G968" s="19" t="str">
        <f t="shared" si="15"/>
        <v/>
      </c>
      <c r="H968" s="13"/>
      <c r="I968" s="13"/>
    </row>
    <row r="969" spans="1:9" x14ac:dyDescent="0.3">
      <c r="A969" s="18"/>
      <c r="B969" s="13"/>
      <c r="C969" s="19" t="str">
        <f>IF($B969="","",IFERROR(INDEX(Items!$B:$B,MATCH($B969,Items!$A:$A,0)),"Unknown code"))</f>
        <v/>
      </c>
      <c r="D969" s="17"/>
      <c r="E969" s="13"/>
      <c r="F969" s="13"/>
      <c r="G969" s="19" t="str">
        <f t="shared" si="15"/>
        <v/>
      </c>
      <c r="H969" s="13"/>
      <c r="I969" s="13"/>
    </row>
    <row r="970" spans="1:9" x14ac:dyDescent="0.3">
      <c r="A970" s="18"/>
      <c r="B970" s="13"/>
      <c r="C970" s="19" t="str">
        <f>IF($B970="","",IFERROR(INDEX(Items!$B:$B,MATCH($B970,Items!$A:$A,0)),"Unknown code"))</f>
        <v/>
      </c>
      <c r="D970" s="17"/>
      <c r="E970" s="13"/>
      <c r="F970" s="13"/>
      <c r="G970" s="19" t="str">
        <f t="shared" si="15"/>
        <v/>
      </c>
      <c r="H970" s="13"/>
      <c r="I970" s="13"/>
    </row>
    <row r="971" spans="1:9" x14ac:dyDescent="0.3">
      <c r="A971" s="18"/>
      <c r="B971" s="13"/>
      <c r="C971" s="19" t="str">
        <f>IF($B971="","",IFERROR(INDEX(Items!$B:$B,MATCH($B971,Items!$A:$A,0)),"Unknown code"))</f>
        <v/>
      </c>
      <c r="D971" s="17"/>
      <c r="E971" s="13"/>
      <c r="F971" s="13"/>
      <c r="G971" s="19" t="str">
        <f t="shared" si="15"/>
        <v/>
      </c>
      <c r="H971" s="13"/>
      <c r="I971" s="13"/>
    </row>
    <row r="972" spans="1:9" x14ac:dyDescent="0.3">
      <c r="A972" s="18"/>
      <c r="B972" s="13"/>
      <c r="C972" s="19" t="str">
        <f>IF($B972="","",IFERROR(INDEX(Items!$B:$B,MATCH($B972,Items!$A:$A,0)),"Unknown code"))</f>
        <v/>
      </c>
      <c r="D972" s="17"/>
      <c r="E972" s="13"/>
      <c r="F972" s="13"/>
      <c r="G972" s="19" t="str">
        <f t="shared" si="15"/>
        <v/>
      </c>
      <c r="H972" s="13"/>
      <c r="I972" s="13"/>
    </row>
    <row r="973" spans="1:9" x14ac:dyDescent="0.3">
      <c r="A973" s="18"/>
      <c r="B973" s="13"/>
      <c r="C973" s="19" t="str">
        <f>IF($B973="","",IFERROR(INDEX(Items!$B:$B,MATCH($B973,Items!$A:$A,0)),"Unknown code"))</f>
        <v/>
      </c>
      <c r="D973" s="17"/>
      <c r="E973" s="13"/>
      <c r="F973" s="13"/>
      <c r="G973" s="19" t="str">
        <f t="shared" si="15"/>
        <v/>
      </c>
      <c r="H973" s="13"/>
      <c r="I973" s="13"/>
    </row>
    <row r="974" spans="1:9" x14ac:dyDescent="0.3">
      <c r="A974" s="18"/>
      <c r="B974" s="13"/>
      <c r="C974" s="19" t="str">
        <f>IF($B974="","",IFERROR(INDEX(Items!$B:$B,MATCH($B974,Items!$A:$A,0)),"Unknown code"))</f>
        <v/>
      </c>
      <c r="D974" s="17"/>
      <c r="E974" s="13"/>
      <c r="F974" s="13"/>
      <c r="G974" s="19" t="str">
        <f t="shared" si="15"/>
        <v/>
      </c>
      <c r="H974" s="13"/>
      <c r="I974" s="13"/>
    </row>
    <row r="975" spans="1:9" x14ac:dyDescent="0.3">
      <c r="A975" s="18"/>
      <c r="B975" s="13"/>
      <c r="C975" s="19" t="str">
        <f>IF($B975="","",IFERROR(INDEX(Items!$B:$B,MATCH($B975,Items!$A:$A,0)),"Unknown code"))</f>
        <v/>
      </c>
      <c r="D975" s="17"/>
      <c r="E975" s="13"/>
      <c r="F975" s="13"/>
      <c r="G975" s="19" t="str">
        <f t="shared" si="15"/>
        <v/>
      </c>
      <c r="H975" s="13"/>
      <c r="I975" s="13"/>
    </row>
    <row r="976" spans="1:9" x14ac:dyDescent="0.3">
      <c r="A976" s="18"/>
      <c r="B976" s="13"/>
      <c r="C976" s="19" t="str">
        <f>IF($B976="","",IFERROR(INDEX(Items!$B:$B,MATCH($B976,Items!$A:$A,0)),"Unknown code"))</f>
        <v/>
      </c>
      <c r="D976" s="17"/>
      <c r="E976" s="13"/>
      <c r="F976" s="13"/>
      <c r="G976" s="19" t="str">
        <f t="shared" si="15"/>
        <v/>
      </c>
      <c r="H976" s="13"/>
      <c r="I976" s="13"/>
    </row>
    <row r="977" spans="1:9" x14ac:dyDescent="0.3">
      <c r="A977" s="18"/>
      <c r="B977" s="13"/>
      <c r="C977" s="19" t="str">
        <f>IF($B977="","",IFERROR(INDEX(Items!$B:$B,MATCH($B977,Items!$A:$A,0)),"Unknown code"))</f>
        <v/>
      </c>
      <c r="D977" s="17"/>
      <c r="E977" s="13"/>
      <c r="F977" s="13"/>
      <c r="G977" s="19" t="str">
        <f t="shared" si="15"/>
        <v/>
      </c>
      <c r="H977" s="13"/>
      <c r="I977" s="13"/>
    </row>
    <row r="978" spans="1:9" x14ac:dyDescent="0.3">
      <c r="A978" s="18"/>
      <c r="B978" s="13"/>
      <c r="C978" s="19" t="str">
        <f>IF($B978="","",IFERROR(INDEX(Items!$B:$B,MATCH($B978,Items!$A:$A,0)),"Unknown code"))</f>
        <v/>
      </c>
      <c r="D978" s="17"/>
      <c r="E978" s="13"/>
      <c r="F978" s="13"/>
      <c r="G978" s="19" t="str">
        <f t="shared" si="15"/>
        <v/>
      </c>
      <c r="H978" s="13"/>
      <c r="I978" s="13"/>
    </row>
    <row r="979" spans="1:9" x14ac:dyDescent="0.3">
      <c r="A979" s="18"/>
      <c r="B979" s="13"/>
      <c r="C979" s="19" t="str">
        <f>IF($B979="","",IFERROR(INDEX(Items!$B:$B,MATCH($B979,Items!$A:$A,0)),"Unknown code"))</f>
        <v/>
      </c>
      <c r="D979" s="17"/>
      <c r="E979" s="13"/>
      <c r="F979" s="13"/>
      <c r="G979" s="19" t="str">
        <f t="shared" si="15"/>
        <v/>
      </c>
      <c r="H979" s="13"/>
      <c r="I979" s="13"/>
    </row>
    <row r="980" spans="1:9" x14ac:dyDescent="0.3">
      <c r="A980" s="18"/>
      <c r="B980" s="13"/>
      <c r="C980" s="19" t="str">
        <f>IF($B980="","",IFERROR(INDEX(Items!$B:$B,MATCH($B980,Items!$A:$A,0)),"Unknown code"))</f>
        <v/>
      </c>
      <c r="D980" s="17"/>
      <c r="E980" s="13"/>
      <c r="F980" s="13"/>
      <c r="G980" s="19" t="str">
        <f t="shared" si="15"/>
        <v/>
      </c>
      <c r="H980" s="13"/>
      <c r="I980" s="13"/>
    </row>
    <row r="981" spans="1:9" x14ac:dyDescent="0.3">
      <c r="A981" s="18"/>
      <c r="B981" s="13"/>
      <c r="C981" s="19" t="str">
        <f>IF($B981="","",IFERROR(INDEX(Items!$B:$B,MATCH($B981,Items!$A:$A,0)),"Unknown code"))</f>
        <v/>
      </c>
      <c r="D981" s="17"/>
      <c r="E981" s="13"/>
      <c r="F981" s="13"/>
      <c r="G981" s="19" t="str">
        <f t="shared" si="15"/>
        <v/>
      </c>
      <c r="H981" s="13"/>
      <c r="I981" s="13"/>
    </row>
    <row r="982" spans="1:9" x14ac:dyDescent="0.3">
      <c r="A982" s="18"/>
      <c r="B982" s="13"/>
      <c r="C982" s="19" t="str">
        <f>IF($B982="","",IFERROR(INDEX(Items!$B:$B,MATCH($B982,Items!$A:$A,0)),"Unknown code"))</f>
        <v/>
      </c>
      <c r="D982" s="17"/>
      <c r="E982" s="13"/>
      <c r="F982" s="13"/>
      <c r="G982" s="19" t="str">
        <f t="shared" si="15"/>
        <v/>
      </c>
      <c r="H982" s="13"/>
      <c r="I982" s="13"/>
    </row>
    <row r="983" spans="1:9" x14ac:dyDescent="0.3">
      <c r="A983" s="18"/>
      <c r="B983" s="13"/>
      <c r="C983" s="19" t="str">
        <f>IF($B983="","",IFERROR(INDEX(Items!$B:$B,MATCH($B983,Items!$A:$A,0)),"Unknown code"))</f>
        <v/>
      </c>
      <c r="D983" s="17"/>
      <c r="E983" s="13"/>
      <c r="F983" s="13"/>
      <c r="G983" s="19" t="str">
        <f t="shared" si="15"/>
        <v/>
      </c>
      <c r="H983" s="13"/>
      <c r="I983" s="13"/>
    </row>
    <row r="984" spans="1:9" x14ac:dyDescent="0.3">
      <c r="A984" s="18"/>
      <c r="B984" s="13"/>
      <c r="C984" s="19" t="str">
        <f>IF($B984="","",IFERROR(INDEX(Items!$B:$B,MATCH($B984,Items!$A:$A,0)),"Unknown code"))</f>
        <v/>
      </c>
      <c r="D984" s="17"/>
      <c r="E984" s="13"/>
      <c r="F984" s="13"/>
      <c r="G984" s="19" t="str">
        <f t="shared" si="15"/>
        <v/>
      </c>
      <c r="H984" s="13"/>
      <c r="I984" s="13"/>
    </row>
    <row r="985" spans="1:9" x14ac:dyDescent="0.3">
      <c r="A985" s="18"/>
      <c r="B985" s="13"/>
      <c r="C985" s="19" t="str">
        <f>IF($B985="","",IFERROR(INDEX(Items!$B:$B,MATCH($B985,Items!$A:$A,0)),"Unknown code"))</f>
        <v/>
      </c>
      <c r="D985" s="17"/>
      <c r="E985" s="13"/>
      <c r="F985" s="13"/>
      <c r="G985" s="19" t="str">
        <f t="shared" si="15"/>
        <v/>
      </c>
      <c r="H985" s="13"/>
      <c r="I985" s="13"/>
    </row>
    <row r="986" spans="1:9" x14ac:dyDescent="0.3">
      <c r="A986" s="18"/>
      <c r="B986" s="13"/>
      <c r="C986" s="19" t="str">
        <f>IF($B986="","",IFERROR(INDEX(Items!$B:$B,MATCH($B986,Items!$A:$A,0)),"Unknown code"))</f>
        <v/>
      </c>
      <c r="D986" s="17"/>
      <c r="E986" s="13"/>
      <c r="F986" s="13"/>
      <c r="G986" s="19" t="str">
        <f t="shared" si="15"/>
        <v/>
      </c>
      <c r="H986" s="13"/>
      <c r="I986" s="13"/>
    </row>
    <row r="987" spans="1:9" x14ac:dyDescent="0.3">
      <c r="A987" s="18"/>
      <c r="B987" s="13"/>
      <c r="C987" s="19" t="str">
        <f>IF($B987="","",IFERROR(INDEX(Items!$B:$B,MATCH($B987,Items!$A:$A,0)),"Unknown code"))</f>
        <v/>
      </c>
      <c r="D987" s="17"/>
      <c r="E987" s="13"/>
      <c r="F987" s="13"/>
      <c r="G987" s="19" t="str">
        <f t="shared" si="15"/>
        <v/>
      </c>
      <c r="H987" s="13"/>
      <c r="I987" s="13"/>
    </row>
    <row r="988" spans="1:9" x14ac:dyDescent="0.3">
      <c r="A988" s="18"/>
      <c r="B988" s="13"/>
      <c r="C988" s="19" t="str">
        <f>IF($B988="","",IFERROR(INDEX(Items!$B:$B,MATCH($B988,Items!$A:$A,0)),"Unknown code"))</f>
        <v/>
      </c>
      <c r="D988" s="17"/>
      <c r="E988" s="13"/>
      <c r="F988" s="13"/>
      <c r="G988" s="19" t="str">
        <f t="shared" si="15"/>
        <v/>
      </c>
      <c r="H988" s="13"/>
      <c r="I988" s="13"/>
    </row>
    <row r="989" spans="1:9" x14ac:dyDescent="0.3">
      <c r="A989" s="18"/>
      <c r="B989" s="13"/>
      <c r="C989" s="19" t="str">
        <f>IF($B989="","",IFERROR(INDEX(Items!$B:$B,MATCH($B989,Items!$A:$A,0)),"Unknown code"))</f>
        <v/>
      </c>
      <c r="D989" s="17"/>
      <c r="E989" s="13"/>
      <c r="F989" s="13"/>
      <c r="G989" s="19" t="str">
        <f t="shared" si="15"/>
        <v/>
      </c>
      <c r="H989" s="13"/>
      <c r="I989" s="13"/>
    </row>
    <row r="990" spans="1:9" x14ac:dyDescent="0.3">
      <c r="A990" s="18"/>
      <c r="B990" s="13"/>
      <c r="C990" s="19" t="str">
        <f>IF($B990="","",IFERROR(INDEX(Items!$B:$B,MATCH($B990,Items!$A:$A,0)),"Unknown code"))</f>
        <v/>
      </c>
      <c r="D990" s="17"/>
      <c r="E990" s="13"/>
      <c r="F990" s="13"/>
      <c r="G990" s="19" t="str">
        <f t="shared" si="15"/>
        <v/>
      </c>
      <c r="H990" s="13"/>
      <c r="I990" s="13"/>
    </row>
    <row r="991" spans="1:9" x14ac:dyDescent="0.3">
      <c r="A991" s="18"/>
      <c r="B991" s="13"/>
      <c r="C991" s="19" t="str">
        <f>IF($B991="","",IFERROR(INDEX(Items!$B:$B,MATCH($B991,Items!$A:$A,0)),"Unknown code"))</f>
        <v/>
      </c>
      <c r="D991" s="17"/>
      <c r="E991" s="13"/>
      <c r="F991" s="13"/>
      <c r="G991" s="19" t="str">
        <f t="shared" si="15"/>
        <v/>
      </c>
      <c r="H991" s="13"/>
      <c r="I991" s="13"/>
    </row>
    <row r="992" spans="1:9" x14ac:dyDescent="0.3">
      <c r="A992" s="18"/>
      <c r="B992" s="13"/>
      <c r="C992" s="19" t="str">
        <f>IF($B992="","",IFERROR(INDEX(Items!$B:$B,MATCH($B992,Items!$A:$A,0)),"Unknown code"))</f>
        <v/>
      </c>
      <c r="D992" s="17"/>
      <c r="E992" s="13"/>
      <c r="F992" s="13"/>
      <c r="G992" s="19" t="str">
        <f t="shared" si="15"/>
        <v/>
      </c>
      <c r="H992" s="13"/>
      <c r="I992" s="13"/>
    </row>
    <row r="993" spans="1:9" x14ac:dyDescent="0.3">
      <c r="A993" s="18"/>
      <c r="B993" s="13"/>
      <c r="C993" s="19" t="str">
        <f>IF($B993="","",IFERROR(INDEX(Items!$B:$B,MATCH($B993,Items!$A:$A,0)),"Unknown code"))</f>
        <v/>
      </c>
      <c r="D993" s="17"/>
      <c r="E993" s="13"/>
      <c r="F993" s="13"/>
      <c r="G993" s="19" t="str">
        <f t="shared" si="15"/>
        <v/>
      </c>
      <c r="H993" s="13"/>
      <c r="I993" s="13"/>
    </row>
    <row r="994" spans="1:9" x14ac:dyDescent="0.3">
      <c r="A994" s="18"/>
      <c r="B994" s="13"/>
      <c r="C994" s="19" t="str">
        <f>IF($B994="","",IFERROR(INDEX(Items!$B:$B,MATCH($B994,Items!$A:$A,0)),"Unknown code"))</f>
        <v/>
      </c>
      <c r="D994" s="17"/>
      <c r="E994" s="13"/>
      <c r="F994" s="13"/>
      <c r="G994" s="19" t="str">
        <f t="shared" si="15"/>
        <v/>
      </c>
      <c r="H994" s="13"/>
      <c r="I994" s="13"/>
    </row>
    <row r="995" spans="1:9" x14ac:dyDescent="0.3">
      <c r="A995" s="18"/>
      <c r="B995" s="13"/>
      <c r="C995" s="19" t="str">
        <f>IF($B995="","",IFERROR(INDEX(Items!$B:$B,MATCH($B995,Items!$A:$A,0)),"Unknown code"))</f>
        <v/>
      </c>
      <c r="D995" s="17"/>
      <c r="E995" s="13"/>
      <c r="F995" s="13"/>
      <c r="G995" s="19" t="str">
        <f t="shared" si="15"/>
        <v/>
      </c>
      <c r="H995" s="13"/>
      <c r="I995" s="13"/>
    </row>
    <row r="996" spans="1:9" x14ac:dyDescent="0.3">
      <c r="A996" s="18"/>
      <c r="B996" s="13"/>
      <c r="C996" s="19" t="str">
        <f>IF($B996="","",IFERROR(INDEX(Items!$B:$B,MATCH($B996,Items!$A:$A,0)),"Unknown code"))</f>
        <v/>
      </c>
      <c r="D996" s="17"/>
      <c r="E996" s="13"/>
      <c r="F996" s="13"/>
      <c r="G996" s="19" t="str">
        <f t="shared" si="15"/>
        <v/>
      </c>
      <c r="H996" s="13"/>
      <c r="I996" s="13"/>
    </row>
    <row r="997" spans="1:9" x14ac:dyDescent="0.3">
      <c r="A997" s="18"/>
      <c r="B997" s="13"/>
      <c r="C997" s="19" t="str">
        <f>IF($B997="","",IFERROR(INDEX(Items!$B:$B,MATCH($B997,Items!$A:$A,0)),"Unknown code"))</f>
        <v/>
      </c>
      <c r="D997" s="17"/>
      <c r="E997" s="13"/>
      <c r="F997" s="13"/>
      <c r="G997" s="19" t="str">
        <f t="shared" si="15"/>
        <v/>
      </c>
      <c r="H997" s="13"/>
      <c r="I997" s="13"/>
    </row>
    <row r="998" spans="1:9" x14ac:dyDescent="0.3">
      <c r="A998" s="18"/>
      <c r="B998" s="13"/>
      <c r="C998" s="19" t="str">
        <f>IF($B998="","",IFERROR(INDEX(Items!$B:$B,MATCH($B998,Items!$A:$A,0)),"Unknown code"))</f>
        <v/>
      </c>
      <c r="D998" s="17"/>
      <c r="E998" s="13"/>
      <c r="F998" s="13"/>
      <c r="G998" s="19" t="str">
        <f t="shared" si="15"/>
        <v/>
      </c>
      <c r="H998" s="13"/>
      <c r="I998" s="13"/>
    </row>
    <row r="999" spans="1:9" x14ac:dyDescent="0.3">
      <c r="A999" s="18"/>
      <c r="B999" s="13"/>
      <c r="C999" s="19" t="str">
        <f>IF($B999="","",IFERROR(INDEX(Items!$B:$B,MATCH($B999,Items!$A:$A,0)),"Unknown code"))</f>
        <v/>
      </c>
      <c r="D999" s="17"/>
      <c r="E999" s="13"/>
      <c r="F999" s="13"/>
      <c r="G999" s="19" t="str">
        <f t="shared" si="15"/>
        <v/>
      </c>
      <c r="H999" s="13"/>
      <c r="I999" s="13"/>
    </row>
    <row r="1000" spans="1:9" x14ac:dyDescent="0.3">
      <c r="A1000" s="18"/>
      <c r="B1000" s="13"/>
      <c r="C1000" s="19" t="str">
        <f>IF($B1000="","",IFERROR(INDEX(Items!$B:$B,MATCH($B1000,Items!$A:$A,0)),"Unknown code"))</f>
        <v/>
      </c>
      <c r="D1000" s="17"/>
      <c r="E1000" s="13"/>
      <c r="F1000" s="13"/>
      <c r="G1000" s="19" t="str">
        <f t="shared" si="15"/>
        <v/>
      </c>
      <c r="H1000" s="13"/>
      <c r="I1000" s="13"/>
    </row>
    <row r="1001" spans="1:9" x14ac:dyDescent="0.3">
      <c r="A1001" s="18"/>
      <c r="B1001" s="13"/>
      <c r="C1001" s="19" t="str">
        <f>IF($B1001="","",IFERROR(INDEX(Items!$B:$B,MATCH($B1001,Items!$A:$A,0)),"Unknown code"))</f>
        <v/>
      </c>
      <c r="D1001" s="17"/>
      <c r="E1001" s="13"/>
      <c r="F1001" s="13"/>
      <c r="G1001" s="19" t="str">
        <f t="shared" si="15"/>
        <v/>
      </c>
      <c r="H1001" s="13"/>
      <c r="I1001" s="13"/>
    </row>
    <row r="1002" spans="1:9" x14ac:dyDescent="0.3">
      <c r="A1002" s="18"/>
      <c r="B1002" s="13"/>
      <c r="C1002" s="19" t="str">
        <f>IF($B1002="","",IFERROR(INDEX(Items!$B:$B,MATCH($B1002,Items!$A:$A,0)),"Unknown code"))</f>
        <v/>
      </c>
      <c r="D1002" s="17"/>
      <c r="E1002" s="13"/>
      <c r="F1002" s="13"/>
      <c r="G1002" s="19" t="str">
        <f t="shared" si="15"/>
        <v/>
      </c>
      <c r="H1002" s="13"/>
      <c r="I1002" s="13"/>
    </row>
    <row r="1003" spans="1:9" x14ac:dyDescent="0.3">
      <c r="A1003" s="18"/>
      <c r="B1003" s="13"/>
      <c r="C1003" s="19" t="str">
        <f>IF($B1003="","",IFERROR(INDEX(Items!$B:$B,MATCH($B1003,Items!$A:$A,0)),"Unknown code"))</f>
        <v/>
      </c>
      <c r="D1003" s="17"/>
      <c r="E1003" s="13"/>
      <c r="F1003" s="13"/>
      <c r="G1003" s="19" t="str">
        <f t="shared" si="15"/>
        <v/>
      </c>
      <c r="H1003" s="13"/>
      <c r="I1003" s="13"/>
    </row>
    <row r="1004" spans="1:9" x14ac:dyDescent="0.3">
      <c r="A1004" s="18"/>
      <c r="B1004" s="13"/>
      <c r="C1004" s="19" t="str">
        <f>IF($B1004="","",IFERROR(INDEX(Items!$B:$B,MATCH($B1004,Items!$A:$A,0)),"Unknown code"))</f>
        <v/>
      </c>
      <c r="D1004" s="17"/>
      <c r="E1004" s="13"/>
      <c r="F1004" s="13"/>
      <c r="G1004" s="19" t="str">
        <f t="shared" si="15"/>
        <v/>
      </c>
      <c r="H1004" s="13"/>
      <c r="I1004" s="13"/>
    </row>
    <row r="1005" spans="1:9" x14ac:dyDescent="0.3">
      <c r="A1005" s="18"/>
      <c r="B1005" s="13"/>
      <c r="C1005" s="19" t="str">
        <f>IF($B1005="","",IFERROR(INDEX(Items!$B:$B,MATCH($B1005,Items!$A:$A,0)),"Unknown code"))</f>
        <v/>
      </c>
      <c r="D1005" s="17"/>
      <c r="E1005" s="13"/>
      <c r="F1005" s="13"/>
      <c r="G1005" s="19" t="str">
        <f t="shared" si="15"/>
        <v/>
      </c>
      <c r="H1005" s="13"/>
      <c r="I1005" s="13"/>
    </row>
    <row r="1006" spans="1:9" x14ac:dyDescent="0.3">
      <c r="A1006" s="18"/>
      <c r="B1006" s="13"/>
      <c r="C1006" s="19" t="str">
        <f>IF($B1006="","",IFERROR(INDEX(Items!$B:$B,MATCH($B1006,Items!$A:$A,0)),"Unknown code"))</f>
        <v/>
      </c>
      <c r="D1006" s="17"/>
      <c r="E1006" s="13"/>
      <c r="F1006" s="13"/>
      <c r="G1006" s="19" t="str">
        <f t="shared" si="15"/>
        <v/>
      </c>
      <c r="H1006" s="13"/>
      <c r="I1006" s="13"/>
    </row>
    <row r="1007" spans="1:9" x14ac:dyDescent="0.3">
      <c r="A1007" s="18"/>
      <c r="B1007" s="13"/>
      <c r="C1007" s="19" t="str">
        <f>IF($B1007="","",IFERROR(INDEX(Items!$B:$B,MATCH($B1007,Items!$A:$A,0)),"Unknown code"))</f>
        <v/>
      </c>
      <c r="D1007" s="17"/>
      <c r="E1007" s="13"/>
      <c r="F1007" s="13"/>
      <c r="G1007" s="19" t="str">
        <f t="shared" si="15"/>
        <v/>
      </c>
      <c r="H1007" s="13"/>
      <c r="I1007" s="13"/>
    </row>
    <row r="1008" spans="1:9" x14ac:dyDescent="0.3">
      <c r="A1008" s="18"/>
      <c r="B1008" s="13"/>
      <c r="C1008" s="19" t="str">
        <f>IF($B1008="","",IFERROR(INDEX(Items!$B:$B,MATCH($B1008,Items!$A:$A,0)),"Unknown code"))</f>
        <v/>
      </c>
      <c r="D1008" s="17"/>
      <c r="E1008" s="13"/>
      <c r="F1008" s="13"/>
      <c r="G1008" s="19" t="str">
        <f t="shared" si="15"/>
        <v/>
      </c>
      <c r="H1008" s="13"/>
      <c r="I1008" s="13"/>
    </row>
    <row r="1009" spans="1:9" x14ac:dyDescent="0.3">
      <c r="A1009" s="18"/>
      <c r="B1009" s="13"/>
      <c r="C1009" s="19" t="str">
        <f>IF($B1009="","",IFERROR(INDEX(Items!$B:$B,MATCH($B1009,Items!$A:$A,0)),"Unknown code"))</f>
        <v/>
      </c>
      <c r="D1009" s="17"/>
      <c r="E1009" s="13"/>
      <c r="F1009" s="13"/>
      <c r="G1009" s="19" t="str">
        <f t="shared" si="15"/>
        <v/>
      </c>
      <c r="H1009" s="13"/>
      <c r="I1009" s="13"/>
    </row>
    <row r="1010" spans="1:9" x14ac:dyDescent="0.3">
      <c r="A1010" s="18"/>
      <c r="B1010" s="13"/>
      <c r="C1010" s="19" t="str">
        <f>IF($B1010="","",IFERROR(INDEX(Items!$B:$B,MATCH($B1010,Items!$A:$A,0)),"Unknown code"))</f>
        <v/>
      </c>
      <c r="D1010" s="17"/>
      <c r="E1010" s="13"/>
      <c r="F1010" s="13"/>
      <c r="G1010" s="19" t="str">
        <f t="shared" si="15"/>
        <v/>
      </c>
      <c r="H1010" s="13"/>
      <c r="I1010" s="13"/>
    </row>
    <row r="1011" spans="1:9" x14ac:dyDescent="0.3">
      <c r="A1011" s="18"/>
      <c r="B1011" s="13"/>
      <c r="C1011" s="19" t="str">
        <f>IF($B1011="","",IFERROR(INDEX(Items!$B:$B,MATCH($B1011,Items!$A:$A,0)),"Unknown code"))</f>
        <v/>
      </c>
      <c r="D1011" s="17"/>
      <c r="E1011" s="13"/>
      <c r="F1011" s="13"/>
      <c r="G1011" s="19" t="str">
        <f t="shared" si="15"/>
        <v/>
      </c>
      <c r="H1011" s="13"/>
      <c r="I1011" s="13"/>
    </row>
    <row r="1012" spans="1:9" x14ac:dyDescent="0.3">
      <c r="A1012" s="18"/>
      <c r="B1012" s="13"/>
      <c r="C1012" s="19" t="str">
        <f>IF($B1012="","",IFERROR(INDEX(Items!$B:$B,MATCH($B1012,Items!$A:$A,0)),"Unknown code"))</f>
        <v/>
      </c>
      <c r="D1012" s="17"/>
      <c r="E1012" s="13"/>
      <c r="F1012" s="13"/>
      <c r="G1012" s="19" t="str">
        <f t="shared" si="15"/>
        <v/>
      </c>
      <c r="H1012" s="13"/>
      <c r="I1012" s="13"/>
    </row>
    <row r="1013" spans="1:9" x14ac:dyDescent="0.3">
      <c r="A1013" s="18"/>
      <c r="B1013" s="13"/>
      <c r="C1013" s="19" t="str">
        <f>IF($B1013="","",IFERROR(INDEX(Items!$B:$B,MATCH($B1013,Items!$A:$A,0)),"Unknown code"))</f>
        <v/>
      </c>
      <c r="D1013" s="17"/>
      <c r="E1013" s="13"/>
      <c r="F1013" s="13"/>
      <c r="G1013" s="19" t="str">
        <f t="shared" si="15"/>
        <v/>
      </c>
      <c r="H1013" s="13"/>
      <c r="I1013" s="13"/>
    </row>
    <row r="1014" spans="1:9" x14ac:dyDescent="0.3">
      <c r="A1014" s="18"/>
      <c r="B1014" s="13"/>
      <c r="C1014" s="19" t="str">
        <f>IF($B1014="","",IFERROR(INDEX(Items!$B:$B,MATCH($B1014,Items!$A:$A,0)),"Unknown code"))</f>
        <v/>
      </c>
      <c r="D1014" s="17"/>
      <c r="E1014" s="13"/>
      <c r="F1014" s="13"/>
      <c r="G1014" s="19" t="str">
        <f t="shared" si="15"/>
        <v/>
      </c>
      <c r="H1014" s="13"/>
      <c r="I1014" s="13"/>
    </row>
    <row r="1015" spans="1:9" x14ac:dyDescent="0.3">
      <c r="A1015" s="18"/>
      <c r="B1015" s="13"/>
      <c r="C1015" s="19" t="str">
        <f>IF($B1015="","",IFERROR(INDEX(Items!$B:$B,MATCH($B1015,Items!$A:$A,0)),"Unknown code"))</f>
        <v/>
      </c>
      <c r="D1015" s="17"/>
      <c r="E1015" s="13"/>
      <c r="F1015" s="13"/>
      <c r="G1015" s="19" t="str">
        <f t="shared" si="15"/>
        <v/>
      </c>
      <c r="H1015" s="13"/>
      <c r="I1015" s="13"/>
    </row>
    <row r="1016" spans="1:9" x14ac:dyDescent="0.3">
      <c r="A1016" s="18"/>
      <c r="B1016" s="13"/>
      <c r="C1016" s="19" t="str">
        <f>IF($B1016="","",IFERROR(INDEX(Items!$B:$B,MATCH($B1016,Items!$A:$A,0)),"Unknown code"))</f>
        <v/>
      </c>
      <c r="D1016" s="17"/>
      <c r="E1016" s="13"/>
      <c r="F1016" s="13"/>
      <c r="G1016" s="19" t="str">
        <f t="shared" si="15"/>
        <v/>
      </c>
      <c r="H1016" s="13"/>
      <c r="I1016" s="13"/>
    </row>
    <row r="1017" spans="1:9" x14ac:dyDescent="0.3">
      <c r="A1017" s="18"/>
      <c r="B1017" s="13"/>
      <c r="C1017" s="19" t="str">
        <f>IF($B1017="","",IFERROR(INDEX(Items!$B:$B,MATCH($B1017,Items!$A:$A,0)),"Unknown code"))</f>
        <v/>
      </c>
      <c r="D1017" s="17"/>
      <c r="E1017" s="13"/>
      <c r="F1017" s="13"/>
      <c r="G1017" s="19" t="str">
        <f t="shared" si="15"/>
        <v/>
      </c>
      <c r="H1017" s="13"/>
      <c r="I1017" s="13"/>
    </row>
    <row r="1018" spans="1:9" x14ac:dyDescent="0.3">
      <c r="A1018" s="18"/>
      <c r="B1018" s="13"/>
      <c r="C1018" s="19" t="str">
        <f>IF($B1018="","",IFERROR(INDEX(Items!$B:$B,MATCH($B1018,Items!$A:$A,0)),"Unknown code"))</f>
        <v/>
      </c>
      <c r="D1018" s="17"/>
      <c r="E1018" s="13"/>
      <c r="F1018" s="13"/>
      <c r="G1018" s="19" t="str">
        <f t="shared" si="15"/>
        <v/>
      </c>
      <c r="H1018" s="13"/>
      <c r="I1018" s="13"/>
    </row>
    <row r="1019" spans="1:9" x14ac:dyDescent="0.3">
      <c r="A1019" s="18"/>
      <c r="B1019" s="13"/>
      <c r="C1019" s="19" t="str">
        <f>IF($B1019="","",IFERROR(INDEX(Items!$B:$B,MATCH($B1019,Items!$A:$A,0)),"Unknown code"))</f>
        <v/>
      </c>
      <c r="D1019" s="17"/>
      <c r="E1019" s="13"/>
      <c r="F1019" s="13"/>
      <c r="G1019" s="19" t="str">
        <f t="shared" si="15"/>
        <v/>
      </c>
      <c r="H1019" s="13"/>
      <c r="I1019" s="13"/>
    </row>
    <row r="1020" spans="1:9" x14ac:dyDescent="0.3">
      <c r="A1020" s="18"/>
      <c r="B1020" s="13"/>
      <c r="C1020" s="19" t="str">
        <f>IF($B1020="","",IFERROR(INDEX(Items!$B:$B,MATCH($B1020,Items!$A:$A,0)),"Unknown code"))</f>
        <v/>
      </c>
      <c r="D1020" s="17"/>
      <c r="E1020" s="13"/>
      <c r="F1020" s="13"/>
      <c r="G1020" s="19" t="str">
        <f t="shared" si="15"/>
        <v/>
      </c>
      <c r="H1020" s="13"/>
      <c r="I1020" s="13"/>
    </row>
    <row r="1021" spans="1:9" x14ac:dyDescent="0.3">
      <c r="A1021" s="18"/>
      <c r="B1021" s="13"/>
      <c r="C1021" s="19" t="str">
        <f>IF($B1021="","",IFERROR(INDEX(Items!$B:$B,MATCH($B1021,Items!$A:$A,0)),"Unknown code"))</f>
        <v/>
      </c>
      <c r="D1021" s="17"/>
      <c r="E1021" s="13"/>
      <c r="F1021" s="13"/>
      <c r="G1021" s="19" t="str">
        <f t="shared" si="15"/>
        <v/>
      </c>
      <c r="H1021" s="13"/>
      <c r="I1021" s="13"/>
    </row>
    <row r="1022" spans="1:9" x14ac:dyDescent="0.3">
      <c r="A1022" s="18"/>
      <c r="B1022" s="13"/>
      <c r="C1022" s="19" t="str">
        <f>IF($B1022="","",IFERROR(INDEX(Items!$B:$B,MATCH($B1022,Items!$A:$A,0)),"Unknown code"))</f>
        <v/>
      </c>
      <c r="D1022" s="17"/>
      <c r="E1022" s="13"/>
      <c r="F1022" s="13"/>
      <c r="G1022" s="19" t="str">
        <f t="shared" si="15"/>
        <v/>
      </c>
      <c r="H1022" s="13"/>
      <c r="I1022" s="13"/>
    </row>
    <row r="1023" spans="1:9" x14ac:dyDescent="0.3">
      <c r="A1023" s="18"/>
      <c r="B1023" s="13"/>
      <c r="C1023" s="19" t="str">
        <f>IF($B1023="","",IFERROR(INDEX(Items!$B:$B,MATCH($B1023,Items!$A:$A,0)),"Unknown code"))</f>
        <v/>
      </c>
      <c r="D1023" s="17"/>
      <c r="E1023" s="13"/>
      <c r="F1023" s="13"/>
      <c r="G1023" s="19" t="str">
        <f t="shared" si="15"/>
        <v/>
      </c>
      <c r="H1023" s="13"/>
      <c r="I1023" s="13"/>
    </row>
    <row r="1024" spans="1:9" x14ac:dyDescent="0.3">
      <c r="A1024" s="18"/>
      <c r="B1024" s="13"/>
      <c r="C1024" s="19" t="str">
        <f>IF($B1024="","",IFERROR(INDEX(Items!$B:$B,MATCH($B1024,Items!$A:$A,0)),"Unknown code"))</f>
        <v/>
      </c>
      <c r="D1024" s="17"/>
      <c r="E1024" s="13"/>
      <c r="F1024" s="13"/>
      <c r="G1024" s="19" t="str">
        <f t="shared" si="15"/>
        <v/>
      </c>
      <c r="H1024" s="13"/>
      <c r="I1024" s="13"/>
    </row>
    <row r="1025" spans="1:9" x14ac:dyDescent="0.3">
      <c r="A1025" s="18"/>
      <c r="B1025" s="13"/>
      <c r="C1025" s="19" t="str">
        <f>IF($B1025="","",IFERROR(INDEX(Items!$B:$B,MATCH($B1025,Items!$A:$A,0)),"Unknown code"))</f>
        <v/>
      </c>
      <c r="D1025" s="17"/>
      <c r="E1025" s="13"/>
      <c r="F1025" s="13"/>
      <c r="G1025" s="19" t="str">
        <f t="shared" si="15"/>
        <v/>
      </c>
      <c r="H1025" s="13"/>
      <c r="I1025" s="13"/>
    </row>
    <row r="1026" spans="1:9" x14ac:dyDescent="0.3">
      <c r="A1026" s="18"/>
      <c r="B1026" s="13"/>
      <c r="C1026" s="19" t="str">
        <f>IF($B1026="","",IFERROR(INDEX(Items!$B:$B,MATCH($B1026,Items!$A:$A,0)),"Unknown code"))</f>
        <v/>
      </c>
      <c r="D1026" s="17"/>
      <c r="E1026" s="13"/>
      <c r="F1026" s="13"/>
      <c r="G1026" s="19" t="str">
        <f t="shared" si="15"/>
        <v/>
      </c>
      <c r="H1026" s="13"/>
      <c r="I1026" s="13"/>
    </row>
    <row r="1027" spans="1:9" x14ac:dyDescent="0.3">
      <c r="A1027" s="18"/>
      <c r="B1027" s="13"/>
      <c r="C1027" s="19" t="str">
        <f>IF($B1027="","",IFERROR(INDEX(Items!$B:$B,MATCH($B1027,Items!$A:$A,0)),"Unknown code"))</f>
        <v/>
      </c>
      <c r="D1027" s="17"/>
      <c r="E1027" s="13"/>
      <c r="F1027" s="13"/>
      <c r="G1027" s="19" t="str">
        <f t="shared" si="15"/>
        <v/>
      </c>
      <c r="H1027" s="13"/>
      <c r="I1027" s="13"/>
    </row>
    <row r="1028" spans="1:9" x14ac:dyDescent="0.3">
      <c r="A1028" s="18"/>
      <c r="B1028" s="13"/>
      <c r="C1028" s="19" t="str">
        <f>IF($B1028="","",IFERROR(INDEX(Items!$B:$B,MATCH($B1028,Items!$A:$A,0)),"Unknown code"))</f>
        <v/>
      </c>
      <c r="D1028" s="17"/>
      <c r="E1028" s="13"/>
      <c r="F1028" s="13"/>
      <c r="G1028" s="19" t="str">
        <f t="shared" ref="G1028:G1091" si="16">IF($D1028="","",IF(AND($E1028="",$F1028&lt;&gt;""),"Receipt",IF(AND($E1028&lt;&gt;"",$F1028=""),"Issue",IF(AND($E1028&lt;&gt;"",$F1028&lt;&gt;""),IF($E1028=$F1028,"Same location","Transfer"),"Location missing"))))</f>
        <v/>
      </c>
      <c r="H1028" s="13"/>
      <c r="I1028" s="13"/>
    </row>
    <row r="1029" spans="1:9" x14ac:dyDescent="0.3">
      <c r="A1029" s="18"/>
      <c r="B1029" s="13"/>
      <c r="C1029" s="19" t="str">
        <f>IF($B1029="","",IFERROR(INDEX(Items!$B:$B,MATCH($B1029,Items!$A:$A,0)),"Unknown code"))</f>
        <v/>
      </c>
      <c r="D1029" s="17"/>
      <c r="E1029" s="13"/>
      <c r="F1029" s="13"/>
      <c r="G1029" s="19" t="str">
        <f t="shared" si="16"/>
        <v/>
      </c>
      <c r="H1029" s="13"/>
      <c r="I1029" s="13"/>
    </row>
    <row r="1030" spans="1:9" x14ac:dyDescent="0.3">
      <c r="A1030" s="18"/>
      <c r="B1030" s="13"/>
      <c r="C1030" s="19" t="str">
        <f>IF($B1030="","",IFERROR(INDEX(Items!$B:$B,MATCH($B1030,Items!$A:$A,0)),"Unknown code"))</f>
        <v/>
      </c>
      <c r="D1030" s="17"/>
      <c r="E1030" s="13"/>
      <c r="F1030" s="13"/>
      <c r="G1030" s="19" t="str">
        <f t="shared" si="16"/>
        <v/>
      </c>
      <c r="H1030" s="13"/>
      <c r="I1030" s="13"/>
    </row>
    <row r="1031" spans="1:9" x14ac:dyDescent="0.3">
      <c r="A1031" s="18"/>
      <c r="B1031" s="13"/>
      <c r="C1031" s="19" t="str">
        <f>IF($B1031="","",IFERROR(INDEX(Items!$B:$B,MATCH($B1031,Items!$A:$A,0)),"Unknown code"))</f>
        <v/>
      </c>
      <c r="D1031" s="17"/>
      <c r="E1031" s="13"/>
      <c r="F1031" s="13"/>
      <c r="G1031" s="19" t="str">
        <f t="shared" si="16"/>
        <v/>
      </c>
      <c r="H1031" s="13"/>
      <c r="I1031" s="13"/>
    </row>
    <row r="1032" spans="1:9" x14ac:dyDescent="0.3">
      <c r="A1032" s="18"/>
      <c r="B1032" s="13"/>
      <c r="C1032" s="19" t="str">
        <f>IF($B1032="","",IFERROR(INDEX(Items!$B:$B,MATCH($B1032,Items!$A:$A,0)),"Unknown code"))</f>
        <v/>
      </c>
      <c r="D1032" s="17"/>
      <c r="E1032" s="13"/>
      <c r="F1032" s="13"/>
      <c r="G1032" s="19" t="str">
        <f t="shared" si="16"/>
        <v/>
      </c>
      <c r="H1032" s="13"/>
      <c r="I1032" s="13"/>
    </row>
    <row r="1033" spans="1:9" x14ac:dyDescent="0.3">
      <c r="A1033" s="18"/>
      <c r="B1033" s="13"/>
      <c r="C1033" s="19" t="str">
        <f>IF($B1033="","",IFERROR(INDEX(Items!$B:$B,MATCH($B1033,Items!$A:$A,0)),"Unknown code"))</f>
        <v/>
      </c>
      <c r="D1033" s="17"/>
      <c r="E1033" s="13"/>
      <c r="F1033" s="13"/>
      <c r="G1033" s="19" t="str">
        <f t="shared" si="16"/>
        <v/>
      </c>
      <c r="H1033" s="13"/>
      <c r="I1033" s="13"/>
    </row>
    <row r="1034" spans="1:9" x14ac:dyDescent="0.3">
      <c r="A1034" s="18"/>
      <c r="B1034" s="13"/>
      <c r="C1034" s="19" t="str">
        <f>IF($B1034="","",IFERROR(INDEX(Items!$B:$B,MATCH($B1034,Items!$A:$A,0)),"Unknown code"))</f>
        <v/>
      </c>
      <c r="D1034" s="17"/>
      <c r="E1034" s="13"/>
      <c r="F1034" s="13"/>
      <c r="G1034" s="19" t="str">
        <f t="shared" si="16"/>
        <v/>
      </c>
      <c r="H1034" s="13"/>
      <c r="I1034" s="13"/>
    </row>
    <row r="1035" spans="1:9" x14ac:dyDescent="0.3">
      <c r="A1035" s="18"/>
      <c r="B1035" s="13"/>
      <c r="C1035" s="19" t="str">
        <f>IF($B1035="","",IFERROR(INDEX(Items!$B:$B,MATCH($B1035,Items!$A:$A,0)),"Unknown code"))</f>
        <v/>
      </c>
      <c r="D1035" s="17"/>
      <c r="E1035" s="13"/>
      <c r="F1035" s="13"/>
      <c r="G1035" s="19" t="str">
        <f t="shared" si="16"/>
        <v/>
      </c>
      <c r="H1035" s="13"/>
      <c r="I1035" s="13"/>
    </row>
    <row r="1036" spans="1:9" x14ac:dyDescent="0.3">
      <c r="A1036" s="18"/>
      <c r="B1036" s="13"/>
      <c r="C1036" s="19" t="str">
        <f>IF($B1036="","",IFERROR(INDEX(Items!$B:$B,MATCH($B1036,Items!$A:$A,0)),"Unknown code"))</f>
        <v/>
      </c>
      <c r="D1036" s="17"/>
      <c r="E1036" s="13"/>
      <c r="F1036" s="13"/>
      <c r="G1036" s="19" t="str">
        <f t="shared" si="16"/>
        <v/>
      </c>
      <c r="H1036" s="13"/>
      <c r="I1036" s="13"/>
    </row>
    <row r="1037" spans="1:9" x14ac:dyDescent="0.3">
      <c r="A1037" s="18"/>
      <c r="B1037" s="13"/>
      <c r="C1037" s="19" t="str">
        <f>IF($B1037="","",IFERROR(INDEX(Items!$B:$B,MATCH($B1037,Items!$A:$A,0)),"Unknown code"))</f>
        <v/>
      </c>
      <c r="D1037" s="17"/>
      <c r="E1037" s="13"/>
      <c r="F1037" s="13"/>
      <c r="G1037" s="19" t="str">
        <f t="shared" si="16"/>
        <v/>
      </c>
      <c r="H1037" s="13"/>
      <c r="I1037" s="13"/>
    </row>
    <row r="1038" spans="1:9" x14ac:dyDescent="0.3">
      <c r="A1038" s="18"/>
      <c r="B1038" s="13"/>
      <c r="C1038" s="19" t="str">
        <f>IF($B1038="","",IFERROR(INDEX(Items!$B:$B,MATCH($B1038,Items!$A:$A,0)),"Unknown code"))</f>
        <v/>
      </c>
      <c r="D1038" s="17"/>
      <c r="E1038" s="13"/>
      <c r="F1038" s="13"/>
      <c r="G1038" s="19" t="str">
        <f t="shared" si="16"/>
        <v/>
      </c>
      <c r="H1038" s="13"/>
      <c r="I1038" s="13"/>
    </row>
    <row r="1039" spans="1:9" x14ac:dyDescent="0.3">
      <c r="A1039" s="18"/>
      <c r="B1039" s="13"/>
      <c r="C1039" s="19" t="str">
        <f>IF($B1039="","",IFERROR(INDEX(Items!$B:$B,MATCH($B1039,Items!$A:$A,0)),"Unknown code"))</f>
        <v/>
      </c>
      <c r="D1039" s="17"/>
      <c r="E1039" s="13"/>
      <c r="F1039" s="13"/>
      <c r="G1039" s="19" t="str">
        <f t="shared" si="16"/>
        <v/>
      </c>
      <c r="H1039" s="13"/>
      <c r="I1039" s="13"/>
    </row>
    <row r="1040" spans="1:9" x14ac:dyDescent="0.3">
      <c r="A1040" s="18"/>
      <c r="B1040" s="13"/>
      <c r="C1040" s="19" t="str">
        <f>IF($B1040="","",IFERROR(INDEX(Items!$B:$B,MATCH($B1040,Items!$A:$A,0)),"Unknown code"))</f>
        <v/>
      </c>
      <c r="D1040" s="17"/>
      <c r="E1040" s="13"/>
      <c r="F1040" s="13"/>
      <c r="G1040" s="19" t="str">
        <f t="shared" si="16"/>
        <v/>
      </c>
      <c r="H1040" s="13"/>
      <c r="I1040" s="13"/>
    </row>
    <row r="1041" spans="1:9" x14ac:dyDescent="0.3">
      <c r="A1041" s="18"/>
      <c r="B1041" s="13"/>
      <c r="C1041" s="19" t="str">
        <f>IF($B1041="","",IFERROR(INDEX(Items!$B:$B,MATCH($B1041,Items!$A:$A,0)),"Unknown code"))</f>
        <v/>
      </c>
      <c r="D1041" s="17"/>
      <c r="E1041" s="13"/>
      <c r="F1041" s="13"/>
      <c r="G1041" s="19" t="str">
        <f t="shared" si="16"/>
        <v/>
      </c>
      <c r="H1041" s="13"/>
      <c r="I1041" s="13"/>
    </row>
    <row r="1042" spans="1:9" x14ac:dyDescent="0.3">
      <c r="A1042" s="18"/>
      <c r="B1042" s="13"/>
      <c r="C1042" s="19" t="str">
        <f>IF($B1042="","",IFERROR(INDEX(Items!$B:$B,MATCH($B1042,Items!$A:$A,0)),"Unknown code"))</f>
        <v/>
      </c>
      <c r="D1042" s="17"/>
      <c r="E1042" s="13"/>
      <c r="F1042" s="13"/>
      <c r="G1042" s="19" t="str">
        <f t="shared" si="16"/>
        <v/>
      </c>
      <c r="H1042" s="13"/>
      <c r="I1042" s="13"/>
    </row>
    <row r="1043" spans="1:9" x14ac:dyDescent="0.3">
      <c r="A1043" s="18"/>
      <c r="B1043" s="13"/>
      <c r="C1043" s="19" t="str">
        <f>IF($B1043="","",IFERROR(INDEX(Items!$B:$B,MATCH($B1043,Items!$A:$A,0)),"Unknown code"))</f>
        <v/>
      </c>
      <c r="D1043" s="17"/>
      <c r="E1043" s="13"/>
      <c r="F1043" s="13"/>
      <c r="G1043" s="19" t="str">
        <f t="shared" si="16"/>
        <v/>
      </c>
      <c r="H1043" s="13"/>
      <c r="I1043" s="13"/>
    </row>
    <row r="1044" spans="1:9" x14ac:dyDescent="0.3">
      <c r="A1044" s="18"/>
      <c r="B1044" s="13"/>
      <c r="C1044" s="19" t="str">
        <f>IF($B1044="","",IFERROR(INDEX(Items!$B:$B,MATCH($B1044,Items!$A:$A,0)),"Unknown code"))</f>
        <v/>
      </c>
      <c r="D1044" s="17"/>
      <c r="E1044" s="13"/>
      <c r="F1044" s="13"/>
      <c r="G1044" s="19" t="str">
        <f t="shared" si="16"/>
        <v/>
      </c>
      <c r="H1044" s="13"/>
      <c r="I1044" s="13"/>
    </row>
    <row r="1045" spans="1:9" x14ac:dyDescent="0.3">
      <c r="A1045" s="18"/>
      <c r="B1045" s="13"/>
      <c r="C1045" s="19" t="str">
        <f>IF($B1045="","",IFERROR(INDEX(Items!$B:$B,MATCH($B1045,Items!$A:$A,0)),"Unknown code"))</f>
        <v/>
      </c>
      <c r="D1045" s="17"/>
      <c r="E1045" s="13"/>
      <c r="F1045" s="13"/>
      <c r="G1045" s="19" t="str">
        <f t="shared" si="16"/>
        <v/>
      </c>
      <c r="H1045" s="13"/>
      <c r="I1045" s="13"/>
    </row>
    <row r="1046" spans="1:9" x14ac:dyDescent="0.3">
      <c r="A1046" s="18"/>
      <c r="B1046" s="13"/>
      <c r="C1046" s="19" t="str">
        <f>IF($B1046="","",IFERROR(INDEX(Items!$B:$B,MATCH($B1046,Items!$A:$A,0)),"Unknown code"))</f>
        <v/>
      </c>
      <c r="D1046" s="17"/>
      <c r="E1046" s="13"/>
      <c r="F1046" s="13"/>
      <c r="G1046" s="19" t="str">
        <f t="shared" si="16"/>
        <v/>
      </c>
      <c r="H1046" s="13"/>
      <c r="I1046" s="13"/>
    </row>
    <row r="1047" spans="1:9" x14ac:dyDescent="0.3">
      <c r="A1047" s="18"/>
      <c r="B1047" s="13"/>
      <c r="C1047" s="19" t="str">
        <f>IF($B1047="","",IFERROR(INDEX(Items!$B:$B,MATCH($B1047,Items!$A:$A,0)),"Unknown code"))</f>
        <v/>
      </c>
      <c r="D1047" s="17"/>
      <c r="E1047" s="13"/>
      <c r="F1047" s="13"/>
      <c r="G1047" s="19" t="str">
        <f t="shared" si="16"/>
        <v/>
      </c>
      <c r="H1047" s="13"/>
      <c r="I1047" s="13"/>
    </row>
    <row r="1048" spans="1:9" x14ac:dyDescent="0.3">
      <c r="A1048" s="18"/>
      <c r="B1048" s="13"/>
      <c r="C1048" s="19" t="str">
        <f>IF($B1048="","",IFERROR(INDEX(Items!$B:$B,MATCH($B1048,Items!$A:$A,0)),"Unknown code"))</f>
        <v/>
      </c>
      <c r="D1048" s="17"/>
      <c r="E1048" s="13"/>
      <c r="F1048" s="13"/>
      <c r="G1048" s="19" t="str">
        <f t="shared" si="16"/>
        <v/>
      </c>
      <c r="H1048" s="13"/>
      <c r="I1048" s="13"/>
    </row>
    <row r="1049" spans="1:9" x14ac:dyDescent="0.3">
      <c r="A1049" s="18"/>
      <c r="B1049" s="13"/>
      <c r="C1049" s="19" t="str">
        <f>IF($B1049="","",IFERROR(INDEX(Items!$B:$B,MATCH($B1049,Items!$A:$A,0)),"Unknown code"))</f>
        <v/>
      </c>
      <c r="D1049" s="17"/>
      <c r="E1049" s="13"/>
      <c r="F1049" s="13"/>
      <c r="G1049" s="19" t="str">
        <f t="shared" si="16"/>
        <v/>
      </c>
      <c r="H1049" s="13"/>
      <c r="I1049" s="13"/>
    </row>
    <row r="1050" spans="1:9" x14ac:dyDescent="0.3">
      <c r="A1050" s="18"/>
      <c r="B1050" s="13"/>
      <c r="C1050" s="19" t="str">
        <f>IF($B1050="","",IFERROR(INDEX(Items!$B:$B,MATCH($B1050,Items!$A:$A,0)),"Unknown code"))</f>
        <v/>
      </c>
      <c r="D1050" s="17"/>
      <c r="E1050" s="13"/>
      <c r="F1050" s="13"/>
      <c r="G1050" s="19" t="str">
        <f t="shared" si="16"/>
        <v/>
      </c>
      <c r="H1050" s="13"/>
      <c r="I1050" s="13"/>
    </row>
    <row r="1051" spans="1:9" x14ac:dyDescent="0.3">
      <c r="A1051" s="18"/>
      <c r="B1051" s="13"/>
      <c r="C1051" s="19" t="str">
        <f>IF($B1051="","",IFERROR(INDEX(Items!$B:$B,MATCH($B1051,Items!$A:$A,0)),"Unknown code"))</f>
        <v/>
      </c>
      <c r="D1051" s="17"/>
      <c r="E1051" s="13"/>
      <c r="F1051" s="13"/>
      <c r="G1051" s="19" t="str">
        <f t="shared" si="16"/>
        <v/>
      </c>
      <c r="H1051" s="13"/>
      <c r="I1051" s="13"/>
    </row>
    <row r="1052" spans="1:9" x14ac:dyDescent="0.3">
      <c r="A1052" s="18"/>
      <c r="B1052" s="13"/>
      <c r="C1052" s="19" t="str">
        <f>IF($B1052="","",IFERROR(INDEX(Items!$B:$B,MATCH($B1052,Items!$A:$A,0)),"Unknown code"))</f>
        <v/>
      </c>
      <c r="D1052" s="17"/>
      <c r="E1052" s="13"/>
      <c r="F1052" s="13"/>
      <c r="G1052" s="19" t="str">
        <f t="shared" si="16"/>
        <v/>
      </c>
      <c r="H1052" s="13"/>
      <c r="I1052" s="13"/>
    </row>
    <row r="1053" spans="1:9" x14ac:dyDescent="0.3">
      <c r="A1053" s="18"/>
      <c r="B1053" s="13"/>
      <c r="C1053" s="19" t="str">
        <f>IF($B1053="","",IFERROR(INDEX(Items!$B:$B,MATCH($B1053,Items!$A:$A,0)),"Unknown code"))</f>
        <v/>
      </c>
      <c r="D1053" s="17"/>
      <c r="E1053" s="13"/>
      <c r="F1053" s="13"/>
      <c r="G1053" s="19" t="str">
        <f t="shared" si="16"/>
        <v/>
      </c>
      <c r="H1053" s="13"/>
      <c r="I1053" s="13"/>
    </row>
    <row r="1054" spans="1:9" x14ac:dyDescent="0.3">
      <c r="A1054" s="18"/>
      <c r="B1054" s="13"/>
      <c r="C1054" s="19" t="str">
        <f>IF($B1054="","",IFERROR(INDEX(Items!$B:$B,MATCH($B1054,Items!$A:$A,0)),"Unknown code"))</f>
        <v/>
      </c>
      <c r="D1054" s="17"/>
      <c r="E1054" s="13"/>
      <c r="F1054" s="13"/>
      <c r="G1054" s="19" t="str">
        <f t="shared" si="16"/>
        <v/>
      </c>
      <c r="H1054" s="13"/>
      <c r="I1054" s="13"/>
    </row>
    <row r="1055" spans="1:9" x14ac:dyDescent="0.3">
      <c r="A1055" s="18"/>
      <c r="B1055" s="13"/>
      <c r="C1055" s="19" t="str">
        <f>IF($B1055="","",IFERROR(INDEX(Items!$B:$B,MATCH($B1055,Items!$A:$A,0)),"Unknown code"))</f>
        <v/>
      </c>
      <c r="D1055" s="17"/>
      <c r="E1055" s="13"/>
      <c r="F1055" s="13"/>
      <c r="G1055" s="19" t="str">
        <f t="shared" si="16"/>
        <v/>
      </c>
      <c r="H1055" s="13"/>
      <c r="I1055" s="13"/>
    </row>
    <row r="1056" spans="1:9" x14ac:dyDescent="0.3">
      <c r="A1056" s="18"/>
      <c r="B1056" s="13"/>
      <c r="C1056" s="19" t="str">
        <f>IF($B1056="","",IFERROR(INDEX(Items!$B:$B,MATCH($B1056,Items!$A:$A,0)),"Unknown code"))</f>
        <v/>
      </c>
      <c r="D1056" s="17"/>
      <c r="E1056" s="13"/>
      <c r="F1056" s="13"/>
      <c r="G1056" s="19" t="str">
        <f t="shared" si="16"/>
        <v/>
      </c>
      <c r="H1056" s="13"/>
      <c r="I1056" s="13"/>
    </row>
    <row r="1057" spans="1:9" x14ac:dyDescent="0.3">
      <c r="A1057" s="18"/>
      <c r="B1057" s="13"/>
      <c r="C1057" s="19" t="str">
        <f>IF($B1057="","",IFERROR(INDEX(Items!$B:$B,MATCH($B1057,Items!$A:$A,0)),"Unknown code"))</f>
        <v/>
      </c>
      <c r="D1057" s="17"/>
      <c r="E1057" s="13"/>
      <c r="F1057" s="13"/>
      <c r="G1057" s="19" t="str">
        <f t="shared" si="16"/>
        <v/>
      </c>
      <c r="H1057" s="13"/>
      <c r="I1057" s="13"/>
    </row>
    <row r="1058" spans="1:9" x14ac:dyDescent="0.3">
      <c r="A1058" s="18"/>
      <c r="B1058" s="13"/>
      <c r="C1058" s="19" t="str">
        <f>IF($B1058="","",IFERROR(INDEX(Items!$B:$B,MATCH($B1058,Items!$A:$A,0)),"Unknown code"))</f>
        <v/>
      </c>
      <c r="D1058" s="17"/>
      <c r="E1058" s="13"/>
      <c r="F1058" s="13"/>
      <c r="G1058" s="19" t="str">
        <f t="shared" si="16"/>
        <v/>
      </c>
      <c r="H1058" s="13"/>
      <c r="I1058" s="13"/>
    </row>
    <row r="1059" spans="1:9" x14ac:dyDescent="0.3">
      <c r="A1059" s="18"/>
      <c r="B1059" s="13"/>
      <c r="C1059" s="19" t="str">
        <f>IF($B1059="","",IFERROR(INDEX(Items!$B:$B,MATCH($B1059,Items!$A:$A,0)),"Unknown code"))</f>
        <v/>
      </c>
      <c r="D1059" s="17"/>
      <c r="E1059" s="13"/>
      <c r="F1059" s="13"/>
      <c r="G1059" s="19" t="str">
        <f t="shared" si="16"/>
        <v/>
      </c>
      <c r="H1059" s="13"/>
      <c r="I1059" s="13"/>
    </row>
    <row r="1060" spans="1:9" x14ac:dyDescent="0.3">
      <c r="A1060" s="18"/>
      <c r="B1060" s="13"/>
      <c r="C1060" s="19" t="str">
        <f>IF($B1060="","",IFERROR(INDEX(Items!$B:$B,MATCH($B1060,Items!$A:$A,0)),"Unknown code"))</f>
        <v/>
      </c>
      <c r="D1060" s="17"/>
      <c r="E1060" s="13"/>
      <c r="F1060" s="13"/>
      <c r="G1060" s="19" t="str">
        <f t="shared" si="16"/>
        <v/>
      </c>
      <c r="H1060" s="13"/>
      <c r="I1060" s="13"/>
    </row>
    <row r="1061" spans="1:9" x14ac:dyDescent="0.3">
      <c r="A1061" s="18"/>
      <c r="B1061" s="13"/>
      <c r="C1061" s="19" t="str">
        <f>IF($B1061="","",IFERROR(INDEX(Items!$B:$B,MATCH($B1061,Items!$A:$A,0)),"Unknown code"))</f>
        <v/>
      </c>
      <c r="D1061" s="17"/>
      <c r="E1061" s="13"/>
      <c r="F1061" s="13"/>
      <c r="G1061" s="19" t="str">
        <f t="shared" si="16"/>
        <v/>
      </c>
      <c r="H1061" s="13"/>
      <c r="I1061" s="13"/>
    </row>
    <row r="1062" spans="1:9" x14ac:dyDescent="0.3">
      <c r="A1062" s="18"/>
      <c r="B1062" s="13"/>
      <c r="C1062" s="19" t="str">
        <f>IF($B1062="","",IFERROR(INDEX(Items!$B:$B,MATCH($B1062,Items!$A:$A,0)),"Unknown code"))</f>
        <v/>
      </c>
      <c r="D1062" s="17"/>
      <c r="E1062" s="13"/>
      <c r="F1062" s="13"/>
      <c r="G1062" s="19" t="str">
        <f t="shared" si="16"/>
        <v/>
      </c>
      <c r="H1062" s="13"/>
      <c r="I1062" s="13"/>
    </row>
    <row r="1063" spans="1:9" x14ac:dyDescent="0.3">
      <c r="A1063" s="18"/>
      <c r="B1063" s="13"/>
      <c r="C1063" s="19" t="str">
        <f>IF($B1063="","",IFERROR(INDEX(Items!$B:$B,MATCH($B1063,Items!$A:$A,0)),"Unknown code"))</f>
        <v/>
      </c>
      <c r="D1063" s="17"/>
      <c r="E1063" s="13"/>
      <c r="F1063" s="13"/>
      <c r="G1063" s="19" t="str">
        <f t="shared" si="16"/>
        <v/>
      </c>
      <c r="H1063" s="13"/>
      <c r="I1063" s="13"/>
    </row>
    <row r="1064" spans="1:9" x14ac:dyDescent="0.3">
      <c r="A1064" s="18"/>
      <c r="B1064" s="13"/>
      <c r="C1064" s="19" t="str">
        <f>IF($B1064="","",IFERROR(INDEX(Items!$B:$B,MATCH($B1064,Items!$A:$A,0)),"Unknown code"))</f>
        <v/>
      </c>
      <c r="D1064" s="17"/>
      <c r="E1064" s="13"/>
      <c r="F1064" s="13"/>
      <c r="G1064" s="19" t="str">
        <f t="shared" si="16"/>
        <v/>
      </c>
      <c r="H1064" s="13"/>
      <c r="I1064" s="13"/>
    </row>
    <row r="1065" spans="1:9" x14ac:dyDescent="0.3">
      <c r="A1065" s="18"/>
      <c r="B1065" s="13"/>
      <c r="C1065" s="19" t="str">
        <f>IF($B1065="","",IFERROR(INDEX(Items!$B:$B,MATCH($B1065,Items!$A:$A,0)),"Unknown code"))</f>
        <v/>
      </c>
      <c r="D1065" s="17"/>
      <c r="E1065" s="13"/>
      <c r="F1065" s="13"/>
      <c r="G1065" s="19" t="str">
        <f t="shared" si="16"/>
        <v/>
      </c>
      <c r="H1065" s="13"/>
      <c r="I1065" s="13"/>
    </row>
    <row r="1066" spans="1:9" x14ac:dyDescent="0.3">
      <c r="A1066" s="18"/>
      <c r="B1066" s="13"/>
      <c r="C1066" s="19" t="str">
        <f>IF($B1066="","",IFERROR(INDEX(Items!$B:$B,MATCH($B1066,Items!$A:$A,0)),"Unknown code"))</f>
        <v/>
      </c>
      <c r="D1066" s="17"/>
      <c r="E1066" s="13"/>
      <c r="F1066" s="13"/>
      <c r="G1066" s="19" t="str">
        <f t="shared" si="16"/>
        <v/>
      </c>
      <c r="H1066" s="13"/>
      <c r="I1066" s="13"/>
    </row>
    <row r="1067" spans="1:9" x14ac:dyDescent="0.3">
      <c r="A1067" s="18"/>
      <c r="B1067" s="13"/>
      <c r="C1067" s="19" t="str">
        <f>IF($B1067="","",IFERROR(INDEX(Items!$B:$B,MATCH($B1067,Items!$A:$A,0)),"Unknown code"))</f>
        <v/>
      </c>
      <c r="D1067" s="17"/>
      <c r="E1067" s="13"/>
      <c r="F1067" s="13"/>
      <c r="G1067" s="19" t="str">
        <f t="shared" si="16"/>
        <v/>
      </c>
      <c r="H1067" s="13"/>
      <c r="I1067" s="13"/>
    </row>
    <row r="1068" spans="1:9" x14ac:dyDescent="0.3">
      <c r="A1068" s="18"/>
      <c r="B1068" s="13"/>
      <c r="C1068" s="19" t="str">
        <f>IF($B1068="","",IFERROR(INDEX(Items!$B:$B,MATCH($B1068,Items!$A:$A,0)),"Unknown code"))</f>
        <v/>
      </c>
      <c r="D1068" s="17"/>
      <c r="E1068" s="13"/>
      <c r="F1068" s="13"/>
      <c r="G1068" s="19" t="str">
        <f t="shared" si="16"/>
        <v/>
      </c>
      <c r="H1068" s="13"/>
      <c r="I1068" s="13"/>
    </row>
    <row r="1069" spans="1:9" x14ac:dyDescent="0.3">
      <c r="A1069" s="18"/>
      <c r="B1069" s="13"/>
      <c r="C1069" s="19" t="str">
        <f>IF($B1069="","",IFERROR(INDEX(Items!$B:$B,MATCH($B1069,Items!$A:$A,0)),"Unknown code"))</f>
        <v/>
      </c>
      <c r="D1069" s="17"/>
      <c r="E1069" s="13"/>
      <c r="F1069" s="13"/>
      <c r="G1069" s="19" t="str">
        <f t="shared" si="16"/>
        <v/>
      </c>
      <c r="H1069" s="13"/>
      <c r="I1069" s="13"/>
    </row>
    <row r="1070" spans="1:9" x14ac:dyDescent="0.3">
      <c r="A1070" s="18"/>
      <c r="B1070" s="13"/>
      <c r="C1070" s="19" t="str">
        <f>IF($B1070="","",IFERROR(INDEX(Items!$B:$B,MATCH($B1070,Items!$A:$A,0)),"Unknown code"))</f>
        <v/>
      </c>
      <c r="D1070" s="17"/>
      <c r="E1070" s="13"/>
      <c r="F1070" s="13"/>
      <c r="G1070" s="19" t="str">
        <f t="shared" si="16"/>
        <v/>
      </c>
      <c r="H1070" s="13"/>
      <c r="I1070" s="13"/>
    </row>
    <row r="1071" spans="1:9" x14ac:dyDescent="0.3">
      <c r="A1071" s="18"/>
      <c r="B1071" s="13"/>
      <c r="C1071" s="19" t="str">
        <f>IF($B1071="","",IFERROR(INDEX(Items!$B:$B,MATCH($B1071,Items!$A:$A,0)),"Unknown code"))</f>
        <v/>
      </c>
      <c r="D1071" s="17"/>
      <c r="E1071" s="13"/>
      <c r="F1071" s="13"/>
      <c r="G1071" s="19" t="str">
        <f t="shared" si="16"/>
        <v/>
      </c>
      <c r="H1071" s="13"/>
      <c r="I1071" s="13"/>
    </row>
    <row r="1072" spans="1:9" x14ac:dyDescent="0.3">
      <c r="A1072" s="18"/>
      <c r="B1072" s="13"/>
      <c r="C1072" s="19" t="str">
        <f>IF($B1072="","",IFERROR(INDEX(Items!$B:$B,MATCH($B1072,Items!$A:$A,0)),"Unknown code"))</f>
        <v/>
      </c>
      <c r="D1072" s="17"/>
      <c r="E1072" s="13"/>
      <c r="F1072" s="13"/>
      <c r="G1072" s="19" t="str">
        <f t="shared" si="16"/>
        <v/>
      </c>
      <c r="H1072" s="13"/>
      <c r="I1072" s="13"/>
    </row>
    <row r="1073" spans="1:9" x14ac:dyDescent="0.3">
      <c r="A1073" s="18"/>
      <c r="B1073" s="13"/>
      <c r="C1073" s="19" t="str">
        <f>IF($B1073="","",IFERROR(INDEX(Items!$B:$B,MATCH($B1073,Items!$A:$A,0)),"Unknown code"))</f>
        <v/>
      </c>
      <c r="D1073" s="17"/>
      <c r="E1073" s="13"/>
      <c r="F1073" s="13"/>
      <c r="G1073" s="19" t="str">
        <f t="shared" si="16"/>
        <v/>
      </c>
      <c r="H1073" s="13"/>
      <c r="I1073" s="13"/>
    </row>
    <row r="1074" spans="1:9" x14ac:dyDescent="0.3">
      <c r="A1074" s="18"/>
      <c r="B1074" s="13"/>
      <c r="C1074" s="19" t="str">
        <f>IF($B1074="","",IFERROR(INDEX(Items!$B:$B,MATCH($B1074,Items!$A:$A,0)),"Unknown code"))</f>
        <v/>
      </c>
      <c r="D1074" s="17"/>
      <c r="E1074" s="13"/>
      <c r="F1074" s="13"/>
      <c r="G1074" s="19" t="str">
        <f t="shared" si="16"/>
        <v/>
      </c>
      <c r="H1074" s="13"/>
      <c r="I1074" s="13"/>
    </row>
    <row r="1075" spans="1:9" x14ac:dyDescent="0.3">
      <c r="A1075" s="18"/>
      <c r="B1075" s="13"/>
      <c r="C1075" s="19" t="str">
        <f>IF($B1075="","",IFERROR(INDEX(Items!$B:$B,MATCH($B1075,Items!$A:$A,0)),"Unknown code"))</f>
        <v/>
      </c>
      <c r="D1075" s="17"/>
      <c r="E1075" s="13"/>
      <c r="F1075" s="13"/>
      <c r="G1075" s="19" t="str">
        <f t="shared" si="16"/>
        <v/>
      </c>
      <c r="H1075" s="13"/>
      <c r="I1075" s="13"/>
    </row>
    <row r="1076" spans="1:9" x14ac:dyDescent="0.3">
      <c r="A1076" s="18"/>
      <c r="B1076" s="13"/>
      <c r="C1076" s="19" t="str">
        <f>IF($B1076="","",IFERROR(INDEX(Items!$B:$B,MATCH($B1076,Items!$A:$A,0)),"Unknown code"))</f>
        <v/>
      </c>
      <c r="D1076" s="17"/>
      <c r="E1076" s="13"/>
      <c r="F1076" s="13"/>
      <c r="G1076" s="19" t="str">
        <f t="shared" si="16"/>
        <v/>
      </c>
      <c r="H1076" s="13"/>
      <c r="I1076" s="13"/>
    </row>
    <row r="1077" spans="1:9" x14ac:dyDescent="0.3">
      <c r="A1077" s="18"/>
      <c r="B1077" s="13"/>
      <c r="C1077" s="19" t="str">
        <f>IF($B1077="","",IFERROR(INDEX(Items!$B:$B,MATCH($B1077,Items!$A:$A,0)),"Unknown code"))</f>
        <v/>
      </c>
      <c r="D1077" s="17"/>
      <c r="E1077" s="13"/>
      <c r="F1077" s="13"/>
      <c r="G1077" s="19" t="str">
        <f t="shared" si="16"/>
        <v/>
      </c>
      <c r="H1077" s="13"/>
      <c r="I1077" s="13"/>
    </row>
    <row r="1078" spans="1:9" x14ac:dyDescent="0.3">
      <c r="A1078" s="18"/>
      <c r="B1078" s="13"/>
      <c r="C1078" s="19" t="str">
        <f>IF($B1078="","",IFERROR(INDEX(Items!$B:$B,MATCH($B1078,Items!$A:$A,0)),"Unknown code"))</f>
        <v/>
      </c>
      <c r="D1078" s="17"/>
      <c r="E1078" s="13"/>
      <c r="F1078" s="13"/>
      <c r="G1078" s="19" t="str">
        <f t="shared" si="16"/>
        <v/>
      </c>
      <c r="H1078" s="13"/>
      <c r="I1078" s="13"/>
    </row>
    <row r="1079" spans="1:9" x14ac:dyDescent="0.3">
      <c r="A1079" s="18"/>
      <c r="B1079" s="13"/>
      <c r="C1079" s="19" t="str">
        <f>IF($B1079="","",IFERROR(INDEX(Items!$B:$B,MATCH($B1079,Items!$A:$A,0)),"Unknown code"))</f>
        <v/>
      </c>
      <c r="D1079" s="17"/>
      <c r="E1079" s="13"/>
      <c r="F1079" s="13"/>
      <c r="G1079" s="19" t="str">
        <f t="shared" si="16"/>
        <v/>
      </c>
      <c r="H1079" s="13"/>
      <c r="I1079" s="13"/>
    </row>
    <row r="1080" spans="1:9" x14ac:dyDescent="0.3">
      <c r="A1080" s="18"/>
      <c r="B1080" s="13"/>
      <c r="C1080" s="19" t="str">
        <f>IF($B1080="","",IFERROR(INDEX(Items!$B:$B,MATCH($B1080,Items!$A:$A,0)),"Unknown code"))</f>
        <v/>
      </c>
      <c r="D1080" s="17"/>
      <c r="E1080" s="13"/>
      <c r="F1080" s="13"/>
      <c r="G1080" s="19" t="str">
        <f t="shared" si="16"/>
        <v/>
      </c>
      <c r="H1080" s="13"/>
      <c r="I1080" s="13"/>
    </row>
    <row r="1081" spans="1:9" x14ac:dyDescent="0.3">
      <c r="A1081" s="18"/>
      <c r="B1081" s="13"/>
      <c r="C1081" s="19" t="str">
        <f>IF($B1081="","",IFERROR(INDEX(Items!$B:$B,MATCH($B1081,Items!$A:$A,0)),"Unknown code"))</f>
        <v/>
      </c>
      <c r="D1081" s="17"/>
      <c r="E1081" s="13"/>
      <c r="F1081" s="13"/>
      <c r="G1081" s="19" t="str">
        <f t="shared" si="16"/>
        <v/>
      </c>
      <c r="H1081" s="13"/>
      <c r="I1081" s="13"/>
    </row>
    <row r="1082" spans="1:9" x14ac:dyDescent="0.3">
      <c r="A1082" s="18"/>
      <c r="B1082" s="13"/>
      <c r="C1082" s="19" t="str">
        <f>IF($B1082="","",IFERROR(INDEX(Items!$B:$B,MATCH($B1082,Items!$A:$A,0)),"Unknown code"))</f>
        <v/>
      </c>
      <c r="D1082" s="17"/>
      <c r="E1082" s="13"/>
      <c r="F1082" s="13"/>
      <c r="G1082" s="19" t="str">
        <f t="shared" si="16"/>
        <v/>
      </c>
      <c r="H1082" s="13"/>
      <c r="I1082" s="13"/>
    </row>
    <row r="1083" spans="1:9" x14ac:dyDescent="0.3">
      <c r="A1083" s="18"/>
      <c r="B1083" s="13"/>
      <c r="C1083" s="19" t="str">
        <f>IF($B1083="","",IFERROR(INDEX(Items!$B:$B,MATCH($B1083,Items!$A:$A,0)),"Unknown code"))</f>
        <v/>
      </c>
      <c r="D1083" s="17"/>
      <c r="E1083" s="13"/>
      <c r="F1083" s="13"/>
      <c r="G1083" s="19" t="str">
        <f t="shared" si="16"/>
        <v/>
      </c>
      <c r="H1083" s="13"/>
      <c r="I1083" s="13"/>
    </row>
    <row r="1084" spans="1:9" x14ac:dyDescent="0.3">
      <c r="A1084" s="18"/>
      <c r="B1084" s="13"/>
      <c r="C1084" s="19" t="str">
        <f>IF($B1084="","",IFERROR(INDEX(Items!$B:$B,MATCH($B1084,Items!$A:$A,0)),"Unknown code"))</f>
        <v/>
      </c>
      <c r="D1084" s="17"/>
      <c r="E1084" s="13"/>
      <c r="F1084" s="13"/>
      <c r="G1084" s="19" t="str">
        <f t="shared" si="16"/>
        <v/>
      </c>
      <c r="H1084" s="13"/>
      <c r="I1084" s="13"/>
    </row>
    <row r="1085" spans="1:9" x14ac:dyDescent="0.3">
      <c r="A1085" s="18"/>
      <c r="B1085" s="13"/>
      <c r="C1085" s="19" t="str">
        <f>IF($B1085="","",IFERROR(INDEX(Items!$B:$B,MATCH($B1085,Items!$A:$A,0)),"Unknown code"))</f>
        <v/>
      </c>
      <c r="D1085" s="17"/>
      <c r="E1085" s="13"/>
      <c r="F1085" s="13"/>
      <c r="G1085" s="19" t="str">
        <f t="shared" si="16"/>
        <v/>
      </c>
      <c r="H1085" s="13"/>
      <c r="I1085" s="13"/>
    </row>
    <row r="1086" spans="1:9" x14ac:dyDescent="0.3">
      <c r="A1086" s="18"/>
      <c r="B1086" s="13"/>
      <c r="C1086" s="19" t="str">
        <f>IF($B1086="","",IFERROR(INDEX(Items!$B:$B,MATCH($B1086,Items!$A:$A,0)),"Unknown code"))</f>
        <v/>
      </c>
      <c r="D1086" s="17"/>
      <c r="E1086" s="13"/>
      <c r="F1086" s="13"/>
      <c r="G1086" s="19" t="str">
        <f t="shared" si="16"/>
        <v/>
      </c>
      <c r="H1086" s="13"/>
      <c r="I1086" s="13"/>
    </row>
    <row r="1087" spans="1:9" x14ac:dyDescent="0.3">
      <c r="A1087" s="18"/>
      <c r="B1087" s="13"/>
      <c r="C1087" s="19" t="str">
        <f>IF($B1087="","",IFERROR(INDEX(Items!$B:$B,MATCH($B1087,Items!$A:$A,0)),"Unknown code"))</f>
        <v/>
      </c>
      <c r="D1087" s="17"/>
      <c r="E1087" s="13"/>
      <c r="F1087" s="13"/>
      <c r="G1087" s="19" t="str">
        <f t="shared" si="16"/>
        <v/>
      </c>
      <c r="H1087" s="13"/>
      <c r="I1087" s="13"/>
    </row>
    <row r="1088" spans="1:9" x14ac:dyDescent="0.3">
      <c r="A1088" s="18"/>
      <c r="B1088" s="13"/>
      <c r="C1088" s="19" t="str">
        <f>IF($B1088="","",IFERROR(INDEX(Items!$B:$B,MATCH($B1088,Items!$A:$A,0)),"Unknown code"))</f>
        <v/>
      </c>
      <c r="D1088" s="17"/>
      <c r="E1088" s="13"/>
      <c r="F1088" s="13"/>
      <c r="G1088" s="19" t="str">
        <f t="shared" si="16"/>
        <v/>
      </c>
      <c r="H1088" s="13"/>
      <c r="I1088" s="13"/>
    </row>
    <row r="1089" spans="1:9" x14ac:dyDescent="0.3">
      <c r="A1089" s="18"/>
      <c r="B1089" s="13"/>
      <c r="C1089" s="19" t="str">
        <f>IF($B1089="","",IFERROR(INDEX(Items!$B:$B,MATCH($B1089,Items!$A:$A,0)),"Unknown code"))</f>
        <v/>
      </c>
      <c r="D1089" s="17"/>
      <c r="E1089" s="13"/>
      <c r="F1089" s="13"/>
      <c r="G1089" s="19" t="str">
        <f t="shared" si="16"/>
        <v/>
      </c>
      <c r="H1089" s="13"/>
      <c r="I1089" s="13"/>
    </row>
    <row r="1090" spans="1:9" x14ac:dyDescent="0.3">
      <c r="A1090" s="18"/>
      <c r="B1090" s="13"/>
      <c r="C1090" s="19" t="str">
        <f>IF($B1090="","",IFERROR(INDEX(Items!$B:$B,MATCH($B1090,Items!$A:$A,0)),"Unknown code"))</f>
        <v/>
      </c>
      <c r="D1090" s="17"/>
      <c r="E1090" s="13"/>
      <c r="F1090" s="13"/>
      <c r="G1090" s="19" t="str">
        <f t="shared" si="16"/>
        <v/>
      </c>
      <c r="H1090" s="13"/>
      <c r="I1090" s="13"/>
    </row>
    <row r="1091" spans="1:9" x14ac:dyDescent="0.3">
      <c r="A1091" s="18"/>
      <c r="B1091" s="13"/>
      <c r="C1091" s="19" t="str">
        <f>IF($B1091="","",IFERROR(INDEX(Items!$B:$B,MATCH($B1091,Items!$A:$A,0)),"Unknown code"))</f>
        <v/>
      </c>
      <c r="D1091" s="17"/>
      <c r="E1091" s="13"/>
      <c r="F1091" s="13"/>
      <c r="G1091" s="19" t="str">
        <f t="shared" si="16"/>
        <v/>
      </c>
      <c r="H1091" s="13"/>
      <c r="I1091" s="13"/>
    </row>
    <row r="1092" spans="1:9" x14ac:dyDescent="0.3">
      <c r="A1092" s="18"/>
      <c r="B1092" s="13"/>
      <c r="C1092" s="19" t="str">
        <f>IF($B1092="","",IFERROR(INDEX(Items!$B:$B,MATCH($B1092,Items!$A:$A,0)),"Unknown code"))</f>
        <v/>
      </c>
      <c r="D1092" s="17"/>
      <c r="E1092" s="13"/>
      <c r="F1092" s="13"/>
      <c r="G1092" s="19" t="str">
        <f t="shared" ref="G1092:G1155" si="17">IF($D1092="","",IF(AND($E1092="",$F1092&lt;&gt;""),"Receipt",IF(AND($E1092&lt;&gt;"",$F1092=""),"Issue",IF(AND($E1092&lt;&gt;"",$F1092&lt;&gt;""),IF($E1092=$F1092,"Same location","Transfer"),"Location missing"))))</f>
        <v/>
      </c>
      <c r="H1092" s="13"/>
      <c r="I1092" s="13"/>
    </row>
    <row r="1093" spans="1:9" x14ac:dyDescent="0.3">
      <c r="A1093" s="18"/>
      <c r="B1093" s="13"/>
      <c r="C1093" s="19" t="str">
        <f>IF($B1093="","",IFERROR(INDEX(Items!$B:$B,MATCH($B1093,Items!$A:$A,0)),"Unknown code"))</f>
        <v/>
      </c>
      <c r="D1093" s="17"/>
      <c r="E1093" s="13"/>
      <c r="F1093" s="13"/>
      <c r="G1093" s="19" t="str">
        <f t="shared" si="17"/>
        <v/>
      </c>
      <c r="H1093" s="13"/>
      <c r="I1093" s="13"/>
    </row>
    <row r="1094" spans="1:9" x14ac:dyDescent="0.3">
      <c r="A1094" s="18"/>
      <c r="B1094" s="13"/>
      <c r="C1094" s="19" t="str">
        <f>IF($B1094="","",IFERROR(INDEX(Items!$B:$B,MATCH($B1094,Items!$A:$A,0)),"Unknown code"))</f>
        <v/>
      </c>
      <c r="D1094" s="17"/>
      <c r="E1094" s="13"/>
      <c r="F1094" s="13"/>
      <c r="G1094" s="19" t="str">
        <f t="shared" si="17"/>
        <v/>
      </c>
      <c r="H1094" s="13"/>
      <c r="I1094" s="13"/>
    </row>
    <row r="1095" spans="1:9" x14ac:dyDescent="0.3">
      <c r="A1095" s="18"/>
      <c r="B1095" s="13"/>
      <c r="C1095" s="19" t="str">
        <f>IF($B1095="","",IFERROR(INDEX(Items!$B:$B,MATCH($B1095,Items!$A:$A,0)),"Unknown code"))</f>
        <v/>
      </c>
      <c r="D1095" s="17"/>
      <c r="E1095" s="13"/>
      <c r="F1095" s="13"/>
      <c r="G1095" s="19" t="str">
        <f t="shared" si="17"/>
        <v/>
      </c>
      <c r="H1095" s="13"/>
      <c r="I1095" s="13"/>
    </row>
    <row r="1096" spans="1:9" x14ac:dyDescent="0.3">
      <c r="A1096" s="18"/>
      <c r="B1096" s="13"/>
      <c r="C1096" s="19" t="str">
        <f>IF($B1096="","",IFERROR(INDEX(Items!$B:$B,MATCH($B1096,Items!$A:$A,0)),"Unknown code"))</f>
        <v/>
      </c>
      <c r="D1096" s="17"/>
      <c r="E1096" s="13"/>
      <c r="F1096" s="13"/>
      <c r="G1096" s="19" t="str">
        <f t="shared" si="17"/>
        <v/>
      </c>
      <c r="H1096" s="13"/>
      <c r="I1096" s="13"/>
    </row>
    <row r="1097" spans="1:9" x14ac:dyDescent="0.3">
      <c r="A1097" s="18"/>
      <c r="B1097" s="13"/>
      <c r="C1097" s="19" t="str">
        <f>IF($B1097="","",IFERROR(INDEX(Items!$B:$B,MATCH($B1097,Items!$A:$A,0)),"Unknown code"))</f>
        <v/>
      </c>
      <c r="D1097" s="17"/>
      <c r="E1097" s="13"/>
      <c r="F1097" s="13"/>
      <c r="G1097" s="19" t="str">
        <f t="shared" si="17"/>
        <v/>
      </c>
      <c r="H1097" s="13"/>
      <c r="I1097" s="13"/>
    </row>
    <row r="1098" spans="1:9" x14ac:dyDescent="0.3">
      <c r="A1098" s="18"/>
      <c r="B1098" s="13"/>
      <c r="C1098" s="19" t="str">
        <f>IF($B1098="","",IFERROR(INDEX(Items!$B:$B,MATCH($B1098,Items!$A:$A,0)),"Unknown code"))</f>
        <v/>
      </c>
      <c r="D1098" s="17"/>
      <c r="E1098" s="13"/>
      <c r="F1098" s="13"/>
      <c r="G1098" s="19" t="str">
        <f t="shared" si="17"/>
        <v/>
      </c>
      <c r="H1098" s="13"/>
      <c r="I1098" s="13"/>
    </row>
    <row r="1099" spans="1:9" x14ac:dyDescent="0.3">
      <c r="A1099" s="18"/>
      <c r="B1099" s="13"/>
      <c r="C1099" s="19" t="str">
        <f>IF($B1099="","",IFERROR(INDEX(Items!$B:$B,MATCH($B1099,Items!$A:$A,0)),"Unknown code"))</f>
        <v/>
      </c>
      <c r="D1099" s="17"/>
      <c r="E1099" s="13"/>
      <c r="F1099" s="13"/>
      <c r="G1099" s="19" t="str">
        <f t="shared" si="17"/>
        <v/>
      </c>
      <c r="H1099" s="13"/>
      <c r="I1099" s="13"/>
    </row>
    <row r="1100" spans="1:9" x14ac:dyDescent="0.3">
      <c r="A1100" s="18"/>
      <c r="B1100" s="13"/>
      <c r="C1100" s="19" t="str">
        <f>IF($B1100="","",IFERROR(INDEX(Items!$B:$B,MATCH($B1100,Items!$A:$A,0)),"Unknown code"))</f>
        <v/>
      </c>
      <c r="D1100" s="17"/>
      <c r="E1100" s="13"/>
      <c r="F1100" s="13"/>
      <c r="G1100" s="19" t="str">
        <f t="shared" si="17"/>
        <v/>
      </c>
      <c r="H1100" s="13"/>
      <c r="I1100" s="13"/>
    </row>
    <row r="1101" spans="1:9" x14ac:dyDescent="0.3">
      <c r="A1101" s="18"/>
      <c r="B1101" s="13"/>
      <c r="C1101" s="19" t="str">
        <f>IF($B1101="","",IFERROR(INDEX(Items!$B:$B,MATCH($B1101,Items!$A:$A,0)),"Unknown code"))</f>
        <v/>
      </c>
      <c r="D1101" s="17"/>
      <c r="E1101" s="13"/>
      <c r="F1101" s="13"/>
      <c r="G1101" s="19" t="str">
        <f t="shared" si="17"/>
        <v/>
      </c>
      <c r="H1101" s="13"/>
      <c r="I1101" s="13"/>
    </row>
    <row r="1102" spans="1:9" x14ac:dyDescent="0.3">
      <c r="A1102" s="18"/>
      <c r="B1102" s="13"/>
      <c r="C1102" s="19" t="str">
        <f>IF($B1102="","",IFERROR(INDEX(Items!$B:$B,MATCH($B1102,Items!$A:$A,0)),"Unknown code"))</f>
        <v/>
      </c>
      <c r="D1102" s="17"/>
      <c r="E1102" s="13"/>
      <c r="F1102" s="13"/>
      <c r="G1102" s="19" t="str">
        <f t="shared" si="17"/>
        <v/>
      </c>
      <c r="H1102" s="13"/>
      <c r="I1102" s="13"/>
    </row>
    <row r="1103" spans="1:9" x14ac:dyDescent="0.3">
      <c r="A1103" s="18"/>
      <c r="B1103" s="13"/>
      <c r="C1103" s="19" t="str">
        <f>IF($B1103="","",IFERROR(INDEX(Items!$B:$B,MATCH($B1103,Items!$A:$A,0)),"Unknown code"))</f>
        <v/>
      </c>
      <c r="D1103" s="17"/>
      <c r="E1103" s="13"/>
      <c r="F1103" s="13"/>
      <c r="G1103" s="19" t="str">
        <f t="shared" si="17"/>
        <v/>
      </c>
      <c r="H1103" s="13"/>
      <c r="I1103" s="13"/>
    </row>
    <row r="1104" spans="1:9" x14ac:dyDescent="0.3">
      <c r="A1104" s="18"/>
      <c r="B1104" s="13"/>
      <c r="C1104" s="19" t="str">
        <f>IF($B1104="","",IFERROR(INDEX(Items!$B:$B,MATCH($B1104,Items!$A:$A,0)),"Unknown code"))</f>
        <v/>
      </c>
      <c r="D1104" s="17"/>
      <c r="E1104" s="13"/>
      <c r="F1104" s="13"/>
      <c r="G1104" s="19" t="str">
        <f t="shared" si="17"/>
        <v/>
      </c>
      <c r="H1104" s="13"/>
      <c r="I1104" s="13"/>
    </row>
    <row r="1105" spans="1:9" x14ac:dyDescent="0.3">
      <c r="A1105" s="18"/>
      <c r="B1105" s="13"/>
      <c r="C1105" s="19" t="str">
        <f>IF($B1105="","",IFERROR(INDEX(Items!$B:$B,MATCH($B1105,Items!$A:$A,0)),"Unknown code"))</f>
        <v/>
      </c>
      <c r="D1105" s="17"/>
      <c r="E1105" s="13"/>
      <c r="F1105" s="13"/>
      <c r="G1105" s="19" t="str">
        <f t="shared" si="17"/>
        <v/>
      </c>
      <c r="H1105" s="13"/>
      <c r="I1105" s="13"/>
    </row>
    <row r="1106" spans="1:9" x14ac:dyDescent="0.3">
      <c r="A1106" s="18"/>
      <c r="B1106" s="13"/>
      <c r="C1106" s="19" t="str">
        <f>IF($B1106="","",IFERROR(INDEX(Items!$B:$B,MATCH($B1106,Items!$A:$A,0)),"Unknown code"))</f>
        <v/>
      </c>
      <c r="D1106" s="17"/>
      <c r="E1106" s="13"/>
      <c r="F1106" s="13"/>
      <c r="G1106" s="19" t="str">
        <f t="shared" si="17"/>
        <v/>
      </c>
      <c r="H1106" s="13"/>
      <c r="I1106" s="13"/>
    </row>
    <row r="1107" spans="1:9" x14ac:dyDescent="0.3">
      <c r="A1107" s="18"/>
      <c r="B1107" s="13"/>
      <c r="C1107" s="19" t="str">
        <f>IF($B1107="","",IFERROR(INDEX(Items!$B:$B,MATCH($B1107,Items!$A:$A,0)),"Unknown code"))</f>
        <v/>
      </c>
      <c r="D1107" s="17"/>
      <c r="E1107" s="13"/>
      <c r="F1107" s="13"/>
      <c r="G1107" s="19" t="str">
        <f t="shared" si="17"/>
        <v/>
      </c>
      <c r="H1107" s="13"/>
      <c r="I1107" s="13"/>
    </row>
    <row r="1108" spans="1:9" x14ac:dyDescent="0.3">
      <c r="A1108" s="18"/>
      <c r="B1108" s="13"/>
      <c r="C1108" s="19" t="str">
        <f>IF($B1108="","",IFERROR(INDEX(Items!$B:$B,MATCH($B1108,Items!$A:$A,0)),"Unknown code"))</f>
        <v/>
      </c>
      <c r="D1108" s="17"/>
      <c r="E1108" s="13"/>
      <c r="F1108" s="13"/>
      <c r="G1108" s="19" t="str">
        <f t="shared" si="17"/>
        <v/>
      </c>
      <c r="H1108" s="13"/>
      <c r="I1108" s="13"/>
    </row>
    <row r="1109" spans="1:9" x14ac:dyDescent="0.3">
      <c r="A1109" s="18"/>
      <c r="B1109" s="13"/>
      <c r="C1109" s="19" t="str">
        <f>IF($B1109="","",IFERROR(INDEX(Items!$B:$B,MATCH($B1109,Items!$A:$A,0)),"Unknown code"))</f>
        <v/>
      </c>
      <c r="D1109" s="17"/>
      <c r="E1109" s="13"/>
      <c r="F1109" s="13"/>
      <c r="G1109" s="19" t="str">
        <f t="shared" si="17"/>
        <v/>
      </c>
      <c r="H1109" s="13"/>
      <c r="I1109" s="13"/>
    </row>
    <row r="1110" spans="1:9" x14ac:dyDescent="0.3">
      <c r="A1110" s="18"/>
      <c r="B1110" s="13"/>
      <c r="C1110" s="19" t="str">
        <f>IF($B1110="","",IFERROR(INDEX(Items!$B:$B,MATCH($B1110,Items!$A:$A,0)),"Unknown code"))</f>
        <v/>
      </c>
      <c r="D1110" s="17"/>
      <c r="E1110" s="13"/>
      <c r="F1110" s="13"/>
      <c r="G1110" s="19" t="str">
        <f t="shared" si="17"/>
        <v/>
      </c>
      <c r="H1110" s="13"/>
      <c r="I1110" s="13"/>
    </row>
    <row r="1111" spans="1:9" x14ac:dyDescent="0.3">
      <c r="A1111" s="18"/>
      <c r="B1111" s="13"/>
      <c r="C1111" s="19" t="str">
        <f>IF($B1111="","",IFERROR(INDEX(Items!$B:$B,MATCH($B1111,Items!$A:$A,0)),"Unknown code"))</f>
        <v/>
      </c>
      <c r="D1111" s="17"/>
      <c r="E1111" s="13"/>
      <c r="F1111" s="13"/>
      <c r="G1111" s="19" t="str">
        <f t="shared" si="17"/>
        <v/>
      </c>
      <c r="H1111" s="13"/>
      <c r="I1111" s="13"/>
    </row>
    <row r="1112" spans="1:9" x14ac:dyDescent="0.3">
      <c r="A1112" s="18"/>
      <c r="B1112" s="13"/>
      <c r="C1112" s="19" t="str">
        <f>IF($B1112="","",IFERROR(INDEX(Items!$B:$B,MATCH($B1112,Items!$A:$A,0)),"Unknown code"))</f>
        <v/>
      </c>
      <c r="D1112" s="17"/>
      <c r="E1112" s="13"/>
      <c r="F1112" s="13"/>
      <c r="G1112" s="19" t="str">
        <f t="shared" si="17"/>
        <v/>
      </c>
      <c r="H1112" s="13"/>
      <c r="I1112" s="13"/>
    </row>
    <row r="1113" spans="1:9" x14ac:dyDescent="0.3">
      <c r="A1113" s="18"/>
      <c r="B1113" s="13"/>
      <c r="C1113" s="19" t="str">
        <f>IF($B1113="","",IFERROR(INDEX(Items!$B:$B,MATCH($B1113,Items!$A:$A,0)),"Unknown code"))</f>
        <v/>
      </c>
      <c r="D1113" s="17"/>
      <c r="E1113" s="13"/>
      <c r="F1113" s="13"/>
      <c r="G1113" s="19" t="str">
        <f t="shared" si="17"/>
        <v/>
      </c>
      <c r="H1113" s="13"/>
      <c r="I1113" s="13"/>
    </row>
    <row r="1114" spans="1:9" x14ac:dyDescent="0.3">
      <c r="A1114" s="18"/>
      <c r="B1114" s="13"/>
      <c r="C1114" s="19" t="str">
        <f>IF($B1114="","",IFERROR(INDEX(Items!$B:$B,MATCH($B1114,Items!$A:$A,0)),"Unknown code"))</f>
        <v/>
      </c>
      <c r="D1114" s="17"/>
      <c r="E1114" s="13"/>
      <c r="F1114" s="13"/>
      <c r="G1114" s="19" t="str">
        <f t="shared" si="17"/>
        <v/>
      </c>
      <c r="H1114" s="13"/>
      <c r="I1114" s="13"/>
    </row>
    <row r="1115" spans="1:9" x14ac:dyDescent="0.3">
      <c r="A1115" s="18"/>
      <c r="B1115" s="13"/>
      <c r="C1115" s="19" t="str">
        <f>IF($B1115="","",IFERROR(INDEX(Items!$B:$B,MATCH($B1115,Items!$A:$A,0)),"Unknown code"))</f>
        <v/>
      </c>
      <c r="D1115" s="17"/>
      <c r="E1115" s="13"/>
      <c r="F1115" s="13"/>
      <c r="G1115" s="19" t="str">
        <f t="shared" si="17"/>
        <v/>
      </c>
      <c r="H1115" s="13"/>
      <c r="I1115" s="13"/>
    </row>
    <row r="1116" spans="1:9" x14ac:dyDescent="0.3">
      <c r="A1116" s="18"/>
      <c r="B1116" s="13"/>
      <c r="C1116" s="19" t="str">
        <f>IF($B1116="","",IFERROR(INDEX(Items!$B:$B,MATCH($B1116,Items!$A:$A,0)),"Unknown code"))</f>
        <v/>
      </c>
      <c r="D1116" s="17"/>
      <c r="E1116" s="13"/>
      <c r="F1116" s="13"/>
      <c r="G1116" s="19" t="str">
        <f t="shared" si="17"/>
        <v/>
      </c>
      <c r="H1116" s="13"/>
      <c r="I1116" s="13"/>
    </row>
    <row r="1117" spans="1:9" x14ac:dyDescent="0.3">
      <c r="A1117" s="18"/>
      <c r="B1117" s="13"/>
      <c r="C1117" s="19" t="str">
        <f>IF($B1117="","",IFERROR(INDEX(Items!$B:$B,MATCH($B1117,Items!$A:$A,0)),"Unknown code"))</f>
        <v/>
      </c>
      <c r="D1117" s="17"/>
      <c r="E1117" s="13"/>
      <c r="F1117" s="13"/>
      <c r="G1117" s="19" t="str">
        <f t="shared" si="17"/>
        <v/>
      </c>
      <c r="H1117" s="13"/>
      <c r="I1117" s="13"/>
    </row>
    <row r="1118" spans="1:9" x14ac:dyDescent="0.3">
      <c r="A1118" s="18"/>
      <c r="B1118" s="13"/>
      <c r="C1118" s="19" t="str">
        <f>IF($B1118="","",IFERROR(INDEX(Items!$B:$B,MATCH($B1118,Items!$A:$A,0)),"Unknown code"))</f>
        <v/>
      </c>
      <c r="D1118" s="17"/>
      <c r="E1118" s="13"/>
      <c r="F1118" s="13"/>
      <c r="G1118" s="19" t="str">
        <f t="shared" si="17"/>
        <v/>
      </c>
      <c r="H1118" s="13"/>
      <c r="I1118" s="13"/>
    </row>
    <row r="1119" spans="1:9" x14ac:dyDescent="0.3">
      <c r="A1119" s="18"/>
      <c r="B1119" s="13"/>
      <c r="C1119" s="19" t="str">
        <f>IF($B1119="","",IFERROR(INDEX(Items!$B:$B,MATCH($B1119,Items!$A:$A,0)),"Unknown code"))</f>
        <v/>
      </c>
      <c r="D1119" s="17"/>
      <c r="E1119" s="13"/>
      <c r="F1119" s="13"/>
      <c r="G1119" s="19" t="str">
        <f t="shared" si="17"/>
        <v/>
      </c>
      <c r="H1119" s="13"/>
      <c r="I1119" s="13"/>
    </row>
    <row r="1120" spans="1:9" x14ac:dyDescent="0.3">
      <c r="A1120" s="18"/>
      <c r="B1120" s="13"/>
      <c r="C1120" s="19" t="str">
        <f>IF($B1120="","",IFERROR(INDEX(Items!$B:$B,MATCH($B1120,Items!$A:$A,0)),"Unknown code"))</f>
        <v/>
      </c>
      <c r="D1120" s="17"/>
      <c r="E1120" s="13"/>
      <c r="F1120" s="13"/>
      <c r="G1120" s="19" t="str">
        <f t="shared" si="17"/>
        <v/>
      </c>
      <c r="H1120" s="13"/>
      <c r="I1120" s="13"/>
    </row>
    <row r="1121" spans="1:9" x14ac:dyDescent="0.3">
      <c r="A1121" s="18"/>
      <c r="B1121" s="13"/>
      <c r="C1121" s="19" t="str">
        <f>IF($B1121="","",IFERROR(INDEX(Items!$B:$B,MATCH($B1121,Items!$A:$A,0)),"Unknown code"))</f>
        <v/>
      </c>
      <c r="D1121" s="17"/>
      <c r="E1121" s="13"/>
      <c r="F1121" s="13"/>
      <c r="G1121" s="19" t="str">
        <f t="shared" si="17"/>
        <v/>
      </c>
      <c r="H1121" s="13"/>
      <c r="I1121" s="13"/>
    </row>
    <row r="1122" spans="1:9" x14ac:dyDescent="0.3">
      <c r="A1122" s="18"/>
      <c r="B1122" s="13"/>
      <c r="C1122" s="19" t="str">
        <f>IF($B1122="","",IFERROR(INDEX(Items!$B:$B,MATCH($B1122,Items!$A:$A,0)),"Unknown code"))</f>
        <v/>
      </c>
      <c r="D1122" s="17"/>
      <c r="E1122" s="13"/>
      <c r="F1122" s="13"/>
      <c r="G1122" s="19" t="str">
        <f t="shared" si="17"/>
        <v/>
      </c>
      <c r="H1122" s="13"/>
      <c r="I1122" s="13"/>
    </row>
    <row r="1123" spans="1:9" x14ac:dyDescent="0.3">
      <c r="A1123" s="18"/>
      <c r="B1123" s="13"/>
      <c r="C1123" s="19" t="str">
        <f>IF($B1123="","",IFERROR(INDEX(Items!$B:$B,MATCH($B1123,Items!$A:$A,0)),"Unknown code"))</f>
        <v/>
      </c>
      <c r="D1123" s="17"/>
      <c r="E1123" s="13"/>
      <c r="F1123" s="13"/>
      <c r="G1123" s="19" t="str">
        <f t="shared" si="17"/>
        <v/>
      </c>
      <c r="H1123" s="13"/>
      <c r="I1123" s="13"/>
    </row>
    <row r="1124" spans="1:9" x14ac:dyDescent="0.3">
      <c r="A1124" s="18"/>
      <c r="B1124" s="13"/>
      <c r="C1124" s="19" t="str">
        <f>IF($B1124="","",IFERROR(INDEX(Items!$B:$B,MATCH($B1124,Items!$A:$A,0)),"Unknown code"))</f>
        <v/>
      </c>
      <c r="D1124" s="17"/>
      <c r="E1124" s="13"/>
      <c r="F1124" s="13"/>
      <c r="G1124" s="19" t="str">
        <f t="shared" si="17"/>
        <v/>
      </c>
      <c r="H1124" s="13"/>
      <c r="I1124" s="13"/>
    </row>
    <row r="1125" spans="1:9" x14ac:dyDescent="0.3">
      <c r="A1125" s="18"/>
      <c r="B1125" s="13"/>
      <c r="C1125" s="19" t="str">
        <f>IF($B1125="","",IFERROR(INDEX(Items!$B:$B,MATCH($B1125,Items!$A:$A,0)),"Unknown code"))</f>
        <v/>
      </c>
      <c r="D1125" s="17"/>
      <c r="E1125" s="13"/>
      <c r="F1125" s="13"/>
      <c r="G1125" s="19" t="str">
        <f t="shared" si="17"/>
        <v/>
      </c>
      <c r="H1125" s="13"/>
      <c r="I1125" s="13"/>
    </row>
    <row r="1126" spans="1:9" x14ac:dyDescent="0.3">
      <c r="A1126" s="18"/>
      <c r="B1126" s="13"/>
      <c r="C1126" s="19" t="str">
        <f>IF($B1126="","",IFERROR(INDEX(Items!$B:$B,MATCH($B1126,Items!$A:$A,0)),"Unknown code"))</f>
        <v/>
      </c>
      <c r="D1126" s="17"/>
      <c r="E1126" s="13"/>
      <c r="F1126" s="13"/>
      <c r="G1126" s="19" t="str">
        <f t="shared" si="17"/>
        <v/>
      </c>
      <c r="H1126" s="13"/>
      <c r="I1126" s="13"/>
    </row>
    <row r="1127" spans="1:9" x14ac:dyDescent="0.3">
      <c r="A1127" s="18"/>
      <c r="B1127" s="13"/>
      <c r="C1127" s="19" t="str">
        <f>IF($B1127="","",IFERROR(INDEX(Items!$B:$B,MATCH($B1127,Items!$A:$A,0)),"Unknown code"))</f>
        <v/>
      </c>
      <c r="D1127" s="17"/>
      <c r="E1127" s="13"/>
      <c r="F1127" s="13"/>
      <c r="G1127" s="19" t="str">
        <f t="shared" si="17"/>
        <v/>
      </c>
      <c r="H1127" s="13"/>
      <c r="I1127" s="13"/>
    </row>
    <row r="1128" spans="1:9" x14ac:dyDescent="0.3">
      <c r="A1128" s="18"/>
      <c r="B1128" s="13"/>
      <c r="C1128" s="19" t="str">
        <f>IF($B1128="","",IFERROR(INDEX(Items!$B:$B,MATCH($B1128,Items!$A:$A,0)),"Unknown code"))</f>
        <v/>
      </c>
      <c r="D1128" s="17"/>
      <c r="E1128" s="13"/>
      <c r="F1128" s="13"/>
      <c r="G1128" s="19" t="str">
        <f t="shared" si="17"/>
        <v/>
      </c>
      <c r="H1128" s="13"/>
      <c r="I1128" s="13"/>
    </row>
    <row r="1129" spans="1:9" x14ac:dyDescent="0.3">
      <c r="A1129" s="18"/>
      <c r="B1129" s="13"/>
      <c r="C1129" s="19" t="str">
        <f>IF($B1129="","",IFERROR(INDEX(Items!$B:$B,MATCH($B1129,Items!$A:$A,0)),"Unknown code"))</f>
        <v/>
      </c>
      <c r="D1129" s="17"/>
      <c r="E1129" s="13"/>
      <c r="F1129" s="13"/>
      <c r="G1129" s="19" t="str">
        <f t="shared" si="17"/>
        <v/>
      </c>
      <c r="H1129" s="13"/>
      <c r="I1129" s="13"/>
    </row>
    <row r="1130" spans="1:9" x14ac:dyDescent="0.3">
      <c r="A1130" s="18"/>
      <c r="B1130" s="13"/>
      <c r="C1130" s="19" t="str">
        <f>IF($B1130="","",IFERROR(INDEX(Items!$B:$B,MATCH($B1130,Items!$A:$A,0)),"Unknown code"))</f>
        <v/>
      </c>
      <c r="D1130" s="17"/>
      <c r="E1130" s="13"/>
      <c r="F1130" s="13"/>
      <c r="G1130" s="19" t="str">
        <f t="shared" si="17"/>
        <v/>
      </c>
      <c r="H1130" s="13"/>
      <c r="I1130" s="13"/>
    </row>
    <row r="1131" spans="1:9" x14ac:dyDescent="0.3">
      <c r="A1131" s="18"/>
      <c r="B1131" s="13"/>
      <c r="C1131" s="19" t="str">
        <f>IF($B1131="","",IFERROR(INDEX(Items!$B:$B,MATCH($B1131,Items!$A:$A,0)),"Unknown code"))</f>
        <v/>
      </c>
      <c r="D1131" s="17"/>
      <c r="E1131" s="13"/>
      <c r="F1131" s="13"/>
      <c r="G1131" s="19" t="str">
        <f t="shared" si="17"/>
        <v/>
      </c>
      <c r="H1131" s="13"/>
      <c r="I1131" s="13"/>
    </row>
    <row r="1132" spans="1:9" x14ac:dyDescent="0.3">
      <c r="A1132" s="18"/>
      <c r="B1132" s="13"/>
      <c r="C1132" s="19" t="str">
        <f>IF($B1132="","",IFERROR(INDEX(Items!$B:$B,MATCH($B1132,Items!$A:$A,0)),"Unknown code"))</f>
        <v/>
      </c>
      <c r="D1132" s="17"/>
      <c r="E1132" s="13"/>
      <c r="F1132" s="13"/>
      <c r="G1132" s="19" t="str">
        <f t="shared" si="17"/>
        <v/>
      </c>
      <c r="H1132" s="13"/>
      <c r="I1132" s="13"/>
    </row>
    <row r="1133" spans="1:9" x14ac:dyDescent="0.3">
      <c r="A1133" s="18"/>
      <c r="B1133" s="13"/>
      <c r="C1133" s="19" t="str">
        <f>IF($B1133="","",IFERROR(INDEX(Items!$B:$B,MATCH($B1133,Items!$A:$A,0)),"Unknown code"))</f>
        <v/>
      </c>
      <c r="D1133" s="17"/>
      <c r="E1133" s="13"/>
      <c r="F1133" s="13"/>
      <c r="G1133" s="19" t="str">
        <f t="shared" si="17"/>
        <v/>
      </c>
      <c r="H1133" s="13"/>
      <c r="I1133" s="13"/>
    </row>
    <row r="1134" spans="1:9" x14ac:dyDescent="0.3">
      <c r="A1134" s="18"/>
      <c r="B1134" s="13"/>
      <c r="C1134" s="19" t="str">
        <f>IF($B1134="","",IFERROR(INDEX(Items!$B:$B,MATCH($B1134,Items!$A:$A,0)),"Unknown code"))</f>
        <v/>
      </c>
      <c r="D1134" s="17"/>
      <c r="E1134" s="13"/>
      <c r="F1134" s="13"/>
      <c r="G1134" s="19" t="str">
        <f t="shared" si="17"/>
        <v/>
      </c>
      <c r="H1134" s="13"/>
      <c r="I1134" s="13"/>
    </row>
    <row r="1135" spans="1:9" x14ac:dyDescent="0.3">
      <c r="A1135" s="18"/>
      <c r="B1135" s="13"/>
      <c r="C1135" s="19" t="str">
        <f>IF($B1135="","",IFERROR(INDEX(Items!$B:$B,MATCH($B1135,Items!$A:$A,0)),"Unknown code"))</f>
        <v/>
      </c>
      <c r="D1135" s="17"/>
      <c r="E1135" s="13"/>
      <c r="F1135" s="13"/>
      <c r="G1135" s="19" t="str">
        <f t="shared" si="17"/>
        <v/>
      </c>
      <c r="H1135" s="13"/>
      <c r="I1135" s="13"/>
    </row>
    <row r="1136" spans="1:9" x14ac:dyDescent="0.3">
      <c r="A1136" s="18"/>
      <c r="B1136" s="13"/>
      <c r="C1136" s="19" t="str">
        <f>IF($B1136="","",IFERROR(INDEX(Items!$B:$B,MATCH($B1136,Items!$A:$A,0)),"Unknown code"))</f>
        <v/>
      </c>
      <c r="D1136" s="17"/>
      <c r="E1136" s="13"/>
      <c r="F1136" s="13"/>
      <c r="G1136" s="19" t="str">
        <f t="shared" si="17"/>
        <v/>
      </c>
      <c r="H1136" s="13"/>
      <c r="I1136" s="13"/>
    </row>
    <row r="1137" spans="1:9" x14ac:dyDescent="0.3">
      <c r="A1137" s="18"/>
      <c r="B1137" s="13"/>
      <c r="C1137" s="19" t="str">
        <f>IF($B1137="","",IFERROR(INDEX(Items!$B:$B,MATCH($B1137,Items!$A:$A,0)),"Unknown code"))</f>
        <v/>
      </c>
      <c r="D1137" s="17"/>
      <c r="E1137" s="13"/>
      <c r="F1137" s="13"/>
      <c r="G1137" s="19" t="str">
        <f t="shared" si="17"/>
        <v/>
      </c>
      <c r="H1137" s="13"/>
      <c r="I1137" s="13"/>
    </row>
    <row r="1138" spans="1:9" x14ac:dyDescent="0.3">
      <c r="A1138" s="18"/>
      <c r="B1138" s="13"/>
      <c r="C1138" s="19" t="str">
        <f>IF($B1138="","",IFERROR(INDEX(Items!$B:$B,MATCH($B1138,Items!$A:$A,0)),"Unknown code"))</f>
        <v/>
      </c>
      <c r="D1138" s="17"/>
      <c r="E1138" s="13"/>
      <c r="F1138" s="13"/>
      <c r="G1138" s="19" t="str">
        <f t="shared" si="17"/>
        <v/>
      </c>
      <c r="H1138" s="13"/>
      <c r="I1138" s="13"/>
    </row>
    <row r="1139" spans="1:9" x14ac:dyDescent="0.3">
      <c r="A1139" s="18"/>
      <c r="B1139" s="13"/>
      <c r="C1139" s="19" t="str">
        <f>IF($B1139="","",IFERROR(INDEX(Items!$B:$B,MATCH($B1139,Items!$A:$A,0)),"Unknown code"))</f>
        <v/>
      </c>
      <c r="D1139" s="17"/>
      <c r="E1139" s="13"/>
      <c r="F1139" s="13"/>
      <c r="G1139" s="19" t="str">
        <f t="shared" si="17"/>
        <v/>
      </c>
      <c r="H1139" s="13"/>
      <c r="I1139" s="13"/>
    </row>
    <row r="1140" spans="1:9" x14ac:dyDescent="0.3">
      <c r="A1140" s="18"/>
      <c r="B1140" s="13"/>
      <c r="C1140" s="19" t="str">
        <f>IF($B1140="","",IFERROR(INDEX(Items!$B:$B,MATCH($B1140,Items!$A:$A,0)),"Unknown code"))</f>
        <v/>
      </c>
      <c r="D1140" s="17"/>
      <c r="E1140" s="13"/>
      <c r="F1140" s="13"/>
      <c r="G1140" s="19" t="str">
        <f t="shared" si="17"/>
        <v/>
      </c>
      <c r="H1140" s="13"/>
      <c r="I1140" s="13"/>
    </row>
    <row r="1141" spans="1:9" x14ac:dyDescent="0.3">
      <c r="A1141" s="18"/>
      <c r="B1141" s="13"/>
      <c r="C1141" s="19" t="str">
        <f>IF($B1141="","",IFERROR(INDEX(Items!$B:$B,MATCH($B1141,Items!$A:$A,0)),"Unknown code"))</f>
        <v/>
      </c>
      <c r="D1141" s="17"/>
      <c r="E1141" s="13"/>
      <c r="F1141" s="13"/>
      <c r="G1141" s="19" t="str">
        <f t="shared" si="17"/>
        <v/>
      </c>
      <c r="H1141" s="13"/>
      <c r="I1141" s="13"/>
    </row>
    <row r="1142" spans="1:9" x14ac:dyDescent="0.3">
      <c r="A1142" s="18"/>
      <c r="B1142" s="13"/>
      <c r="C1142" s="19" t="str">
        <f>IF($B1142="","",IFERROR(INDEX(Items!$B:$B,MATCH($B1142,Items!$A:$A,0)),"Unknown code"))</f>
        <v/>
      </c>
      <c r="D1142" s="17"/>
      <c r="E1142" s="13"/>
      <c r="F1142" s="13"/>
      <c r="G1142" s="19" t="str">
        <f t="shared" si="17"/>
        <v/>
      </c>
      <c r="H1142" s="13"/>
      <c r="I1142" s="13"/>
    </row>
    <row r="1143" spans="1:9" x14ac:dyDescent="0.3">
      <c r="A1143" s="18"/>
      <c r="B1143" s="13"/>
      <c r="C1143" s="19" t="str">
        <f>IF($B1143="","",IFERROR(INDEX(Items!$B:$B,MATCH($B1143,Items!$A:$A,0)),"Unknown code"))</f>
        <v/>
      </c>
      <c r="D1143" s="17"/>
      <c r="E1143" s="13"/>
      <c r="F1143" s="13"/>
      <c r="G1143" s="19" t="str">
        <f t="shared" si="17"/>
        <v/>
      </c>
      <c r="H1143" s="13"/>
      <c r="I1143" s="13"/>
    </row>
    <row r="1144" spans="1:9" x14ac:dyDescent="0.3">
      <c r="A1144" s="18"/>
      <c r="B1144" s="13"/>
      <c r="C1144" s="19" t="str">
        <f>IF($B1144="","",IFERROR(INDEX(Items!$B:$B,MATCH($B1144,Items!$A:$A,0)),"Unknown code"))</f>
        <v/>
      </c>
      <c r="D1144" s="17"/>
      <c r="E1144" s="13"/>
      <c r="F1144" s="13"/>
      <c r="G1144" s="19" t="str">
        <f t="shared" si="17"/>
        <v/>
      </c>
      <c r="H1144" s="13"/>
      <c r="I1144" s="13"/>
    </row>
    <row r="1145" spans="1:9" x14ac:dyDescent="0.3">
      <c r="A1145" s="18"/>
      <c r="B1145" s="13"/>
      <c r="C1145" s="19" t="str">
        <f>IF($B1145="","",IFERROR(INDEX(Items!$B:$B,MATCH($B1145,Items!$A:$A,0)),"Unknown code"))</f>
        <v/>
      </c>
      <c r="D1145" s="17"/>
      <c r="E1145" s="13"/>
      <c r="F1145" s="13"/>
      <c r="G1145" s="19" t="str">
        <f t="shared" si="17"/>
        <v/>
      </c>
      <c r="H1145" s="13"/>
      <c r="I1145" s="13"/>
    </row>
    <row r="1146" spans="1:9" x14ac:dyDescent="0.3">
      <c r="A1146" s="18"/>
      <c r="B1146" s="13"/>
      <c r="C1146" s="19" t="str">
        <f>IF($B1146="","",IFERROR(INDEX(Items!$B:$B,MATCH($B1146,Items!$A:$A,0)),"Unknown code"))</f>
        <v/>
      </c>
      <c r="D1146" s="17"/>
      <c r="E1146" s="13"/>
      <c r="F1146" s="13"/>
      <c r="G1146" s="19" t="str">
        <f t="shared" si="17"/>
        <v/>
      </c>
      <c r="H1146" s="13"/>
      <c r="I1146" s="13"/>
    </row>
    <row r="1147" spans="1:9" x14ac:dyDescent="0.3">
      <c r="A1147" s="18"/>
      <c r="B1147" s="13"/>
      <c r="C1147" s="19" t="str">
        <f>IF($B1147="","",IFERROR(INDEX(Items!$B:$B,MATCH($B1147,Items!$A:$A,0)),"Unknown code"))</f>
        <v/>
      </c>
      <c r="D1147" s="17"/>
      <c r="E1147" s="13"/>
      <c r="F1147" s="13"/>
      <c r="G1147" s="19" t="str">
        <f t="shared" si="17"/>
        <v/>
      </c>
      <c r="H1147" s="13"/>
      <c r="I1147" s="13"/>
    </row>
    <row r="1148" spans="1:9" x14ac:dyDescent="0.3">
      <c r="A1148" s="18"/>
      <c r="B1148" s="13"/>
      <c r="C1148" s="19" t="str">
        <f>IF($B1148="","",IFERROR(INDEX(Items!$B:$B,MATCH($B1148,Items!$A:$A,0)),"Unknown code"))</f>
        <v/>
      </c>
      <c r="D1148" s="17"/>
      <c r="E1148" s="13"/>
      <c r="F1148" s="13"/>
      <c r="G1148" s="19" t="str">
        <f t="shared" si="17"/>
        <v/>
      </c>
      <c r="H1148" s="13"/>
      <c r="I1148" s="13"/>
    </row>
    <row r="1149" spans="1:9" x14ac:dyDescent="0.3">
      <c r="A1149" s="18"/>
      <c r="B1149" s="13"/>
      <c r="C1149" s="19" t="str">
        <f>IF($B1149="","",IFERROR(INDEX(Items!$B:$B,MATCH($B1149,Items!$A:$A,0)),"Unknown code"))</f>
        <v/>
      </c>
      <c r="D1149" s="17"/>
      <c r="E1149" s="13"/>
      <c r="F1149" s="13"/>
      <c r="G1149" s="19" t="str">
        <f t="shared" si="17"/>
        <v/>
      </c>
      <c r="H1149" s="13"/>
      <c r="I1149" s="13"/>
    </row>
    <row r="1150" spans="1:9" x14ac:dyDescent="0.3">
      <c r="A1150" s="18"/>
      <c r="B1150" s="13"/>
      <c r="C1150" s="19" t="str">
        <f>IF($B1150="","",IFERROR(INDEX(Items!$B:$B,MATCH($B1150,Items!$A:$A,0)),"Unknown code"))</f>
        <v/>
      </c>
      <c r="D1150" s="17"/>
      <c r="E1150" s="13"/>
      <c r="F1150" s="13"/>
      <c r="G1150" s="19" t="str">
        <f t="shared" si="17"/>
        <v/>
      </c>
      <c r="H1150" s="13"/>
      <c r="I1150" s="13"/>
    </row>
    <row r="1151" spans="1:9" x14ac:dyDescent="0.3">
      <c r="A1151" s="18"/>
      <c r="B1151" s="13"/>
      <c r="C1151" s="19" t="str">
        <f>IF($B1151="","",IFERROR(INDEX(Items!$B:$B,MATCH($B1151,Items!$A:$A,0)),"Unknown code"))</f>
        <v/>
      </c>
      <c r="D1151" s="17"/>
      <c r="E1151" s="13"/>
      <c r="F1151" s="13"/>
      <c r="G1151" s="19" t="str">
        <f t="shared" si="17"/>
        <v/>
      </c>
      <c r="H1151" s="13"/>
      <c r="I1151" s="13"/>
    </row>
    <row r="1152" spans="1:9" x14ac:dyDescent="0.3">
      <c r="A1152" s="18"/>
      <c r="B1152" s="13"/>
      <c r="C1152" s="19" t="str">
        <f>IF($B1152="","",IFERROR(INDEX(Items!$B:$B,MATCH($B1152,Items!$A:$A,0)),"Unknown code"))</f>
        <v/>
      </c>
      <c r="D1152" s="17"/>
      <c r="E1152" s="13"/>
      <c r="F1152" s="13"/>
      <c r="G1152" s="19" t="str">
        <f t="shared" si="17"/>
        <v/>
      </c>
      <c r="H1152" s="13"/>
      <c r="I1152" s="13"/>
    </row>
    <row r="1153" spans="1:9" x14ac:dyDescent="0.3">
      <c r="A1153" s="18"/>
      <c r="B1153" s="13"/>
      <c r="C1153" s="19" t="str">
        <f>IF($B1153="","",IFERROR(INDEX(Items!$B:$B,MATCH($B1153,Items!$A:$A,0)),"Unknown code"))</f>
        <v/>
      </c>
      <c r="D1153" s="17"/>
      <c r="E1153" s="13"/>
      <c r="F1153" s="13"/>
      <c r="G1153" s="19" t="str">
        <f t="shared" si="17"/>
        <v/>
      </c>
      <c r="H1153" s="13"/>
      <c r="I1153" s="13"/>
    </row>
    <row r="1154" spans="1:9" x14ac:dyDescent="0.3">
      <c r="A1154" s="18"/>
      <c r="B1154" s="13"/>
      <c r="C1154" s="19" t="str">
        <f>IF($B1154="","",IFERROR(INDEX(Items!$B:$B,MATCH($B1154,Items!$A:$A,0)),"Unknown code"))</f>
        <v/>
      </c>
      <c r="D1154" s="17"/>
      <c r="E1154" s="13"/>
      <c r="F1154" s="13"/>
      <c r="G1154" s="19" t="str">
        <f t="shared" si="17"/>
        <v/>
      </c>
      <c r="H1154" s="13"/>
      <c r="I1154" s="13"/>
    </row>
    <row r="1155" spans="1:9" x14ac:dyDescent="0.3">
      <c r="A1155" s="18"/>
      <c r="B1155" s="13"/>
      <c r="C1155" s="19" t="str">
        <f>IF($B1155="","",IFERROR(INDEX(Items!$B:$B,MATCH($B1155,Items!$A:$A,0)),"Unknown code"))</f>
        <v/>
      </c>
      <c r="D1155" s="17"/>
      <c r="E1155" s="13"/>
      <c r="F1155" s="13"/>
      <c r="G1155" s="19" t="str">
        <f t="shared" si="17"/>
        <v/>
      </c>
      <c r="H1155" s="13"/>
      <c r="I1155" s="13"/>
    </row>
    <row r="1156" spans="1:9" x14ac:dyDescent="0.3">
      <c r="A1156" s="18"/>
      <c r="B1156" s="13"/>
      <c r="C1156" s="19" t="str">
        <f>IF($B1156="","",IFERROR(INDEX(Items!$B:$B,MATCH($B1156,Items!$A:$A,0)),"Unknown code"))</f>
        <v/>
      </c>
      <c r="D1156" s="17"/>
      <c r="E1156" s="13"/>
      <c r="F1156" s="13"/>
      <c r="G1156" s="19" t="str">
        <f t="shared" ref="G1156:G1219" si="18">IF($D1156="","",IF(AND($E1156="",$F1156&lt;&gt;""),"Receipt",IF(AND($E1156&lt;&gt;"",$F1156=""),"Issue",IF(AND($E1156&lt;&gt;"",$F1156&lt;&gt;""),IF($E1156=$F1156,"Same location","Transfer"),"Location missing"))))</f>
        <v/>
      </c>
      <c r="H1156" s="13"/>
      <c r="I1156" s="13"/>
    </row>
    <row r="1157" spans="1:9" x14ac:dyDescent="0.3">
      <c r="A1157" s="18"/>
      <c r="B1157" s="13"/>
      <c r="C1157" s="19" t="str">
        <f>IF($B1157="","",IFERROR(INDEX(Items!$B:$B,MATCH($B1157,Items!$A:$A,0)),"Unknown code"))</f>
        <v/>
      </c>
      <c r="D1157" s="17"/>
      <c r="E1157" s="13"/>
      <c r="F1157" s="13"/>
      <c r="G1157" s="19" t="str">
        <f t="shared" si="18"/>
        <v/>
      </c>
      <c r="H1157" s="13"/>
      <c r="I1157" s="13"/>
    </row>
    <row r="1158" spans="1:9" x14ac:dyDescent="0.3">
      <c r="A1158" s="18"/>
      <c r="B1158" s="13"/>
      <c r="C1158" s="19" t="str">
        <f>IF($B1158="","",IFERROR(INDEX(Items!$B:$B,MATCH($B1158,Items!$A:$A,0)),"Unknown code"))</f>
        <v/>
      </c>
      <c r="D1158" s="17"/>
      <c r="E1158" s="13"/>
      <c r="F1158" s="13"/>
      <c r="G1158" s="19" t="str">
        <f t="shared" si="18"/>
        <v/>
      </c>
      <c r="H1158" s="13"/>
      <c r="I1158" s="13"/>
    </row>
    <row r="1159" spans="1:9" x14ac:dyDescent="0.3">
      <c r="A1159" s="18"/>
      <c r="B1159" s="13"/>
      <c r="C1159" s="19" t="str">
        <f>IF($B1159="","",IFERROR(INDEX(Items!$B:$B,MATCH($B1159,Items!$A:$A,0)),"Unknown code"))</f>
        <v/>
      </c>
      <c r="D1159" s="17"/>
      <c r="E1159" s="13"/>
      <c r="F1159" s="13"/>
      <c r="G1159" s="19" t="str">
        <f t="shared" si="18"/>
        <v/>
      </c>
      <c r="H1159" s="13"/>
      <c r="I1159" s="13"/>
    </row>
    <row r="1160" spans="1:9" x14ac:dyDescent="0.3">
      <c r="A1160" s="18"/>
      <c r="B1160" s="13"/>
      <c r="C1160" s="19" t="str">
        <f>IF($B1160="","",IFERROR(INDEX(Items!$B:$B,MATCH($B1160,Items!$A:$A,0)),"Unknown code"))</f>
        <v/>
      </c>
      <c r="D1160" s="17"/>
      <c r="E1160" s="13"/>
      <c r="F1160" s="13"/>
      <c r="G1160" s="19" t="str">
        <f t="shared" si="18"/>
        <v/>
      </c>
      <c r="H1160" s="13"/>
      <c r="I1160" s="13"/>
    </row>
    <row r="1161" spans="1:9" x14ac:dyDescent="0.3">
      <c r="A1161" s="18"/>
      <c r="B1161" s="13"/>
      <c r="C1161" s="19" t="str">
        <f>IF($B1161="","",IFERROR(INDEX(Items!$B:$B,MATCH($B1161,Items!$A:$A,0)),"Unknown code"))</f>
        <v/>
      </c>
      <c r="D1161" s="17"/>
      <c r="E1161" s="13"/>
      <c r="F1161" s="13"/>
      <c r="G1161" s="19" t="str">
        <f t="shared" si="18"/>
        <v/>
      </c>
      <c r="H1161" s="13"/>
      <c r="I1161" s="13"/>
    </row>
    <row r="1162" spans="1:9" x14ac:dyDescent="0.3">
      <c r="A1162" s="18"/>
      <c r="B1162" s="13"/>
      <c r="C1162" s="19" t="str">
        <f>IF($B1162="","",IFERROR(INDEX(Items!$B:$B,MATCH($B1162,Items!$A:$A,0)),"Unknown code"))</f>
        <v/>
      </c>
      <c r="D1162" s="17"/>
      <c r="E1162" s="13"/>
      <c r="F1162" s="13"/>
      <c r="G1162" s="19" t="str">
        <f t="shared" si="18"/>
        <v/>
      </c>
      <c r="H1162" s="13"/>
      <c r="I1162" s="13"/>
    </row>
    <row r="1163" spans="1:9" x14ac:dyDescent="0.3">
      <c r="A1163" s="18"/>
      <c r="B1163" s="13"/>
      <c r="C1163" s="19" t="str">
        <f>IF($B1163="","",IFERROR(INDEX(Items!$B:$B,MATCH($B1163,Items!$A:$A,0)),"Unknown code"))</f>
        <v/>
      </c>
      <c r="D1163" s="17"/>
      <c r="E1163" s="13"/>
      <c r="F1163" s="13"/>
      <c r="G1163" s="19" t="str">
        <f t="shared" si="18"/>
        <v/>
      </c>
      <c r="H1163" s="13"/>
      <c r="I1163" s="13"/>
    </row>
    <row r="1164" spans="1:9" x14ac:dyDescent="0.3">
      <c r="A1164" s="18"/>
      <c r="B1164" s="13"/>
      <c r="C1164" s="19" t="str">
        <f>IF($B1164="","",IFERROR(INDEX(Items!$B:$B,MATCH($B1164,Items!$A:$A,0)),"Unknown code"))</f>
        <v/>
      </c>
      <c r="D1164" s="17"/>
      <c r="E1164" s="13"/>
      <c r="F1164" s="13"/>
      <c r="G1164" s="19" t="str">
        <f t="shared" si="18"/>
        <v/>
      </c>
      <c r="H1164" s="13"/>
      <c r="I1164" s="13"/>
    </row>
    <row r="1165" spans="1:9" x14ac:dyDescent="0.3">
      <c r="A1165" s="18"/>
      <c r="B1165" s="13"/>
      <c r="C1165" s="19" t="str">
        <f>IF($B1165="","",IFERROR(INDEX(Items!$B:$B,MATCH($B1165,Items!$A:$A,0)),"Unknown code"))</f>
        <v/>
      </c>
      <c r="D1165" s="17"/>
      <c r="E1165" s="13"/>
      <c r="F1165" s="13"/>
      <c r="G1165" s="19" t="str">
        <f t="shared" si="18"/>
        <v/>
      </c>
      <c r="H1165" s="13"/>
      <c r="I1165" s="13"/>
    </row>
    <row r="1166" spans="1:9" x14ac:dyDescent="0.3">
      <c r="A1166" s="18"/>
      <c r="B1166" s="13"/>
      <c r="C1166" s="19" t="str">
        <f>IF($B1166="","",IFERROR(INDEX(Items!$B:$B,MATCH($B1166,Items!$A:$A,0)),"Unknown code"))</f>
        <v/>
      </c>
      <c r="D1166" s="17"/>
      <c r="E1166" s="13"/>
      <c r="F1166" s="13"/>
      <c r="G1166" s="19" t="str">
        <f t="shared" si="18"/>
        <v/>
      </c>
      <c r="H1166" s="13"/>
      <c r="I1166" s="13"/>
    </row>
    <row r="1167" spans="1:9" x14ac:dyDescent="0.3">
      <c r="A1167" s="18"/>
      <c r="B1167" s="13"/>
      <c r="C1167" s="19" t="str">
        <f>IF($B1167="","",IFERROR(INDEX(Items!$B:$B,MATCH($B1167,Items!$A:$A,0)),"Unknown code"))</f>
        <v/>
      </c>
      <c r="D1167" s="17"/>
      <c r="E1167" s="13"/>
      <c r="F1167" s="13"/>
      <c r="G1167" s="19" t="str">
        <f t="shared" si="18"/>
        <v/>
      </c>
      <c r="H1167" s="13"/>
      <c r="I1167" s="13"/>
    </row>
    <row r="1168" spans="1:9" x14ac:dyDescent="0.3">
      <c r="A1168" s="18"/>
      <c r="B1168" s="13"/>
      <c r="C1168" s="19" t="str">
        <f>IF($B1168="","",IFERROR(INDEX(Items!$B:$B,MATCH($B1168,Items!$A:$A,0)),"Unknown code"))</f>
        <v/>
      </c>
      <c r="D1168" s="17"/>
      <c r="E1168" s="13"/>
      <c r="F1168" s="13"/>
      <c r="G1168" s="19" t="str">
        <f t="shared" si="18"/>
        <v/>
      </c>
      <c r="H1168" s="13"/>
      <c r="I1168" s="13"/>
    </row>
    <row r="1169" spans="1:9" x14ac:dyDescent="0.3">
      <c r="A1169" s="18"/>
      <c r="B1169" s="13"/>
      <c r="C1169" s="19" t="str">
        <f>IF($B1169="","",IFERROR(INDEX(Items!$B:$B,MATCH($B1169,Items!$A:$A,0)),"Unknown code"))</f>
        <v/>
      </c>
      <c r="D1169" s="17"/>
      <c r="E1169" s="13"/>
      <c r="F1169" s="13"/>
      <c r="G1169" s="19" t="str">
        <f t="shared" si="18"/>
        <v/>
      </c>
      <c r="H1169" s="13"/>
      <c r="I1169" s="13"/>
    </row>
    <row r="1170" spans="1:9" x14ac:dyDescent="0.3">
      <c r="A1170" s="18"/>
      <c r="B1170" s="13"/>
      <c r="C1170" s="19" t="str">
        <f>IF($B1170="","",IFERROR(INDEX(Items!$B:$B,MATCH($B1170,Items!$A:$A,0)),"Unknown code"))</f>
        <v/>
      </c>
      <c r="D1170" s="17"/>
      <c r="E1170" s="13"/>
      <c r="F1170" s="13"/>
      <c r="G1170" s="19" t="str">
        <f t="shared" si="18"/>
        <v/>
      </c>
      <c r="H1170" s="13"/>
      <c r="I1170" s="13"/>
    </row>
    <row r="1171" spans="1:9" x14ac:dyDescent="0.3">
      <c r="A1171" s="18"/>
      <c r="B1171" s="13"/>
      <c r="C1171" s="19" t="str">
        <f>IF($B1171="","",IFERROR(INDEX(Items!$B:$B,MATCH($B1171,Items!$A:$A,0)),"Unknown code"))</f>
        <v/>
      </c>
      <c r="D1171" s="17"/>
      <c r="E1171" s="13"/>
      <c r="F1171" s="13"/>
      <c r="G1171" s="19" t="str">
        <f t="shared" si="18"/>
        <v/>
      </c>
      <c r="H1171" s="13"/>
      <c r="I1171" s="13"/>
    </row>
    <row r="1172" spans="1:9" x14ac:dyDescent="0.3">
      <c r="A1172" s="18"/>
      <c r="B1172" s="13"/>
      <c r="C1172" s="19" t="str">
        <f>IF($B1172="","",IFERROR(INDEX(Items!$B:$B,MATCH($B1172,Items!$A:$A,0)),"Unknown code"))</f>
        <v/>
      </c>
      <c r="D1172" s="17"/>
      <c r="E1172" s="13"/>
      <c r="F1172" s="13"/>
      <c r="G1172" s="19" t="str">
        <f t="shared" si="18"/>
        <v/>
      </c>
      <c r="H1172" s="13"/>
      <c r="I1172" s="13"/>
    </row>
    <row r="1173" spans="1:9" x14ac:dyDescent="0.3">
      <c r="A1173" s="18"/>
      <c r="B1173" s="13"/>
      <c r="C1173" s="19" t="str">
        <f>IF($B1173="","",IFERROR(INDEX(Items!$B:$B,MATCH($B1173,Items!$A:$A,0)),"Unknown code"))</f>
        <v/>
      </c>
      <c r="D1173" s="17"/>
      <c r="E1173" s="13"/>
      <c r="F1173" s="13"/>
      <c r="G1173" s="19" t="str">
        <f t="shared" si="18"/>
        <v/>
      </c>
      <c r="H1173" s="13"/>
      <c r="I1173" s="13"/>
    </row>
    <row r="1174" spans="1:9" x14ac:dyDescent="0.3">
      <c r="A1174" s="18"/>
      <c r="B1174" s="13"/>
      <c r="C1174" s="19" t="str">
        <f>IF($B1174="","",IFERROR(INDEX(Items!$B:$B,MATCH($B1174,Items!$A:$A,0)),"Unknown code"))</f>
        <v/>
      </c>
      <c r="D1174" s="17"/>
      <c r="E1174" s="13"/>
      <c r="F1174" s="13"/>
      <c r="G1174" s="19" t="str">
        <f t="shared" si="18"/>
        <v/>
      </c>
      <c r="H1174" s="13"/>
      <c r="I1174" s="13"/>
    </row>
    <row r="1175" spans="1:9" x14ac:dyDescent="0.3">
      <c r="A1175" s="18"/>
      <c r="B1175" s="13"/>
      <c r="C1175" s="19" t="str">
        <f>IF($B1175="","",IFERROR(INDEX(Items!$B:$B,MATCH($B1175,Items!$A:$A,0)),"Unknown code"))</f>
        <v/>
      </c>
      <c r="D1175" s="17"/>
      <c r="E1175" s="13"/>
      <c r="F1175" s="13"/>
      <c r="G1175" s="19" t="str">
        <f t="shared" si="18"/>
        <v/>
      </c>
      <c r="H1175" s="13"/>
      <c r="I1175" s="13"/>
    </row>
    <row r="1176" spans="1:9" x14ac:dyDescent="0.3">
      <c r="A1176" s="18"/>
      <c r="B1176" s="13"/>
      <c r="C1176" s="19" t="str">
        <f>IF($B1176="","",IFERROR(INDEX(Items!$B:$B,MATCH($B1176,Items!$A:$A,0)),"Unknown code"))</f>
        <v/>
      </c>
      <c r="D1176" s="17"/>
      <c r="E1176" s="13"/>
      <c r="F1176" s="13"/>
      <c r="G1176" s="19" t="str">
        <f t="shared" si="18"/>
        <v/>
      </c>
      <c r="H1176" s="13"/>
      <c r="I1176" s="13"/>
    </row>
    <row r="1177" spans="1:9" x14ac:dyDescent="0.3">
      <c r="A1177" s="18"/>
      <c r="B1177" s="13"/>
      <c r="C1177" s="19" t="str">
        <f>IF($B1177="","",IFERROR(INDEX(Items!$B:$B,MATCH($B1177,Items!$A:$A,0)),"Unknown code"))</f>
        <v/>
      </c>
      <c r="D1177" s="17"/>
      <c r="E1177" s="13"/>
      <c r="F1177" s="13"/>
      <c r="G1177" s="19" t="str">
        <f t="shared" si="18"/>
        <v/>
      </c>
      <c r="H1177" s="13"/>
      <c r="I1177" s="13"/>
    </row>
    <row r="1178" spans="1:9" x14ac:dyDescent="0.3">
      <c r="A1178" s="18"/>
      <c r="B1178" s="13"/>
      <c r="C1178" s="19" t="str">
        <f>IF($B1178="","",IFERROR(INDEX(Items!$B:$B,MATCH($B1178,Items!$A:$A,0)),"Unknown code"))</f>
        <v/>
      </c>
      <c r="D1178" s="17"/>
      <c r="E1178" s="13"/>
      <c r="F1178" s="13"/>
      <c r="G1178" s="19" t="str">
        <f t="shared" si="18"/>
        <v/>
      </c>
      <c r="H1178" s="13"/>
      <c r="I1178" s="13"/>
    </row>
    <row r="1179" spans="1:9" x14ac:dyDescent="0.3">
      <c r="A1179" s="18"/>
      <c r="B1179" s="13"/>
      <c r="C1179" s="19" t="str">
        <f>IF($B1179="","",IFERROR(INDEX(Items!$B:$B,MATCH($B1179,Items!$A:$A,0)),"Unknown code"))</f>
        <v/>
      </c>
      <c r="D1179" s="17"/>
      <c r="E1179" s="13"/>
      <c r="F1179" s="13"/>
      <c r="G1179" s="19" t="str">
        <f t="shared" si="18"/>
        <v/>
      </c>
      <c r="H1179" s="13"/>
      <c r="I1179" s="13"/>
    </row>
    <row r="1180" spans="1:9" x14ac:dyDescent="0.3">
      <c r="A1180" s="18"/>
      <c r="B1180" s="13"/>
      <c r="C1180" s="19" t="str">
        <f>IF($B1180="","",IFERROR(INDEX(Items!$B:$B,MATCH($B1180,Items!$A:$A,0)),"Unknown code"))</f>
        <v/>
      </c>
      <c r="D1180" s="17"/>
      <c r="E1180" s="13"/>
      <c r="F1180" s="13"/>
      <c r="G1180" s="19" t="str">
        <f t="shared" si="18"/>
        <v/>
      </c>
      <c r="H1180" s="13"/>
      <c r="I1180" s="13"/>
    </row>
    <row r="1181" spans="1:9" x14ac:dyDescent="0.3">
      <c r="A1181" s="18"/>
      <c r="B1181" s="13"/>
      <c r="C1181" s="19" t="str">
        <f>IF($B1181="","",IFERROR(INDEX(Items!$B:$B,MATCH($B1181,Items!$A:$A,0)),"Unknown code"))</f>
        <v/>
      </c>
      <c r="D1181" s="17"/>
      <c r="E1181" s="13"/>
      <c r="F1181" s="13"/>
      <c r="G1181" s="19" t="str">
        <f t="shared" si="18"/>
        <v/>
      </c>
      <c r="H1181" s="13"/>
      <c r="I1181" s="13"/>
    </row>
    <row r="1182" spans="1:9" x14ac:dyDescent="0.3">
      <c r="A1182" s="18"/>
      <c r="B1182" s="13"/>
      <c r="C1182" s="19" t="str">
        <f>IF($B1182="","",IFERROR(INDEX(Items!$B:$B,MATCH($B1182,Items!$A:$A,0)),"Unknown code"))</f>
        <v/>
      </c>
      <c r="D1182" s="17"/>
      <c r="E1182" s="13"/>
      <c r="F1182" s="13"/>
      <c r="G1182" s="19" t="str">
        <f t="shared" si="18"/>
        <v/>
      </c>
      <c r="H1182" s="13"/>
      <c r="I1182" s="13"/>
    </row>
    <row r="1183" spans="1:9" x14ac:dyDescent="0.3">
      <c r="A1183" s="18"/>
      <c r="B1183" s="13"/>
      <c r="C1183" s="19" t="str">
        <f>IF($B1183="","",IFERROR(INDEX(Items!$B:$B,MATCH($B1183,Items!$A:$A,0)),"Unknown code"))</f>
        <v/>
      </c>
      <c r="D1183" s="17"/>
      <c r="E1183" s="13"/>
      <c r="F1183" s="13"/>
      <c r="G1183" s="19" t="str">
        <f t="shared" si="18"/>
        <v/>
      </c>
      <c r="H1183" s="13"/>
      <c r="I1183" s="13"/>
    </row>
    <row r="1184" spans="1:9" x14ac:dyDescent="0.3">
      <c r="A1184" s="18"/>
      <c r="B1184" s="13"/>
      <c r="C1184" s="19" t="str">
        <f>IF($B1184="","",IFERROR(INDEX(Items!$B:$B,MATCH($B1184,Items!$A:$A,0)),"Unknown code"))</f>
        <v/>
      </c>
      <c r="D1184" s="17"/>
      <c r="E1184" s="13"/>
      <c r="F1184" s="13"/>
      <c r="G1184" s="19" t="str">
        <f t="shared" si="18"/>
        <v/>
      </c>
      <c r="H1184" s="13"/>
      <c r="I1184" s="13"/>
    </row>
    <row r="1185" spans="1:9" x14ac:dyDescent="0.3">
      <c r="A1185" s="18"/>
      <c r="B1185" s="13"/>
      <c r="C1185" s="19" t="str">
        <f>IF($B1185="","",IFERROR(INDEX(Items!$B:$B,MATCH($B1185,Items!$A:$A,0)),"Unknown code"))</f>
        <v/>
      </c>
      <c r="D1185" s="17"/>
      <c r="E1185" s="13"/>
      <c r="F1185" s="13"/>
      <c r="G1185" s="19" t="str">
        <f t="shared" si="18"/>
        <v/>
      </c>
      <c r="H1185" s="13"/>
      <c r="I1185" s="13"/>
    </row>
    <row r="1186" spans="1:9" x14ac:dyDescent="0.3">
      <c r="A1186" s="18"/>
      <c r="B1186" s="13"/>
      <c r="C1186" s="19" t="str">
        <f>IF($B1186="","",IFERROR(INDEX(Items!$B:$B,MATCH($B1186,Items!$A:$A,0)),"Unknown code"))</f>
        <v/>
      </c>
      <c r="D1186" s="17"/>
      <c r="E1186" s="13"/>
      <c r="F1186" s="13"/>
      <c r="G1186" s="19" t="str">
        <f t="shared" si="18"/>
        <v/>
      </c>
      <c r="H1186" s="13"/>
      <c r="I1186" s="13"/>
    </row>
    <row r="1187" spans="1:9" x14ac:dyDescent="0.3">
      <c r="A1187" s="18"/>
      <c r="B1187" s="13"/>
      <c r="C1187" s="19" t="str">
        <f>IF($B1187="","",IFERROR(INDEX(Items!$B:$B,MATCH($B1187,Items!$A:$A,0)),"Unknown code"))</f>
        <v/>
      </c>
      <c r="D1187" s="17"/>
      <c r="E1187" s="13"/>
      <c r="F1187" s="13"/>
      <c r="G1187" s="19" t="str">
        <f t="shared" si="18"/>
        <v/>
      </c>
      <c r="H1187" s="13"/>
      <c r="I1187" s="13"/>
    </row>
    <row r="1188" spans="1:9" x14ac:dyDescent="0.3">
      <c r="A1188" s="18"/>
      <c r="B1188" s="13"/>
      <c r="C1188" s="19" t="str">
        <f>IF($B1188="","",IFERROR(INDEX(Items!$B:$B,MATCH($B1188,Items!$A:$A,0)),"Unknown code"))</f>
        <v/>
      </c>
      <c r="D1188" s="17"/>
      <c r="E1188" s="13"/>
      <c r="F1188" s="13"/>
      <c r="G1188" s="19" t="str">
        <f t="shared" si="18"/>
        <v/>
      </c>
      <c r="H1188" s="13"/>
      <c r="I1188" s="13"/>
    </row>
    <row r="1189" spans="1:9" x14ac:dyDescent="0.3">
      <c r="A1189" s="18"/>
      <c r="B1189" s="13"/>
      <c r="C1189" s="19" t="str">
        <f>IF($B1189="","",IFERROR(INDEX(Items!$B:$B,MATCH($B1189,Items!$A:$A,0)),"Unknown code"))</f>
        <v/>
      </c>
      <c r="D1189" s="17"/>
      <c r="E1189" s="13"/>
      <c r="F1189" s="13"/>
      <c r="G1189" s="19" t="str">
        <f t="shared" si="18"/>
        <v/>
      </c>
      <c r="H1189" s="13"/>
      <c r="I1189" s="13"/>
    </row>
    <row r="1190" spans="1:9" x14ac:dyDescent="0.3">
      <c r="A1190" s="18"/>
      <c r="B1190" s="13"/>
      <c r="C1190" s="19" t="str">
        <f>IF($B1190="","",IFERROR(INDEX(Items!$B:$B,MATCH($B1190,Items!$A:$A,0)),"Unknown code"))</f>
        <v/>
      </c>
      <c r="D1190" s="17"/>
      <c r="E1190" s="13"/>
      <c r="F1190" s="13"/>
      <c r="G1190" s="19" t="str">
        <f t="shared" si="18"/>
        <v/>
      </c>
      <c r="H1190" s="13"/>
      <c r="I1190" s="13"/>
    </row>
    <row r="1191" spans="1:9" x14ac:dyDescent="0.3">
      <c r="A1191" s="18"/>
      <c r="B1191" s="13"/>
      <c r="C1191" s="19" t="str">
        <f>IF($B1191="","",IFERROR(INDEX(Items!$B:$B,MATCH($B1191,Items!$A:$A,0)),"Unknown code"))</f>
        <v/>
      </c>
      <c r="D1191" s="17"/>
      <c r="E1191" s="13"/>
      <c r="F1191" s="13"/>
      <c r="G1191" s="19" t="str">
        <f t="shared" si="18"/>
        <v/>
      </c>
      <c r="H1191" s="13"/>
      <c r="I1191" s="13"/>
    </row>
    <row r="1192" spans="1:9" x14ac:dyDescent="0.3">
      <c r="A1192" s="18"/>
      <c r="B1192" s="13"/>
      <c r="C1192" s="19" t="str">
        <f>IF($B1192="","",IFERROR(INDEX(Items!$B:$B,MATCH($B1192,Items!$A:$A,0)),"Unknown code"))</f>
        <v/>
      </c>
      <c r="D1192" s="17"/>
      <c r="E1192" s="13"/>
      <c r="F1192" s="13"/>
      <c r="G1192" s="19" t="str">
        <f t="shared" si="18"/>
        <v/>
      </c>
      <c r="H1192" s="13"/>
      <c r="I1192" s="13"/>
    </row>
    <row r="1193" spans="1:9" x14ac:dyDescent="0.3">
      <c r="A1193" s="18"/>
      <c r="B1193" s="13"/>
      <c r="C1193" s="19" t="str">
        <f>IF($B1193="","",IFERROR(INDEX(Items!$B:$B,MATCH($B1193,Items!$A:$A,0)),"Unknown code"))</f>
        <v/>
      </c>
      <c r="D1193" s="17"/>
      <c r="E1193" s="13"/>
      <c r="F1193" s="13"/>
      <c r="G1193" s="19" t="str">
        <f t="shared" si="18"/>
        <v/>
      </c>
      <c r="H1193" s="13"/>
      <c r="I1193" s="13"/>
    </row>
    <row r="1194" spans="1:9" x14ac:dyDescent="0.3">
      <c r="A1194" s="18"/>
      <c r="B1194" s="13"/>
      <c r="C1194" s="19" t="str">
        <f>IF($B1194="","",IFERROR(INDEX(Items!$B:$B,MATCH($B1194,Items!$A:$A,0)),"Unknown code"))</f>
        <v/>
      </c>
      <c r="D1194" s="17"/>
      <c r="E1194" s="13"/>
      <c r="F1194" s="13"/>
      <c r="G1194" s="19" t="str">
        <f t="shared" si="18"/>
        <v/>
      </c>
      <c r="H1194" s="13"/>
      <c r="I1194" s="13"/>
    </row>
    <row r="1195" spans="1:9" x14ac:dyDescent="0.3">
      <c r="A1195" s="18"/>
      <c r="B1195" s="13"/>
      <c r="C1195" s="19" t="str">
        <f>IF($B1195="","",IFERROR(INDEX(Items!$B:$B,MATCH($B1195,Items!$A:$A,0)),"Unknown code"))</f>
        <v/>
      </c>
      <c r="D1195" s="17"/>
      <c r="E1195" s="13"/>
      <c r="F1195" s="13"/>
      <c r="G1195" s="19" t="str">
        <f t="shared" si="18"/>
        <v/>
      </c>
      <c r="H1195" s="13"/>
      <c r="I1195" s="13"/>
    </row>
    <row r="1196" spans="1:9" x14ac:dyDescent="0.3">
      <c r="A1196" s="18"/>
      <c r="B1196" s="13"/>
      <c r="C1196" s="19" t="str">
        <f>IF($B1196="","",IFERROR(INDEX(Items!$B:$B,MATCH($B1196,Items!$A:$A,0)),"Unknown code"))</f>
        <v/>
      </c>
      <c r="D1196" s="17"/>
      <c r="E1196" s="13"/>
      <c r="F1196" s="13"/>
      <c r="G1196" s="19" t="str">
        <f t="shared" si="18"/>
        <v/>
      </c>
      <c r="H1196" s="13"/>
      <c r="I1196" s="13"/>
    </row>
    <row r="1197" spans="1:9" x14ac:dyDescent="0.3">
      <c r="A1197" s="18"/>
      <c r="B1197" s="13"/>
      <c r="C1197" s="19" t="str">
        <f>IF($B1197="","",IFERROR(INDEX(Items!$B:$B,MATCH($B1197,Items!$A:$A,0)),"Unknown code"))</f>
        <v/>
      </c>
      <c r="D1197" s="17"/>
      <c r="E1197" s="13"/>
      <c r="F1197" s="13"/>
      <c r="G1197" s="19" t="str">
        <f t="shared" si="18"/>
        <v/>
      </c>
      <c r="H1197" s="13"/>
      <c r="I1197" s="13"/>
    </row>
    <row r="1198" spans="1:9" x14ac:dyDescent="0.3">
      <c r="A1198" s="18"/>
      <c r="B1198" s="13"/>
      <c r="C1198" s="19" t="str">
        <f>IF($B1198="","",IFERROR(INDEX(Items!$B:$B,MATCH($B1198,Items!$A:$A,0)),"Unknown code"))</f>
        <v/>
      </c>
      <c r="D1198" s="17"/>
      <c r="E1198" s="13"/>
      <c r="F1198" s="13"/>
      <c r="G1198" s="19" t="str">
        <f t="shared" si="18"/>
        <v/>
      </c>
      <c r="H1198" s="13"/>
      <c r="I1198" s="13"/>
    </row>
    <row r="1199" spans="1:9" x14ac:dyDescent="0.3">
      <c r="A1199" s="18"/>
      <c r="B1199" s="13"/>
      <c r="C1199" s="19" t="str">
        <f>IF($B1199="","",IFERROR(INDEX(Items!$B:$B,MATCH($B1199,Items!$A:$A,0)),"Unknown code"))</f>
        <v/>
      </c>
      <c r="D1199" s="17"/>
      <c r="E1199" s="13"/>
      <c r="F1199" s="13"/>
      <c r="G1199" s="19" t="str">
        <f t="shared" si="18"/>
        <v/>
      </c>
      <c r="H1199" s="13"/>
      <c r="I1199" s="13"/>
    </row>
    <row r="1200" spans="1:9" x14ac:dyDescent="0.3">
      <c r="A1200" s="18"/>
      <c r="B1200" s="13"/>
      <c r="C1200" s="19" t="str">
        <f>IF($B1200="","",IFERROR(INDEX(Items!$B:$B,MATCH($B1200,Items!$A:$A,0)),"Unknown code"))</f>
        <v/>
      </c>
      <c r="D1200" s="17"/>
      <c r="E1200" s="13"/>
      <c r="F1200" s="13"/>
      <c r="G1200" s="19" t="str">
        <f t="shared" si="18"/>
        <v/>
      </c>
      <c r="H1200" s="13"/>
      <c r="I1200" s="13"/>
    </row>
    <row r="1201" spans="1:9" x14ac:dyDescent="0.3">
      <c r="A1201" s="18"/>
      <c r="B1201" s="13"/>
      <c r="C1201" s="19" t="str">
        <f>IF($B1201="","",IFERROR(INDEX(Items!$B:$B,MATCH($B1201,Items!$A:$A,0)),"Unknown code"))</f>
        <v/>
      </c>
      <c r="D1201" s="17"/>
      <c r="E1201" s="13"/>
      <c r="F1201" s="13"/>
      <c r="G1201" s="19" t="str">
        <f t="shared" si="18"/>
        <v/>
      </c>
      <c r="H1201" s="13"/>
      <c r="I1201" s="13"/>
    </row>
    <row r="1202" spans="1:9" x14ac:dyDescent="0.3">
      <c r="A1202" s="18"/>
      <c r="B1202" s="13"/>
      <c r="C1202" s="19" t="str">
        <f>IF($B1202="","",IFERROR(INDEX(Items!$B:$B,MATCH($B1202,Items!$A:$A,0)),"Unknown code"))</f>
        <v/>
      </c>
      <c r="D1202" s="17"/>
      <c r="E1202" s="13"/>
      <c r="F1202" s="13"/>
      <c r="G1202" s="19" t="str">
        <f t="shared" si="18"/>
        <v/>
      </c>
      <c r="H1202" s="13"/>
      <c r="I1202" s="13"/>
    </row>
    <row r="1203" spans="1:9" x14ac:dyDescent="0.3">
      <c r="A1203" s="18"/>
      <c r="B1203" s="13"/>
      <c r="C1203" s="19" t="str">
        <f>IF($B1203="","",IFERROR(INDEX(Items!$B:$B,MATCH($B1203,Items!$A:$A,0)),"Unknown code"))</f>
        <v/>
      </c>
      <c r="D1203" s="17"/>
      <c r="E1203" s="13"/>
      <c r="F1203" s="13"/>
      <c r="G1203" s="19" t="str">
        <f t="shared" si="18"/>
        <v/>
      </c>
      <c r="H1203" s="13"/>
      <c r="I1203" s="13"/>
    </row>
    <row r="1204" spans="1:9" x14ac:dyDescent="0.3">
      <c r="A1204" s="18"/>
      <c r="B1204" s="13"/>
      <c r="C1204" s="19" t="str">
        <f>IF($B1204="","",IFERROR(INDEX(Items!$B:$B,MATCH($B1204,Items!$A:$A,0)),"Unknown code"))</f>
        <v/>
      </c>
      <c r="D1204" s="17"/>
      <c r="E1204" s="13"/>
      <c r="F1204" s="13"/>
      <c r="G1204" s="19" t="str">
        <f t="shared" si="18"/>
        <v/>
      </c>
      <c r="H1204" s="13"/>
      <c r="I1204" s="13"/>
    </row>
    <row r="1205" spans="1:9" x14ac:dyDescent="0.3">
      <c r="A1205" s="18"/>
      <c r="B1205" s="13"/>
      <c r="C1205" s="19" t="str">
        <f>IF($B1205="","",IFERROR(INDEX(Items!$B:$B,MATCH($B1205,Items!$A:$A,0)),"Unknown code"))</f>
        <v/>
      </c>
      <c r="D1205" s="17"/>
      <c r="E1205" s="13"/>
      <c r="F1205" s="13"/>
      <c r="G1205" s="19" t="str">
        <f t="shared" si="18"/>
        <v/>
      </c>
      <c r="H1205" s="13"/>
      <c r="I1205" s="13"/>
    </row>
    <row r="1206" spans="1:9" x14ac:dyDescent="0.3">
      <c r="A1206" s="18"/>
      <c r="B1206" s="13"/>
      <c r="C1206" s="19" t="str">
        <f>IF($B1206="","",IFERROR(INDEX(Items!$B:$B,MATCH($B1206,Items!$A:$A,0)),"Unknown code"))</f>
        <v/>
      </c>
      <c r="D1206" s="17"/>
      <c r="E1206" s="13"/>
      <c r="F1206" s="13"/>
      <c r="G1206" s="19" t="str">
        <f t="shared" si="18"/>
        <v/>
      </c>
      <c r="H1206" s="13"/>
      <c r="I1206" s="13"/>
    </row>
    <row r="1207" spans="1:9" x14ac:dyDescent="0.3">
      <c r="A1207" s="18"/>
      <c r="B1207" s="13"/>
      <c r="C1207" s="19" t="str">
        <f>IF($B1207="","",IFERROR(INDEX(Items!$B:$B,MATCH($B1207,Items!$A:$A,0)),"Unknown code"))</f>
        <v/>
      </c>
      <c r="D1207" s="17"/>
      <c r="E1207" s="13"/>
      <c r="F1207" s="13"/>
      <c r="G1207" s="19" t="str">
        <f t="shared" si="18"/>
        <v/>
      </c>
      <c r="H1207" s="13"/>
      <c r="I1207" s="13"/>
    </row>
    <row r="1208" spans="1:9" x14ac:dyDescent="0.3">
      <c r="A1208" s="18"/>
      <c r="B1208" s="13"/>
      <c r="C1208" s="19" t="str">
        <f>IF($B1208="","",IFERROR(INDEX(Items!$B:$B,MATCH($B1208,Items!$A:$A,0)),"Unknown code"))</f>
        <v/>
      </c>
      <c r="D1208" s="17"/>
      <c r="E1208" s="13"/>
      <c r="F1208" s="13"/>
      <c r="G1208" s="19" t="str">
        <f t="shared" si="18"/>
        <v/>
      </c>
      <c r="H1208" s="13"/>
      <c r="I1208" s="13"/>
    </row>
    <row r="1209" spans="1:9" x14ac:dyDescent="0.3">
      <c r="A1209" s="18"/>
      <c r="B1209" s="13"/>
      <c r="C1209" s="19" t="str">
        <f>IF($B1209="","",IFERROR(INDEX(Items!$B:$B,MATCH($B1209,Items!$A:$A,0)),"Unknown code"))</f>
        <v/>
      </c>
      <c r="D1209" s="17"/>
      <c r="E1209" s="13"/>
      <c r="F1209" s="13"/>
      <c r="G1209" s="19" t="str">
        <f t="shared" si="18"/>
        <v/>
      </c>
      <c r="H1209" s="13"/>
      <c r="I1209" s="13"/>
    </row>
    <row r="1210" spans="1:9" x14ac:dyDescent="0.3">
      <c r="A1210" s="18"/>
      <c r="B1210" s="13"/>
      <c r="C1210" s="19" t="str">
        <f>IF($B1210="","",IFERROR(INDEX(Items!$B:$B,MATCH($B1210,Items!$A:$A,0)),"Unknown code"))</f>
        <v/>
      </c>
      <c r="D1210" s="17"/>
      <c r="E1210" s="13"/>
      <c r="F1210" s="13"/>
      <c r="G1210" s="19" t="str">
        <f t="shared" si="18"/>
        <v/>
      </c>
      <c r="H1210" s="13"/>
      <c r="I1210" s="13"/>
    </row>
    <row r="1211" spans="1:9" x14ac:dyDescent="0.3">
      <c r="A1211" s="18"/>
      <c r="B1211" s="13"/>
      <c r="C1211" s="19" t="str">
        <f>IF($B1211="","",IFERROR(INDEX(Items!$B:$B,MATCH($B1211,Items!$A:$A,0)),"Unknown code"))</f>
        <v/>
      </c>
      <c r="D1211" s="17"/>
      <c r="E1211" s="13"/>
      <c r="F1211" s="13"/>
      <c r="G1211" s="19" t="str">
        <f t="shared" si="18"/>
        <v/>
      </c>
      <c r="H1211" s="13"/>
      <c r="I1211" s="13"/>
    </row>
    <row r="1212" spans="1:9" x14ac:dyDescent="0.3">
      <c r="A1212" s="18"/>
      <c r="B1212" s="13"/>
      <c r="C1212" s="19" t="str">
        <f>IF($B1212="","",IFERROR(INDEX(Items!$B:$B,MATCH($B1212,Items!$A:$A,0)),"Unknown code"))</f>
        <v/>
      </c>
      <c r="D1212" s="17"/>
      <c r="E1212" s="13"/>
      <c r="F1212" s="13"/>
      <c r="G1212" s="19" t="str">
        <f t="shared" si="18"/>
        <v/>
      </c>
      <c r="H1212" s="13"/>
      <c r="I1212" s="13"/>
    </row>
    <row r="1213" spans="1:9" x14ac:dyDescent="0.3">
      <c r="A1213" s="18"/>
      <c r="B1213" s="13"/>
      <c r="C1213" s="19" t="str">
        <f>IF($B1213="","",IFERROR(INDEX(Items!$B:$B,MATCH($B1213,Items!$A:$A,0)),"Unknown code"))</f>
        <v/>
      </c>
      <c r="D1213" s="17"/>
      <c r="E1213" s="13"/>
      <c r="F1213" s="13"/>
      <c r="G1213" s="19" t="str">
        <f t="shared" si="18"/>
        <v/>
      </c>
      <c r="H1213" s="13"/>
      <c r="I1213" s="13"/>
    </row>
    <row r="1214" spans="1:9" x14ac:dyDescent="0.3">
      <c r="A1214" s="18"/>
      <c r="B1214" s="13"/>
      <c r="C1214" s="19" t="str">
        <f>IF($B1214="","",IFERROR(INDEX(Items!$B:$B,MATCH($B1214,Items!$A:$A,0)),"Unknown code"))</f>
        <v/>
      </c>
      <c r="D1214" s="17"/>
      <c r="E1214" s="13"/>
      <c r="F1214" s="13"/>
      <c r="G1214" s="19" t="str">
        <f t="shared" si="18"/>
        <v/>
      </c>
      <c r="H1214" s="13"/>
      <c r="I1214" s="13"/>
    </row>
    <row r="1215" spans="1:9" x14ac:dyDescent="0.3">
      <c r="A1215" s="18"/>
      <c r="B1215" s="13"/>
      <c r="C1215" s="19" t="str">
        <f>IF($B1215="","",IFERROR(INDEX(Items!$B:$B,MATCH($B1215,Items!$A:$A,0)),"Unknown code"))</f>
        <v/>
      </c>
      <c r="D1215" s="17"/>
      <c r="E1215" s="13"/>
      <c r="F1215" s="13"/>
      <c r="G1215" s="19" t="str">
        <f t="shared" si="18"/>
        <v/>
      </c>
      <c r="H1215" s="13"/>
      <c r="I1215" s="13"/>
    </row>
    <row r="1216" spans="1:9" x14ac:dyDescent="0.3">
      <c r="A1216" s="18"/>
      <c r="B1216" s="13"/>
      <c r="C1216" s="19" t="str">
        <f>IF($B1216="","",IFERROR(INDEX(Items!$B:$B,MATCH($B1216,Items!$A:$A,0)),"Unknown code"))</f>
        <v/>
      </c>
      <c r="D1216" s="17"/>
      <c r="E1216" s="13"/>
      <c r="F1216" s="13"/>
      <c r="G1216" s="19" t="str">
        <f t="shared" si="18"/>
        <v/>
      </c>
      <c r="H1216" s="13"/>
      <c r="I1216" s="13"/>
    </row>
    <row r="1217" spans="1:9" x14ac:dyDescent="0.3">
      <c r="A1217" s="18"/>
      <c r="B1217" s="13"/>
      <c r="C1217" s="19" t="str">
        <f>IF($B1217="","",IFERROR(INDEX(Items!$B:$B,MATCH($B1217,Items!$A:$A,0)),"Unknown code"))</f>
        <v/>
      </c>
      <c r="D1217" s="17"/>
      <c r="E1217" s="13"/>
      <c r="F1217" s="13"/>
      <c r="G1217" s="19" t="str">
        <f t="shared" si="18"/>
        <v/>
      </c>
      <c r="H1217" s="13"/>
      <c r="I1217" s="13"/>
    </row>
    <row r="1218" spans="1:9" x14ac:dyDescent="0.3">
      <c r="A1218" s="18"/>
      <c r="B1218" s="13"/>
      <c r="C1218" s="19" t="str">
        <f>IF($B1218="","",IFERROR(INDEX(Items!$B:$B,MATCH($B1218,Items!$A:$A,0)),"Unknown code"))</f>
        <v/>
      </c>
      <c r="D1218" s="17"/>
      <c r="E1218" s="13"/>
      <c r="F1218" s="13"/>
      <c r="G1218" s="19" t="str">
        <f t="shared" si="18"/>
        <v/>
      </c>
      <c r="H1218" s="13"/>
      <c r="I1218" s="13"/>
    </row>
    <row r="1219" spans="1:9" x14ac:dyDescent="0.3">
      <c r="A1219" s="18"/>
      <c r="B1219" s="13"/>
      <c r="C1219" s="19" t="str">
        <f>IF($B1219="","",IFERROR(INDEX(Items!$B:$B,MATCH($B1219,Items!$A:$A,0)),"Unknown code"))</f>
        <v/>
      </c>
      <c r="D1219" s="17"/>
      <c r="E1219" s="13"/>
      <c r="F1219" s="13"/>
      <c r="G1219" s="19" t="str">
        <f t="shared" si="18"/>
        <v/>
      </c>
      <c r="H1219" s="13"/>
      <c r="I1219" s="13"/>
    </row>
    <row r="1220" spans="1:9" x14ac:dyDescent="0.3">
      <c r="A1220" s="18"/>
      <c r="B1220" s="13"/>
      <c r="C1220" s="19" t="str">
        <f>IF($B1220="","",IFERROR(INDEX(Items!$B:$B,MATCH($B1220,Items!$A:$A,0)),"Unknown code"))</f>
        <v/>
      </c>
      <c r="D1220" s="17"/>
      <c r="E1220" s="13"/>
      <c r="F1220" s="13"/>
      <c r="G1220" s="19" t="str">
        <f t="shared" ref="G1220:G1283" si="19">IF($D1220="","",IF(AND($E1220="",$F1220&lt;&gt;""),"Receipt",IF(AND($E1220&lt;&gt;"",$F1220=""),"Issue",IF(AND($E1220&lt;&gt;"",$F1220&lt;&gt;""),IF($E1220=$F1220,"Same location","Transfer"),"Location missing"))))</f>
        <v/>
      </c>
      <c r="H1220" s="13"/>
      <c r="I1220" s="13"/>
    </row>
    <row r="1221" spans="1:9" x14ac:dyDescent="0.3">
      <c r="A1221" s="18"/>
      <c r="B1221" s="13"/>
      <c r="C1221" s="19" t="str">
        <f>IF($B1221="","",IFERROR(INDEX(Items!$B:$B,MATCH($B1221,Items!$A:$A,0)),"Unknown code"))</f>
        <v/>
      </c>
      <c r="D1221" s="17"/>
      <c r="E1221" s="13"/>
      <c r="F1221" s="13"/>
      <c r="G1221" s="19" t="str">
        <f t="shared" si="19"/>
        <v/>
      </c>
      <c r="H1221" s="13"/>
      <c r="I1221" s="13"/>
    </row>
    <row r="1222" spans="1:9" x14ac:dyDescent="0.3">
      <c r="A1222" s="18"/>
      <c r="B1222" s="13"/>
      <c r="C1222" s="19" t="str">
        <f>IF($B1222="","",IFERROR(INDEX(Items!$B:$B,MATCH($B1222,Items!$A:$A,0)),"Unknown code"))</f>
        <v/>
      </c>
      <c r="D1222" s="17"/>
      <c r="E1222" s="13"/>
      <c r="F1222" s="13"/>
      <c r="G1222" s="19" t="str">
        <f t="shared" si="19"/>
        <v/>
      </c>
      <c r="H1222" s="13"/>
      <c r="I1222" s="13"/>
    </row>
    <row r="1223" spans="1:9" x14ac:dyDescent="0.3">
      <c r="A1223" s="18"/>
      <c r="B1223" s="13"/>
      <c r="C1223" s="19" t="str">
        <f>IF($B1223="","",IFERROR(INDEX(Items!$B:$B,MATCH($B1223,Items!$A:$A,0)),"Unknown code"))</f>
        <v/>
      </c>
      <c r="D1223" s="17"/>
      <c r="E1223" s="13"/>
      <c r="F1223" s="13"/>
      <c r="G1223" s="19" t="str">
        <f t="shared" si="19"/>
        <v/>
      </c>
      <c r="H1223" s="13"/>
      <c r="I1223" s="13"/>
    </row>
    <row r="1224" spans="1:9" x14ac:dyDescent="0.3">
      <c r="A1224" s="18"/>
      <c r="B1224" s="13"/>
      <c r="C1224" s="19" t="str">
        <f>IF($B1224="","",IFERROR(INDEX(Items!$B:$B,MATCH($B1224,Items!$A:$A,0)),"Unknown code"))</f>
        <v/>
      </c>
      <c r="D1224" s="17"/>
      <c r="E1224" s="13"/>
      <c r="F1224" s="13"/>
      <c r="G1224" s="19" t="str">
        <f t="shared" si="19"/>
        <v/>
      </c>
      <c r="H1224" s="13"/>
      <c r="I1224" s="13"/>
    </row>
    <row r="1225" spans="1:9" x14ac:dyDescent="0.3">
      <c r="A1225" s="18"/>
      <c r="B1225" s="13"/>
      <c r="C1225" s="19" t="str">
        <f>IF($B1225="","",IFERROR(INDEX(Items!$B:$B,MATCH($B1225,Items!$A:$A,0)),"Unknown code"))</f>
        <v/>
      </c>
      <c r="D1225" s="17"/>
      <c r="E1225" s="13"/>
      <c r="F1225" s="13"/>
      <c r="G1225" s="19" t="str">
        <f t="shared" si="19"/>
        <v/>
      </c>
      <c r="H1225" s="13"/>
      <c r="I1225" s="13"/>
    </row>
    <row r="1226" spans="1:9" x14ac:dyDescent="0.3">
      <c r="A1226" s="18"/>
      <c r="B1226" s="13"/>
      <c r="C1226" s="19" t="str">
        <f>IF($B1226="","",IFERROR(INDEX(Items!$B:$B,MATCH($B1226,Items!$A:$A,0)),"Unknown code"))</f>
        <v/>
      </c>
      <c r="D1226" s="17"/>
      <c r="E1226" s="13"/>
      <c r="F1226" s="13"/>
      <c r="G1226" s="19" t="str">
        <f t="shared" si="19"/>
        <v/>
      </c>
      <c r="H1226" s="13"/>
      <c r="I1226" s="13"/>
    </row>
    <row r="1227" spans="1:9" x14ac:dyDescent="0.3">
      <c r="A1227" s="18"/>
      <c r="B1227" s="13"/>
      <c r="C1227" s="19" t="str">
        <f>IF($B1227="","",IFERROR(INDEX(Items!$B:$B,MATCH($B1227,Items!$A:$A,0)),"Unknown code"))</f>
        <v/>
      </c>
      <c r="D1227" s="17"/>
      <c r="E1227" s="13"/>
      <c r="F1227" s="13"/>
      <c r="G1227" s="19" t="str">
        <f t="shared" si="19"/>
        <v/>
      </c>
      <c r="H1227" s="13"/>
      <c r="I1227" s="13"/>
    </row>
    <row r="1228" spans="1:9" x14ac:dyDescent="0.3">
      <c r="A1228" s="18"/>
      <c r="B1228" s="13"/>
      <c r="C1228" s="19" t="str">
        <f>IF($B1228="","",IFERROR(INDEX(Items!$B:$B,MATCH($B1228,Items!$A:$A,0)),"Unknown code"))</f>
        <v/>
      </c>
      <c r="D1228" s="17"/>
      <c r="E1228" s="13"/>
      <c r="F1228" s="13"/>
      <c r="G1228" s="19" t="str">
        <f t="shared" si="19"/>
        <v/>
      </c>
      <c r="H1228" s="13"/>
      <c r="I1228" s="13"/>
    </row>
    <row r="1229" spans="1:9" x14ac:dyDescent="0.3">
      <c r="A1229" s="18"/>
      <c r="B1229" s="13"/>
      <c r="C1229" s="19" t="str">
        <f>IF($B1229="","",IFERROR(INDEX(Items!$B:$B,MATCH($B1229,Items!$A:$A,0)),"Unknown code"))</f>
        <v/>
      </c>
      <c r="D1229" s="17"/>
      <c r="E1229" s="13"/>
      <c r="F1229" s="13"/>
      <c r="G1229" s="19" t="str">
        <f t="shared" si="19"/>
        <v/>
      </c>
      <c r="H1229" s="13"/>
      <c r="I1229" s="13"/>
    </row>
    <row r="1230" spans="1:9" x14ac:dyDescent="0.3">
      <c r="A1230" s="18"/>
      <c r="B1230" s="13"/>
      <c r="C1230" s="19" t="str">
        <f>IF($B1230="","",IFERROR(INDEX(Items!$B:$B,MATCH($B1230,Items!$A:$A,0)),"Unknown code"))</f>
        <v/>
      </c>
      <c r="D1230" s="17"/>
      <c r="E1230" s="13"/>
      <c r="F1230" s="13"/>
      <c r="G1230" s="19" t="str">
        <f t="shared" si="19"/>
        <v/>
      </c>
      <c r="H1230" s="13"/>
      <c r="I1230" s="13"/>
    </row>
    <row r="1231" spans="1:9" x14ac:dyDescent="0.3">
      <c r="A1231" s="18"/>
      <c r="B1231" s="13"/>
      <c r="C1231" s="19" t="str">
        <f>IF($B1231="","",IFERROR(INDEX(Items!$B:$B,MATCH($B1231,Items!$A:$A,0)),"Unknown code"))</f>
        <v/>
      </c>
      <c r="D1231" s="17"/>
      <c r="E1231" s="13"/>
      <c r="F1231" s="13"/>
      <c r="G1231" s="19" t="str">
        <f t="shared" si="19"/>
        <v/>
      </c>
      <c r="H1231" s="13"/>
      <c r="I1231" s="13"/>
    </row>
    <row r="1232" spans="1:9" x14ac:dyDescent="0.3">
      <c r="A1232" s="18"/>
      <c r="B1232" s="13"/>
      <c r="C1232" s="19" t="str">
        <f>IF($B1232="","",IFERROR(INDEX(Items!$B:$B,MATCH($B1232,Items!$A:$A,0)),"Unknown code"))</f>
        <v/>
      </c>
      <c r="D1232" s="17"/>
      <c r="E1232" s="13"/>
      <c r="F1232" s="13"/>
      <c r="G1232" s="19" t="str">
        <f t="shared" si="19"/>
        <v/>
      </c>
      <c r="H1232" s="13"/>
      <c r="I1232" s="13"/>
    </row>
    <row r="1233" spans="1:9" x14ac:dyDescent="0.3">
      <c r="A1233" s="18"/>
      <c r="B1233" s="13"/>
      <c r="C1233" s="19" t="str">
        <f>IF($B1233="","",IFERROR(INDEX(Items!$B:$B,MATCH($B1233,Items!$A:$A,0)),"Unknown code"))</f>
        <v/>
      </c>
      <c r="D1233" s="17"/>
      <c r="E1233" s="13"/>
      <c r="F1233" s="13"/>
      <c r="G1233" s="19" t="str">
        <f t="shared" si="19"/>
        <v/>
      </c>
      <c r="H1233" s="13"/>
      <c r="I1233" s="13"/>
    </row>
    <row r="1234" spans="1:9" x14ac:dyDescent="0.3">
      <c r="A1234" s="18"/>
      <c r="B1234" s="13"/>
      <c r="C1234" s="19" t="str">
        <f>IF($B1234="","",IFERROR(INDEX(Items!$B:$B,MATCH($B1234,Items!$A:$A,0)),"Unknown code"))</f>
        <v/>
      </c>
      <c r="D1234" s="17"/>
      <c r="E1234" s="13"/>
      <c r="F1234" s="13"/>
      <c r="G1234" s="19" t="str">
        <f t="shared" si="19"/>
        <v/>
      </c>
      <c r="H1234" s="13"/>
      <c r="I1234" s="13"/>
    </row>
    <row r="1235" spans="1:9" x14ac:dyDescent="0.3">
      <c r="A1235" s="18"/>
      <c r="B1235" s="13"/>
      <c r="C1235" s="19" t="str">
        <f>IF($B1235="","",IFERROR(INDEX(Items!$B:$B,MATCH($B1235,Items!$A:$A,0)),"Unknown code"))</f>
        <v/>
      </c>
      <c r="D1235" s="17"/>
      <c r="E1235" s="13"/>
      <c r="F1235" s="13"/>
      <c r="G1235" s="19" t="str">
        <f t="shared" si="19"/>
        <v/>
      </c>
      <c r="H1235" s="13"/>
      <c r="I1235" s="13"/>
    </row>
    <row r="1236" spans="1:9" x14ac:dyDescent="0.3">
      <c r="A1236" s="18"/>
      <c r="B1236" s="13"/>
      <c r="C1236" s="19" t="str">
        <f>IF($B1236="","",IFERROR(INDEX(Items!$B:$B,MATCH($B1236,Items!$A:$A,0)),"Unknown code"))</f>
        <v/>
      </c>
      <c r="D1236" s="17"/>
      <c r="E1236" s="13"/>
      <c r="F1236" s="13"/>
      <c r="G1236" s="19" t="str">
        <f t="shared" si="19"/>
        <v/>
      </c>
      <c r="H1236" s="13"/>
      <c r="I1236" s="13"/>
    </row>
    <row r="1237" spans="1:9" x14ac:dyDescent="0.3">
      <c r="A1237" s="18"/>
      <c r="B1237" s="13"/>
      <c r="C1237" s="19" t="str">
        <f>IF($B1237="","",IFERROR(INDEX(Items!$B:$B,MATCH($B1237,Items!$A:$A,0)),"Unknown code"))</f>
        <v/>
      </c>
      <c r="D1237" s="17"/>
      <c r="E1237" s="13"/>
      <c r="F1237" s="13"/>
      <c r="G1237" s="19" t="str">
        <f t="shared" si="19"/>
        <v/>
      </c>
      <c r="H1237" s="13"/>
      <c r="I1237" s="13"/>
    </row>
    <row r="1238" spans="1:9" x14ac:dyDescent="0.3">
      <c r="A1238" s="18"/>
      <c r="B1238" s="13"/>
      <c r="C1238" s="19" t="str">
        <f>IF($B1238="","",IFERROR(INDEX(Items!$B:$B,MATCH($B1238,Items!$A:$A,0)),"Unknown code"))</f>
        <v/>
      </c>
      <c r="D1238" s="17"/>
      <c r="E1238" s="13"/>
      <c r="F1238" s="13"/>
      <c r="G1238" s="19" t="str">
        <f t="shared" si="19"/>
        <v/>
      </c>
      <c r="H1238" s="13"/>
      <c r="I1238" s="13"/>
    </row>
    <row r="1239" spans="1:9" x14ac:dyDescent="0.3">
      <c r="A1239" s="18"/>
      <c r="B1239" s="13"/>
      <c r="C1239" s="19" t="str">
        <f>IF($B1239="","",IFERROR(INDEX(Items!$B:$B,MATCH($B1239,Items!$A:$A,0)),"Unknown code"))</f>
        <v/>
      </c>
      <c r="D1239" s="17"/>
      <c r="E1239" s="13"/>
      <c r="F1239" s="13"/>
      <c r="G1239" s="19" t="str">
        <f t="shared" si="19"/>
        <v/>
      </c>
      <c r="H1239" s="13"/>
      <c r="I1239" s="13"/>
    </row>
    <row r="1240" spans="1:9" x14ac:dyDescent="0.3">
      <c r="A1240" s="18"/>
      <c r="B1240" s="13"/>
      <c r="C1240" s="19" t="str">
        <f>IF($B1240="","",IFERROR(INDEX(Items!$B:$B,MATCH($B1240,Items!$A:$A,0)),"Unknown code"))</f>
        <v/>
      </c>
      <c r="D1240" s="17"/>
      <c r="E1240" s="13"/>
      <c r="F1240" s="13"/>
      <c r="G1240" s="19" t="str">
        <f t="shared" si="19"/>
        <v/>
      </c>
      <c r="H1240" s="13"/>
      <c r="I1240" s="13"/>
    </row>
    <row r="1241" spans="1:9" x14ac:dyDescent="0.3">
      <c r="A1241" s="18"/>
      <c r="B1241" s="13"/>
      <c r="C1241" s="19" t="str">
        <f>IF($B1241="","",IFERROR(INDEX(Items!$B:$B,MATCH($B1241,Items!$A:$A,0)),"Unknown code"))</f>
        <v/>
      </c>
      <c r="D1241" s="17"/>
      <c r="E1241" s="13"/>
      <c r="F1241" s="13"/>
      <c r="G1241" s="19" t="str">
        <f t="shared" si="19"/>
        <v/>
      </c>
      <c r="H1241" s="13"/>
      <c r="I1241" s="13"/>
    </row>
    <row r="1242" spans="1:9" x14ac:dyDescent="0.3">
      <c r="A1242" s="18"/>
      <c r="B1242" s="13"/>
      <c r="C1242" s="19" t="str">
        <f>IF($B1242="","",IFERROR(INDEX(Items!$B:$B,MATCH($B1242,Items!$A:$A,0)),"Unknown code"))</f>
        <v/>
      </c>
      <c r="D1242" s="17"/>
      <c r="E1242" s="13"/>
      <c r="F1242" s="13"/>
      <c r="G1242" s="19" t="str">
        <f t="shared" si="19"/>
        <v/>
      </c>
      <c r="H1242" s="13"/>
      <c r="I1242" s="13"/>
    </row>
    <row r="1243" spans="1:9" x14ac:dyDescent="0.3">
      <c r="A1243" s="18"/>
      <c r="B1243" s="13"/>
      <c r="C1243" s="19" t="str">
        <f>IF($B1243="","",IFERROR(INDEX(Items!$B:$B,MATCH($B1243,Items!$A:$A,0)),"Unknown code"))</f>
        <v/>
      </c>
      <c r="D1243" s="17"/>
      <c r="E1243" s="13"/>
      <c r="F1243" s="13"/>
      <c r="G1243" s="19" t="str">
        <f t="shared" si="19"/>
        <v/>
      </c>
      <c r="H1243" s="13"/>
      <c r="I1243" s="13"/>
    </row>
    <row r="1244" spans="1:9" x14ac:dyDescent="0.3">
      <c r="A1244" s="18"/>
      <c r="B1244" s="13"/>
      <c r="C1244" s="19" t="str">
        <f>IF($B1244="","",IFERROR(INDEX(Items!$B:$B,MATCH($B1244,Items!$A:$A,0)),"Unknown code"))</f>
        <v/>
      </c>
      <c r="D1244" s="17"/>
      <c r="E1244" s="13"/>
      <c r="F1244" s="13"/>
      <c r="G1244" s="19" t="str">
        <f t="shared" si="19"/>
        <v/>
      </c>
      <c r="H1244" s="13"/>
      <c r="I1244" s="13"/>
    </row>
    <row r="1245" spans="1:9" x14ac:dyDescent="0.3">
      <c r="A1245" s="18"/>
      <c r="B1245" s="13"/>
      <c r="C1245" s="19" t="str">
        <f>IF($B1245="","",IFERROR(INDEX(Items!$B:$B,MATCH($B1245,Items!$A:$A,0)),"Unknown code"))</f>
        <v/>
      </c>
      <c r="D1245" s="17"/>
      <c r="E1245" s="13"/>
      <c r="F1245" s="13"/>
      <c r="G1245" s="19" t="str">
        <f t="shared" si="19"/>
        <v/>
      </c>
      <c r="H1245" s="13"/>
      <c r="I1245" s="13"/>
    </row>
    <row r="1246" spans="1:9" x14ac:dyDescent="0.3">
      <c r="A1246" s="18"/>
      <c r="B1246" s="13"/>
      <c r="C1246" s="19" t="str">
        <f>IF($B1246="","",IFERROR(INDEX(Items!$B:$B,MATCH($B1246,Items!$A:$A,0)),"Unknown code"))</f>
        <v/>
      </c>
      <c r="D1246" s="17"/>
      <c r="E1246" s="13"/>
      <c r="F1246" s="13"/>
      <c r="G1246" s="19" t="str">
        <f t="shared" si="19"/>
        <v/>
      </c>
      <c r="H1246" s="13"/>
      <c r="I1246" s="13"/>
    </row>
    <row r="1247" spans="1:9" x14ac:dyDescent="0.3">
      <c r="A1247" s="18"/>
      <c r="B1247" s="13"/>
      <c r="C1247" s="19" t="str">
        <f>IF($B1247="","",IFERROR(INDEX(Items!$B:$B,MATCH($B1247,Items!$A:$A,0)),"Unknown code"))</f>
        <v/>
      </c>
      <c r="D1247" s="17"/>
      <c r="E1247" s="13"/>
      <c r="F1247" s="13"/>
      <c r="G1247" s="19" t="str">
        <f t="shared" si="19"/>
        <v/>
      </c>
      <c r="H1247" s="13"/>
      <c r="I1247" s="13"/>
    </row>
    <row r="1248" spans="1:9" x14ac:dyDescent="0.3">
      <c r="A1248" s="18"/>
      <c r="B1248" s="13"/>
      <c r="C1248" s="19" t="str">
        <f>IF($B1248="","",IFERROR(INDEX(Items!$B:$B,MATCH($B1248,Items!$A:$A,0)),"Unknown code"))</f>
        <v/>
      </c>
      <c r="D1248" s="17"/>
      <c r="E1248" s="13"/>
      <c r="F1248" s="13"/>
      <c r="G1248" s="19" t="str">
        <f t="shared" si="19"/>
        <v/>
      </c>
      <c r="H1248" s="13"/>
      <c r="I1248" s="13"/>
    </row>
    <row r="1249" spans="1:9" x14ac:dyDescent="0.3">
      <c r="A1249" s="18"/>
      <c r="B1249" s="13"/>
      <c r="C1249" s="19" t="str">
        <f>IF($B1249="","",IFERROR(INDEX(Items!$B:$B,MATCH($B1249,Items!$A:$A,0)),"Unknown code"))</f>
        <v/>
      </c>
      <c r="D1249" s="17"/>
      <c r="E1249" s="13"/>
      <c r="F1249" s="13"/>
      <c r="G1249" s="19" t="str">
        <f t="shared" si="19"/>
        <v/>
      </c>
      <c r="H1249" s="13"/>
      <c r="I1249" s="13"/>
    </row>
    <row r="1250" spans="1:9" x14ac:dyDescent="0.3">
      <c r="A1250" s="18"/>
      <c r="B1250" s="13"/>
      <c r="C1250" s="19" t="str">
        <f>IF($B1250="","",IFERROR(INDEX(Items!$B:$B,MATCH($B1250,Items!$A:$A,0)),"Unknown code"))</f>
        <v/>
      </c>
      <c r="D1250" s="17"/>
      <c r="E1250" s="13"/>
      <c r="F1250" s="13"/>
      <c r="G1250" s="19" t="str">
        <f t="shared" si="19"/>
        <v/>
      </c>
      <c r="H1250" s="13"/>
      <c r="I1250" s="13"/>
    </row>
    <row r="1251" spans="1:9" x14ac:dyDescent="0.3">
      <c r="A1251" s="18"/>
      <c r="B1251" s="13"/>
      <c r="C1251" s="19" t="str">
        <f>IF($B1251="","",IFERROR(INDEX(Items!$B:$B,MATCH($B1251,Items!$A:$A,0)),"Unknown code"))</f>
        <v/>
      </c>
      <c r="D1251" s="17"/>
      <c r="E1251" s="13"/>
      <c r="F1251" s="13"/>
      <c r="G1251" s="19" t="str">
        <f t="shared" si="19"/>
        <v/>
      </c>
      <c r="H1251" s="13"/>
      <c r="I1251" s="13"/>
    </row>
    <row r="1252" spans="1:9" x14ac:dyDescent="0.3">
      <c r="A1252" s="18"/>
      <c r="B1252" s="13"/>
      <c r="C1252" s="19" t="str">
        <f>IF($B1252="","",IFERROR(INDEX(Items!$B:$B,MATCH($B1252,Items!$A:$A,0)),"Unknown code"))</f>
        <v/>
      </c>
      <c r="D1252" s="17"/>
      <c r="E1252" s="13"/>
      <c r="F1252" s="13"/>
      <c r="G1252" s="19" t="str">
        <f t="shared" si="19"/>
        <v/>
      </c>
      <c r="H1252" s="13"/>
      <c r="I1252" s="13"/>
    </row>
    <row r="1253" spans="1:9" x14ac:dyDescent="0.3">
      <c r="A1253" s="18"/>
      <c r="B1253" s="13"/>
      <c r="C1253" s="19" t="str">
        <f>IF($B1253="","",IFERROR(INDEX(Items!$B:$B,MATCH($B1253,Items!$A:$A,0)),"Unknown code"))</f>
        <v/>
      </c>
      <c r="D1253" s="17"/>
      <c r="E1253" s="13"/>
      <c r="F1253" s="13"/>
      <c r="G1253" s="19" t="str">
        <f t="shared" si="19"/>
        <v/>
      </c>
      <c r="H1253" s="13"/>
      <c r="I1253" s="13"/>
    </row>
    <row r="1254" spans="1:9" x14ac:dyDescent="0.3">
      <c r="A1254" s="18"/>
      <c r="B1254" s="13"/>
      <c r="C1254" s="19" t="str">
        <f>IF($B1254="","",IFERROR(INDEX(Items!$B:$B,MATCH($B1254,Items!$A:$A,0)),"Unknown code"))</f>
        <v/>
      </c>
      <c r="D1254" s="17"/>
      <c r="E1254" s="13"/>
      <c r="F1254" s="13"/>
      <c r="G1254" s="19" t="str">
        <f t="shared" si="19"/>
        <v/>
      </c>
      <c r="H1254" s="13"/>
      <c r="I1254" s="13"/>
    </row>
    <row r="1255" spans="1:9" x14ac:dyDescent="0.3">
      <c r="A1255" s="18"/>
      <c r="B1255" s="13"/>
      <c r="C1255" s="19" t="str">
        <f>IF($B1255="","",IFERROR(INDEX(Items!$B:$B,MATCH($B1255,Items!$A:$A,0)),"Unknown code"))</f>
        <v/>
      </c>
      <c r="D1255" s="17"/>
      <c r="E1255" s="13"/>
      <c r="F1255" s="13"/>
      <c r="G1255" s="19" t="str">
        <f t="shared" si="19"/>
        <v/>
      </c>
      <c r="H1255" s="13"/>
      <c r="I1255" s="13"/>
    </row>
    <row r="1256" spans="1:9" x14ac:dyDescent="0.3">
      <c r="A1256" s="18"/>
      <c r="B1256" s="13"/>
      <c r="C1256" s="19" t="str">
        <f>IF($B1256="","",IFERROR(INDEX(Items!$B:$B,MATCH($B1256,Items!$A:$A,0)),"Unknown code"))</f>
        <v/>
      </c>
      <c r="D1256" s="17"/>
      <c r="E1256" s="13"/>
      <c r="F1256" s="13"/>
      <c r="G1256" s="19" t="str">
        <f t="shared" si="19"/>
        <v/>
      </c>
      <c r="H1256" s="13"/>
      <c r="I1256" s="13"/>
    </row>
    <row r="1257" spans="1:9" x14ac:dyDescent="0.3">
      <c r="A1257" s="18"/>
      <c r="B1257" s="13"/>
      <c r="C1257" s="19" t="str">
        <f>IF($B1257="","",IFERROR(INDEX(Items!$B:$B,MATCH($B1257,Items!$A:$A,0)),"Unknown code"))</f>
        <v/>
      </c>
      <c r="D1257" s="17"/>
      <c r="E1257" s="13"/>
      <c r="F1257" s="13"/>
      <c r="G1257" s="19" t="str">
        <f t="shared" si="19"/>
        <v/>
      </c>
      <c r="H1257" s="13"/>
      <c r="I1257" s="13"/>
    </row>
    <row r="1258" spans="1:9" x14ac:dyDescent="0.3">
      <c r="A1258" s="18"/>
      <c r="B1258" s="13"/>
      <c r="C1258" s="19" t="str">
        <f>IF($B1258="","",IFERROR(INDEX(Items!$B:$B,MATCH($B1258,Items!$A:$A,0)),"Unknown code"))</f>
        <v/>
      </c>
      <c r="D1258" s="17"/>
      <c r="E1258" s="13"/>
      <c r="F1258" s="13"/>
      <c r="G1258" s="19" t="str">
        <f t="shared" si="19"/>
        <v/>
      </c>
      <c r="H1258" s="13"/>
      <c r="I1258" s="13"/>
    </row>
    <row r="1259" spans="1:9" x14ac:dyDescent="0.3">
      <c r="A1259" s="18"/>
      <c r="B1259" s="13"/>
      <c r="C1259" s="19" t="str">
        <f>IF($B1259="","",IFERROR(INDEX(Items!$B:$B,MATCH($B1259,Items!$A:$A,0)),"Unknown code"))</f>
        <v/>
      </c>
      <c r="D1259" s="17"/>
      <c r="E1259" s="13"/>
      <c r="F1259" s="13"/>
      <c r="G1259" s="19" t="str">
        <f t="shared" si="19"/>
        <v/>
      </c>
      <c r="H1259" s="13"/>
      <c r="I1259" s="13"/>
    </row>
    <row r="1260" spans="1:9" x14ac:dyDescent="0.3">
      <c r="A1260" s="18"/>
      <c r="B1260" s="13"/>
      <c r="C1260" s="19" t="str">
        <f>IF($B1260="","",IFERROR(INDEX(Items!$B:$B,MATCH($B1260,Items!$A:$A,0)),"Unknown code"))</f>
        <v/>
      </c>
      <c r="D1260" s="17"/>
      <c r="E1260" s="13"/>
      <c r="F1260" s="13"/>
      <c r="G1260" s="19" t="str">
        <f t="shared" si="19"/>
        <v/>
      </c>
      <c r="H1260" s="13"/>
      <c r="I1260" s="13"/>
    </row>
    <row r="1261" spans="1:9" x14ac:dyDescent="0.3">
      <c r="A1261" s="18"/>
      <c r="B1261" s="13"/>
      <c r="C1261" s="19" t="str">
        <f>IF($B1261="","",IFERROR(INDEX(Items!$B:$B,MATCH($B1261,Items!$A:$A,0)),"Unknown code"))</f>
        <v/>
      </c>
      <c r="D1261" s="17"/>
      <c r="E1261" s="13"/>
      <c r="F1261" s="13"/>
      <c r="G1261" s="19" t="str">
        <f t="shared" si="19"/>
        <v/>
      </c>
      <c r="H1261" s="13"/>
      <c r="I1261" s="13"/>
    </row>
    <row r="1262" spans="1:9" x14ac:dyDescent="0.3">
      <c r="A1262" s="18"/>
      <c r="B1262" s="13"/>
      <c r="C1262" s="19" t="str">
        <f>IF($B1262="","",IFERROR(INDEX(Items!$B:$B,MATCH($B1262,Items!$A:$A,0)),"Unknown code"))</f>
        <v/>
      </c>
      <c r="D1262" s="17"/>
      <c r="E1262" s="13"/>
      <c r="F1262" s="13"/>
      <c r="G1262" s="19" t="str">
        <f t="shared" si="19"/>
        <v/>
      </c>
      <c r="H1262" s="13"/>
      <c r="I1262" s="13"/>
    </row>
    <row r="1263" spans="1:9" x14ac:dyDescent="0.3">
      <c r="A1263" s="18"/>
      <c r="B1263" s="13"/>
      <c r="C1263" s="19" t="str">
        <f>IF($B1263="","",IFERROR(INDEX(Items!$B:$B,MATCH($B1263,Items!$A:$A,0)),"Unknown code"))</f>
        <v/>
      </c>
      <c r="D1263" s="17"/>
      <c r="E1263" s="13"/>
      <c r="F1263" s="13"/>
      <c r="G1263" s="19" t="str">
        <f t="shared" si="19"/>
        <v/>
      </c>
      <c r="H1263" s="13"/>
      <c r="I1263" s="13"/>
    </row>
    <row r="1264" spans="1:9" x14ac:dyDescent="0.3">
      <c r="A1264" s="18"/>
      <c r="B1264" s="13"/>
      <c r="C1264" s="19" t="str">
        <f>IF($B1264="","",IFERROR(INDEX(Items!$B:$B,MATCH($B1264,Items!$A:$A,0)),"Unknown code"))</f>
        <v/>
      </c>
      <c r="D1264" s="17"/>
      <c r="E1264" s="13"/>
      <c r="F1264" s="13"/>
      <c r="G1264" s="19" t="str">
        <f t="shared" si="19"/>
        <v/>
      </c>
      <c r="H1264" s="13"/>
      <c r="I1264" s="13"/>
    </row>
    <row r="1265" spans="1:9" x14ac:dyDescent="0.3">
      <c r="A1265" s="18"/>
      <c r="B1265" s="13"/>
      <c r="C1265" s="19" t="str">
        <f>IF($B1265="","",IFERROR(INDEX(Items!$B:$B,MATCH($B1265,Items!$A:$A,0)),"Unknown code"))</f>
        <v/>
      </c>
      <c r="D1265" s="17"/>
      <c r="E1265" s="13"/>
      <c r="F1265" s="13"/>
      <c r="G1265" s="19" t="str">
        <f t="shared" si="19"/>
        <v/>
      </c>
      <c r="H1265" s="13"/>
      <c r="I1265" s="13"/>
    </row>
    <row r="1266" spans="1:9" x14ac:dyDescent="0.3">
      <c r="A1266" s="18"/>
      <c r="B1266" s="13"/>
      <c r="C1266" s="19" t="str">
        <f>IF($B1266="","",IFERROR(INDEX(Items!$B:$B,MATCH($B1266,Items!$A:$A,0)),"Unknown code"))</f>
        <v/>
      </c>
      <c r="D1266" s="17"/>
      <c r="E1266" s="13"/>
      <c r="F1266" s="13"/>
      <c r="G1266" s="19" t="str">
        <f t="shared" si="19"/>
        <v/>
      </c>
      <c r="H1266" s="13"/>
      <c r="I1266" s="13"/>
    </row>
    <row r="1267" spans="1:9" x14ac:dyDescent="0.3">
      <c r="A1267" s="18"/>
      <c r="B1267" s="13"/>
      <c r="C1267" s="19" t="str">
        <f>IF($B1267="","",IFERROR(INDEX(Items!$B:$B,MATCH($B1267,Items!$A:$A,0)),"Unknown code"))</f>
        <v/>
      </c>
      <c r="D1267" s="17"/>
      <c r="E1267" s="13"/>
      <c r="F1267" s="13"/>
      <c r="G1267" s="19" t="str">
        <f t="shared" si="19"/>
        <v/>
      </c>
      <c r="H1267" s="13"/>
      <c r="I1267" s="13"/>
    </row>
    <row r="1268" spans="1:9" x14ac:dyDescent="0.3">
      <c r="A1268" s="18"/>
      <c r="B1268" s="13"/>
      <c r="C1268" s="19" t="str">
        <f>IF($B1268="","",IFERROR(INDEX(Items!$B:$B,MATCH($B1268,Items!$A:$A,0)),"Unknown code"))</f>
        <v/>
      </c>
      <c r="D1268" s="17"/>
      <c r="E1268" s="13"/>
      <c r="F1268" s="13"/>
      <c r="G1268" s="19" t="str">
        <f t="shared" si="19"/>
        <v/>
      </c>
      <c r="H1268" s="13"/>
      <c r="I1268" s="13"/>
    </row>
    <row r="1269" spans="1:9" x14ac:dyDescent="0.3">
      <c r="A1269" s="18"/>
      <c r="B1269" s="13"/>
      <c r="C1269" s="19" t="str">
        <f>IF($B1269="","",IFERROR(INDEX(Items!$B:$B,MATCH($B1269,Items!$A:$A,0)),"Unknown code"))</f>
        <v/>
      </c>
      <c r="D1269" s="17"/>
      <c r="E1269" s="13"/>
      <c r="F1269" s="13"/>
      <c r="G1269" s="19" t="str">
        <f t="shared" si="19"/>
        <v/>
      </c>
      <c r="H1269" s="13"/>
      <c r="I1269" s="13"/>
    </row>
    <row r="1270" spans="1:9" x14ac:dyDescent="0.3">
      <c r="A1270" s="18"/>
      <c r="B1270" s="13"/>
      <c r="C1270" s="19" t="str">
        <f>IF($B1270="","",IFERROR(INDEX(Items!$B:$B,MATCH($B1270,Items!$A:$A,0)),"Unknown code"))</f>
        <v/>
      </c>
      <c r="D1270" s="17"/>
      <c r="E1270" s="13"/>
      <c r="F1270" s="13"/>
      <c r="G1270" s="19" t="str">
        <f t="shared" si="19"/>
        <v/>
      </c>
      <c r="H1270" s="13"/>
      <c r="I1270" s="13"/>
    </row>
    <row r="1271" spans="1:9" x14ac:dyDescent="0.3">
      <c r="A1271" s="18"/>
      <c r="B1271" s="13"/>
      <c r="C1271" s="19" t="str">
        <f>IF($B1271="","",IFERROR(INDEX(Items!$B:$B,MATCH($B1271,Items!$A:$A,0)),"Unknown code"))</f>
        <v/>
      </c>
      <c r="D1271" s="17"/>
      <c r="E1271" s="13"/>
      <c r="F1271" s="13"/>
      <c r="G1271" s="19" t="str">
        <f t="shared" si="19"/>
        <v/>
      </c>
      <c r="H1271" s="13"/>
      <c r="I1271" s="13"/>
    </row>
    <row r="1272" spans="1:9" x14ac:dyDescent="0.3">
      <c r="A1272" s="18"/>
      <c r="B1272" s="13"/>
      <c r="C1272" s="19" t="str">
        <f>IF($B1272="","",IFERROR(INDEX(Items!$B:$B,MATCH($B1272,Items!$A:$A,0)),"Unknown code"))</f>
        <v/>
      </c>
      <c r="D1272" s="17"/>
      <c r="E1272" s="13"/>
      <c r="F1272" s="13"/>
      <c r="G1272" s="19" t="str">
        <f t="shared" si="19"/>
        <v/>
      </c>
      <c r="H1272" s="13"/>
      <c r="I1272" s="13"/>
    </row>
    <row r="1273" spans="1:9" x14ac:dyDescent="0.3">
      <c r="A1273" s="18"/>
      <c r="B1273" s="13"/>
      <c r="C1273" s="19" t="str">
        <f>IF($B1273="","",IFERROR(INDEX(Items!$B:$B,MATCH($B1273,Items!$A:$A,0)),"Unknown code"))</f>
        <v/>
      </c>
      <c r="D1273" s="17"/>
      <c r="E1273" s="13"/>
      <c r="F1273" s="13"/>
      <c r="G1273" s="19" t="str">
        <f t="shared" si="19"/>
        <v/>
      </c>
      <c r="H1273" s="13"/>
      <c r="I1273" s="13"/>
    </row>
    <row r="1274" spans="1:9" x14ac:dyDescent="0.3">
      <c r="A1274" s="18"/>
      <c r="B1274" s="13"/>
      <c r="C1274" s="19" t="str">
        <f>IF($B1274="","",IFERROR(INDEX(Items!$B:$B,MATCH($B1274,Items!$A:$A,0)),"Unknown code"))</f>
        <v/>
      </c>
      <c r="D1274" s="17"/>
      <c r="E1274" s="13"/>
      <c r="F1274" s="13"/>
      <c r="G1274" s="19" t="str">
        <f t="shared" si="19"/>
        <v/>
      </c>
      <c r="H1274" s="13"/>
      <c r="I1274" s="13"/>
    </row>
    <row r="1275" spans="1:9" x14ac:dyDescent="0.3">
      <c r="A1275" s="18"/>
      <c r="B1275" s="13"/>
      <c r="C1275" s="19" t="str">
        <f>IF($B1275="","",IFERROR(INDEX(Items!$B:$B,MATCH($B1275,Items!$A:$A,0)),"Unknown code"))</f>
        <v/>
      </c>
      <c r="D1275" s="17"/>
      <c r="E1275" s="13"/>
      <c r="F1275" s="13"/>
      <c r="G1275" s="19" t="str">
        <f t="shared" si="19"/>
        <v/>
      </c>
      <c r="H1275" s="13"/>
      <c r="I1275" s="13"/>
    </row>
    <row r="1276" spans="1:9" x14ac:dyDescent="0.3">
      <c r="A1276" s="18"/>
      <c r="B1276" s="13"/>
      <c r="C1276" s="19" t="str">
        <f>IF($B1276="","",IFERROR(INDEX(Items!$B:$B,MATCH($B1276,Items!$A:$A,0)),"Unknown code"))</f>
        <v/>
      </c>
      <c r="D1276" s="17"/>
      <c r="E1276" s="13"/>
      <c r="F1276" s="13"/>
      <c r="G1276" s="19" t="str">
        <f t="shared" si="19"/>
        <v/>
      </c>
      <c r="H1276" s="13"/>
      <c r="I1276" s="13"/>
    </row>
    <row r="1277" spans="1:9" x14ac:dyDescent="0.3">
      <c r="A1277" s="18"/>
      <c r="B1277" s="13"/>
      <c r="C1277" s="19" t="str">
        <f>IF($B1277="","",IFERROR(INDEX(Items!$B:$B,MATCH($B1277,Items!$A:$A,0)),"Unknown code"))</f>
        <v/>
      </c>
      <c r="D1277" s="17"/>
      <c r="E1277" s="13"/>
      <c r="F1277" s="13"/>
      <c r="G1277" s="19" t="str">
        <f t="shared" si="19"/>
        <v/>
      </c>
      <c r="H1277" s="13"/>
      <c r="I1277" s="13"/>
    </row>
    <row r="1278" spans="1:9" x14ac:dyDescent="0.3">
      <c r="A1278" s="18"/>
      <c r="B1278" s="13"/>
      <c r="C1278" s="19" t="str">
        <f>IF($B1278="","",IFERROR(INDEX(Items!$B:$B,MATCH($B1278,Items!$A:$A,0)),"Unknown code"))</f>
        <v/>
      </c>
      <c r="D1278" s="17"/>
      <c r="E1278" s="13"/>
      <c r="F1278" s="13"/>
      <c r="G1278" s="19" t="str">
        <f t="shared" si="19"/>
        <v/>
      </c>
      <c r="H1278" s="13"/>
      <c r="I1278" s="13"/>
    </row>
    <row r="1279" spans="1:9" x14ac:dyDescent="0.3">
      <c r="A1279" s="18"/>
      <c r="B1279" s="13"/>
      <c r="C1279" s="19" t="str">
        <f>IF($B1279="","",IFERROR(INDEX(Items!$B:$B,MATCH($B1279,Items!$A:$A,0)),"Unknown code"))</f>
        <v/>
      </c>
      <c r="D1279" s="17"/>
      <c r="E1279" s="13"/>
      <c r="F1279" s="13"/>
      <c r="G1279" s="19" t="str">
        <f t="shared" si="19"/>
        <v/>
      </c>
      <c r="H1279" s="13"/>
      <c r="I1279" s="13"/>
    </row>
    <row r="1280" spans="1:9" x14ac:dyDescent="0.3">
      <c r="A1280" s="18"/>
      <c r="B1280" s="13"/>
      <c r="C1280" s="19" t="str">
        <f>IF($B1280="","",IFERROR(INDEX(Items!$B:$B,MATCH($B1280,Items!$A:$A,0)),"Unknown code"))</f>
        <v/>
      </c>
      <c r="D1280" s="17"/>
      <c r="E1280" s="13"/>
      <c r="F1280" s="13"/>
      <c r="G1280" s="19" t="str">
        <f t="shared" si="19"/>
        <v/>
      </c>
      <c r="H1280" s="13"/>
      <c r="I1280" s="13"/>
    </row>
    <row r="1281" spans="1:9" x14ac:dyDescent="0.3">
      <c r="A1281" s="18"/>
      <c r="B1281" s="13"/>
      <c r="C1281" s="19" t="str">
        <f>IF($B1281="","",IFERROR(INDEX(Items!$B:$B,MATCH($B1281,Items!$A:$A,0)),"Unknown code"))</f>
        <v/>
      </c>
      <c r="D1281" s="17"/>
      <c r="E1281" s="13"/>
      <c r="F1281" s="13"/>
      <c r="G1281" s="19" t="str">
        <f t="shared" si="19"/>
        <v/>
      </c>
      <c r="H1281" s="13"/>
      <c r="I1281" s="13"/>
    </row>
    <row r="1282" spans="1:9" x14ac:dyDescent="0.3">
      <c r="A1282" s="18"/>
      <c r="B1282" s="13"/>
      <c r="C1282" s="19" t="str">
        <f>IF($B1282="","",IFERROR(INDEX(Items!$B:$B,MATCH($B1282,Items!$A:$A,0)),"Unknown code"))</f>
        <v/>
      </c>
      <c r="D1282" s="17"/>
      <c r="E1282" s="13"/>
      <c r="F1282" s="13"/>
      <c r="G1282" s="19" t="str">
        <f t="shared" si="19"/>
        <v/>
      </c>
      <c r="H1282" s="13"/>
      <c r="I1282" s="13"/>
    </row>
    <row r="1283" spans="1:9" x14ac:dyDescent="0.3">
      <c r="A1283" s="18"/>
      <c r="B1283" s="13"/>
      <c r="C1283" s="19" t="str">
        <f>IF($B1283="","",IFERROR(INDEX(Items!$B:$B,MATCH($B1283,Items!$A:$A,0)),"Unknown code"))</f>
        <v/>
      </c>
      <c r="D1283" s="17"/>
      <c r="E1283" s="13"/>
      <c r="F1283" s="13"/>
      <c r="G1283" s="19" t="str">
        <f t="shared" si="19"/>
        <v/>
      </c>
      <c r="H1283" s="13"/>
      <c r="I1283" s="13"/>
    </row>
    <row r="1284" spans="1:9" x14ac:dyDescent="0.3">
      <c r="A1284" s="18"/>
      <c r="B1284" s="13"/>
      <c r="C1284" s="19" t="str">
        <f>IF($B1284="","",IFERROR(INDEX(Items!$B:$B,MATCH($B1284,Items!$A:$A,0)),"Unknown code"))</f>
        <v/>
      </c>
      <c r="D1284" s="17"/>
      <c r="E1284" s="13"/>
      <c r="F1284" s="13"/>
      <c r="G1284" s="19" t="str">
        <f t="shared" ref="G1284:G1347" si="20">IF($D1284="","",IF(AND($E1284="",$F1284&lt;&gt;""),"Receipt",IF(AND($E1284&lt;&gt;"",$F1284=""),"Issue",IF(AND($E1284&lt;&gt;"",$F1284&lt;&gt;""),IF($E1284=$F1284,"Same location","Transfer"),"Location missing"))))</f>
        <v/>
      </c>
      <c r="H1284" s="13"/>
      <c r="I1284" s="13"/>
    </row>
    <row r="1285" spans="1:9" x14ac:dyDescent="0.3">
      <c r="A1285" s="18"/>
      <c r="B1285" s="13"/>
      <c r="C1285" s="19" t="str">
        <f>IF($B1285="","",IFERROR(INDEX(Items!$B:$B,MATCH($B1285,Items!$A:$A,0)),"Unknown code"))</f>
        <v/>
      </c>
      <c r="D1285" s="17"/>
      <c r="E1285" s="13"/>
      <c r="F1285" s="13"/>
      <c r="G1285" s="19" t="str">
        <f t="shared" si="20"/>
        <v/>
      </c>
      <c r="H1285" s="13"/>
      <c r="I1285" s="13"/>
    </row>
    <row r="1286" spans="1:9" x14ac:dyDescent="0.3">
      <c r="A1286" s="18"/>
      <c r="B1286" s="13"/>
      <c r="C1286" s="19" t="str">
        <f>IF($B1286="","",IFERROR(INDEX(Items!$B:$B,MATCH($B1286,Items!$A:$A,0)),"Unknown code"))</f>
        <v/>
      </c>
      <c r="D1286" s="17"/>
      <c r="E1286" s="13"/>
      <c r="F1286" s="13"/>
      <c r="G1286" s="19" t="str">
        <f t="shared" si="20"/>
        <v/>
      </c>
      <c r="H1286" s="13"/>
      <c r="I1286" s="13"/>
    </row>
    <row r="1287" spans="1:9" x14ac:dyDescent="0.3">
      <c r="A1287" s="18"/>
      <c r="B1287" s="13"/>
      <c r="C1287" s="19" t="str">
        <f>IF($B1287="","",IFERROR(INDEX(Items!$B:$B,MATCH($B1287,Items!$A:$A,0)),"Unknown code"))</f>
        <v/>
      </c>
      <c r="D1287" s="17"/>
      <c r="E1287" s="13"/>
      <c r="F1287" s="13"/>
      <c r="G1287" s="19" t="str">
        <f t="shared" si="20"/>
        <v/>
      </c>
      <c r="H1287" s="13"/>
      <c r="I1287" s="13"/>
    </row>
    <row r="1288" spans="1:9" x14ac:dyDescent="0.3">
      <c r="A1288" s="18"/>
      <c r="B1288" s="13"/>
      <c r="C1288" s="19" t="str">
        <f>IF($B1288="","",IFERROR(INDEX(Items!$B:$B,MATCH($B1288,Items!$A:$A,0)),"Unknown code"))</f>
        <v/>
      </c>
      <c r="D1288" s="17"/>
      <c r="E1288" s="13"/>
      <c r="F1288" s="13"/>
      <c r="G1288" s="19" t="str">
        <f t="shared" si="20"/>
        <v/>
      </c>
      <c r="H1288" s="13"/>
      <c r="I1288" s="13"/>
    </row>
    <row r="1289" spans="1:9" x14ac:dyDescent="0.3">
      <c r="A1289" s="18"/>
      <c r="B1289" s="13"/>
      <c r="C1289" s="19" t="str">
        <f>IF($B1289="","",IFERROR(INDEX(Items!$B:$B,MATCH($B1289,Items!$A:$A,0)),"Unknown code"))</f>
        <v/>
      </c>
      <c r="D1289" s="17"/>
      <c r="E1289" s="13"/>
      <c r="F1289" s="13"/>
      <c r="G1289" s="19" t="str">
        <f t="shared" si="20"/>
        <v/>
      </c>
      <c r="H1289" s="13"/>
      <c r="I1289" s="13"/>
    </row>
    <row r="1290" spans="1:9" x14ac:dyDescent="0.3">
      <c r="A1290" s="18"/>
      <c r="B1290" s="13"/>
      <c r="C1290" s="19" t="str">
        <f>IF($B1290="","",IFERROR(INDEX(Items!$B:$B,MATCH($B1290,Items!$A:$A,0)),"Unknown code"))</f>
        <v/>
      </c>
      <c r="D1290" s="17"/>
      <c r="E1290" s="13"/>
      <c r="F1290" s="13"/>
      <c r="G1290" s="19" t="str">
        <f t="shared" si="20"/>
        <v/>
      </c>
      <c r="H1290" s="13"/>
      <c r="I1290" s="13"/>
    </row>
    <row r="1291" spans="1:9" x14ac:dyDescent="0.3">
      <c r="A1291" s="18"/>
      <c r="B1291" s="13"/>
      <c r="C1291" s="19" t="str">
        <f>IF($B1291="","",IFERROR(INDEX(Items!$B:$B,MATCH($B1291,Items!$A:$A,0)),"Unknown code"))</f>
        <v/>
      </c>
      <c r="D1291" s="17"/>
      <c r="E1291" s="13"/>
      <c r="F1291" s="13"/>
      <c r="G1291" s="19" t="str">
        <f t="shared" si="20"/>
        <v/>
      </c>
      <c r="H1291" s="13"/>
      <c r="I1291" s="13"/>
    </row>
    <row r="1292" spans="1:9" x14ac:dyDescent="0.3">
      <c r="A1292" s="18"/>
      <c r="B1292" s="13"/>
      <c r="C1292" s="19" t="str">
        <f>IF($B1292="","",IFERROR(INDEX(Items!$B:$B,MATCH($B1292,Items!$A:$A,0)),"Unknown code"))</f>
        <v/>
      </c>
      <c r="D1292" s="17"/>
      <c r="E1292" s="13"/>
      <c r="F1292" s="13"/>
      <c r="G1292" s="19" t="str">
        <f t="shared" si="20"/>
        <v/>
      </c>
      <c r="H1292" s="13"/>
      <c r="I1292" s="13"/>
    </row>
    <row r="1293" spans="1:9" x14ac:dyDescent="0.3">
      <c r="A1293" s="18"/>
      <c r="B1293" s="13"/>
      <c r="C1293" s="19" t="str">
        <f>IF($B1293="","",IFERROR(INDEX(Items!$B:$B,MATCH($B1293,Items!$A:$A,0)),"Unknown code"))</f>
        <v/>
      </c>
      <c r="D1293" s="17"/>
      <c r="E1293" s="13"/>
      <c r="F1293" s="13"/>
      <c r="G1293" s="19" t="str">
        <f t="shared" si="20"/>
        <v/>
      </c>
      <c r="H1293" s="13"/>
      <c r="I1293" s="13"/>
    </row>
    <row r="1294" spans="1:9" x14ac:dyDescent="0.3">
      <c r="A1294" s="18"/>
      <c r="B1294" s="13"/>
      <c r="C1294" s="19" t="str">
        <f>IF($B1294="","",IFERROR(INDEX(Items!$B:$B,MATCH($B1294,Items!$A:$A,0)),"Unknown code"))</f>
        <v/>
      </c>
      <c r="D1294" s="17"/>
      <c r="E1294" s="13"/>
      <c r="F1294" s="13"/>
      <c r="G1294" s="19" t="str">
        <f t="shared" si="20"/>
        <v/>
      </c>
      <c r="H1294" s="13"/>
      <c r="I1294" s="13"/>
    </row>
    <row r="1295" spans="1:9" x14ac:dyDescent="0.3">
      <c r="A1295" s="18"/>
      <c r="B1295" s="13"/>
      <c r="C1295" s="19" t="str">
        <f>IF($B1295="","",IFERROR(INDEX(Items!$B:$B,MATCH($B1295,Items!$A:$A,0)),"Unknown code"))</f>
        <v/>
      </c>
      <c r="D1295" s="17"/>
      <c r="E1295" s="13"/>
      <c r="F1295" s="13"/>
      <c r="G1295" s="19" t="str">
        <f t="shared" si="20"/>
        <v/>
      </c>
      <c r="H1295" s="13"/>
      <c r="I1295" s="13"/>
    </row>
    <row r="1296" spans="1:9" x14ac:dyDescent="0.3">
      <c r="A1296" s="18"/>
      <c r="B1296" s="13"/>
      <c r="C1296" s="19" t="str">
        <f>IF($B1296="","",IFERROR(INDEX(Items!$B:$B,MATCH($B1296,Items!$A:$A,0)),"Unknown code"))</f>
        <v/>
      </c>
      <c r="D1296" s="17"/>
      <c r="E1296" s="13"/>
      <c r="F1296" s="13"/>
      <c r="G1296" s="19" t="str">
        <f t="shared" si="20"/>
        <v/>
      </c>
      <c r="H1296" s="13"/>
      <c r="I1296" s="13"/>
    </row>
    <row r="1297" spans="1:9" x14ac:dyDescent="0.3">
      <c r="A1297" s="18"/>
      <c r="B1297" s="13"/>
      <c r="C1297" s="19" t="str">
        <f>IF($B1297="","",IFERROR(INDEX(Items!$B:$B,MATCH($B1297,Items!$A:$A,0)),"Unknown code"))</f>
        <v/>
      </c>
      <c r="D1297" s="17"/>
      <c r="E1297" s="13"/>
      <c r="F1297" s="13"/>
      <c r="G1297" s="19" t="str">
        <f t="shared" si="20"/>
        <v/>
      </c>
      <c r="H1297" s="13"/>
      <c r="I1297" s="13"/>
    </row>
    <row r="1298" spans="1:9" x14ac:dyDescent="0.3">
      <c r="A1298" s="18"/>
      <c r="B1298" s="13"/>
      <c r="C1298" s="19" t="str">
        <f>IF($B1298="","",IFERROR(INDEX(Items!$B:$B,MATCH($B1298,Items!$A:$A,0)),"Unknown code"))</f>
        <v/>
      </c>
      <c r="D1298" s="17"/>
      <c r="E1298" s="13"/>
      <c r="F1298" s="13"/>
      <c r="G1298" s="19" t="str">
        <f t="shared" si="20"/>
        <v/>
      </c>
      <c r="H1298" s="13"/>
      <c r="I1298" s="13"/>
    </row>
    <row r="1299" spans="1:9" x14ac:dyDescent="0.3">
      <c r="A1299" s="18"/>
      <c r="B1299" s="13"/>
      <c r="C1299" s="19" t="str">
        <f>IF($B1299="","",IFERROR(INDEX(Items!$B:$B,MATCH($B1299,Items!$A:$A,0)),"Unknown code"))</f>
        <v/>
      </c>
      <c r="D1299" s="17"/>
      <c r="E1299" s="13"/>
      <c r="F1299" s="13"/>
      <c r="G1299" s="19" t="str">
        <f t="shared" si="20"/>
        <v/>
      </c>
      <c r="H1299" s="13"/>
      <c r="I1299" s="13"/>
    </row>
    <row r="1300" spans="1:9" x14ac:dyDescent="0.3">
      <c r="A1300" s="18"/>
      <c r="B1300" s="13"/>
      <c r="C1300" s="19" t="str">
        <f>IF($B1300="","",IFERROR(INDEX(Items!$B:$B,MATCH($B1300,Items!$A:$A,0)),"Unknown code"))</f>
        <v/>
      </c>
      <c r="D1300" s="17"/>
      <c r="E1300" s="13"/>
      <c r="F1300" s="13"/>
      <c r="G1300" s="19" t="str">
        <f t="shared" si="20"/>
        <v/>
      </c>
      <c r="H1300" s="13"/>
      <c r="I1300" s="13"/>
    </row>
    <row r="1301" spans="1:9" x14ac:dyDescent="0.3">
      <c r="A1301" s="18"/>
      <c r="B1301" s="13"/>
      <c r="C1301" s="19" t="str">
        <f>IF($B1301="","",IFERROR(INDEX(Items!$B:$B,MATCH($B1301,Items!$A:$A,0)),"Unknown code"))</f>
        <v/>
      </c>
      <c r="D1301" s="17"/>
      <c r="E1301" s="13"/>
      <c r="F1301" s="13"/>
      <c r="G1301" s="19" t="str">
        <f t="shared" si="20"/>
        <v/>
      </c>
      <c r="H1301" s="13"/>
      <c r="I1301" s="13"/>
    </row>
    <row r="1302" spans="1:9" x14ac:dyDescent="0.3">
      <c r="A1302" s="18"/>
      <c r="B1302" s="13"/>
      <c r="C1302" s="19" t="str">
        <f>IF($B1302="","",IFERROR(INDEX(Items!$B:$B,MATCH($B1302,Items!$A:$A,0)),"Unknown code"))</f>
        <v/>
      </c>
      <c r="D1302" s="17"/>
      <c r="E1302" s="13"/>
      <c r="F1302" s="13"/>
      <c r="G1302" s="19" t="str">
        <f t="shared" si="20"/>
        <v/>
      </c>
      <c r="H1302" s="13"/>
      <c r="I1302" s="13"/>
    </row>
    <row r="1303" spans="1:9" x14ac:dyDescent="0.3">
      <c r="A1303" s="18"/>
      <c r="B1303" s="13"/>
      <c r="C1303" s="19" t="str">
        <f>IF($B1303="","",IFERROR(INDEX(Items!$B:$B,MATCH($B1303,Items!$A:$A,0)),"Unknown code"))</f>
        <v/>
      </c>
      <c r="D1303" s="17"/>
      <c r="E1303" s="13"/>
      <c r="F1303" s="13"/>
      <c r="G1303" s="19" t="str">
        <f t="shared" si="20"/>
        <v/>
      </c>
      <c r="H1303" s="13"/>
      <c r="I1303" s="13"/>
    </row>
    <row r="1304" spans="1:9" x14ac:dyDescent="0.3">
      <c r="A1304" s="18"/>
      <c r="B1304" s="13"/>
      <c r="C1304" s="19" t="str">
        <f>IF($B1304="","",IFERROR(INDEX(Items!$B:$B,MATCH($B1304,Items!$A:$A,0)),"Unknown code"))</f>
        <v/>
      </c>
      <c r="D1304" s="17"/>
      <c r="E1304" s="13"/>
      <c r="F1304" s="13"/>
      <c r="G1304" s="19" t="str">
        <f t="shared" si="20"/>
        <v/>
      </c>
      <c r="H1304" s="13"/>
      <c r="I1304" s="13"/>
    </row>
    <row r="1305" spans="1:9" x14ac:dyDescent="0.3">
      <c r="A1305" s="18"/>
      <c r="B1305" s="13"/>
      <c r="C1305" s="19" t="str">
        <f>IF($B1305="","",IFERROR(INDEX(Items!$B:$B,MATCH($B1305,Items!$A:$A,0)),"Unknown code"))</f>
        <v/>
      </c>
      <c r="D1305" s="17"/>
      <c r="E1305" s="13"/>
      <c r="F1305" s="13"/>
      <c r="G1305" s="19" t="str">
        <f t="shared" si="20"/>
        <v/>
      </c>
      <c r="H1305" s="13"/>
      <c r="I1305" s="13"/>
    </row>
    <row r="1306" spans="1:9" x14ac:dyDescent="0.3">
      <c r="A1306" s="18"/>
      <c r="B1306" s="13"/>
      <c r="C1306" s="19" t="str">
        <f>IF($B1306="","",IFERROR(INDEX(Items!$B:$B,MATCH($B1306,Items!$A:$A,0)),"Unknown code"))</f>
        <v/>
      </c>
      <c r="D1306" s="17"/>
      <c r="E1306" s="13"/>
      <c r="F1306" s="13"/>
      <c r="G1306" s="19" t="str">
        <f t="shared" si="20"/>
        <v/>
      </c>
      <c r="H1306" s="13"/>
      <c r="I1306" s="13"/>
    </row>
    <row r="1307" spans="1:9" x14ac:dyDescent="0.3">
      <c r="A1307" s="18"/>
      <c r="B1307" s="13"/>
      <c r="C1307" s="19" t="str">
        <f>IF($B1307="","",IFERROR(INDEX(Items!$B:$B,MATCH($B1307,Items!$A:$A,0)),"Unknown code"))</f>
        <v/>
      </c>
      <c r="D1307" s="17"/>
      <c r="E1307" s="13"/>
      <c r="F1307" s="13"/>
      <c r="G1307" s="19" t="str">
        <f t="shared" si="20"/>
        <v/>
      </c>
      <c r="H1307" s="13"/>
      <c r="I1307" s="13"/>
    </row>
    <row r="1308" spans="1:9" x14ac:dyDescent="0.3">
      <c r="A1308" s="18"/>
      <c r="B1308" s="13"/>
      <c r="C1308" s="19" t="str">
        <f>IF($B1308="","",IFERROR(INDEX(Items!$B:$B,MATCH($B1308,Items!$A:$A,0)),"Unknown code"))</f>
        <v/>
      </c>
      <c r="D1308" s="17"/>
      <c r="E1308" s="13"/>
      <c r="F1308" s="13"/>
      <c r="G1308" s="19" t="str">
        <f t="shared" si="20"/>
        <v/>
      </c>
      <c r="H1308" s="13"/>
      <c r="I1308" s="13"/>
    </row>
    <row r="1309" spans="1:9" x14ac:dyDescent="0.3">
      <c r="A1309" s="18"/>
      <c r="B1309" s="13"/>
      <c r="C1309" s="19" t="str">
        <f>IF($B1309="","",IFERROR(INDEX(Items!$B:$B,MATCH($B1309,Items!$A:$A,0)),"Unknown code"))</f>
        <v/>
      </c>
      <c r="D1309" s="17"/>
      <c r="E1309" s="13"/>
      <c r="F1309" s="13"/>
      <c r="G1309" s="19" t="str">
        <f t="shared" si="20"/>
        <v/>
      </c>
      <c r="H1309" s="13"/>
      <c r="I1309" s="13"/>
    </row>
    <row r="1310" spans="1:9" x14ac:dyDescent="0.3">
      <c r="A1310" s="18"/>
      <c r="B1310" s="13"/>
      <c r="C1310" s="19" t="str">
        <f>IF($B1310="","",IFERROR(INDEX(Items!$B:$B,MATCH($B1310,Items!$A:$A,0)),"Unknown code"))</f>
        <v/>
      </c>
      <c r="D1310" s="17"/>
      <c r="E1310" s="13"/>
      <c r="F1310" s="13"/>
      <c r="G1310" s="19" t="str">
        <f t="shared" si="20"/>
        <v/>
      </c>
      <c r="H1310" s="13"/>
      <c r="I1310" s="13"/>
    </row>
    <row r="1311" spans="1:9" x14ac:dyDescent="0.3">
      <c r="A1311" s="18"/>
      <c r="B1311" s="13"/>
      <c r="C1311" s="19" t="str">
        <f>IF($B1311="","",IFERROR(INDEX(Items!$B:$B,MATCH($B1311,Items!$A:$A,0)),"Unknown code"))</f>
        <v/>
      </c>
      <c r="D1311" s="17"/>
      <c r="E1311" s="13"/>
      <c r="F1311" s="13"/>
      <c r="G1311" s="19" t="str">
        <f t="shared" si="20"/>
        <v/>
      </c>
      <c r="H1311" s="13"/>
      <c r="I1311" s="13"/>
    </row>
    <row r="1312" spans="1:9" x14ac:dyDescent="0.3">
      <c r="A1312" s="18"/>
      <c r="B1312" s="13"/>
      <c r="C1312" s="19" t="str">
        <f>IF($B1312="","",IFERROR(INDEX(Items!$B:$B,MATCH($B1312,Items!$A:$A,0)),"Unknown code"))</f>
        <v/>
      </c>
      <c r="D1312" s="17"/>
      <c r="E1312" s="13"/>
      <c r="F1312" s="13"/>
      <c r="G1312" s="19" t="str">
        <f t="shared" si="20"/>
        <v/>
      </c>
      <c r="H1312" s="13"/>
      <c r="I1312" s="13"/>
    </row>
    <row r="1313" spans="1:9" x14ac:dyDescent="0.3">
      <c r="A1313" s="18"/>
      <c r="B1313" s="13"/>
      <c r="C1313" s="19" t="str">
        <f>IF($B1313="","",IFERROR(INDEX(Items!$B:$B,MATCH($B1313,Items!$A:$A,0)),"Unknown code"))</f>
        <v/>
      </c>
      <c r="D1313" s="17"/>
      <c r="E1313" s="13"/>
      <c r="F1313" s="13"/>
      <c r="G1313" s="19" t="str">
        <f t="shared" si="20"/>
        <v/>
      </c>
      <c r="H1313" s="13"/>
      <c r="I1313" s="13"/>
    </row>
    <row r="1314" spans="1:9" x14ac:dyDescent="0.3">
      <c r="A1314" s="18"/>
      <c r="B1314" s="13"/>
      <c r="C1314" s="19" t="str">
        <f>IF($B1314="","",IFERROR(INDEX(Items!$B:$B,MATCH($B1314,Items!$A:$A,0)),"Unknown code"))</f>
        <v/>
      </c>
      <c r="D1314" s="17"/>
      <c r="E1314" s="13"/>
      <c r="F1314" s="13"/>
      <c r="G1314" s="19" t="str">
        <f t="shared" si="20"/>
        <v/>
      </c>
      <c r="H1314" s="13"/>
      <c r="I1314" s="13"/>
    </row>
    <row r="1315" spans="1:9" x14ac:dyDescent="0.3">
      <c r="A1315" s="18"/>
      <c r="B1315" s="13"/>
      <c r="C1315" s="19" t="str">
        <f>IF($B1315="","",IFERROR(INDEX(Items!$B:$B,MATCH($B1315,Items!$A:$A,0)),"Unknown code"))</f>
        <v/>
      </c>
      <c r="D1315" s="17"/>
      <c r="E1315" s="13"/>
      <c r="F1315" s="13"/>
      <c r="G1315" s="19" t="str">
        <f t="shared" si="20"/>
        <v/>
      </c>
      <c r="H1315" s="13"/>
      <c r="I1315" s="13"/>
    </row>
    <row r="1316" spans="1:9" x14ac:dyDescent="0.3">
      <c r="A1316" s="18"/>
      <c r="B1316" s="13"/>
      <c r="C1316" s="19" t="str">
        <f>IF($B1316="","",IFERROR(INDEX(Items!$B:$B,MATCH($B1316,Items!$A:$A,0)),"Unknown code"))</f>
        <v/>
      </c>
      <c r="D1316" s="17"/>
      <c r="E1316" s="13"/>
      <c r="F1316" s="13"/>
      <c r="G1316" s="19" t="str">
        <f t="shared" si="20"/>
        <v/>
      </c>
      <c r="H1316" s="13"/>
      <c r="I1316" s="13"/>
    </row>
    <row r="1317" spans="1:9" x14ac:dyDescent="0.3">
      <c r="A1317" s="18"/>
      <c r="B1317" s="13"/>
      <c r="C1317" s="19" t="str">
        <f>IF($B1317="","",IFERROR(INDEX(Items!$B:$B,MATCH($B1317,Items!$A:$A,0)),"Unknown code"))</f>
        <v/>
      </c>
      <c r="D1317" s="17"/>
      <c r="E1317" s="13"/>
      <c r="F1317" s="13"/>
      <c r="G1317" s="19" t="str">
        <f t="shared" si="20"/>
        <v/>
      </c>
      <c r="H1317" s="13"/>
      <c r="I1317" s="13"/>
    </row>
    <row r="1318" spans="1:9" x14ac:dyDescent="0.3">
      <c r="A1318" s="18"/>
      <c r="B1318" s="13"/>
      <c r="C1318" s="19" t="str">
        <f>IF($B1318="","",IFERROR(INDEX(Items!$B:$B,MATCH($B1318,Items!$A:$A,0)),"Unknown code"))</f>
        <v/>
      </c>
      <c r="D1318" s="17"/>
      <c r="E1318" s="13"/>
      <c r="F1318" s="13"/>
      <c r="G1318" s="19" t="str">
        <f t="shared" si="20"/>
        <v/>
      </c>
      <c r="H1318" s="13"/>
      <c r="I1318" s="13"/>
    </row>
    <row r="1319" spans="1:9" x14ac:dyDescent="0.3">
      <c r="A1319" s="18"/>
      <c r="B1319" s="13"/>
      <c r="C1319" s="19" t="str">
        <f>IF($B1319="","",IFERROR(INDEX(Items!$B:$B,MATCH($B1319,Items!$A:$A,0)),"Unknown code"))</f>
        <v/>
      </c>
      <c r="D1319" s="17"/>
      <c r="E1319" s="13"/>
      <c r="F1319" s="13"/>
      <c r="G1319" s="19" t="str">
        <f t="shared" si="20"/>
        <v/>
      </c>
      <c r="H1319" s="13"/>
      <c r="I1319" s="13"/>
    </row>
    <row r="1320" spans="1:9" x14ac:dyDescent="0.3">
      <c r="A1320" s="18"/>
      <c r="B1320" s="13"/>
      <c r="C1320" s="19" t="str">
        <f>IF($B1320="","",IFERROR(INDEX(Items!$B:$B,MATCH($B1320,Items!$A:$A,0)),"Unknown code"))</f>
        <v/>
      </c>
      <c r="D1320" s="17"/>
      <c r="E1320" s="13"/>
      <c r="F1320" s="13"/>
      <c r="G1320" s="19" t="str">
        <f t="shared" si="20"/>
        <v/>
      </c>
      <c r="H1320" s="13"/>
      <c r="I1320" s="13"/>
    </row>
    <row r="1321" spans="1:9" x14ac:dyDescent="0.3">
      <c r="A1321" s="18"/>
      <c r="B1321" s="13"/>
      <c r="C1321" s="19" t="str">
        <f>IF($B1321="","",IFERROR(INDEX(Items!$B:$B,MATCH($B1321,Items!$A:$A,0)),"Unknown code"))</f>
        <v/>
      </c>
      <c r="D1321" s="17"/>
      <c r="E1321" s="13"/>
      <c r="F1321" s="13"/>
      <c r="G1321" s="19" t="str">
        <f t="shared" si="20"/>
        <v/>
      </c>
      <c r="H1321" s="13"/>
      <c r="I1321" s="13"/>
    </row>
    <row r="1322" spans="1:9" x14ac:dyDescent="0.3">
      <c r="A1322" s="18"/>
      <c r="B1322" s="13"/>
      <c r="C1322" s="19" t="str">
        <f>IF($B1322="","",IFERROR(INDEX(Items!$B:$B,MATCH($B1322,Items!$A:$A,0)),"Unknown code"))</f>
        <v/>
      </c>
      <c r="D1322" s="17"/>
      <c r="E1322" s="13"/>
      <c r="F1322" s="13"/>
      <c r="G1322" s="19" t="str">
        <f t="shared" si="20"/>
        <v/>
      </c>
      <c r="H1322" s="13"/>
      <c r="I1322" s="13"/>
    </row>
    <row r="1323" spans="1:9" x14ac:dyDescent="0.3">
      <c r="A1323" s="18"/>
      <c r="B1323" s="13"/>
      <c r="C1323" s="19" t="str">
        <f>IF($B1323="","",IFERROR(INDEX(Items!$B:$B,MATCH($B1323,Items!$A:$A,0)),"Unknown code"))</f>
        <v/>
      </c>
      <c r="D1323" s="17"/>
      <c r="E1323" s="13"/>
      <c r="F1323" s="13"/>
      <c r="G1323" s="19" t="str">
        <f t="shared" si="20"/>
        <v/>
      </c>
      <c r="H1323" s="13"/>
      <c r="I1323" s="13"/>
    </row>
    <row r="1324" spans="1:9" x14ac:dyDescent="0.3">
      <c r="A1324" s="18"/>
      <c r="B1324" s="13"/>
      <c r="C1324" s="19" t="str">
        <f>IF($B1324="","",IFERROR(INDEX(Items!$B:$B,MATCH($B1324,Items!$A:$A,0)),"Unknown code"))</f>
        <v/>
      </c>
      <c r="D1324" s="17"/>
      <c r="E1324" s="13"/>
      <c r="F1324" s="13"/>
      <c r="G1324" s="19" t="str">
        <f t="shared" si="20"/>
        <v/>
      </c>
      <c r="H1324" s="13"/>
      <c r="I1324" s="13"/>
    </row>
    <row r="1325" spans="1:9" x14ac:dyDescent="0.3">
      <c r="A1325" s="18"/>
      <c r="B1325" s="13"/>
      <c r="C1325" s="19" t="str">
        <f>IF($B1325="","",IFERROR(INDEX(Items!$B:$B,MATCH($B1325,Items!$A:$A,0)),"Unknown code"))</f>
        <v/>
      </c>
      <c r="D1325" s="17"/>
      <c r="E1325" s="13"/>
      <c r="F1325" s="13"/>
      <c r="G1325" s="19" t="str">
        <f t="shared" si="20"/>
        <v/>
      </c>
      <c r="H1325" s="13"/>
      <c r="I1325" s="13"/>
    </row>
    <row r="1326" spans="1:9" x14ac:dyDescent="0.3">
      <c r="A1326" s="18"/>
      <c r="B1326" s="13"/>
      <c r="C1326" s="19" t="str">
        <f>IF($B1326="","",IFERROR(INDEX(Items!$B:$B,MATCH($B1326,Items!$A:$A,0)),"Unknown code"))</f>
        <v/>
      </c>
      <c r="D1326" s="17"/>
      <c r="E1326" s="13"/>
      <c r="F1326" s="13"/>
      <c r="G1326" s="19" t="str">
        <f t="shared" si="20"/>
        <v/>
      </c>
      <c r="H1326" s="13"/>
      <c r="I1326" s="13"/>
    </row>
    <row r="1327" spans="1:9" x14ac:dyDescent="0.3">
      <c r="A1327" s="18"/>
      <c r="B1327" s="13"/>
      <c r="C1327" s="19" t="str">
        <f>IF($B1327="","",IFERROR(INDEX(Items!$B:$B,MATCH($B1327,Items!$A:$A,0)),"Unknown code"))</f>
        <v/>
      </c>
      <c r="D1327" s="17"/>
      <c r="E1327" s="13"/>
      <c r="F1327" s="13"/>
      <c r="G1327" s="19" t="str">
        <f t="shared" si="20"/>
        <v/>
      </c>
      <c r="H1327" s="13"/>
      <c r="I1327" s="13"/>
    </row>
    <row r="1328" spans="1:9" x14ac:dyDescent="0.3">
      <c r="A1328" s="18"/>
      <c r="B1328" s="13"/>
      <c r="C1328" s="19" t="str">
        <f>IF($B1328="","",IFERROR(INDEX(Items!$B:$B,MATCH($B1328,Items!$A:$A,0)),"Unknown code"))</f>
        <v/>
      </c>
      <c r="D1328" s="17"/>
      <c r="E1328" s="13"/>
      <c r="F1328" s="13"/>
      <c r="G1328" s="19" t="str">
        <f t="shared" si="20"/>
        <v/>
      </c>
      <c r="H1328" s="13"/>
      <c r="I1328" s="13"/>
    </row>
    <row r="1329" spans="1:9" x14ac:dyDescent="0.3">
      <c r="A1329" s="18"/>
      <c r="B1329" s="13"/>
      <c r="C1329" s="19" t="str">
        <f>IF($B1329="","",IFERROR(INDEX(Items!$B:$B,MATCH($B1329,Items!$A:$A,0)),"Unknown code"))</f>
        <v/>
      </c>
      <c r="D1329" s="17"/>
      <c r="E1329" s="13"/>
      <c r="F1329" s="13"/>
      <c r="G1329" s="19" t="str">
        <f t="shared" si="20"/>
        <v/>
      </c>
      <c r="H1329" s="13"/>
      <c r="I1329" s="13"/>
    </row>
    <row r="1330" spans="1:9" x14ac:dyDescent="0.3">
      <c r="A1330" s="18"/>
      <c r="B1330" s="13"/>
      <c r="C1330" s="19" t="str">
        <f>IF($B1330="","",IFERROR(INDEX(Items!$B:$B,MATCH($B1330,Items!$A:$A,0)),"Unknown code"))</f>
        <v/>
      </c>
      <c r="D1330" s="17"/>
      <c r="E1330" s="13"/>
      <c r="F1330" s="13"/>
      <c r="G1330" s="19" t="str">
        <f t="shared" si="20"/>
        <v/>
      </c>
      <c r="H1330" s="13"/>
      <c r="I1330" s="13"/>
    </row>
    <row r="1331" spans="1:9" x14ac:dyDescent="0.3">
      <c r="A1331" s="18"/>
      <c r="B1331" s="13"/>
      <c r="C1331" s="19" t="str">
        <f>IF($B1331="","",IFERROR(INDEX(Items!$B:$B,MATCH($B1331,Items!$A:$A,0)),"Unknown code"))</f>
        <v/>
      </c>
      <c r="D1331" s="17"/>
      <c r="E1331" s="13"/>
      <c r="F1331" s="13"/>
      <c r="G1331" s="19" t="str">
        <f t="shared" si="20"/>
        <v/>
      </c>
      <c r="H1331" s="13"/>
      <c r="I1331" s="13"/>
    </row>
    <row r="1332" spans="1:9" x14ac:dyDescent="0.3">
      <c r="A1332" s="18"/>
      <c r="B1332" s="13"/>
      <c r="C1332" s="19" t="str">
        <f>IF($B1332="","",IFERROR(INDEX(Items!$B:$B,MATCH($B1332,Items!$A:$A,0)),"Unknown code"))</f>
        <v/>
      </c>
      <c r="D1332" s="17"/>
      <c r="E1332" s="13"/>
      <c r="F1332" s="13"/>
      <c r="G1332" s="19" t="str">
        <f t="shared" si="20"/>
        <v/>
      </c>
      <c r="H1332" s="13"/>
      <c r="I1332" s="13"/>
    </row>
    <row r="1333" spans="1:9" x14ac:dyDescent="0.3">
      <c r="A1333" s="18"/>
      <c r="B1333" s="13"/>
      <c r="C1333" s="19" t="str">
        <f>IF($B1333="","",IFERROR(INDEX(Items!$B:$B,MATCH($B1333,Items!$A:$A,0)),"Unknown code"))</f>
        <v/>
      </c>
      <c r="D1333" s="17"/>
      <c r="E1333" s="13"/>
      <c r="F1333" s="13"/>
      <c r="G1333" s="19" t="str">
        <f t="shared" si="20"/>
        <v/>
      </c>
      <c r="H1333" s="13"/>
      <c r="I1333" s="13"/>
    </row>
    <row r="1334" spans="1:9" x14ac:dyDescent="0.3">
      <c r="A1334" s="18"/>
      <c r="B1334" s="13"/>
      <c r="C1334" s="19" t="str">
        <f>IF($B1334="","",IFERROR(INDEX(Items!$B:$B,MATCH($B1334,Items!$A:$A,0)),"Unknown code"))</f>
        <v/>
      </c>
      <c r="D1334" s="17"/>
      <c r="E1334" s="13"/>
      <c r="F1334" s="13"/>
      <c r="G1334" s="19" t="str">
        <f t="shared" si="20"/>
        <v/>
      </c>
      <c r="H1334" s="13"/>
      <c r="I1334" s="13"/>
    </row>
    <row r="1335" spans="1:9" x14ac:dyDescent="0.3">
      <c r="A1335" s="18"/>
      <c r="B1335" s="13"/>
      <c r="C1335" s="19" t="str">
        <f>IF($B1335="","",IFERROR(INDEX(Items!$B:$B,MATCH($B1335,Items!$A:$A,0)),"Unknown code"))</f>
        <v/>
      </c>
      <c r="D1335" s="17"/>
      <c r="E1335" s="13"/>
      <c r="F1335" s="13"/>
      <c r="G1335" s="19" t="str">
        <f t="shared" si="20"/>
        <v/>
      </c>
      <c r="H1335" s="13"/>
      <c r="I1335" s="13"/>
    </row>
    <row r="1336" spans="1:9" x14ac:dyDescent="0.3">
      <c r="A1336" s="18"/>
      <c r="B1336" s="13"/>
      <c r="C1336" s="19" t="str">
        <f>IF($B1336="","",IFERROR(INDEX(Items!$B:$B,MATCH($B1336,Items!$A:$A,0)),"Unknown code"))</f>
        <v/>
      </c>
      <c r="D1336" s="17"/>
      <c r="E1336" s="13"/>
      <c r="F1336" s="13"/>
      <c r="G1336" s="19" t="str">
        <f t="shared" si="20"/>
        <v/>
      </c>
      <c r="H1336" s="13"/>
      <c r="I1336" s="13"/>
    </row>
    <row r="1337" spans="1:9" x14ac:dyDescent="0.3">
      <c r="A1337" s="18"/>
      <c r="B1337" s="13"/>
      <c r="C1337" s="19" t="str">
        <f>IF($B1337="","",IFERROR(INDEX(Items!$B:$B,MATCH($B1337,Items!$A:$A,0)),"Unknown code"))</f>
        <v/>
      </c>
      <c r="D1337" s="17"/>
      <c r="E1337" s="13"/>
      <c r="F1337" s="13"/>
      <c r="G1337" s="19" t="str">
        <f t="shared" si="20"/>
        <v/>
      </c>
      <c r="H1337" s="13"/>
      <c r="I1337" s="13"/>
    </row>
    <row r="1338" spans="1:9" x14ac:dyDescent="0.3">
      <c r="A1338" s="18"/>
      <c r="B1338" s="13"/>
      <c r="C1338" s="19" t="str">
        <f>IF($B1338="","",IFERROR(INDEX(Items!$B:$B,MATCH($B1338,Items!$A:$A,0)),"Unknown code"))</f>
        <v/>
      </c>
      <c r="D1338" s="17"/>
      <c r="E1338" s="13"/>
      <c r="F1338" s="13"/>
      <c r="G1338" s="19" t="str">
        <f t="shared" si="20"/>
        <v/>
      </c>
      <c r="H1338" s="13"/>
      <c r="I1338" s="13"/>
    </row>
    <row r="1339" spans="1:9" x14ac:dyDescent="0.3">
      <c r="A1339" s="18"/>
      <c r="B1339" s="13"/>
      <c r="C1339" s="19" t="str">
        <f>IF($B1339="","",IFERROR(INDEX(Items!$B:$B,MATCH($B1339,Items!$A:$A,0)),"Unknown code"))</f>
        <v/>
      </c>
      <c r="D1339" s="17"/>
      <c r="E1339" s="13"/>
      <c r="F1339" s="13"/>
      <c r="G1339" s="19" t="str">
        <f t="shared" si="20"/>
        <v/>
      </c>
      <c r="H1339" s="13"/>
      <c r="I1339" s="13"/>
    </row>
    <row r="1340" spans="1:9" x14ac:dyDescent="0.3">
      <c r="A1340" s="18"/>
      <c r="B1340" s="13"/>
      <c r="C1340" s="19" t="str">
        <f>IF($B1340="","",IFERROR(INDEX(Items!$B:$B,MATCH($B1340,Items!$A:$A,0)),"Unknown code"))</f>
        <v/>
      </c>
      <c r="D1340" s="17"/>
      <c r="E1340" s="13"/>
      <c r="F1340" s="13"/>
      <c r="G1340" s="19" t="str">
        <f t="shared" si="20"/>
        <v/>
      </c>
      <c r="H1340" s="13"/>
      <c r="I1340" s="13"/>
    </row>
    <row r="1341" spans="1:9" x14ac:dyDescent="0.3">
      <c r="A1341" s="18"/>
      <c r="B1341" s="13"/>
      <c r="C1341" s="19" t="str">
        <f>IF($B1341="","",IFERROR(INDEX(Items!$B:$B,MATCH($B1341,Items!$A:$A,0)),"Unknown code"))</f>
        <v/>
      </c>
      <c r="D1341" s="17"/>
      <c r="E1341" s="13"/>
      <c r="F1341" s="13"/>
      <c r="G1341" s="19" t="str">
        <f t="shared" si="20"/>
        <v/>
      </c>
      <c r="H1341" s="13"/>
      <c r="I1341" s="13"/>
    </row>
    <row r="1342" spans="1:9" x14ac:dyDescent="0.3">
      <c r="A1342" s="18"/>
      <c r="B1342" s="13"/>
      <c r="C1342" s="19" t="str">
        <f>IF($B1342="","",IFERROR(INDEX(Items!$B:$B,MATCH($B1342,Items!$A:$A,0)),"Unknown code"))</f>
        <v/>
      </c>
      <c r="D1342" s="17"/>
      <c r="E1342" s="13"/>
      <c r="F1342" s="13"/>
      <c r="G1342" s="19" t="str">
        <f t="shared" si="20"/>
        <v/>
      </c>
      <c r="H1342" s="13"/>
      <c r="I1342" s="13"/>
    </row>
    <row r="1343" spans="1:9" x14ac:dyDescent="0.3">
      <c r="A1343" s="18"/>
      <c r="B1343" s="13"/>
      <c r="C1343" s="19" t="str">
        <f>IF($B1343="","",IFERROR(INDEX(Items!$B:$B,MATCH($B1343,Items!$A:$A,0)),"Unknown code"))</f>
        <v/>
      </c>
      <c r="D1343" s="17"/>
      <c r="E1343" s="13"/>
      <c r="F1343" s="13"/>
      <c r="G1343" s="19" t="str">
        <f t="shared" si="20"/>
        <v/>
      </c>
      <c r="H1343" s="13"/>
      <c r="I1343" s="13"/>
    </row>
    <row r="1344" spans="1:9" x14ac:dyDescent="0.3">
      <c r="A1344" s="18"/>
      <c r="B1344" s="13"/>
      <c r="C1344" s="19" t="str">
        <f>IF($B1344="","",IFERROR(INDEX(Items!$B:$B,MATCH($B1344,Items!$A:$A,0)),"Unknown code"))</f>
        <v/>
      </c>
      <c r="D1344" s="17"/>
      <c r="E1344" s="13"/>
      <c r="F1344" s="13"/>
      <c r="G1344" s="19" t="str">
        <f t="shared" si="20"/>
        <v/>
      </c>
      <c r="H1344" s="13"/>
      <c r="I1344" s="13"/>
    </row>
    <row r="1345" spans="1:9" x14ac:dyDescent="0.3">
      <c r="A1345" s="18"/>
      <c r="B1345" s="13"/>
      <c r="C1345" s="19" t="str">
        <f>IF($B1345="","",IFERROR(INDEX(Items!$B:$B,MATCH($B1345,Items!$A:$A,0)),"Unknown code"))</f>
        <v/>
      </c>
      <c r="D1345" s="17"/>
      <c r="E1345" s="13"/>
      <c r="F1345" s="13"/>
      <c r="G1345" s="19" t="str">
        <f t="shared" si="20"/>
        <v/>
      </c>
      <c r="H1345" s="13"/>
      <c r="I1345" s="13"/>
    </row>
    <row r="1346" spans="1:9" x14ac:dyDescent="0.3">
      <c r="A1346" s="18"/>
      <c r="B1346" s="13"/>
      <c r="C1346" s="19" t="str">
        <f>IF($B1346="","",IFERROR(INDEX(Items!$B:$B,MATCH($B1346,Items!$A:$A,0)),"Unknown code"))</f>
        <v/>
      </c>
      <c r="D1346" s="17"/>
      <c r="E1346" s="13"/>
      <c r="F1346" s="13"/>
      <c r="G1346" s="19" t="str">
        <f t="shared" si="20"/>
        <v/>
      </c>
      <c r="H1346" s="13"/>
      <c r="I1346" s="13"/>
    </row>
    <row r="1347" spans="1:9" x14ac:dyDescent="0.3">
      <c r="A1347" s="18"/>
      <c r="B1347" s="13"/>
      <c r="C1347" s="19" t="str">
        <f>IF($B1347="","",IFERROR(INDEX(Items!$B:$B,MATCH($B1347,Items!$A:$A,0)),"Unknown code"))</f>
        <v/>
      </c>
      <c r="D1347" s="17"/>
      <c r="E1347" s="13"/>
      <c r="F1347" s="13"/>
      <c r="G1347" s="19" t="str">
        <f t="shared" si="20"/>
        <v/>
      </c>
      <c r="H1347" s="13"/>
      <c r="I1347" s="13"/>
    </row>
    <row r="1348" spans="1:9" x14ac:dyDescent="0.3">
      <c r="A1348" s="18"/>
      <c r="B1348" s="13"/>
      <c r="C1348" s="19" t="str">
        <f>IF($B1348="","",IFERROR(INDEX(Items!$B:$B,MATCH($B1348,Items!$A:$A,0)),"Unknown code"))</f>
        <v/>
      </c>
      <c r="D1348" s="17"/>
      <c r="E1348" s="13"/>
      <c r="F1348" s="13"/>
      <c r="G1348" s="19" t="str">
        <f t="shared" ref="G1348:G1411" si="21">IF($D1348="","",IF(AND($E1348="",$F1348&lt;&gt;""),"Receipt",IF(AND($E1348&lt;&gt;"",$F1348=""),"Issue",IF(AND($E1348&lt;&gt;"",$F1348&lt;&gt;""),IF($E1348=$F1348,"Same location","Transfer"),"Location missing"))))</f>
        <v/>
      </c>
      <c r="H1348" s="13"/>
      <c r="I1348" s="13"/>
    </row>
    <row r="1349" spans="1:9" x14ac:dyDescent="0.3">
      <c r="A1349" s="18"/>
      <c r="B1349" s="13"/>
      <c r="C1349" s="19" t="str">
        <f>IF($B1349="","",IFERROR(INDEX(Items!$B:$B,MATCH($B1349,Items!$A:$A,0)),"Unknown code"))</f>
        <v/>
      </c>
      <c r="D1349" s="17"/>
      <c r="E1349" s="13"/>
      <c r="F1349" s="13"/>
      <c r="G1349" s="19" t="str">
        <f t="shared" si="21"/>
        <v/>
      </c>
      <c r="H1349" s="13"/>
      <c r="I1349" s="13"/>
    </row>
    <row r="1350" spans="1:9" x14ac:dyDescent="0.3">
      <c r="A1350" s="18"/>
      <c r="B1350" s="13"/>
      <c r="C1350" s="19" t="str">
        <f>IF($B1350="","",IFERROR(INDEX(Items!$B:$B,MATCH($B1350,Items!$A:$A,0)),"Unknown code"))</f>
        <v/>
      </c>
      <c r="D1350" s="17"/>
      <c r="E1350" s="13"/>
      <c r="F1350" s="13"/>
      <c r="G1350" s="19" t="str">
        <f t="shared" si="21"/>
        <v/>
      </c>
      <c r="H1350" s="13"/>
      <c r="I1350" s="13"/>
    </row>
    <row r="1351" spans="1:9" x14ac:dyDescent="0.3">
      <c r="A1351" s="18"/>
      <c r="B1351" s="13"/>
      <c r="C1351" s="19" t="str">
        <f>IF($B1351="","",IFERROR(INDEX(Items!$B:$B,MATCH($B1351,Items!$A:$A,0)),"Unknown code"))</f>
        <v/>
      </c>
      <c r="D1351" s="17"/>
      <c r="E1351" s="13"/>
      <c r="F1351" s="13"/>
      <c r="G1351" s="19" t="str">
        <f t="shared" si="21"/>
        <v/>
      </c>
      <c r="H1351" s="13"/>
      <c r="I1351" s="13"/>
    </row>
    <row r="1352" spans="1:9" x14ac:dyDescent="0.3">
      <c r="A1352" s="18"/>
      <c r="B1352" s="13"/>
      <c r="C1352" s="19" t="str">
        <f>IF($B1352="","",IFERROR(INDEX(Items!$B:$B,MATCH($B1352,Items!$A:$A,0)),"Unknown code"))</f>
        <v/>
      </c>
      <c r="D1352" s="17"/>
      <c r="E1352" s="13"/>
      <c r="F1352" s="13"/>
      <c r="G1352" s="19" t="str">
        <f t="shared" si="21"/>
        <v/>
      </c>
      <c r="H1352" s="13"/>
      <c r="I1352" s="13"/>
    </row>
    <row r="1353" spans="1:9" x14ac:dyDescent="0.3">
      <c r="A1353" s="18"/>
      <c r="B1353" s="13"/>
      <c r="C1353" s="19" t="str">
        <f>IF($B1353="","",IFERROR(INDEX(Items!$B:$B,MATCH($B1353,Items!$A:$A,0)),"Unknown code"))</f>
        <v/>
      </c>
      <c r="D1353" s="17"/>
      <c r="E1353" s="13"/>
      <c r="F1353" s="13"/>
      <c r="G1353" s="19" t="str">
        <f t="shared" si="21"/>
        <v/>
      </c>
      <c r="H1353" s="13"/>
      <c r="I1353" s="13"/>
    </row>
    <row r="1354" spans="1:9" x14ac:dyDescent="0.3">
      <c r="A1354" s="18"/>
      <c r="B1354" s="13"/>
      <c r="C1354" s="19" t="str">
        <f>IF($B1354="","",IFERROR(INDEX(Items!$B:$B,MATCH($B1354,Items!$A:$A,0)),"Unknown code"))</f>
        <v/>
      </c>
      <c r="D1354" s="17"/>
      <c r="E1354" s="13"/>
      <c r="F1354" s="13"/>
      <c r="G1354" s="19" t="str">
        <f t="shared" si="21"/>
        <v/>
      </c>
      <c r="H1354" s="13"/>
      <c r="I1354" s="13"/>
    </row>
    <row r="1355" spans="1:9" x14ac:dyDescent="0.3">
      <c r="A1355" s="18"/>
      <c r="B1355" s="13"/>
      <c r="C1355" s="19" t="str">
        <f>IF($B1355="","",IFERROR(INDEX(Items!$B:$B,MATCH($B1355,Items!$A:$A,0)),"Unknown code"))</f>
        <v/>
      </c>
      <c r="D1355" s="17"/>
      <c r="E1355" s="13"/>
      <c r="F1355" s="13"/>
      <c r="G1355" s="19" t="str">
        <f t="shared" si="21"/>
        <v/>
      </c>
      <c r="H1355" s="13"/>
      <c r="I1355" s="13"/>
    </row>
    <row r="1356" spans="1:9" x14ac:dyDescent="0.3">
      <c r="A1356" s="18"/>
      <c r="B1356" s="13"/>
      <c r="C1356" s="19" t="str">
        <f>IF($B1356="","",IFERROR(INDEX(Items!$B:$B,MATCH($B1356,Items!$A:$A,0)),"Unknown code"))</f>
        <v/>
      </c>
      <c r="D1356" s="17"/>
      <c r="E1356" s="13"/>
      <c r="F1356" s="13"/>
      <c r="G1356" s="19" t="str">
        <f t="shared" si="21"/>
        <v/>
      </c>
      <c r="H1356" s="13"/>
      <c r="I1356" s="13"/>
    </row>
    <row r="1357" spans="1:9" x14ac:dyDescent="0.3">
      <c r="A1357" s="18"/>
      <c r="B1357" s="13"/>
      <c r="C1357" s="19" t="str">
        <f>IF($B1357="","",IFERROR(INDEX(Items!$B:$B,MATCH($B1357,Items!$A:$A,0)),"Unknown code"))</f>
        <v/>
      </c>
      <c r="D1357" s="17"/>
      <c r="E1357" s="13"/>
      <c r="F1357" s="13"/>
      <c r="G1357" s="19" t="str">
        <f t="shared" si="21"/>
        <v/>
      </c>
      <c r="H1357" s="13"/>
      <c r="I1357" s="13"/>
    </row>
    <row r="1358" spans="1:9" x14ac:dyDescent="0.3">
      <c r="A1358" s="18"/>
      <c r="B1358" s="13"/>
      <c r="C1358" s="19" t="str">
        <f>IF($B1358="","",IFERROR(INDEX(Items!$B:$B,MATCH($B1358,Items!$A:$A,0)),"Unknown code"))</f>
        <v/>
      </c>
      <c r="D1358" s="17"/>
      <c r="E1358" s="13"/>
      <c r="F1358" s="13"/>
      <c r="G1358" s="19" t="str">
        <f t="shared" si="21"/>
        <v/>
      </c>
      <c r="H1358" s="13"/>
      <c r="I1358" s="13"/>
    </row>
    <row r="1359" spans="1:9" x14ac:dyDescent="0.3">
      <c r="A1359" s="18"/>
      <c r="B1359" s="13"/>
      <c r="C1359" s="19" t="str">
        <f>IF($B1359="","",IFERROR(INDEX(Items!$B:$B,MATCH($B1359,Items!$A:$A,0)),"Unknown code"))</f>
        <v/>
      </c>
      <c r="D1359" s="17"/>
      <c r="E1359" s="13"/>
      <c r="F1359" s="13"/>
      <c r="G1359" s="19" t="str">
        <f t="shared" si="21"/>
        <v/>
      </c>
      <c r="H1359" s="13"/>
      <c r="I1359" s="13"/>
    </row>
    <row r="1360" spans="1:9" x14ac:dyDescent="0.3">
      <c r="A1360" s="18"/>
      <c r="B1360" s="13"/>
      <c r="C1360" s="19" t="str">
        <f>IF($B1360="","",IFERROR(INDEX(Items!$B:$B,MATCH($B1360,Items!$A:$A,0)),"Unknown code"))</f>
        <v/>
      </c>
      <c r="D1360" s="17"/>
      <c r="E1360" s="13"/>
      <c r="F1360" s="13"/>
      <c r="G1360" s="19" t="str">
        <f t="shared" si="21"/>
        <v/>
      </c>
      <c r="H1360" s="13"/>
      <c r="I1360" s="13"/>
    </row>
    <row r="1361" spans="1:9" x14ac:dyDescent="0.3">
      <c r="A1361" s="18"/>
      <c r="B1361" s="13"/>
      <c r="C1361" s="19" t="str">
        <f>IF($B1361="","",IFERROR(INDEX(Items!$B:$B,MATCH($B1361,Items!$A:$A,0)),"Unknown code"))</f>
        <v/>
      </c>
      <c r="D1361" s="17"/>
      <c r="E1361" s="13"/>
      <c r="F1361" s="13"/>
      <c r="G1361" s="19" t="str">
        <f t="shared" si="21"/>
        <v/>
      </c>
      <c r="H1361" s="13"/>
      <c r="I1361" s="13"/>
    </row>
    <row r="1362" spans="1:9" x14ac:dyDescent="0.3">
      <c r="A1362" s="18"/>
      <c r="B1362" s="13"/>
      <c r="C1362" s="19" t="str">
        <f>IF($B1362="","",IFERROR(INDEX(Items!$B:$B,MATCH($B1362,Items!$A:$A,0)),"Unknown code"))</f>
        <v/>
      </c>
      <c r="D1362" s="17"/>
      <c r="E1362" s="13"/>
      <c r="F1362" s="13"/>
      <c r="G1362" s="19" t="str">
        <f t="shared" si="21"/>
        <v/>
      </c>
      <c r="H1362" s="13"/>
      <c r="I1362" s="13"/>
    </row>
    <row r="1363" spans="1:9" x14ac:dyDescent="0.3">
      <c r="A1363" s="18"/>
      <c r="B1363" s="13"/>
      <c r="C1363" s="19" t="str">
        <f>IF($B1363="","",IFERROR(INDEX(Items!$B:$B,MATCH($B1363,Items!$A:$A,0)),"Unknown code"))</f>
        <v/>
      </c>
      <c r="D1363" s="17"/>
      <c r="E1363" s="13"/>
      <c r="F1363" s="13"/>
      <c r="G1363" s="19" t="str">
        <f t="shared" si="21"/>
        <v/>
      </c>
      <c r="H1363" s="13"/>
      <c r="I1363" s="13"/>
    </row>
    <row r="1364" spans="1:9" x14ac:dyDescent="0.3">
      <c r="A1364" s="18"/>
      <c r="B1364" s="13"/>
      <c r="C1364" s="19" t="str">
        <f>IF($B1364="","",IFERROR(INDEX(Items!$B:$B,MATCH($B1364,Items!$A:$A,0)),"Unknown code"))</f>
        <v/>
      </c>
      <c r="D1364" s="17"/>
      <c r="E1364" s="13"/>
      <c r="F1364" s="13"/>
      <c r="G1364" s="19" t="str">
        <f t="shared" si="21"/>
        <v/>
      </c>
      <c r="H1364" s="13"/>
      <c r="I1364" s="13"/>
    </row>
    <row r="1365" spans="1:9" x14ac:dyDescent="0.3">
      <c r="A1365" s="18"/>
      <c r="B1365" s="13"/>
      <c r="C1365" s="19" t="str">
        <f>IF($B1365="","",IFERROR(INDEX(Items!$B:$B,MATCH($B1365,Items!$A:$A,0)),"Unknown code"))</f>
        <v/>
      </c>
      <c r="D1365" s="17"/>
      <c r="E1365" s="13"/>
      <c r="F1365" s="13"/>
      <c r="G1365" s="19" t="str">
        <f t="shared" si="21"/>
        <v/>
      </c>
      <c r="H1365" s="13"/>
      <c r="I1365" s="13"/>
    </row>
    <row r="1366" spans="1:9" x14ac:dyDescent="0.3">
      <c r="A1366" s="18"/>
      <c r="B1366" s="13"/>
      <c r="C1366" s="19" t="str">
        <f>IF($B1366="","",IFERROR(INDEX(Items!$B:$B,MATCH($B1366,Items!$A:$A,0)),"Unknown code"))</f>
        <v/>
      </c>
      <c r="D1366" s="17"/>
      <c r="E1366" s="13"/>
      <c r="F1366" s="13"/>
      <c r="G1366" s="19" t="str">
        <f t="shared" si="21"/>
        <v/>
      </c>
      <c r="H1366" s="13"/>
      <c r="I1366" s="13"/>
    </row>
    <row r="1367" spans="1:9" x14ac:dyDescent="0.3">
      <c r="A1367" s="18"/>
      <c r="B1367" s="13"/>
      <c r="C1367" s="19" t="str">
        <f>IF($B1367="","",IFERROR(INDEX(Items!$B:$B,MATCH($B1367,Items!$A:$A,0)),"Unknown code"))</f>
        <v/>
      </c>
      <c r="D1367" s="17"/>
      <c r="E1367" s="13"/>
      <c r="F1367" s="13"/>
      <c r="G1367" s="19" t="str">
        <f t="shared" si="21"/>
        <v/>
      </c>
      <c r="H1367" s="13"/>
      <c r="I1367" s="13"/>
    </row>
    <row r="1368" spans="1:9" x14ac:dyDescent="0.3">
      <c r="A1368" s="18"/>
      <c r="B1368" s="13"/>
      <c r="C1368" s="19" t="str">
        <f>IF($B1368="","",IFERROR(INDEX(Items!$B:$B,MATCH($B1368,Items!$A:$A,0)),"Unknown code"))</f>
        <v/>
      </c>
      <c r="D1368" s="17"/>
      <c r="E1368" s="13"/>
      <c r="F1368" s="13"/>
      <c r="G1368" s="19" t="str">
        <f t="shared" si="21"/>
        <v/>
      </c>
      <c r="H1368" s="13"/>
      <c r="I1368" s="13"/>
    </row>
    <row r="1369" spans="1:9" x14ac:dyDescent="0.3">
      <c r="A1369" s="18"/>
      <c r="B1369" s="13"/>
      <c r="C1369" s="19" t="str">
        <f>IF($B1369="","",IFERROR(INDEX(Items!$B:$B,MATCH($B1369,Items!$A:$A,0)),"Unknown code"))</f>
        <v/>
      </c>
      <c r="D1369" s="17"/>
      <c r="E1369" s="13"/>
      <c r="F1369" s="13"/>
      <c r="G1369" s="19" t="str">
        <f t="shared" si="21"/>
        <v/>
      </c>
      <c r="H1369" s="13"/>
      <c r="I1369" s="13"/>
    </row>
    <row r="1370" spans="1:9" x14ac:dyDescent="0.3">
      <c r="A1370" s="18"/>
      <c r="B1370" s="13"/>
      <c r="C1370" s="19" t="str">
        <f>IF($B1370="","",IFERROR(INDEX(Items!$B:$B,MATCH($B1370,Items!$A:$A,0)),"Unknown code"))</f>
        <v/>
      </c>
      <c r="D1370" s="17"/>
      <c r="E1370" s="13"/>
      <c r="F1370" s="13"/>
      <c r="G1370" s="19" t="str">
        <f t="shared" si="21"/>
        <v/>
      </c>
      <c r="H1370" s="13"/>
      <c r="I1370" s="13"/>
    </row>
    <row r="1371" spans="1:9" x14ac:dyDescent="0.3">
      <c r="A1371" s="18"/>
      <c r="B1371" s="13"/>
      <c r="C1371" s="19" t="str">
        <f>IF($B1371="","",IFERROR(INDEX(Items!$B:$B,MATCH($B1371,Items!$A:$A,0)),"Unknown code"))</f>
        <v/>
      </c>
      <c r="D1371" s="17"/>
      <c r="E1371" s="13"/>
      <c r="F1371" s="13"/>
      <c r="G1371" s="19" t="str">
        <f t="shared" si="21"/>
        <v/>
      </c>
      <c r="H1371" s="13"/>
      <c r="I1371" s="13"/>
    </row>
    <row r="1372" spans="1:9" x14ac:dyDescent="0.3">
      <c r="A1372" s="18"/>
      <c r="B1372" s="13"/>
      <c r="C1372" s="19" t="str">
        <f>IF($B1372="","",IFERROR(INDEX(Items!$B:$B,MATCH($B1372,Items!$A:$A,0)),"Unknown code"))</f>
        <v/>
      </c>
      <c r="D1372" s="17"/>
      <c r="E1372" s="13"/>
      <c r="F1372" s="13"/>
      <c r="G1372" s="19" t="str">
        <f t="shared" si="21"/>
        <v/>
      </c>
      <c r="H1372" s="13"/>
      <c r="I1372" s="13"/>
    </row>
    <row r="1373" spans="1:9" x14ac:dyDescent="0.3">
      <c r="A1373" s="18"/>
      <c r="B1373" s="13"/>
      <c r="C1373" s="19" t="str">
        <f>IF($B1373="","",IFERROR(INDEX(Items!$B:$B,MATCH($B1373,Items!$A:$A,0)),"Unknown code"))</f>
        <v/>
      </c>
      <c r="D1373" s="17"/>
      <c r="E1373" s="13"/>
      <c r="F1373" s="13"/>
      <c r="G1373" s="19" t="str">
        <f t="shared" si="21"/>
        <v/>
      </c>
      <c r="H1373" s="13"/>
      <c r="I1373" s="13"/>
    </row>
    <row r="1374" spans="1:9" x14ac:dyDescent="0.3">
      <c r="A1374" s="18"/>
      <c r="B1374" s="13"/>
      <c r="C1374" s="19" t="str">
        <f>IF($B1374="","",IFERROR(INDEX(Items!$B:$B,MATCH($B1374,Items!$A:$A,0)),"Unknown code"))</f>
        <v/>
      </c>
      <c r="D1374" s="17"/>
      <c r="E1374" s="13"/>
      <c r="F1374" s="13"/>
      <c r="G1374" s="19" t="str">
        <f t="shared" si="21"/>
        <v/>
      </c>
      <c r="H1374" s="13"/>
      <c r="I1374" s="13"/>
    </row>
    <row r="1375" spans="1:9" x14ac:dyDescent="0.3">
      <c r="A1375" s="18"/>
      <c r="B1375" s="13"/>
      <c r="C1375" s="19" t="str">
        <f>IF($B1375="","",IFERROR(INDEX(Items!$B:$B,MATCH($B1375,Items!$A:$A,0)),"Unknown code"))</f>
        <v/>
      </c>
      <c r="D1375" s="17"/>
      <c r="E1375" s="13"/>
      <c r="F1375" s="13"/>
      <c r="G1375" s="19" t="str">
        <f t="shared" si="21"/>
        <v/>
      </c>
      <c r="H1375" s="13"/>
      <c r="I1375" s="13"/>
    </row>
    <row r="1376" spans="1:9" x14ac:dyDescent="0.3">
      <c r="A1376" s="18"/>
      <c r="B1376" s="13"/>
      <c r="C1376" s="19" t="str">
        <f>IF($B1376="","",IFERROR(INDEX(Items!$B:$B,MATCH($B1376,Items!$A:$A,0)),"Unknown code"))</f>
        <v/>
      </c>
      <c r="D1376" s="17"/>
      <c r="E1376" s="13"/>
      <c r="F1376" s="13"/>
      <c r="G1376" s="19" t="str">
        <f t="shared" si="21"/>
        <v/>
      </c>
      <c r="H1376" s="13"/>
      <c r="I1376" s="13"/>
    </row>
    <row r="1377" spans="1:9" x14ac:dyDescent="0.3">
      <c r="A1377" s="18"/>
      <c r="B1377" s="13"/>
      <c r="C1377" s="19" t="str">
        <f>IF($B1377="","",IFERROR(INDEX(Items!$B:$B,MATCH($B1377,Items!$A:$A,0)),"Unknown code"))</f>
        <v/>
      </c>
      <c r="D1377" s="17"/>
      <c r="E1377" s="13"/>
      <c r="F1377" s="13"/>
      <c r="G1377" s="19" t="str">
        <f t="shared" si="21"/>
        <v/>
      </c>
      <c r="H1377" s="13"/>
      <c r="I1377" s="13"/>
    </row>
    <row r="1378" spans="1:9" x14ac:dyDescent="0.3">
      <c r="A1378" s="18"/>
      <c r="B1378" s="13"/>
      <c r="C1378" s="19" t="str">
        <f>IF($B1378="","",IFERROR(INDEX(Items!$B:$B,MATCH($B1378,Items!$A:$A,0)),"Unknown code"))</f>
        <v/>
      </c>
      <c r="D1378" s="17"/>
      <c r="E1378" s="13"/>
      <c r="F1378" s="13"/>
      <c r="G1378" s="19" t="str">
        <f t="shared" si="21"/>
        <v/>
      </c>
      <c r="H1378" s="13"/>
      <c r="I1378" s="13"/>
    </row>
    <row r="1379" spans="1:9" x14ac:dyDescent="0.3">
      <c r="A1379" s="18"/>
      <c r="B1379" s="13"/>
      <c r="C1379" s="19" t="str">
        <f>IF($B1379="","",IFERROR(INDEX(Items!$B:$B,MATCH($B1379,Items!$A:$A,0)),"Unknown code"))</f>
        <v/>
      </c>
      <c r="D1379" s="17"/>
      <c r="E1379" s="13"/>
      <c r="F1379" s="13"/>
      <c r="G1379" s="19" t="str">
        <f t="shared" si="21"/>
        <v/>
      </c>
      <c r="H1379" s="13"/>
      <c r="I1379" s="13"/>
    </row>
    <row r="1380" spans="1:9" x14ac:dyDescent="0.3">
      <c r="A1380" s="18"/>
      <c r="B1380" s="13"/>
      <c r="C1380" s="19" t="str">
        <f>IF($B1380="","",IFERROR(INDEX(Items!$B:$B,MATCH($B1380,Items!$A:$A,0)),"Unknown code"))</f>
        <v/>
      </c>
      <c r="D1380" s="17"/>
      <c r="E1380" s="13"/>
      <c r="F1380" s="13"/>
      <c r="G1380" s="19" t="str">
        <f t="shared" si="21"/>
        <v/>
      </c>
      <c r="H1380" s="13"/>
      <c r="I1380" s="13"/>
    </row>
    <row r="1381" spans="1:9" x14ac:dyDescent="0.3">
      <c r="A1381" s="18"/>
      <c r="B1381" s="13"/>
      <c r="C1381" s="19" t="str">
        <f>IF($B1381="","",IFERROR(INDEX(Items!$B:$B,MATCH($B1381,Items!$A:$A,0)),"Unknown code"))</f>
        <v/>
      </c>
      <c r="D1381" s="17"/>
      <c r="E1381" s="13"/>
      <c r="F1381" s="13"/>
      <c r="G1381" s="19" t="str">
        <f t="shared" si="21"/>
        <v/>
      </c>
      <c r="H1381" s="13"/>
      <c r="I1381" s="13"/>
    </row>
    <row r="1382" spans="1:9" x14ac:dyDescent="0.3">
      <c r="A1382" s="18"/>
      <c r="B1382" s="13"/>
      <c r="C1382" s="19" t="str">
        <f>IF($B1382="","",IFERROR(INDEX(Items!$B:$B,MATCH($B1382,Items!$A:$A,0)),"Unknown code"))</f>
        <v/>
      </c>
      <c r="D1382" s="17"/>
      <c r="E1382" s="13"/>
      <c r="F1382" s="13"/>
      <c r="G1382" s="19" t="str">
        <f t="shared" si="21"/>
        <v/>
      </c>
      <c r="H1382" s="13"/>
      <c r="I1382" s="13"/>
    </row>
    <row r="1383" spans="1:9" x14ac:dyDescent="0.3">
      <c r="A1383" s="18"/>
      <c r="B1383" s="13"/>
      <c r="C1383" s="19" t="str">
        <f>IF($B1383="","",IFERROR(INDEX(Items!$B:$B,MATCH($B1383,Items!$A:$A,0)),"Unknown code"))</f>
        <v/>
      </c>
      <c r="D1383" s="17"/>
      <c r="E1383" s="13"/>
      <c r="F1383" s="13"/>
      <c r="G1383" s="19" t="str">
        <f t="shared" si="21"/>
        <v/>
      </c>
      <c r="H1383" s="13"/>
      <c r="I1383" s="13"/>
    </row>
    <row r="1384" spans="1:9" x14ac:dyDescent="0.3">
      <c r="A1384" s="18"/>
      <c r="B1384" s="13"/>
      <c r="C1384" s="19" t="str">
        <f>IF($B1384="","",IFERROR(INDEX(Items!$B:$B,MATCH($B1384,Items!$A:$A,0)),"Unknown code"))</f>
        <v/>
      </c>
      <c r="D1384" s="17"/>
      <c r="E1384" s="13"/>
      <c r="F1384" s="13"/>
      <c r="G1384" s="19" t="str">
        <f t="shared" si="21"/>
        <v/>
      </c>
      <c r="H1384" s="13"/>
      <c r="I1384" s="13"/>
    </row>
    <row r="1385" spans="1:9" x14ac:dyDescent="0.3">
      <c r="A1385" s="18"/>
      <c r="B1385" s="13"/>
      <c r="C1385" s="19" t="str">
        <f>IF($B1385="","",IFERROR(INDEX(Items!$B:$B,MATCH($B1385,Items!$A:$A,0)),"Unknown code"))</f>
        <v/>
      </c>
      <c r="D1385" s="17"/>
      <c r="E1385" s="13"/>
      <c r="F1385" s="13"/>
      <c r="G1385" s="19" t="str">
        <f t="shared" si="21"/>
        <v/>
      </c>
      <c r="H1385" s="13"/>
      <c r="I1385" s="13"/>
    </row>
    <row r="1386" spans="1:9" x14ac:dyDescent="0.3">
      <c r="A1386" s="18"/>
      <c r="B1386" s="13"/>
      <c r="C1386" s="19" t="str">
        <f>IF($B1386="","",IFERROR(INDEX(Items!$B:$B,MATCH($B1386,Items!$A:$A,0)),"Unknown code"))</f>
        <v/>
      </c>
      <c r="D1386" s="17"/>
      <c r="E1386" s="13"/>
      <c r="F1386" s="13"/>
      <c r="G1386" s="19" t="str">
        <f t="shared" si="21"/>
        <v/>
      </c>
      <c r="H1386" s="13"/>
      <c r="I1386" s="13"/>
    </row>
    <row r="1387" spans="1:9" x14ac:dyDescent="0.3">
      <c r="A1387" s="18"/>
      <c r="B1387" s="13"/>
      <c r="C1387" s="19" t="str">
        <f>IF($B1387="","",IFERROR(INDEX(Items!$B:$B,MATCH($B1387,Items!$A:$A,0)),"Unknown code"))</f>
        <v/>
      </c>
      <c r="D1387" s="17"/>
      <c r="E1387" s="13"/>
      <c r="F1387" s="13"/>
      <c r="G1387" s="19" t="str">
        <f t="shared" si="21"/>
        <v/>
      </c>
      <c r="H1387" s="13"/>
      <c r="I1387" s="13"/>
    </row>
    <row r="1388" spans="1:9" x14ac:dyDescent="0.3">
      <c r="A1388" s="18"/>
      <c r="B1388" s="13"/>
      <c r="C1388" s="19" t="str">
        <f>IF($B1388="","",IFERROR(INDEX(Items!$B:$B,MATCH($B1388,Items!$A:$A,0)),"Unknown code"))</f>
        <v/>
      </c>
      <c r="D1388" s="17"/>
      <c r="E1388" s="13"/>
      <c r="F1388" s="13"/>
      <c r="G1388" s="19" t="str">
        <f t="shared" si="21"/>
        <v/>
      </c>
      <c r="H1388" s="13"/>
      <c r="I1388" s="13"/>
    </row>
    <row r="1389" spans="1:9" x14ac:dyDescent="0.3">
      <c r="A1389" s="18"/>
      <c r="B1389" s="13"/>
      <c r="C1389" s="19" t="str">
        <f>IF($B1389="","",IFERROR(INDEX(Items!$B:$B,MATCH($B1389,Items!$A:$A,0)),"Unknown code"))</f>
        <v/>
      </c>
      <c r="D1389" s="17"/>
      <c r="E1389" s="13"/>
      <c r="F1389" s="13"/>
      <c r="G1389" s="19" t="str">
        <f t="shared" si="21"/>
        <v/>
      </c>
      <c r="H1389" s="13"/>
      <c r="I1389" s="13"/>
    </row>
    <row r="1390" spans="1:9" x14ac:dyDescent="0.3">
      <c r="A1390" s="18"/>
      <c r="B1390" s="13"/>
      <c r="C1390" s="19" t="str">
        <f>IF($B1390="","",IFERROR(INDEX(Items!$B:$B,MATCH($B1390,Items!$A:$A,0)),"Unknown code"))</f>
        <v/>
      </c>
      <c r="D1390" s="17"/>
      <c r="E1390" s="13"/>
      <c r="F1390" s="13"/>
      <c r="G1390" s="19" t="str">
        <f t="shared" si="21"/>
        <v/>
      </c>
      <c r="H1390" s="13"/>
      <c r="I1390" s="13"/>
    </row>
    <row r="1391" spans="1:9" x14ac:dyDescent="0.3">
      <c r="A1391" s="18"/>
      <c r="B1391" s="13"/>
      <c r="C1391" s="19" t="str">
        <f>IF($B1391="","",IFERROR(INDEX(Items!$B:$B,MATCH($B1391,Items!$A:$A,0)),"Unknown code"))</f>
        <v/>
      </c>
      <c r="D1391" s="17"/>
      <c r="E1391" s="13"/>
      <c r="F1391" s="13"/>
      <c r="G1391" s="19" t="str">
        <f t="shared" si="21"/>
        <v/>
      </c>
      <c r="H1391" s="13"/>
      <c r="I1391" s="13"/>
    </row>
    <row r="1392" spans="1:9" x14ac:dyDescent="0.3">
      <c r="A1392" s="18"/>
      <c r="B1392" s="13"/>
      <c r="C1392" s="19" t="str">
        <f>IF($B1392="","",IFERROR(INDEX(Items!$B:$B,MATCH($B1392,Items!$A:$A,0)),"Unknown code"))</f>
        <v/>
      </c>
      <c r="D1392" s="17"/>
      <c r="E1392" s="13"/>
      <c r="F1392" s="13"/>
      <c r="G1392" s="19" t="str">
        <f t="shared" si="21"/>
        <v/>
      </c>
      <c r="H1392" s="13"/>
      <c r="I1392" s="13"/>
    </row>
    <row r="1393" spans="1:9" x14ac:dyDescent="0.3">
      <c r="A1393" s="18"/>
      <c r="B1393" s="13"/>
      <c r="C1393" s="19" t="str">
        <f>IF($B1393="","",IFERROR(INDEX(Items!$B:$B,MATCH($B1393,Items!$A:$A,0)),"Unknown code"))</f>
        <v/>
      </c>
      <c r="D1393" s="17"/>
      <c r="E1393" s="13"/>
      <c r="F1393" s="13"/>
      <c r="G1393" s="19" t="str">
        <f t="shared" si="21"/>
        <v/>
      </c>
      <c r="H1393" s="13"/>
      <c r="I1393" s="13"/>
    </row>
    <row r="1394" spans="1:9" x14ac:dyDescent="0.3">
      <c r="A1394" s="18"/>
      <c r="B1394" s="13"/>
      <c r="C1394" s="19" t="str">
        <f>IF($B1394="","",IFERROR(INDEX(Items!$B:$B,MATCH($B1394,Items!$A:$A,0)),"Unknown code"))</f>
        <v/>
      </c>
      <c r="D1394" s="17"/>
      <c r="E1394" s="13"/>
      <c r="F1394" s="13"/>
      <c r="G1394" s="19" t="str">
        <f t="shared" si="21"/>
        <v/>
      </c>
      <c r="H1394" s="13"/>
      <c r="I1394" s="13"/>
    </row>
    <row r="1395" spans="1:9" x14ac:dyDescent="0.3">
      <c r="A1395" s="18"/>
      <c r="B1395" s="13"/>
      <c r="C1395" s="19" t="str">
        <f>IF($B1395="","",IFERROR(INDEX(Items!$B:$B,MATCH($B1395,Items!$A:$A,0)),"Unknown code"))</f>
        <v/>
      </c>
      <c r="D1395" s="17"/>
      <c r="E1395" s="13"/>
      <c r="F1395" s="13"/>
      <c r="G1395" s="19" t="str">
        <f t="shared" si="21"/>
        <v/>
      </c>
      <c r="H1395" s="13"/>
      <c r="I1395" s="13"/>
    </row>
    <row r="1396" spans="1:9" x14ac:dyDescent="0.3">
      <c r="A1396" s="18"/>
      <c r="B1396" s="13"/>
      <c r="C1396" s="19" t="str">
        <f>IF($B1396="","",IFERROR(INDEX(Items!$B:$B,MATCH($B1396,Items!$A:$A,0)),"Unknown code"))</f>
        <v/>
      </c>
      <c r="D1396" s="17"/>
      <c r="E1396" s="13"/>
      <c r="F1396" s="13"/>
      <c r="G1396" s="19" t="str">
        <f t="shared" si="21"/>
        <v/>
      </c>
      <c r="H1396" s="13"/>
      <c r="I1396" s="13"/>
    </row>
    <row r="1397" spans="1:9" x14ac:dyDescent="0.3">
      <c r="A1397" s="18"/>
      <c r="B1397" s="13"/>
      <c r="C1397" s="19" t="str">
        <f>IF($B1397="","",IFERROR(INDEX(Items!$B:$B,MATCH($B1397,Items!$A:$A,0)),"Unknown code"))</f>
        <v/>
      </c>
      <c r="D1397" s="17"/>
      <c r="E1397" s="13"/>
      <c r="F1397" s="13"/>
      <c r="G1397" s="19" t="str">
        <f t="shared" si="21"/>
        <v/>
      </c>
      <c r="H1397" s="13"/>
      <c r="I1397" s="13"/>
    </row>
    <row r="1398" spans="1:9" x14ac:dyDescent="0.3">
      <c r="A1398" s="18"/>
      <c r="B1398" s="13"/>
      <c r="C1398" s="19" t="str">
        <f>IF($B1398="","",IFERROR(INDEX(Items!$B:$B,MATCH($B1398,Items!$A:$A,0)),"Unknown code"))</f>
        <v/>
      </c>
      <c r="D1398" s="17"/>
      <c r="E1398" s="13"/>
      <c r="F1398" s="13"/>
      <c r="G1398" s="19" t="str">
        <f t="shared" si="21"/>
        <v/>
      </c>
      <c r="H1398" s="13"/>
      <c r="I1398" s="13"/>
    </row>
    <row r="1399" spans="1:9" x14ac:dyDescent="0.3">
      <c r="A1399" s="18"/>
      <c r="B1399" s="13"/>
      <c r="C1399" s="19" t="str">
        <f>IF($B1399="","",IFERROR(INDEX(Items!$B:$B,MATCH($B1399,Items!$A:$A,0)),"Unknown code"))</f>
        <v/>
      </c>
      <c r="D1399" s="17"/>
      <c r="E1399" s="13"/>
      <c r="F1399" s="13"/>
      <c r="G1399" s="19" t="str">
        <f t="shared" si="21"/>
        <v/>
      </c>
      <c r="H1399" s="13"/>
      <c r="I1399" s="13"/>
    </row>
    <row r="1400" spans="1:9" x14ac:dyDescent="0.3">
      <c r="A1400" s="18"/>
      <c r="B1400" s="13"/>
      <c r="C1400" s="19" t="str">
        <f>IF($B1400="","",IFERROR(INDEX(Items!$B:$B,MATCH($B1400,Items!$A:$A,0)),"Unknown code"))</f>
        <v/>
      </c>
      <c r="D1400" s="17"/>
      <c r="E1400" s="13"/>
      <c r="F1400" s="13"/>
      <c r="G1400" s="19" t="str">
        <f t="shared" si="21"/>
        <v/>
      </c>
      <c r="H1400" s="13"/>
      <c r="I1400" s="13"/>
    </row>
    <row r="1401" spans="1:9" x14ac:dyDescent="0.3">
      <c r="A1401" s="18"/>
      <c r="B1401" s="13"/>
      <c r="C1401" s="19" t="str">
        <f>IF($B1401="","",IFERROR(INDEX(Items!$B:$B,MATCH($B1401,Items!$A:$A,0)),"Unknown code"))</f>
        <v/>
      </c>
      <c r="D1401" s="17"/>
      <c r="E1401" s="13"/>
      <c r="F1401" s="13"/>
      <c r="G1401" s="19" t="str">
        <f t="shared" si="21"/>
        <v/>
      </c>
      <c r="H1401" s="13"/>
      <c r="I1401" s="13"/>
    </row>
    <row r="1402" spans="1:9" x14ac:dyDescent="0.3">
      <c r="A1402" s="18"/>
      <c r="B1402" s="13"/>
      <c r="C1402" s="19" t="str">
        <f>IF($B1402="","",IFERROR(INDEX(Items!$B:$B,MATCH($B1402,Items!$A:$A,0)),"Unknown code"))</f>
        <v/>
      </c>
      <c r="D1402" s="17"/>
      <c r="E1402" s="13"/>
      <c r="F1402" s="13"/>
      <c r="G1402" s="19" t="str">
        <f t="shared" si="21"/>
        <v/>
      </c>
      <c r="H1402" s="13"/>
      <c r="I1402" s="13"/>
    </row>
    <row r="1403" spans="1:9" x14ac:dyDescent="0.3">
      <c r="A1403" s="18"/>
      <c r="B1403" s="13"/>
      <c r="C1403" s="19" t="str">
        <f>IF($B1403="","",IFERROR(INDEX(Items!$B:$B,MATCH($B1403,Items!$A:$A,0)),"Unknown code"))</f>
        <v/>
      </c>
      <c r="D1403" s="17"/>
      <c r="E1403" s="13"/>
      <c r="F1403" s="13"/>
      <c r="G1403" s="19" t="str">
        <f t="shared" si="21"/>
        <v/>
      </c>
      <c r="H1403" s="13"/>
      <c r="I1403" s="13"/>
    </row>
    <row r="1404" spans="1:9" x14ac:dyDescent="0.3">
      <c r="A1404" s="18"/>
      <c r="B1404" s="13"/>
      <c r="C1404" s="19" t="str">
        <f>IF($B1404="","",IFERROR(INDEX(Items!$B:$B,MATCH($B1404,Items!$A:$A,0)),"Unknown code"))</f>
        <v/>
      </c>
      <c r="D1404" s="17"/>
      <c r="E1404" s="13"/>
      <c r="F1404" s="13"/>
      <c r="G1404" s="19" t="str">
        <f t="shared" si="21"/>
        <v/>
      </c>
      <c r="H1404" s="13"/>
      <c r="I1404" s="13"/>
    </row>
    <row r="1405" spans="1:9" x14ac:dyDescent="0.3">
      <c r="A1405" s="18"/>
      <c r="B1405" s="13"/>
      <c r="C1405" s="19" t="str">
        <f>IF($B1405="","",IFERROR(INDEX(Items!$B:$B,MATCH($B1405,Items!$A:$A,0)),"Unknown code"))</f>
        <v/>
      </c>
      <c r="D1405" s="17"/>
      <c r="E1405" s="13"/>
      <c r="F1405" s="13"/>
      <c r="G1405" s="19" t="str">
        <f t="shared" si="21"/>
        <v/>
      </c>
      <c r="H1405" s="13"/>
      <c r="I1405" s="13"/>
    </row>
    <row r="1406" spans="1:9" x14ac:dyDescent="0.3">
      <c r="A1406" s="18"/>
      <c r="B1406" s="13"/>
      <c r="C1406" s="19" t="str">
        <f>IF($B1406="","",IFERROR(INDEX(Items!$B:$B,MATCH($B1406,Items!$A:$A,0)),"Unknown code"))</f>
        <v/>
      </c>
      <c r="D1406" s="17"/>
      <c r="E1406" s="13"/>
      <c r="F1406" s="13"/>
      <c r="G1406" s="19" t="str">
        <f t="shared" si="21"/>
        <v/>
      </c>
      <c r="H1406" s="13"/>
      <c r="I1406" s="13"/>
    </row>
    <row r="1407" spans="1:9" x14ac:dyDescent="0.3">
      <c r="A1407" s="18"/>
      <c r="B1407" s="13"/>
      <c r="C1407" s="19" t="str">
        <f>IF($B1407="","",IFERROR(INDEX(Items!$B:$B,MATCH($B1407,Items!$A:$A,0)),"Unknown code"))</f>
        <v/>
      </c>
      <c r="D1407" s="17"/>
      <c r="E1407" s="13"/>
      <c r="F1407" s="13"/>
      <c r="G1407" s="19" t="str">
        <f t="shared" si="21"/>
        <v/>
      </c>
      <c r="H1407" s="13"/>
      <c r="I1407" s="13"/>
    </row>
    <row r="1408" spans="1:9" x14ac:dyDescent="0.3">
      <c r="A1408" s="18"/>
      <c r="B1408" s="13"/>
      <c r="C1408" s="19" t="str">
        <f>IF($B1408="","",IFERROR(INDEX(Items!$B:$B,MATCH($B1408,Items!$A:$A,0)),"Unknown code"))</f>
        <v/>
      </c>
      <c r="D1408" s="17"/>
      <c r="E1408" s="13"/>
      <c r="F1408" s="13"/>
      <c r="G1408" s="19" t="str">
        <f t="shared" si="21"/>
        <v/>
      </c>
      <c r="H1408" s="13"/>
      <c r="I1408" s="13"/>
    </row>
    <row r="1409" spans="1:9" x14ac:dyDescent="0.3">
      <c r="A1409" s="18"/>
      <c r="B1409" s="13"/>
      <c r="C1409" s="19" t="str">
        <f>IF($B1409="","",IFERROR(INDEX(Items!$B:$B,MATCH($B1409,Items!$A:$A,0)),"Unknown code"))</f>
        <v/>
      </c>
      <c r="D1409" s="17"/>
      <c r="E1409" s="13"/>
      <c r="F1409" s="13"/>
      <c r="G1409" s="19" t="str">
        <f t="shared" si="21"/>
        <v/>
      </c>
      <c r="H1409" s="13"/>
      <c r="I1409" s="13"/>
    </row>
    <row r="1410" spans="1:9" x14ac:dyDescent="0.3">
      <c r="A1410" s="18"/>
      <c r="B1410" s="13"/>
      <c r="C1410" s="19" t="str">
        <f>IF($B1410="","",IFERROR(INDEX(Items!$B:$B,MATCH($B1410,Items!$A:$A,0)),"Unknown code"))</f>
        <v/>
      </c>
      <c r="D1410" s="17"/>
      <c r="E1410" s="13"/>
      <c r="F1410" s="13"/>
      <c r="G1410" s="19" t="str">
        <f t="shared" si="21"/>
        <v/>
      </c>
      <c r="H1410" s="13"/>
      <c r="I1410" s="13"/>
    </row>
    <row r="1411" spans="1:9" x14ac:dyDescent="0.3">
      <c r="A1411" s="18"/>
      <c r="B1411" s="13"/>
      <c r="C1411" s="19" t="str">
        <f>IF($B1411="","",IFERROR(INDEX(Items!$B:$B,MATCH($B1411,Items!$A:$A,0)),"Unknown code"))</f>
        <v/>
      </c>
      <c r="D1411" s="17"/>
      <c r="E1411" s="13"/>
      <c r="F1411" s="13"/>
      <c r="G1411" s="19" t="str">
        <f t="shared" si="21"/>
        <v/>
      </c>
      <c r="H1411" s="13"/>
      <c r="I1411" s="13"/>
    </row>
    <row r="1412" spans="1:9" x14ac:dyDescent="0.3">
      <c r="A1412" s="18"/>
      <c r="B1412" s="13"/>
      <c r="C1412" s="19" t="str">
        <f>IF($B1412="","",IFERROR(INDEX(Items!$B:$B,MATCH($B1412,Items!$A:$A,0)),"Unknown code"))</f>
        <v/>
      </c>
      <c r="D1412" s="17"/>
      <c r="E1412" s="13"/>
      <c r="F1412" s="13"/>
      <c r="G1412" s="19" t="str">
        <f t="shared" ref="G1412:G1475" si="22">IF($D1412="","",IF(AND($E1412="",$F1412&lt;&gt;""),"Receipt",IF(AND($E1412&lt;&gt;"",$F1412=""),"Issue",IF(AND($E1412&lt;&gt;"",$F1412&lt;&gt;""),IF($E1412=$F1412,"Same location","Transfer"),"Location missing"))))</f>
        <v/>
      </c>
      <c r="H1412" s="13"/>
      <c r="I1412" s="13"/>
    </row>
    <row r="1413" spans="1:9" x14ac:dyDescent="0.3">
      <c r="A1413" s="18"/>
      <c r="B1413" s="13"/>
      <c r="C1413" s="19" t="str">
        <f>IF($B1413="","",IFERROR(INDEX(Items!$B:$B,MATCH($B1413,Items!$A:$A,0)),"Unknown code"))</f>
        <v/>
      </c>
      <c r="D1413" s="17"/>
      <c r="E1413" s="13"/>
      <c r="F1413" s="13"/>
      <c r="G1413" s="19" t="str">
        <f t="shared" si="22"/>
        <v/>
      </c>
      <c r="H1413" s="13"/>
      <c r="I1413" s="13"/>
    </row>
    <row r="1414" spans="1:9" x14ac:dyDescent="0.3">
      <c r="A1414" s="18"/>
      <c r="B1414" s="13"/>
      <c r="C1414" s="19" t="str">
        <f>IF($B1414="","",IFERROR(INDEX(Items!$B:$B,MATCH($B1414,Items!$A:$A,0)),"Unknown code"))</f>
        <v/>
      </c>
      <c r="D1414" s="17"/>
      <c r="E1414" s="13"/>
      <c r="F1414" s="13"/>
      <c r="G1414" s="19" t="str">
        <f t="shared" si="22"/>
        <v/>
      </c>
      <c r="H1414" s="13"/>
      <c r="I1414" s="13"/>
    </row>
    <row r="1415" spans="1:9" x14ac:dyDescent="0.3">
      <c r="A1415" s="18"/>
      <c r="B1415" s="13"/>
      <c r="C1415" s="19" t="str">
        <f>IF($B1415="","",IFERROR(INDEX(Items!$B:$B,MATCH($B1415,Items!$A:$A,0)),"Unknown code"))</f>
        <v/>
      </c>
      <c r="D1415" s="17"/>
      <c r="E1415" s="13"/>
      <c r="F1415" s="13"/>
      <c r="G1415" s="19" t="str">
        <f t="shared" si="22"/>
        <v/>
      </c>
      <c r="H1415" s="13"/>
      <c r="I1415" s="13"/>
    </row>
    <row r="1416" spans="1:9" x14ac:dyDescent="0.3">
      <c r="A1416" s="18"/>
      <c r="B1416" s="13"/>
      <c r="C1416" s="19" t="str">
        <f>IF($B1416="","",IFERROR(INDEX(Items!$B:$B,MATCH($B1416,Items!$A:$A,0)),"Unknown code"))</f>
        <v/>
      </c>
      <c r="D1416" s="17"/>
      <c r="E1416" s="13"/>
      <c r="F1416" s="13"/>
      <c r="G1416" s="19" t="str">
        <f t="shared" si="22"/>
        <v/>
      </c>
      <c r="H1416" s="13"/>
      <c r="I1416" s="13"/>
    </row>
    <row r="1417" spans="1:9" x14ac:dyDescent="0.3">
      <c r="A1417" s="18"/>
      <c r="B1417" s="13"/>
      <c r="C1417" s="19" t="str">
        <f>IF($B1417="","",IFERROR(INDEX(Items!$B:$B,MATCH($B1417,Items!$A:$A,0)),"Unknown code"))</f>
        <v/>
      </c>
      <c r="D1417" s="17"/>
      <c r="E1417" s="13"/>
      <c r="F1417" s="13"/>
      <c r="G1417" s="19" t="str">
        <f t="shared" si="22"/>
        <v/>
      </c>
      <c r="H1417" s="13"/>
      <c r="I1417" s="13"/>
    </row>
    <row r="1418" spans="1:9" x14ac:dyDescent="0.3">
      <c r="A1418" s="18"/>
      <c r="B1418" s="13"/>
      <c r="C1418" s="19" t="str">
        <f>IF($B1418="","",IFERROR(INDEX(Items!$B:$B,MATCH($B1418,Items!$A:$A,0)),"Unknown code"))</f>
        <v/>
      </c>
      <c r="D1418" s="17"/>
      <c r="E1418" s="13"/>
      <c r="F1418" s="13"/>
      <c r="G1418" s="19" t="str">
        <f t="shared" si="22"/>
        <v/>
      </c>
      <c r="H1418" s="13"/>
      <c r="I1418" s="13"/>
    </row>
    <row r="1419" spans="1:9" x14ac:dyDescent="0.3">
      <c r="A1419" s="18"/>
      <c r="B1419" s="13"/>
      <c r="C1419" s="19" t="str">
        <f>IF($B1419="","",IFERROR(INDEX(Items!$B:$B,MATCH($B1419,Items!$A:$A,0)),"Unknown code"))</f>
        <v/>
      </c>
      <c r="D1419" s="17"/>
      <c r="E1419" s="13"/>
      <c r="F1419" s="13"/>
      <c r="G1419" s="19" t="str">
        <f t="shared" si="22"/>
        <v/>
      </c>
      <c r="H1419" s="13"/>
      <c r="I1419" s="13"/>
    </row>
    <row r="1420" spans="1:9" x14ac:dyDescent="0.3">
      <c r="A1420" s="18"/>
      <c r="B1420" s="13"/>
      <c r="C1420" s="19" t="str">
        <f>IF($B1420="","",IFERROR(INDEX(Items!$B:$B,MATCH($B1420,Items!$A:$A,0)),"Unknown code"))</f>
        <v/>
      </c>
      <c r="D1420" s="17"/>
      <c r="E1420" s="13"/>
      <c r="F1420" s="13"/>
      <c r="G1420" s="19" t="str">
        <f t="shared" si="22"/>
        <v/>
      </c>
      <c r="H1420" s="13"/>
      <c r="I1420" s="13"/>
    </row>
    <row r="1421" spans="1:9" x14ac:dyDescent="0.3">
      <c r="A1421" s="18"/>
      <c r="B1421" s="13"/>
      <c r="C1421" s="19" t="str">
        <f>IF($B1421="","",IFERROR(INDEX(Items!$B:$B,MATCH($B1421,Items!$A:$A,0)),"Unknown code"))</f>
        <v/>
      </c>
      <c r="D1421" s="17"/>
      <c r="E1421" s="13"/>
      <c r="F1421" s="13"/>
      <c r="G1421" s="19" t="str">
        <f t="shared" si="22"/>
        <v/>
      </c>
      <c r="H1421" s="13"/>
      <c r="I1421" s="13"/>
    </row>
    <row r="1422" spans="1:9" x14ac:dyDescent="0.3">
      <c r="A1422" s="18"/>
      <c r="B1422" s="13"/>
      <c r="C1422" s="19" t="str">
        <f>IF($B1422="","",IFERROR(INDEX(Items!$B:$B,MATCH($B1422,Items!$A:$A,0)),"Unknown code"))</f>
        <v/>
      </c>
      <c r="D1422" s="17"/>
      <c r="E1422" s="13"/>
      <c r="F1422" s="13"/>
      <c r="G1422" s="19" t="str">
        <f t="shared" si="22"/>
        <v/>
      </c>
      <c r="H1422" s="13"/>
      <c r="I1422" s="13"/>
    </row>
    <row r="1423" spans="1:9" x14ac:dyDescent="0.3">
      <c r="A1423" s="18"/>
      <c r="B1423" s="13"/>
      <c r="C1423" s="19" t="str">
        <f>IF($B1423="","",IFERROR(INDEX(Items!$B:$B,MATCH($B1423,Items!$A:$A,0)),"Unknown code"))</f>
        <v/>
      </c>
      <c r="D1423" s="17"/>
      <c r="E1423" s="13"/>
      <c r="F1423" s="13"/>
      <c r="G1423" s="19" t="str">
        <f t="shared" si="22"/>
        <v/>
      </c>
      <c r="H1423" s="13"/>
      <c r="I1423" s="13"/>
    </row>
    <row r="1424" spans="1:9" x14ac:dyDescent="0.3">
      <c r="A1424" s="18"/>
      <c r="B1424" s="13"/>
      <c r="C1424" s="19" t="str">
        <f>IF($B1424="","",IFERROR(INDEX(Items!$B:$B,MATCH($B1424,Items!$A:$A,0)),"Unknown code"))</f>
        <v/>
      </c>
      <c r="D1424" s="17"/>
      <c r="E1424" s="13"/>
      <c r="F1424" s="13"/>
      <c r="G1424" s="19" t="str">
        <f t="shared" si="22"/>
        <v/>
      </c>
      <c r="H1424" s="13"/>
      <c r="I1424" s="13"/>
    </row>
    <row r="1425" spans="1:9" x14ac:dyDescent="0.3">
      <c r="A1425" s="18"/>
      <c r="B1425" s="13"/>
      <c r="C1425" s="19" t="str">
        <f>IF($B1425="","",IFERROR(INDEX(Items!$B:$B,MATCH($B1425,Items!$A:$A,0)),"Unknown code"))</f>
        <v/>
      </c>
      <c r="D1425" s="17"/>
      <c r="E1425" s="13"/>
      <c r="F1425" s="13"/>
      <c r="G1425" s="19" t="str">
        <f t="shared" si="22"/>
        <v/>
      </c>
      <c r="H1425" s="13"/>
      <c r="I1425" s="13"/>
    </row>
    <row r="1426" spans="1:9" x14ac:dyDescent="0.3">
      <c r="A1426" s="18"/>
      <c r="B1426" s="13"/>
      <c r="C1426" s="19" t="str">
        <f>IF($B1426="","",IFERROR(INDEX(Items!$B:$B,MATCH($B1426,Items!$A:$A,0)),"Unknown code"))</f>
        <v/>
      </c>
      <c r="D1426" s="17"/>
      <c r="E1426" s="13"/>
      <c r="F1426" s="13"/>
      <c r="G1426" s="19" t="str">
        <f t="shared" si="22"/>
        <v/>
      </c>
      <c r="H1426" s="13"/>
      <c r="I1426" s="13"/>
    </row>
    <row r="1427" spans="1:9" x14ac:dyDescent="0.3">
      <c r="A1427" s="18"/>
      <c r="B1427" s="13"/>
      <c r="C1427" s="19" t="str">
        <f>IF($B1427="","",IFERROR(INDEX(Items!$B:$B,MATCH($B1427,Items!$A:$A,0)),"Unknown code"))</f>
        <v/>
      </c>
      <c r="D1427" s="17"/>
      <c r="E1427" s="13"/>
      <c r="F1427" s="13"/>
      <c r="G1427" s="19" t="str">
        <f t="shared" si="22"/>
        <v/>
      </c>
      <c r="H1427" s="13"/>
      <c r="I1427" s="13"/>
    </row>
    <row r="1428" spans="1:9" x14ac:dyDescent="0.3">
      <c r="A1428" s="18"/>
      <c r="B1428" s="13"/>
      <c r="C1428" s="19" t="str">
        <f>IF($B1428="","",IFERROR(INDEX(Items!$B:$B,MATCH($B1428,Items!$A:$A,0)),"Unknown code"))</f>
        <v/>
      </c>
      <c r="D1428" s="17"/>
      <c r="E1428" s="13"/>
      <c r="F1428" s="13"/>
      <c r="G1428" s="19" t="str">
        <f t="shared" si="22"/>
        <v/>
      </c>
      <c r="H1428" s="13"/>
      <c r="I1428" s="13"/>
    </row>
    <row r="1429" spans="1:9" x14ac:dyDescent="0.3">
      <c r="A1429" s="18"/>
      <c r="B1429" s="13"/>
      <c r="C1429" s="19" t="str">
        <f>IF($B1429="","",IFERROR(INDEX(Items!$B:$B,MATCH($B1429,Items!$A:$A,0)),"Unknown code"))</f>
        <v/>
      </c>
      <c r="D1429" s="17"/>
      <c r="E1429" s="13"/>
      <c r="F1429" s="13"/>
      <c r="G1429" s="19" t="str">
        <f t="shared" si="22"/>
        <v/>
      </c>
      <c r="H1429" s="13"/>
      <c r="I1429" s="13"/>
    </row>
    <row r="1430" spans="1:9" x14ac:dyDescent="0.3">
      <c r="A1430" s="18"/>
      <c r="B1430" s="13"/>
      <c r="C1430" s="19" t="str">
        <f>IF($B1430="","",IFERROR(INDEX(Items!$B:$B,MATCH($B1430,Items!$A:$A,0)),"Unknown code"))</f>
        <v/>
      </c>
      <c r="D1430" s="17"/>
      <c r="E1430" s="13"/>
      <c r="F1430" s="13"/>
      <c r="G1430" s="19" t="str">
        <f t="shared" si="22"/>
        <v/>
      </c>
      <c r="H1430" s="13"/>
      <c r="I1430" s="13"/>
    </row>
    <row r="1431" spans="1:9" x14ac:dyDescent="0.3">
      <c r="A1431" s="18"/>
      <c r="B1431" s="13"/>
      <c r="C1431" s="19" t="str">
        <f>IF($B1431="","",IFERROR(INDEX(Items!$B:$B,MATCH($B1431,Items!$A:$A,0)),"Unknown code"))</f>
        <v/>
      </c>
      <c r="D1431" s="17"/>
      <c r="E1431" s="13"/>
      <c r="F1431" s="13"/>
      <c r="G1431" s="19" t="str">
        <f t="shared" si="22"/>
        <v/>
      </c>
      <c r="H1431" s="13"/>
      <c r="I1431" s="13"/>
    </row>
    <row r="1432" spans="1:9" x14ac:dyDescent="0.3">
      <c r="A1432" s="18"/>
      <c r="B1432" s="13"/>
      <c r="C1432" s="19" t="str">
        <f>IF($B1432="","",IFERROR(INDEX(Items!$B:$B,MATCH($B1432,Items!$A:$A,0)),"Unknown code"))</f>
        <v/>
      </c>
      <c r="D1432" s="17"/>
      <c r="E1432" s="13"/>
      <c r="F1432" s="13"/>
      <c r="G1432" s="19" t="str">
        <f t="shared" si="22"/>
        <v/>
      </c>
      <c r="H1432" s="13"/>
      <c r="I1432" s="13"/>
    </row>
    <row r="1433" spans="1:9" x14ac:dyDescent="0.3">
      <c r="A1433" s="18"/>
      <c r="B1433" s="13"/>
      <c r="C1433" s="19" t="str">
        <f>IF($B1433="","",IFERROR(INDEX(Items!$B:$B,MATCH($B1433,Items!$A:$A,0)),"Unknown code"))</f>
        <v/>
      </c>
      <c r="D1433" s="17"/>
      <c r="E1433" s="13"/>
      <c r="F1433" s="13"/>
      <c r="G1433" s="19" t="str">
        <f t="shared" si="22"/>
        <v/>
      </c>
      <c r="H1433" s="13"/>
      <c r="I1433" s="13"/>
    </row>
    <row r="1434" spans="1:9" x14ac:dyDescent="0.3">
      <c r="A1434" s="18"/>
      <c r="B1434" s="13"/>
      <c r="C1434" s="19" t="str">
        <f>IF($B1434="","",IFERROR(INDEX(Items!$B:$B,MATCH($B1434,Items!$A:$A,0)),"Unknown code"))</f>
        <v/>
      </c>
      <c r="D1434" s="17"/>
      <c r="E1434" s="13"/>
      <c r="F1434" s="13"/>
      <c r="G1434" s="19" t="str">
        <f t="shared" si="22"/>
        <v/>
      </c>
      <c r="H1434" s="13"/>
      <c r="I1434" s="13"/>
    </row>
    <row r="1435" spans="1:9" x14ac:dyDescent="0.3">
      <c r="A1435" s="18"/>
      <c r="B1435" s="13"/>
      <c r="C1435" s="19" t="str">
        <f>IF($B1435="","",IFERROR(INDEX(Items!$B:$B,MATCH($B1435,Items!$A:$A,0)),"Unknown code"))</f>
        <v/>
      </c>
      <c r="D1435" s="17"/>
      <c r="E1435" s="13"/>
      <c r="F1435" s="13"/>
      <c r="G1435" s="19" t="str">
        <f t="shared" si="22"/>
        <v/>
      </c>
      <c r="H1435" s="13"/>
      <c r="I1435" s="13"/>
    </row>
    <row r="1436" spans="1:9" x14ac:dyDescent="0.3">
      <c r="A1436" s="18"/>
      <c r="B1436" s="13"/>
      <c r="C1436" s="19" t="str">
        <f>IF($B1436="","",IFERROR(INDEX(Items!$B:$B,MATCH($B1436,Items!$A:$A,0)),"Unknown code"))</f>
        <v/>
      </c>
      <c r="D1436" s="17"/>
      <c r="E1436" s="13"/>
      <c r="F1436" s="13"/>
      <c r="G1436" s="19" t="str">
        <f t="shared" si="22"/>
        <v/>
      </c>
      <c r="H1436" s="13"/>
      <c r="I1436" s="13"/>
    </row>
    <row r="1437" spans="1:9" x14ac:dyDescent="0.3">
      <c r="A1437" s="18"/>
      <c r="B1437" s="13"/>
      <c r="C1437" s="19" t="str">
        <f>IF($B1437="","",IFERROR(INDEX(Items!$B:$B,MATCH($B1437,Items!$A:$A,0)),"Unknown code"))</f>
        <v/>
      </c>
      <c r="D1437" s="17"/>
      <c r="E1437" s="13"/>
      <c r="F1437" s="13"/>
      <c r="G1437" s="19" t="str">
        <f t="shared" si="22"/>
        <v/>
      </c>
      <c r="H1437" s="13"/>
      <c r="I1437" s="13"/>
    </row>
    <row r="1438" spans="1:9" x14ac:dyDescent="0.3">
      <c r="A1438" s="18"/>
      <c r="B1438" s="13"/>
      <c r="C1438" s="19" t="str">
        <f>IF($B1438="","",IFERROR(INDEX(Items!$B:$B,MATCH($B1438,Items!$A:$A,0)),"Unknown code"))</f>
        <v/>
      </c>
      <c r="D1438" s="17"/>
      <c r="E1438" s="13"/>
      <c r="F1438" s="13"/>
      <c r="G1438" s="19" t="str">
        <f t="shared" si="22"/>
        <v/>
      </c>
      <c r="H1438" s="13"/>
      <c r="I1438" s="13"/>
    </row>
    <row r="1439" spans="1:9" x14ac:dyDescent="0.3">
      <c r="A1439" s="18"/>
      <c r="B1439" s="13"/>
      <c r="C1439" s="19" t="str">
        <f>IF($B1439="","",IFERROR(INDEX(Items!$B:$B,MATCH($B1439,Items!$A:$A,0)),"Unknown code"))</f>
        <v/>
      </c>
      <c r="D1439" s="17"/>
      <c r="E1439" s="13"/>
      <c r="F1439" s="13"/>
      <c r="G1439" s="19" t="str">
        <f t="shared" si="22"/>
        <v/>
      </c>
      <c r="H1439" s="13"/>
      <c r="I1439" s="13"/>
    </row>
    <row r="1440" spans="1:9" x14ac:dyDescent="0.3">
      <c r="A1440" s="18"/>
      <c r="B1440" s="13"/>
      <c r="C1440" s="19" t="str">
        <f>IF($B1440="","",IFERROR(INDEX(Items!$B:$B,MATCH($B1440,Items!$A:$A,0)),"Unknown code"))</f>
        <v/>
      </c>
      <c r="D1440" s="17"/>
      <c r="E1440" s="13"/>
      <c r="F1440" s="13"/>
      <c r="G1440" s="19" t="str">
        <f t="shared" si="22"/>
        <v/>
      </c>
      <c r="H1440" s="13"/>
      <c r="I1440" s="13"/>
    </row>
    <row r="1441" spans="1:9" x14ac:dyDescent="0.3">
      <c r="A1441" s="18"/>
      <c r="B1441" s="13"/>
      <c r="C1441" s="19" t="str">
        <f>IF($B1441="","",IFERROR(INDEX(Items!$B:$B,MATCH($B1441,Items!$A:$A,0)),"Unknown code"))</f>
        <v/>
      </c>
      <c r="D1441" s="17"/>
      <c r="E1441" s="13"/>
      <c r="F1441" s="13"/>
      <c r="G1441" s="19" t="str">
        <f t="shared" si="22"/>
        <v/>
      </c>
      <c r="H1441" s="13"/>
      <c r="I1441" s="13"/>
    </row>
    <row r="1442" spans="1:9" x14ac:dyDescent="0.3">
      <c r="A1442" s="18"/>
      <c r="B1442" s="13"/>
      <c r="C1442" s="19" t="str">
        <f>IF($B1442="","",IFERROR(INDEX(Items!$B:$B,MATCH($B1442,Items!$A:$A,0)),"Unknown code"))</f>
        <v/>
      </c>
      <c r="D1442" s="17"/>
      <c r="E1442" s="13"/>
      <c r="F1442" s="13"/>
      <c r="G1442" s="19" t="str">
        <f t="shared" si="22"/>
        <v/>
      </c>
      <c r="H1442" s="13"/>
      <c r="I1442" s="13"/>
    </row>
    <row r="1443" spans="1:9" x14ac:dyDescent="0.3">
      <c r="A1443" s="18"/>
      <c r="B1443" s="13"/>
      <c r="C1443" s="19" t="str">
        <f>IF($B1443="","",IFERROR(INDEX(Items!$B:$B,MATCH($B1443,Items!$A:$A,0)),"Unknown code"))</f>
        <v/>
      </c>
      <c r="D1443" s="17"/>
      <c r="E1443" s="13"/>
      <c r="F1443" s="13"/>
      <c r="G1443" s="19" t="str">
        <f t="shared" si="22"/>
        <v/>
      </c>
      <c r="H1443" s="13"/>
      <c r="I1443" s="13"/>
    </row>
    <row r="1444" spans="1:9" x14ac:dyDescent="0.3">
      <c r="A1444" s="18"/>
      <c r="B1444" s="13"/>
      <c r="C1444" s="19" t="str">
        <f>IF($B1444="","",IFERROR(INDEX(Items!$B:$B,MATCH($B1444,Items!$A:$A,0)),"Unknown code"))</f>
        <v/>
      </c>
      <c r="D1444" s="17"/>
      <c r="E1444" s="13"/>
      <c r="F1444" s="13"/>
      <c r="G1444" s="19" t="str">
        <f t="shared" si="22"/>
        <v/>
      </c>
      <c r="H1444" s="13"/>
      <c r="I1444" s="13"/>
    </row>
    <row r="1445" spans="1:9" x14ac:dyDescent="0.3">
      <c r="A1445" s="18"/>
      <c r="B1445" s="13"/>
      <c r="C1445" s="19" t="str">
        <f>IF($B1445="","",IFERROR(INDEX(Items!$B:$B,MATCH($B1445,Items!$A:$A,0)),"Unknown code"))</f>
        <v/>
      </c>
      <c r="D1445" s="17"/>
      <c r="E1445" s="13"/>
      <c r="F1445" s="13"/>
      <c r="G1445" s="19" t="str">
        <f t="shared" si="22"/>
        <v/>
      </c>
      <c r="H1445" s="13"/>
      <c r="I1445" s="13"/>
    </row>
    <row r="1446" spans="1:9" x14ac:dyDescent="0.3">
      <c r="A1446" s="18"/>
      <c r="B1446" s="13"/>
      <c r="C1446" s="19" t="str">
        <f>IF($B1446="","",IFERROR(INDEX(Items!$B:$B,MATCH($B1446,Items!$A:$A,0)),"Unknown code"))</f>
        <v/>
      </c>
      <c r="D1446" s="17"/>
      <c r="E1446" s="13"/>
      <c r="F1446" s="13"/>
      <c r="G1446" s="19" t="str">
        <f t="shared" si="22"/>
        <v/>
      </c>
      <c r="H1446" s="13"/>
      <c r="I1446" s="13"/>
    </row>
    <row r="1447" spans="1:9" x14ac:dyDescent="0.3">
      <c r="A1447" s="18"/>
      <c r="B1447" s="13"/>
      <c r="C1447" s="19" t="str">
        <f>IF($B1447="","",IFERROR(INDEX(Items!$B:$B,MATCH($B1447,Items!$A:$A,0)),"Unknown code"))</f>
        <v/>
      </c>
      <c r="D1447" s="17"/>
      <c r="E1447" s="13"/>
      <c r="F1447" s="13"/>
      <c r="G1447" s="19" t="str">
        <f t="shared" si="22"/>
        <v/>
      </c>
      <c r="H1447" s="13"/>
      <c r="I1447" s="13"/>
    </row>
    <row r="1448" spans="1:9" x14ac:dyDescent="0.3">
      <c r="A1448" s="18"/>
      <c r="B1448" s="13"/>
      <c r="C1448" s="19" t="str">
        <f>IF($B1448="","",IFERROR(INDEX(Items!$B:$B,MATCH($B1448,Items!$A:$A,0)),"Unknown code"))</f>
        <v/>
      </c>
      <c r="D1448" s="17"/>
      <c r="E1448" s="13"/>
      <c r="F1448" s="13"/>
      <c r="G1448" s="19" t="str">
        <f t="shared" si="22"/>
        <v/>
      </c>
      <c r="H1448" s="13"/>
      <c r="I1448" s="13"/>
    </row>
    <row r="1449" spans="1:9" x14ac:dyDescent="0.3">
      <c r="A1449" s="18"/>
      <c r="B1449" s="13"/>
      <c r="C1449" s="19" t="str">
        <f>IF($B1449="","",IFERROR(INDEX(Items!$B:$B,MATCH($B1449,Items!$A:$A,0)),"Unknown code"))</f>
        <v/>
      </c>
      <c r="D1449" s="17"/>
      <c r="E1449" s="13"/>
      <c r="F1449" s="13"/>
      <c r="G1449" s="19" t="str">
        <f t="shared" si="22"/>
        <v/>
      </c>
      <c r="H1449" s="13"/>
      <c r="I1449" s="13"/>
    </row>
    <row r="1450" spans="1:9" x14ac:dyDescent="0.3">
      <c r="A1450" s="18"/>
      <c r="B1450" s="13"/>
      <c r="C1450" s="19" t="str">
        <f>IF($B1450="","",IFERROR(INDEX(Items!$B:$B,MATCH($B1450,Items!$A:$A,0)),"Unknown code"))</f>
        <v/>
      </c>
      <c r="D1450" s="17"/>
      <c r="E1450" s="13"/>
      <c r="F1450" s="13"/>
      <c r="G1450" s="19" t="str">
        <f t="shared" si="22"/>
        <v/>
      </c>
      <c r="H1450" s="13"/>
      <c r="I1450" s="13"/>
    </row>
    <row r="1451" spans="1:9" x14ac:dyDescent="0.3">
      <c r="A1451" s="18"/>
      <c r="B1451" s="13"/>
      <c r="C1451" s="19" t="str">
        <f>IF($B1451="","",IFERROR(INDEX(Items!$B:$B,MATCH($B1451,Items!$A:$A,0)),"Unknown code"))</f>
        <v/>
      </c>
      <c r="D1451" s="17"/>
      <c r="E1451" s="13"/>
      <c r="F1451" s="13"/>
      <c r="G1451" s="19" t="str">
        <f t="shared" si="22"/>
        <v/>
      </c>
      <c r="H1451" s="13"/>
      <c r="I1451" s="13"/>
    </row>
    <row r="1452" spans="1:9" x14ac:dyDescent="0.3">
      <c r="A1452" s="18"/>
      <c r="B1452" s="13"/>
      <c r="C1452" s="19" t="str">
        <f>IF($B1452="","",IFERROR(INDEX(Items!$B:$B,MATCH($B1452,Items!$A:$A,0)),"Unknown code"))</f>
        <v/>
      </c>
      <c r="D1452" s="17"/>
      <c r="E1452" s="13"/>
      <c r="F1452" s="13"/>
      <c r="G1452" s="19" t="str">
        <f t="shared" si="22"/>
        <v/>
      </c>
      <c r="H1452" s="13"/>
      <c r="I1452" s="13"/>
    </row>
    <row r="1453" spans="1:9" x14ac:dyDescent="0.3">
      <c r="A1453" s="18"/>
      <c r="B1453" s="13"/>
      <c r="C1453" s="19" t="str">
        <f>IF($B1453="","",IFERROR(INDEX(Items!$B:$B,MATCH($B1453,Items!$A:$A,0)),"Unknown code"))</f>
        <v/>
      </c>
      <c r="D1453" s="17"/>
      <c r="E1453" s="13"/>
      <c r="F1453" s="13"/>
      <c r="G1453" s="19" t="str">
        <f t="shared" si="22"/>
        <v/>
      </c>
      <c r="H1453" s="13"/>
      <c r="I1453" s="13"/>
    </row>
    <row r="1454" spans="1:9" x14ac:dyDescent="0.3">
      <c r="A1454" s="18"/>
      <c r="B1454" s="13"/>
      <c r="C1454" s="19" t="str">
        <f>IF($B1454="","",IFERROR(INDEX(Items!$B:$B,MATCH($B1454,Items!$A:$A,0)),"Unknown code"))</f>
        <v/>
      </c>
      <c r="D1454" s="17"/>
      <c r="E1454" s="13"/>
      <c r="F1454" s="13"/>
      <c r="G1454" s="19" t="str">
        <f t="shared" si="22"/>
        <v/>
      </c>
      <c r="H1454" s="13"/>
      <c r="I1454" s="13"/>
    </row>
    <row r="1455" spans="1:9" x14ac:dyDescent="0.3">
      <c r="A1455" s="18"/>
      <c r="B1455" s="13"/>
      <c r="C1455" s="19" t="str">
        <f>IF($B1455="","",IFERROR(INDEX(Items!$B:$B,MATCH($B1455,Items!$A:$A,0)),"Unknown code"))</f>
        <v/>
      </c>
      <c r="D1455" s="17"/>
      <c r="E1455" s="13"/>
      <c r="F1455" s="13"/>
      <c r="G1455" s="19" t="str">
        <f t="shared" si="22"/>
        <v/>
      </c>
      <c r="H1455" s="13"/>
      <c r="I1455" s="13"/>
    </row>
    <row r="1456" spans="1:9" x14ac:dyDescent="0.3">
      <c r="A1456" s="18"/>
      <c r="B1456" s="13"/>
      <c r="C1456" s="19" t="str">
        <f>IF($B1456="","",IFERROR(INDEX(Items!$B:$B,MATCH($B1456,Items!$A:$A,0)),"Unknown code"))</f>
        <v/>
      </c>
      <c r="D1456" s="17"/>
      <c r="E1456" s="13"/>
      <c r="F1456" s="13"/>
      <c r="G1456" s="19" t="str">
        <f t="shared" si="22"/>
        <v/>
      </c>
      <c r="H1456" s="13"/>
      <c r="I1456" s="13"/>
    </row>
    <row r="1457" spans="1:9" x14ac:dyDescent="0.3">
      <c r="A1457" s="18"/>
      <c r="B1457" s="13"/>
      <c r="C1457" s="19" t="str">
        <f>IF($B1457="","",IFERROR(INDEX(Items!$B:$B,MATCH($B1457,Items!$A:$A,0)),"Unknown code"))</f>
        <v/>
      </c>
      <c r="D1457" s="17"/>
      <c r="E1457" s="13"/>
      <c r="F1457" s="13"/>
      <c r="G1457" s="19" t="str">
        <f t="shared" si="22"/>
        <v/>
      </c>
      <c r="H1457" s="13"/>
      <c r="I1457" s="13"/>
    </row>
    <row r="1458" spans="1:9" x14ac:dyDescent="0.3">
      <c r="A1458" s="18"/>
      <c r="B1458" s="13"/>
      <c r="C1458" s="19" t="str">
        <f>IF($B1458="","",IFERROR(INDEX(Items!$B:$B,MATCH($B1458,Items!$A:$A,0)),"Unknown code"))</f>
        <v/>
      </c>
      <c r="D1458" s="17"/>
      <c r="E1458" s="13"/>
      <c r="F1458" s="13"/>
      <c r="G1458" s="19" t="str">
        <f t="shared" si="22"/>
        <v/>
      </c>
      <c r="H1458" s="13"/>
      <c r="I1458" s="13"/>
    </row>
    <row r="1459" spans="1:9" x14ac:dyDescent="0.3">
      <c r="A1459" s="18"/>
      <c r="B1459" s="13"/>
      <c r="C1459" s="19" t="str">
        <f>IF($B1459="","",IFERROR(INDEX(Items!$B:$B,MATCH($B1459,Items!$A:$A,0)),"Unknown code"))</f>
        <v/>
      </c>
      <c r="D1459" s="17"/>
      <c r="E1459" s="13"/>
      <c r="F1459" s="13"/>
      <c r="G1459" s="19" t="str">
        <f t="shared" si="22"/>
        <v/>
      </c>
      <c r="H1459" s="13"/>
      <c r="I1459" s="13"/>
    </row>
    <row r="1460" spans="1:9" x14ac:dyDescent="0.3">
      <c r="A1460" s="18"/>
      <c r="B1460" s="13"/>
      <c r="C1460" s="19" t="str">
        <f>IF($B1460="","",IFERROR(INDEX(Items!$B:$B,MATCH($B1460,Items!$A:$A,0)),"Unknown code"))</f>
        <v/>
      </c>
      <c r="D1460" s="17"/>
      <c r="E1460" s="13"/>
      <c r="F1460" s="13"/>
      <c r="G1460" s="19" t="str">
        <f t="shared" si="22"/>
        <v/>
      </c>
      <c r="H1460" s="13"/>
      <c r="I1460" s="13"/>
    </row>
    <row r="1461" spans="1:9" x14ac:dyDescent="0.3">
      <c r="A1461" s="18"/>
      <c r="B1461" s="13"/>
      <c r="C1461" s="19" t="str">
        <f>IF($B1461="","",IFERROR(INDEX(Items!$B:$B,MATCH($B1461,Items!$A:$A,0)),"Unknown code"))</f>
        <v/>
      </c>
      <c r="D1461" s="17"/>
      <c r="E1461" s="13"/>
      <c r="F1461" s="13"/>
      <c r="G1461" s="19" t="str">
        <f t="shared" si="22"/>
        <v/>
      </c>
      <c r="H1461" s="13"/>
      <c r="I1461" s="13"/>
    </row>
    <row r="1462" spans="1:9" x14ac:dyDescent="0.3">
      <c r="A1462" s="18"/>
      <c r="B1462" s="13"/>
      <c r="C1462" s="19" t="str">
        <f>IF($B1462="","",IFERROR(INDEX(Items!$B:$B,MATCH($B1462,Items!$A:$A,0)),"Unknown code"))</f>
        <v/>
      </c>
      <c r="D1462" s="17"/>
      <c r="E1462" s="13"/>
      <c r="F1462" s="13"/>
      <c r="G1462" s="19" t="str">
        <f t="shared" si="22"/>
        <v/>
      </c>
      <c r="H1462" s="13"/>
      <c r="I1462" s="13"/>
    </row>
    <row r="1463" spans="1:9" x14ac:dyDescent="0.3">
      <c r="A1463" s="18"/>
      <c r="B1463" s="13"/>
      <c r="C1463" s="19" t="str">
        <f>IF($B1463="","",IFERROR(INDEX(Items!$B:$B,MATCH($B1463,Items!$A:$A,0)),"Unknown code"))</f>
        <v/>
      </c>
      <c r="D1463" s="17"/>
      <c r="E1463" s="13"/>
      <c r="F1463" s="13"/>
      <c r="G1463" s="19" t="str">
        <f t="shared" si="22"/>
        <v/>
      </c>
      <c r="H1463" s="13"/>
      <c r="I1463" s="13"/>
    </row>
    <row r="1464" spans="1:9" x14ac:dyDescent="0.3">
      <c r="A1464" s="18"/>
      <c r="B1464" s="13"/>
      <c r="C1464" s="19" t="str">
        <f>IF($B1464="","",IFERROR(INDEX(Items!$B:$B,MATCH($B1464,Items!$A:$A,0)),"Unknown code"))</f>
        <v/>
      </c>
      <c r="D1464" s="17"/>
      <c r="E1464" s="13"/>
      <c r="F1464" s="13"/>
      <c r="G1464" s="19" t="str">
        <f t="shared" si="22"/>
        <v/>
      </c>
      <c r="H1464" s="13"/>
      <c r="I1464" s="13"/>
    </row>
    <row r="1465" spans="1:9" x14ac:dyDescent="0.3">
      <c r="A1465" s="18"/>
      <c r="B1465" s="13"/>
      <c r="C1465" s="19" t="str">
        <f>IF($B1465="","",IFERROR(INDEX(Items!$B:$B,MATCH($B1465,Items!$A:$A,0)),"Unknown code"))</f>
        <v/>
      </c>
      <c r="D1465" s="17"/>
      <c r="E1465" s="13"/>
      <c r="F1465" s="13"/>
      <c r="G1465" s="19" t="str">
        <f t="shared" si="22"/>
        <v/>
      </c>
      <c r="H1465" s="13"/>
      <c r="I1465" s="13"/>
    </row>
    <row r="1466" spans="1:9" x14ac:dyDescent="0.3">
      <c r="A1466" s="18"/>
      <c r="B1466" s="13"/>
      <c r="C1466" s="19" t="str">
        <f>IF($B1466="","",IFERROR(INDEX(Items!$B:$B,MATCH($B1466,Items!$A:$A,0)),"Unknown code"))</f>
        <v/>
      </c>
      <c r="D1466" s="17"/>
      <c r="E1466" s="13"/>
      <c r="F1466" s="13"/>
      <c r="G1466" s="19" t="str">
        <f t="shared" si="22"/>
        <v/>
      </c>
      <c r="H1466" s="13"/>
      <c r="I1466" s="13"/>
    </row>
    <row r="1467" spans="1:9" x14ac:dyDescent="0.3">
      <c r="A1467" s="18"/>
      <c r="B1467" s="13"/>
      <c r="C1467" s="19" t="str">
        <f>IF($B1467="","",IFERROR(INDEX(Items!$B:$B,MATCH($B1467,Items!$A:$A,0)),"Unknown code"))</f>
        <v/>
      </c>
      <c r="D1467" s="17"/>
      <c r="E1467" s="13"/>
      <c r="F1467" s="13"/>
      <c r="G1467" s="19" t="str">
        <f t="shared" si="22"/>
        <v/>
      </c>
      <c r="H1467" s="13"/>
      <c r="I1467" s="13"/>
    </row>
    <row r="1468" spans="1:9" x14ac:dyDescent="0.3">
      <c r="A1468" s="18"/>
      <c r="B1468" s="13"/>
      <c r="C1468" s="19" t="str">
        <f>IF($B1468="","",IFERROR(INDEX(Items!$B:$B,MATCH($B1468,Items!$A:$A,0)),"Unknown code"))</f>
        <v/>
      </c>
      <c r="D1468" s="17"/>
      <c r="E1468" s="13"/>
      <c r="F1468" s="13"/>
      <c r="G1468" s="19" t="str">
        <f t="shared" si="22"/>
        <v/>
      </c>
      <c r="H1468" s="13"/>
      <c r="I1468" s="13"/>
    </row>
    <row r="1469" spans="1:9" x14ac:dyDescent="0.3">
      <c r="A1469" s="18"/>
      <c r="B1469" s="13"/>
      <c r="C1469" s="19" t="str">
        <f>IF($B1469="","",IFERROR(INDEX(Items!$B:$B,MATCH($B1469,Items!$A:$A,0)),"Unknown code"))</f>
        <v/>
      </c>
      <c r="D1469" s="17"/>
      <c r="E1469" s="13"/>
      <c r="F1469" s="13"/>
      <c r="G1469" s="19" t="str">
        <f t="shared" si="22"/>
        <v/>
      </c>
      <c r="H1469" s="13"/>
      <c r="I1469" s="13"/>
    </row>
    <row r="1470" spans="1:9" x14ac:dyDescent="0.3">
      <c r="A1470" s="18"/>
      <c r="B1470" s="13"/>
      <c r="C1470" s="19" t="str">
        <f>IF($B1470="","",IFERROR(INDEX(Items!$B:$B,MATCH($B1470,Items!$A:$A,0)),"Unknown code"))</f>
        <v/>
      </c>
      <c r="D1470" s="17"/>
      <c r="E1470" s="13"/>
      <c r="F1470" s="13"/>
      <c r="G1470" s="19" t="str">
        <f t="shared" si="22"/>
        <v/>
      </c>
      <c r="H1470" s="13"/>
      <c r="I1470" s="13"/>
    </row>
    <row r="1471" spans="1:9" x14ac:dyDescent="0.3">
      <c r="A1471" s="18"/>
      <c r="B1471" s="13"/>
      <c r="C1471" s="19" t="str">
        <f>IF($B1471="","",IFERROR(INDEX(Items!$B:$B,MATCH($B1471,Items!$A:$A,0)),"Unknown code"))</f>
        <v/>
      </c>
      <c r="D1471" s="17"/>
      <c r="E1471" s="13"/>
      <c r="F1471" s="13"/>
      <c r="G1471" s="19" t="str">
        <f t="shared" si="22"/>
        <v/>
      </c>
      <c r="H1471" s="13"/>
      <c r="I1471" s="13"/>
    </row>
    <row r="1472" spans="1:9" x14ac:dyDescent="0.3">
      <c r="A1472" s="18"/>
      <c r="B1472" s="13"/>
      <c r="C1472" s="19" t="str">
        <f>IF($B1472="","",IFERROR(INDEX(Items!$B:$B,MATCH($B1472,Items!$A:$A,0)),"Unknown code"))</f>
        <v/>
      </c>
      <c r="D1472" s="17"/>
      <c r="E1472" s="13"/>
      <c r="F1472" s="13"/>
      <c r="G1472" s="19" t="str">
        <f t="shared" si="22"/>
        <v/>
      </c>
      <c r="H1472" s="13"/>
      <c r="I1472" s="13"/>
    </row>
    <row r="1473" spans="1:9" x14ac:dyDescent="0.3">
      <c r="A1473" s="18"/>
      <c r="B1473" s="13"/>
      <c r="C1473" s="19" t="str">
        <f>IF($B1473="","",IFERROR(INDEX(Items!$B:$B,MATCH($B1473,Items!$A:$A,0)),"Unknown code"))</f>
        <v/>
      </c>
      <c r="D1473" s="17"/>
      <c r="E1473" s="13"/>
      <c r="F1473" s="13"/>
      <c r="G1473" s="19" t="str">
        <f t="shared" si="22"/>
        <v/>
      </c>
      <c r="H1473" s="13"/>
      <c r="I1473" s="13"/>
    </row>
    <row r="1474" spans="1:9" x14ac:dyDescent="0.3">
      <c r="A1474" s="18"/>
      <c r="B1474" s="13"/>
      <c r="C1474" s="19" t="str">
        <f>IF($B1474="","",IFERROR(INDEX(Items!$B:$B,MATCH($B1474,Items!$A:$A,0)),"Unknown code"))</f>
        <v/>
      </c>
      <c r="D1474" s="17"/>
      <c r="E1474" s="13"/>
      <c r="F1474" s="13"/>
      <c r="G1474" s="19" t="str">
        <f t="shared" si="22"/>
        <v/>
      </c>
      <c r="H1474" s="13"/>
      <c r="I1474" s="13"/>
    </row>
    <row r="1475" spans="1:9" x14ac:dyDescent="0.3">
      <c r="A1475" s="18"/>
      <c r="B1475" s="13"/>
      <c r="C1475" s="19" t="str">
        <f>IF($B1475="","",IFERROR(INDEX(Items!$B:$B,MATCH($B1475,Items!$A:$A,0)),"Unknown code"))</f>
        <v/>
      </c>
      <c r="D1475" s="17"/>
      <c r="E1475" s="13"/>
      <c r="F1475" s="13"/>
      <c r="G1475" s="19" t="str">
        <f t="shared" si="22"/>
        <v/>
      </c>
      <c r="H1475" s="13"/>
      <c r="I1475" s="13"/>
    </row>
    <row r="1476" spans="1:9" x14ac:dyDescent="0.3">
      <c r="A1476" s="18"/>
      <c r="B1476" s="13"/>
      <c r="C1476" s="19" t="str">
        <f>IF($B1476="","",IFERROR(INDEX(Items!$B:$B,MATCH($B1476,Items!$A:$A,0)),"Unknown code"))</f>
        <v/>
      </c>
      <c r="D1476" s="17"/>
      <c r="E1476" s="13"/>
      <c r="F1476" s="13"/>
      <c r="G1476" s="19" t="str">
        <f t="shared" ref="G1476:G1539" si="23">IF($D1476="","",IF(AND($E1476="",$F1476&lt;&gt;""),"Receipt",IF(AND($E1476&lt;&gt;"",$F1476=""),"Issue",IF(AND($E1476&lt;&gt;"",$F1476&lt;&gt;""),IF($E1476=$F1476,"Same location","Transfer"),"Location missing"))))</f>
        <v/>
      </c>
      <c r="H1476" s="13"/>
      <c r="I1476" s="13"/>
    </row>
    <row r="1477" spans="1:9" x14ac:dyDescent="0.3">
      <c r="A1477" s="18"/>
      <c r="B1477" s="13"/>
      <c r="C1477" s="19" t="str">
        <f>IF($B1477="","",IFERROR(INDEX(Items!$B:$B,MATCH($B1477,Items!$A:$A,0)),"Unknown code"))</f>
        <v/>
      </c>
      <c r="D1477" s="17"/>
      <c r="E1477" s="13"/>
      <c r="F1477" s="13"/>
      <c r="G1477" s="19" t="str">
        <f t="shared" si="23"/>
        <v/>
      </c>
      <c r="H1477" s="13"/>
      <c r="I1477" s="13"/>
    </row>
    <row r="1478" spans="1:9" x14ac:dyDescent="0.3">
      <c r="A1478" s="18"/>
      <c r="B1478" s="13"/>
      <c r="C1478" s="19" t="str">
        <f>IF($B1478="","",IFERROR(INDEX(Items!$B:$B,MATCH($B1478,Items!$A:$A,0)),"Unknown code"))</f>
        <v/>
      </c>
      <c r="D1478" s="17"/>
      <c r="E1478" s="13"/>
      <c r="F1478" s="13"/>
      <c r="G1478" s="19" t="str">
        <f t="shared" si="23"/>
        <v/>
      </c>
      <c r="H1478" s="13"/>
      <c r="I1478" s="13"/>
    </row>
    <row r="1479" spans="1:9" x14ac:dyDescent="0.3">
      <c r="A1479" s="18"/>
      <c r="B1479" s="13"/>
      <c r="C1479" s="19" t="str">
        <f>IF($B1479="","",IFERROR(INDEX(Items!$B:$B,MATCH($B1479,Items!$A:$A,0)),"Unknown code"))</f>
        <v/>
      </c>
      <c r="D1479" s="17"/>
      <c r="E1479" s="13"/>
      <c r="F1479" s="13"/>
      <c r="G1479" s="19" t="str">
        <f t="shared" si="23"/>
        <v/>
      </c>
      <c r="H1479" s="13"/>
      <c r="I1479" s="13"/>
    </row>
    <row r="1480" spans="1:9" x14ac:dyDescent="0.3">
      <c r="A1480" s="18"/>
      <c r="B1480" s="13"/>
      <c r="C1480" s="19" t="str">
        <f>IF($B1480="","",IFERROR(INDEX(Items!$B:$B,MATCH($B1480,Items!$A:$A,0)),"Unknown code"))</f>
        <v/>
      </c>
      <c r="D1480" s="17"/>
      <c r="E1480" s="13"/>
      <c r="F1480" s="13"/>
      <c r="G1480" s="19" t="str">
        <f t="shared" si="23"/>
        <v/>
      </c>
      <c r="H1480" s="13"/>
      <c r="I1480" s="13"/>
    </row>
    <row r="1481" spans="1:9" x14ac:dyDescent="0.3">
      <c r="A1481" s="18"/>
      <c r="B1481" s="13"/>
      <c r="C1481" s="19" t="str">
        <f>IF($B1481="","",IFERROR(INDEX(Items!$B:$B,MATCH($B1481,Items!$A:$A,0)),"Unknown code"))</f>
        <v/>
      </c>
      <c r="D1481" s="17"/>
      <c r="E1481" s="13"/>
      <c r="F1481" s="13"/>
      <c r="G1481" s="19" t="str">
        <f t="shared" si="23"/>
        <v/>
      </c>
      <c r="H1481" s="13"/>
      <c r="I1481" s="13"/>
    </row>
    <row r="1482" spans="1:9" x14ac:dyDescent="0.3">
      <c r="A1482" s="18"/>
      <c r="B1482" s="13"/>
      <c r="C1482" s="19" t="str">
        <f>IF($B1482="","",IFERROR(INDEX(Items!$B:$B,MATCH($B1482,Items!$A:$A,0)),"Unknown code"))</f>
        <v/>
      </c>
      <c r="D1482" s="17"/>
      <c r="E1482" s="13"/>
      <c r="F1482" s="13"/>
      <c r="G1482" s="19" t="str">
        <f t="shared" si="23"/>
        <v/>
      </c>
      <c r="H1482" s="13"/>
      <c r="I1482" s="13"/>
    </row>
    <row r="1483" spans="1:9" x14ac:dyDescent="0.3">
      <c r="A1483" s="18"/>
      <c r="B1483" s="13"/>
      <c r="C1483" s="19" t="str">
        <f>IF($B1483="","",IFERROR(INDEX(Items!$B:$B,MATCH($B1483,Items!$A:$A,0)),"Unknown code"))</f>
        <v/>
      </c>
      <c r="D1483" s="17"/>
      <c r="E1483" s="13"/>
      <c r="F1483" s="13"/>
      <c r="G1483" s="19" t="str">
        <f t="shared" si="23"/>
        <v/>
      </c>
      <c r="H1483" s="13"/>
      <c r="I1483" s="13"/>
    </row>
    <row r="1484" spans="1:9" x14ac:dyDescent="0.3">
      <c r="A1484" s="18"/>
      <c r="B1484" s="13"/>
      <c r="C1484" s="19" t="str">
        <f>IF($B1484="","",IFERROR(INDEX(Items!$B:$B,MATCH($B1484,Items!$A:$A,0)),"Unknown code"))</f>
        <v/>
      </c>
      <c r="D1484" s="17"/>
      <c r="E1484" s="13"/>
      <c r="F1484" s="13"/>
      <c r="G1484" s="19" t="str">
        <f t="shared" si="23"/>
        <v/>
      </c>
      <c r="H1484" s="13"/>
      <c r="I1484" s="13"/>
    </row>
    <row r="1485" spans="1:9" x14ac:dyDescent="0.3">
      <c r="A1485" s="18"/>
      <c r="B1485" s="13"/>
      <c r="C1485" s="19" t="str">
        <f>IF($B1485="","",IFERROR(INDEX(Items!$B:$B,MATCH($B1485,Items!$A:$A,0)),"Unknown code"))</f>
        <v/>
      </c>
      <c r="D1485" s="17"/>
      <c r="E1485" s="13"/>
      <c r="F1485" s="13"/>
      <c r="G1485" s="19" t="str">
        <f t="shared" si="23"/>
        <v/>
      </c>
      <c r="H1485" s="13"/>
      <c r="I1485" s="13"/>
    </row>
    <row r="1486" spans="1:9" x14ac:dyDescent="0.3">
      <c r="A1486" s="18"/>
      <c r="B1486" s="13"/>
      <c r="C1486" s="19" t="str">
        <f>IF($B1486="","",IFERROR(INDEX(Items!$B:$B,MATCH($B1486,Items!$A:$A,0)),"Unknown code"))</f>
        <v/>
      </c>
      <c r="D1486" s="17"/>
      <c r="E1486" s="13"/>
      <c r="F1486" s="13"/>
      <c r="G1486" s="19" t="str">
        <f t="shared" si="23"/>
        <v/>
      </c>
      <c r="H1486" s="13"/>
      <c r="I1486" s="13"/>
    </row>
    <row r="1487" spans="1:9" x14ac:dyDescent="0.3">
      <c r="A1487" s="18"/>
      <c r="B1487" s="13"/>
      <c r="C1487" s="19" t="str">
        <f>IF($B1487="","",IFERROR(INDEX(Items!$B:$B,MATCH($B1487,Items!$A:$A,0)),"Unknown code"))</f>
        <v/>
      </c>
      <c r="D1487" s="17"/>
      <c r="E1487" s="13"/>
      <c r="F1487" s="13"/>
      <c r="G1487" s="19" t="str">
        <f t="shared" si="23"/>
        <v/>
      </c>
      <c r="H1487" s="13"/>
      <c r="I1487" s="13"/>
    </row>
    <row r="1488" spans="1:9" x14ac:dyDescent="0.3">
      <c r="A1488" s="18"/>
      <c r="B1488" s="13"/>
      <c r="C1488" s="19" t="str">
        <f>IF($B1488="","",IFERROR(INDEX(Items!$B:$B,MATCH($B1488,Items!$A:$A,0)),"Unknown code"))</f>
        <v/>
      </c>
      <c r="D1488" s="17"/>
      <c r="E1488" s="13"/>
      <c r="F1488" s="13"/>
      <c r="G1488" s="19" t="str">
        <f t="shared" si="23"/>
        <v/>
      </c>
      <c r="H1488" s="13"/>
      <c r="I1488" s="13"/>
    </row>
    <row r="1489" spans="1:9" x14ac:dyDescent="0.3">
      <c r="A1489" s="18"/>
      <c r="B1489" s="13"/>
      <c r="C1489" s="19" t="str">
        <f>IF($B1489="","",IFERROR(INDEX(Items!$B:$B,MATCH($B1489,Items!$A:$A,0)),"Unknown code"))</f>
        <v/>
      </c>
      <c r="D1489" s="17"/>
      <c r="E1489" s="13"/>
      <c r="F1489" s="13"/>
      <c r="G1489" s="19" t="str">
        <f t="shared" si="23"/>
        <v/>
      </c>
      <c r="H1489" s="13"/>
      <c r="I1489" s="13"/>
    </row>
    <row r="1490" spans="1:9" x14ac:dyDescent="0.3">
      <c r="A1490" s="18"/>
      <c r="B1490" s="13"/>
      <c r="C1490" s="19" t="str">
        <f>IF($B1490="","",IFERROR(INDEX(Items!$B:$B,MATCH($B1490,Items!$A:$A,0)),"Unknown code"))</f>
        <v/>
      </c>
      <c r="D1490" s="17"/>
      <c r="E1490" s="13"/>
      <c r="F1490" s="13"/>
      <c r="G1490" s="19" t="str">
        <f t="shared" si="23"/>
        <v/>
      </c>
      <c r="H1490" s="13"/>
      <c r="I1490" s="13"/>
    </row>
    <row r="1491" spans="1:9" x14ac:dyDescent="0.3">
      <c r="A1491" s="18"/>
      <c r="B1491" s="13"/>
      <c r="C1491" s="19" t="str">
        <f>IF($B1491="","",IFERROR(INDEX(Items!$B:$B,MATCH($B1491,Items!$A:$A,0)),"Unknown code"))</f>
        <v/>
      </c>
      <c r="D1491" s="17"/>
      <c r="E1491" s="13"/>
      <c r="F1491" s="13"/>
      <c r="G1491" s="19" t="str">
        <f t="shared" si="23"/>
        <v/>
      </c>
      <c r="H1491" s="13"/>
      <c r="I1491" s="13"/>
    </row>
    <row r="1492" spans="1:9" x14ac:dyDescent="0.3">
      <c r="A1492" s="18"/>
      <c r="B1492" s="13"/>
      <c r="C1492" s="19" t="str">
        <f>IF($B1492="","",IFERROR(INDEX(Items!$B:$B,MATCH($B1492,Items!$A:$A,0)),"Unknown code"))</f>
        <v/>
      </c>
      <c r="D1492" s="17"/>
      <c r="E1492" s="13"/>
      <c r="F1492" s="13"/>
      <c r="G1492" s="19" t="str">
        <f t="shared" si="23"/>
        <v/>
      </c>
      <c r="H1492" s="13"/>
      <c r="I1492" s="13"/>
    </row>
    <row r="1493" spans="1:9" x14ac:dyDescent="0.3">
      <c r="A1493" s="18"/>
      <c r="B1493" s="13"/>
      <c r="C1493" s="19" t="str">
        <f>IF($B1493="","",IFERROR(INDEX(Items!$B:$B,MATCH($B1493,Items!$A:$A,0)),"Unknown code"))</f>
        <v/>
      </c>
      <c r="D1493" s="17"/>
      <c r="E1493" s="13"/>
      <c r="F1493" s="13"/>
      <c r="G1493" s="19" t="str">
        <f t="shared" si="23"/>
        <v/>
      </c>
      <c r="H1493" s="13"/>
      <c r="I1493" s="13"/>
    </row>
    <row r="1494" spans="1:9" x14ac:dyDescent="0.3">
      <c r="A1494" s="18"/>
      <c r="B1494" s="13"/>
      <c r="C1494" s="19" t="str">
        <f>IF($B1494="","",IFERROR(INDEX(Items!$B:$B,MATCH($B1494,Items!$A:$A,0)),"Unknown code"))</f>
        <v/>
      </c>
      <c r="D1494" s="17"/>
      <c r="E1494" s="13"/>
      <c r="F1494" s="13"/>
      <c r="G1494" s="19" t="str">
        <f t="shared" si="23"/>
        <v/>
      </c>
      <c r="H1494" s="13"/>
      <c r="I1494" s="13"/>
    </row>
    <row r="1495" spans="1:9" x14ac:dyDescent="0.3">
      <c r="A1495" s="18"/>
      <c r="B1495" s="13"/>
      <c r="C1495" s="19" t="str">
        <f>IF($B1495="","",IFERROR(INDEX(Items!$B:$B,MATCH($B1495,Items!$A:$A,0)),"Unknown code"))</f>
        <v/>
      </c>
      <c r="D1495" s="17"/>
      <c r="E1495" s="13"/>
      <c r="F1495" s="13"/>
      <c r="G1495" s="19" t="str">
        <f t="shared" si="23"/>
        <v/>
      </c>
      <c r="H1495" s="13"/>
      <c r="I1495" s="13"/>
    </row>
    <row r="1496" spans="1:9" x14ac:dyDescent="0.3">
      <c r="A1496" s="18"/>
      <c r="B1496" s="13"/>
      <c r="C1496" s="19" t="str">
        <f>IF($B1496="","",IFERROR(INDEX(Items!$B:$B,MATCH($B1496,Items!$A:$A,0)),"Unknown code"))</f>
        <v/>
      </c>
      <c r="D1496" s="17"/>
      <c r="E1496" s="13"/>
      <c r="F1496" s="13"/>
      <c r="G1496" s="19" t="str">
        <f t="shared" si="23"/>
        <v/>
      </c>
      <c r="H1496" s="13"/>
      <c r="I1496" s="13"/>
    </row>
    <row r="1497" spans="1:9" x14ac:dyDescent="0.3">
      <c r="A1497" s="18"/>
      <c r="B1497" s="13"/>
      <c r="C1497" s="19" t="str">
        <f>IF($B1497="","",IFERROR(INDEX(Items!$B:$B,MATCH($B1497,Items!$A:$A,0)),"Unknown code"))</f>
        <v/>
      </c>
      <c r="D1497" s="17"/>
      <c r="E1497" s="13"/>
      <c r="F1497" s="13"/>
      <c r="G1497" s="19" t="str">
        <f t="shared" si="23"/>
        <v/>
      </c>
      <c r="H1497" s="13"/>
      <c r="I1497" s="13"/>
    </row>
    <row r="1498" spans="1:9" x14ac:dyDescent="0.3">
      <c r="A1498" s="18"/>
      <c r="B1498" s="13"/>
      <c r="C1498" s="19" t="str">
        <f>IF($B1498="","",IFERROR(INDEX(Items!$B:$B,MATCH($B1498,Items!$A:$A,0)),"Unknown code"))</f>
        <v/>
      </c>
      <c r="D1498" s="17"/>
      <c r="E1498" s="13"/>
      <c r="F1498" s="13"/>
      <c r="G1498" s="19" t="str">
        <f t="shared" si="23"/>
        <v/>
      </c>
      <c r="H1498" s="13"/>
      <c r="I1498" s="13"/>
    </row>
    <row r="1499" spans="1:9" x14ac:dyDescent="0.3">
      <c r="A1499" s="18"/>
      <c r="B1499" s="13"/>
      <c r="C1499" s="19" t="str">
        <f>IF($B1499="","",IFERROR(INDEX(Items!$B:$B,MATCH($B1499,Items!$A:$A,0)),"Unknown code"))</f>
        <v/>
      </c>
      <c r="D1499" s="17"/>
      <c r="E1499" s="13"/>
      <c r="F1499" s="13"/>
      <c r="G1499" s="19" t="str">
        <f t="shared" si="23"/>
        <v/>
      </c>
      <c r="H1499" s="13"/>
      <c r="I1499" s="13"/>
    </row>
    <row r="1500" spans="1:9" x14ac:dyDescent="0.3">
      <c r="A1500" s="18"/>
      <c r="B1500" s="13"/>
      <c r="C1500" s="19" t="str">
        <f>IF($B1500="","",IFERROR(INDEX(Items!$B:$B,MATCH($B1500,Items!$A:$A,0)),"Unknown code"))</f>
        <v/>
      </c>
      <c r="D1500" s="17"/>
      <c r="E1500" s="13"/>
      <c r="F1500" s="13"/>
      <c r="G1500" s="19" t="str">
        <f t="shared" si="23"/>
        <v/>
      </c>
      <c r="H1500" s="13"/>
      <c r="I1500" s="13"/>
    </row>
    <row r="1501" spans="1:9" x14ac:dyDescent="0.3">
      <c r="A1501" s="18"/>
      <c r="B1501" s="13"/>
      <c r="C1501" s="19" t="str">
        <f>IF($B1501="","",IFERROR(INDEX(Items!$B:$B,MATCH($B1501,Items!$A:$A,0)),"Unknown code"))</f>
        <v/>
      </c>
      <c r="D1501" s="17"/>
      <c r="E1501" s="13"/>
      <c r="F1501" s="13"/>
      <c r="G1501" s="19" t="str">
        <f t="shared" si="23"/>
        <v/>
      </c>
      <c r="H1501" s="13"/>
      <c r="I1501" s="13"/>
    </row>
    <row r="1502" spans="1:9" x14ac:dyDescent="0.3">
      <c r="A1502" s="18"/>
      <c r="B1502" s="13"/>
      <c r="C1502" s="19" t="str">
        <f>IF($B1502="","",IFERROR(INDEX(Items!$B:$B,MATCH($B1502,Items!$A:$A,0)),"Unknown code"))</f>
        <v/>
      </c>
      <c r="D1502" s="17"/>
      <c r="E1502" s="13"/>
      <c r="F1502" s="13"/>
      <c r="G1502" s="19" t="str">
        <f t="shared" si="23"/>
        <v/>
      </c>
      <c r="H1502" s="13"/>
      <c r="I1502" s="13"/>
    </row>
    <row r="1503" spans="1:9" x14ac:dyDescent="0.3">
      <c r="A1503" s="18"/>
      <c r="B1503" s="13"/>
      <c r="C1503" s="19" t="str">
        <f>IF($B1503="","",IFERROR(INDEX(Items!$B:$B,MATCH($B1503,Items!$A:$A,0)),"Unknown code"))</f>
        <v/>
      </c>
      <c r="D1503" s="17"/>
      <c r="E1503" s="13"/>
      <c r="F1503" s="13"/>
      <c r="G1503" s="19" t="str">
        <f t="shared" si="23"/>
        <v/>
      </c>
      <c r="H1503" s="13"/>
      <c r="I1503" s="13"/>
    </row>
    <row r="1504" spans="1:9" x14ac:dyDescent="0.3">
      <c r="A1504" s="18"/>
      <c r="B1504" s="13"/>
      <c r="C1504" s="19" t="str">
        <f>IF($B1504="","",IFERROR(INDEX(Items!$B:$B,MATCH($B1504,Items!$A:$A,0)),"Unknown code"))</f>
        <v/>
      </c>
      <c r="D1504" s="17"/>
      <c r="E1504" s="13"/>
      <c r="F1504" s="13"/>
      <c r="G1504" s="19" t="str">
        <f t="shared" si="23"/>
        <v/>
      </c>
      <c r="H1504" s="13"/>
      <c r="I1504" s="13"/>
    </row>
    <row r="1505" spans="1:9" x14ac:dyDescent="0.3">
      <c r="A1505" s="18"/>
      <c r="B1505" s="13"/>
      <c r="C1505" s="19" t="str">
        <f>IF($B1505="","",IFERROR(INDEX(Items!$B:$B,MATCH($B1505,Items!$A:$A,0)),"Unknown code"))</f>
        <v/>
      </c>
      <c r="D1505" s="17"/>
      <c r="E1505" s="13"/>
      <c r="F1505" s="13"/>
      <c r="G1505" s="19" t="str">
        <f t="shared" si="23"/>
        <v/>
      </c>
      <c r="H1505" s="13"/>
      <c r="I1505" s="13"/>
    </row>
    <row r="1506" spans="1:9" x14ac:dyDescent="0.3">
      <c r="A1506" s="18"/>
      <c r="B1506" s="13"/>
      <c r="C1506" s="19" t="str">
        <f>IF($B1506="","",IFERROR(INDEX(Items!$B:$B,MATCH($B1506,Items!$A:$A,0)),"Unknown code"))</f>
        <v/>
      </c>
      <c r="D1506" s="17"/>
      <c r="E1506" s="13"/>
      <c r="F1506" s="13"/>
      <c r="G1506" s="19" t="str">
        <f t="shared" si="23"/>
        <v/>
      </c>
      <c r="H1506" s="13"/>
      <c r="I1506" s="13"/>
    </row>
    <row r="1507" spans="1:9" x14ac:dyDescent="0.3">
      <c r="A1507" s="18"/>
      <c r="B1507" s="13"/>
      <c r="C1507" s="19" t="str">
        <f>IF($B1507="","",IFERROR(INDEX(Items!$B:$B,MATCH($B1507,Items!$A:$A,0)),"Unknown code"))</f>
        <v/>
      </c>
      <c r="D1507" s="17"/>
      <c r="E1507" s="13"/>
      <c r="F1507" s="13"/>
      <c r="G1507" s="19" t="str">
        <f t="shared" si="23"/>
        <v/>
      </c>
      <c r="H1507" s="13"/>
      <c r="I1507" s="13"/>
    </row>
    <row r="1508" spans="1:9" x14ac:dyDescent="0.3">
      <c r="A1508" s="18"/>
      <c r="B1508" s="13"/>
      <c r="C1508" s="19" t="str">
        <f>IF($B1508="","",IFERROR(INDEX(Items!$B:$B,MATCH($B1508,Items!$A:$A,0)),"Unknown code"))</f>
        <v/>
      </c>
      <c r="D1508" s="17"/>
      <c r="E1508" s="13"/>
      <c r="F1508" s="13"/>
      <c r="G1508" s="19" t="str">
        <f t="shared" si="23"/>
        <v/>
      </c>
      <c r="H1508" s="13"/>
      <c r="I1508" s="13"/>
    </row>
    <row r="1509" spans="1:9" x14ac:dyDescent="0.3">
      <c r="A1509" s="18"/>
      <c r="B1509" s="13"/>
      <c r="C1509" s="19" t="str">
        <f>IF($B1509="","",IFERROR(INDEX(Items!$B:$B,MATCH($B1509,Items!$A:$A,0)),"Unknown code"))</f>
        <v/>
      </c>
      <c r="D1509" s="17"/>
      <c r="E1509" s="13"/>
      <c r="F1509" s="13"/>
      <c r="G1509" s="19" t="str">
        <f t="shared" si="23"/>
        <v/>
      </c>
      <c r="H1509" s="13"/>
      <c r="I1509" s="13"/>
    </row>
    <row r="1510" spans="1:9" x14ac:dyDescent="0.3">
      <c r="A1510" s="18"/>
      <c r="B1510" s="13"/>
      <c r="C1510" s="19" t="str">
        <f>IF($B1510="","",IFERROR(INDEX(Items!$B:$B,MATCH($B1510,Items!$A:$A,0)),"Unknown code"))</f>
        <v/>
      </c>
      <c r="D1510" s="17"/>
      <c r="E1510" s="13"/>
      <c r="F1510" s="13"/>
      <c r="G1510" s="19" t="str">
        <f t="shared" si="23"/>
        <v/>
      </c>
      <c r="H1510" s="13"/>
      <c r="I1510" s="13"/>
    </row>
    <row r="1511" spans="1:9" x14ac:dyDescent="0.3">
      <c r="A1511" s="18"/>
      <c r="B1511" s="13"/>
      <c r="C1511" s="19" t="str">
        <f>IF($B1511="","",IFERROR(INDEX(Items!$B:$B,MATCH($B1511,Items!$A:$A,0)),"Unknown code"))</f>
        <v/>
      </c>
      <c r="D1511" s="17"/>
      <c r="E1511" s="13"/>
      <c r="F1511" s="13"/>
      <c r="G1511" s="19" t="str">
        <f t="shared" si="23"/>
        <v/>
      </c>
      <c r="H1511" s="13"/>
      <c r="I1511" s="13"/>
    </row>
    <row r="1512" spans="1:9" x14ac:dyDescent="0.3">
      <c r="A1512" s="18"/>
      <c r="B1512" s="13"/>
      <c r="C1512" s="19" t="str">
        <f>IF($B1512="","",IFERROR(INDEX(Items!$B:$B,MATCH($B1512,Items!$A:$A,0)),"Unknown code"))</f>
        <v/>
      </c>
      <c r="D1512" s="17"/>
      <c r="E1512" s="13"/>
      <c r="F1512" s="13"/>
      <c r="G1512" s="19" t="str">
        <f t="shared" si="23"/>
        <v/>
      </c>
      <c r="H1512" s="13"/>
      <c r="I1512" s="13"/>
    </row>
    <row r="1513" spans="1:9" x14ac:dyDescent="0.3">
      <c r="A1513" s="18"/>
      <c r="B1513" s="13"/>
      <c r="C1513" s="19" t="str">
        <f>IF($B1513="","",IFERROR(INDEX(Items!$B:$B,MATCH($B1513,Items!$A:$A,0)),"Unknown code"))</f>
        <v/>
      </c>
      <c r="D1513" s="17"/>
      <c r="E1513" s="13"/>
      <c r="F1513" s="13"/>
      <c r="G1513" s="19" t="str">
        <f t="shared" si="23"/>
        <v/>
      </c>
      <c r="H1513" s="13"/>
      <c r="I1513" s="13"/>
    </row>
    <row r="1514" spans="1:9" x14ac:dyDescent="0.3">
      <c r="A1514" s="18"/>
      <c r="B1514" s="13"/>
      <c r="C1514" s="19" t="str">
        <f>IF($B1514="","",IFERROR(INDEX(Items!$B:$B,MATCH($B1514,Items!$A:$A,0)),"Unknown code"))</f>
        <v/>
      </c>
      <c r="D1514" s="17"/>
      <c r="E1514" s="13"/>
      <c r="F1514" s="13"/>
      <c r="G1514" s="19" t="str">
        <f t="shared" si="23"/>
        <v/>
      </c>
      <c r="H1514" s="13"/>
      <c r="I1514" s="13"/>
    </row>
    <row r="1515" spans="1:9" x14ac:dyDescent="0.3">
      <c r="A1515" s="18"/>
      <c r="B1515" s="13"/>
      <c r="C1515" s="19" t="str">
        <f>IF($B1515="","",IFERROR(INDEX(Items!$B:$B,MATCH($B1515,Items!$A:$A,0)),"Unknown code"))</f>
        <v/>
      </c>
      <c r="D1515" s="17"/>
      <c r="E1515" s="13"/>
      <c r="F1515" s="13"/>
      <c r="G1515" s="19" t="str">
        <f t="shared" si="23"/>
        <v/>
      </c>
      <c r="H1515" s="13"/>
      <c r="I1515" s="13"/>
    </row>
    <row r="1516" spans="1:9" x14ac:dyDescent="0.3">
      <c r="A1516" s="18"/>
      <c r="B1516" s="13"/>
      <c r="C1516" s="19" t="str">
        <f>IF($B1516="","",IFERROR(INDEX(Items!$B:$B,MATCH($B1516,Items!$A:$A,0)),"Unknown code"))</f>
        <v/>
      </c>
      <c r="D1516" s="17"/>
      <c r="E1516" s="13"/>
      <c r="F1516" s="13"/>
      <c r="G1516" s="19" t="str">
        <f t="shared" si="23"/>
        <v/>
      </c>
      <c r="H1516" s="13"/>
      <c r="I1516" s="13"/>
    </row>
    <row r="1517" spans="1:9" x14ac:dyDescent="0.3">
      <c r="A1517" s="18"/>
      <c r="B1517" s="13"/>
      <c r="C1517" s="19" t="str">
        <f>IF($B1517="","",IFERROR(INDEX(Items!$B:$B,MATCH($B1517,Items!$A:$A,0)),"Unknown code"))</f>
        <v/>
      </c>
      <c r="D1517" s="17"/>
      <c r="E1517" s="13"/>
      <c r="F1517" s="13"/>
      <c r="G1517" s="19" t="str">
        <f t="shared" si="23"/>
        <v/>
      </c>
      <c r="H1517" s="13"/>
      <c r="I1517" s="13"/>
    </row>
    <row r="1518" spans="1:9" x14ac:dyDescent="0.3">
      <c r="A1518" s="18"/>
      <c r="B1518" s="13"/>
      <c r="C1518" s="19" t="str">
        <f>IF($B1518="","",IFERROR(INDEX(Items!$B:$B,MATCH($B1518,Items!$A:$A,0)),"Unknown code"))</f>
        <v/>
      </c>
      <c r="D1518" s="17"/>
      <c r="E1518" s="13"/>
      <c r="F1518" s="13"/>
      <c r="G1518" s="19" t="str">
        <f t="shared" si="23"/>
        <v/>
      </c>
      <c r="H1518" s="13"/>
      <c r="I1518" s="13"/>
    </row>
    <row r="1519" spans="1:9" x14ac:dyDescent="0.3">
      <c r="A1519" s="18"/>
      <c r="B1519" s="13"/>
      <c r="C1519" s="19" t="str">
        <f>IF($B1519="","",IFERROR(INDEX(Items!$B:$B,MATCH($B1519,Items!$A:$A,0)),"Unknown code"))</f>
        <v/>
      </c>
      <c r="D1519" s="17"/>
      <c r="E1519" s="13"/>
      <c r="F1519" s="13"/>
      <c r="G1519" s="19" t="str">
        <f t="shared" si="23"/>
        <v/>
      </c>
      <c r="H1519" s="13"/>
      <c r="I1519" s="13"/>
    </row>
    <row r="1520" spans="1:9" x14ac:dyDescent="0.3">
      <c r="A1520" s="18"/>
      <c r="B1520" s="13"/>
      <c r="C1520" s="19" t="str">
        <f>IF($B1520="","",IFERROR(INDEX(Items!$B:$B,MATCH($B1520,Items!$A:$A,0)),"Unknown code"))</f>
        <v/>
      </c>
      <c r="D1520" s="17"/>
      <c r="E1520" s="13"/>
      <c r="F1520" s="13"/>
      <c r="G1520" s="19" t="str">
        <f t="shared" si="23"/>
        <v/>
      </c>
      <c r="H1520" s="13"/>
      <c r="I1520" s="13"/>
    </row>
    <row r="1521" spans="1:9" x14ac:dyDescent="0.3">
      <c r="A1521" s="18"/>
      <c r="B1521" s="13"/>
      <c r="C1521" s="19" t="str">
        <f>IF($B1521="","",IFERROR(INDEX(Items!$B:$B,MATCH($B1521,Items!$A:$A,0)),"Unknown code"))</f>
        <v/>
      </c>
      <c r="D1521" s="17"/>
      <c r="E1521" s="13"/>
      <c r="F1521" s="13"/>
      <c r="G1521" s="19" t="str">
        <f t="shared" si="23"/>
        <v/>
      </c>
      <c r="H1521" s="13"/>
      <c r="I1521" s="13"/>
    </row>
    <row r="1522" spans="1:9" x14ac:dyDescent="0.3">
      <c r="A1522" s="18"/>
      <c r="B1522" s="13"/>
      <c r="C1522" s="19" t="str">
        <f>IF($B1522="","",IFERROR(INDEX(Items!$B:$B,MATCH($B1522,Items!$A:$A,0)),"Unknown code"))</f>
        <v/>
      </c>
      <c r="D1522" s="17"/>
      <c r="E1522" s="13"/>
      <c r="F1522" s="13"/>
      <c r="G1522" s="19" t="str">
        <f t="shared" si="23"/>
        <v/>
      </c>
      <c r="H1522" s="13"/>
      <c r="I1522" s="13"/>
    </row>
    <row r="1523" spans="1:9" x14ac:dyDescent="0.3">
      <c r="A1523" s="18"/>
      <c r="B1523" s="13"/>
      <c r="C1523" s="19" t="str">
        <f>IF($B1523="","",IFERROR(INDEX(Items!$B:$B,MATCH($B1523,Items!$A:$A,0)),"Unknown code"))</f>
        <v/>
      </c>
      <c r="D1523" s="17"/>
      <c r="E1523" s="13"/>
      <c r="F1523" s="13"/>
      <c r="G1523" s="19" t="str">
        <f t="shared" si="23"/>
        <v/>
      </c>
      <c r="H1523" s="13"/>
      <c r="I1523" s="13"/>
    </row>
    <row r="1524" spans="1:9" x14ac:dyDescent="0.3">
      <c r="A1524" s="18"/>
      <c r="B1524" s="13"/>
      <c r="C1524" s="19" t="str">
        <f>IF($B1524="","",IFERROR(INDEX(Items!$B:$B,MATCH($B1524,Items!$A:$A,0)),"Unknown code"))</f>
        <v/>
      </c>
      <c r="D1524" s="17"/>
      <c r="E1524" s="13"/>
      <c r="F1524" s="13"/>
      <c r="G1524" s="19" t="str">
        <f t="shared" si="23"/>
        <v/>
      </c>
      <c r="H1524" s="13"/>
      <c r="I1524" s="13"/>
    </row>
    <row r="1525" spans="1:9" x14ac:dyDescent="0.3">
      <c r="A1525" s="18"/>
      <c r="B1525" s="13"/>
      <c r="C1525" s="19" t="str">
        <f>IF($B1525="","",IFERROR(INDEX(Items!$B:$B,MATCH($B1525,Items!$A:$A,0)),"Unknown code"))</f>
        <v/>
      </c>
      <c r="D1525" s="17"/>
      <c r="E1525" s="13"/>
      <c r="F1525" s="13"/>
      <c r="G1525" s="19" t="str">
        <f t="shared" si="23"/>
        <v/>
      </c>
      <c r="H1525" s="13"/>
      <c r="I1525" s="13"/>
    </row>
    <row r="1526" spans="1:9" x14ac:dyDescent="0.3">
      <c r="A1526" s="18"/>
      <c r="B1526" s="13"/>
      <c r="C1526" s="19" t="str">
        <f>IF($B1526="","",IFERROR(INDEX(Items!$B:$B,MATCH($B1526,Items!$A:$A,0)),"Unknown code"))</f>
        <v/>
      </c>
      <c r="D1526" s="17"/>
      <c r="E1526" s="13"/>
      <c r="F1526" s="13"/>
      <c r="G1526" s="19" t="str">
        <f t="shared" si="23"/>
        <v/>
      </c>
      <c r="H1526" s="13"/>
      <c r="I1526" s="13"/>
    </row>
    <row r="1527" spans="1:9" x14ac:dyDescent="0.3">
      <c r="A1527" s="18"/>
      <c r="B1527" s="13"/>
      <c r="C1527" s="19" t="str">
        <f>IF($B1527="","",IFERROR(INDEX(Items!$B:$B,MATCH($B1527,Items!$A:$A,0)),"Unknown code"))</f>
        <v/>
      </c>
      <c r="D1527" s="17"/>
      <c r="E1527" s="13"/>
      <c r="F1527" s="13"/>
      <c r="G1527" s="19" t="str">
        <f t="shared" si="23"/>
        <v/>
      </c>
      <c r="H1527" s="13"/>
      <c r="I1527" s="13"/>
    </row>
    <row r="1528" spans="1:9" x14ac:dyDescent="0.3">
      <c r="A1528" s="18"/>
      <c r="B1528" s="13"/>
      <c r="C1528" s="19" t="str">
        <f>IF($B1528="","",IFERROR(INDEX(Items!$B:$B,MATCH($B1528,Items!$A:$A,0)),"Unknown code"))</f>
        <v/>
      </c>
      <c r="D1528" s="17"/>
      <c r="E1528" s="13"/>
      <c r="F1528" s="13"/>
      <c r="G1528" s="19" t="str">
        <f t="shared" si="23"/>
        <v/>
      </c>
      <c r="H1528" s="13"/>
      <c r="I1528" s="13"/>
    </row>
    <row r="1529" spans="1:9" x14ac:dyDescent="0.3">
      <c r="A1529" s="18"/>
      <c r="B1529" s="13"/>
      <c r="C1529" s="19" t="str">
        <f>IF($B1529="","",IFERROR(INDEX(Items!$B:$B,MATCH($B1529,Items!$A:$A,0)),"Unknown code"))</f>
        <v/>
      </c>
      <c r="D1529" s="17"/>
      <c r="E1529" s="13"/>
      <c r="F1529" s="13"/>
      <c r="G1529" s="19" t="str">
        <f t="shared" si="23"/>
        <v/>
      </c>
      <c r="H1529" s="13"/>
      <c r="I1529" s="13"/>
    </row>
    <row r="1530" spans="1:9" x14ac:dyDescent="0.3">
      <c r="A1530" s="18"/>
      <c r="B1530" s="13"/>
      <c r="C1530" s="19" t="str">
        <f>IF($B1530="","",IFERROR(INDEX(Items!$B:$B,MATCH($B1530,Items!$A:$A,0)),"Unknown code"))</f>
        <v/>
      </c>
      <c r="D1530" s="17"/>
      <c r="E1530" s="13"/>
      <c r="F1530" s="13"/>
      <c r="G1530" s="19" t="str">
        <f t="shared" si="23"/>
        <v/>
      </c>
      <c r="H1530" s="13"/>
      <c r="I1530" s="13"/>
    </row>
    <row r="1531" spans="1:9" x14ac:dyDescent="0.3">
      <c r="A1531" s="18"/>
      <c r="B1531" s="13"/>
      <c r="C1531" s="19" t="str">
        <f>IF($B1531="","",IFERROR(INDEX(Items!$B:$B,MATCH($B1531,Items!$A:$A,0)),"Unknown code"))</f>
        <v/>
      </c>
      <c r="D1531" s="17"/>
      <c r="E1531" s="13"/>
      <c r="F1531" s="13"/>
      <c r="G1531" s="19" t="str">
        <f t="shared" si="23"/>
        <v/>
      </c>
      <c r="H1531" s="13"/>
      <c r="I1531" s="13"/>
    </row>
    <row r="1532" spans="1:9" x14ac:dyDescent="0.3">
      <c r="A1532" s="18"/>
      <c r="B1532" s="13"/>
      <c r="C1532" s="19" t="str">
        <f>IF($B1532="","",IFERROR(INDEX(Items!$B:$B,MATCH($B1532,Items!$A:$A,0)),"Unknown code"))</f>
        <v/>
      </c>
      <c r="D1532" s="17"/>
      <c r="E1532" s="13"/>
      <c r="F1532" s="13"/>
      <c r="G1532" s="19" t="str">
        <f t="shared" si="23"/>
        <v/>
      </c>
      <c r="H1532" s="13"/>
      <c r="I1532" s="13"/>
    </row>
    <row r="1533" spans="1:9" x14ac:dyDescent="0.3">
      <c r="A1533" s="18"/>
      <c r="B1533" s="13"/>
      <c r="C1533" s="19" t="str">
        <f>IF($B1533="","",IFERROR(INDEX(Items!$B:$B,MATCH($B1533,Items!$A:$A,0)),"Unknown code"))</f>
        <v/>
      </c>
      <c r="D1533" s="17"/>
      <c r="E1533" s="13"/>
      <c r="F1533" s="13"/>
      <c r="G1533" s="19" t="str">
        <f t="shared" si="23"/>
        <v/>
      </c>
      <c r="H1533" s="13"/>
      <c r="I1533" s="13"/>
    </row>
    <row r="1534" spans="1:9" x14ac:dyDescent="0.3">
      <c r="A1534" s="18"/>
      <c r="B1534" s="13"/>
      <c r="C1534" s="19" t="str">
        <f>IF($B1534="","",IFERROR(INDEX(Items!$B:$B,MATCH($B1534,Items!$A:$A,0)),"Unknown code"))</f>
        <v/>
      </c>
      <c r="D1534" s="17"/>
      <c r="E1534" s="13"/>
      <c r="F1534" s="13"/>
      <c r="G1534" s="19" t="str">
        <f t="shared" si="23"/>
        <v/>
      </c>
      <c r="H1534" s="13"/>
      <c r="I1534" s="13"/>
    </row>
    <row r="1535" spans="1:9" x14ac:dyDescent="0.3">
      <c r="A1535" s="18"/>
      <c r="B1535" s="13"/>
      <c r="C1535" s="19" t="str">
        <f>IF($B1535="","",IFERROR(INDEX(Items!$B:$B,MATCH($B1535,Items!$A:$A,0)),"Unknown code"))</f>
        <v/>
      </c>
      <c r="D1535" s="17"/>
      <c r="E1535" s="13"/>
      <c r="F1535" s="13"/>
      <c r="G1535" s="19" t="str">
        <f t="shared" si="23"/>
        <v/>
      </c>
      <c r="H1535" s="13"/>
      <c r="I1535" s="13"/>
    </row>
    <row r="1536" spans="1:9" x14ac:dyDescent="0.3">
      <c r="A1536" s="18"/>
      <c r="B1536" s="13"/>
      <c r="C1536" s="19" t="str">
        <f>IF($B1536="","",IFERROR(INDEX(Items!$B:$B,MATCH($B1536,Items!$A:$A,0)),"Unknown code"))</f>
        <v/>
      </c>
      <c r="D1536" s="17"/>
      <c r="E1536" s="13"/>
      <c r="F1536" s="13"/>
      <c r="G1536" s="19" t="str">
        <f t="shared" si="23"/>
        <v/>
      </c>
      <c r="H1536" s="13"/>
      <c r="I1536" s="13"/>
    </row>
    <row r="1537" spans="1:9" x14ac:dyDescent="0.3">
      <c r="A1537" s="18"/>
      <c r="B1537" s="13"/>
      <c r="C1537" s="19" t="str">
        <f>IF($B1537="","",IFERROR(INDEX(Items!$B:$B,MATCH($B1537,Items!$A:$A,0)),"Unknown code"))</f>
        <v/>
      </c>
      <c r="D1537" s="17"/>
      <c r="E1537" s="13"/>
      <c r="F1537" s="13"/>
      <c r="G1537" s="19" t="str">
        <f t="shared" si="23"/>
        <v/>
      </c>
      <c r="H1537" s="13"/>
      <c r="I1537" s="13"/>
    </row>
    <row r="1538" spans="1:9" x14ac:dyDescent="0.3">
      <c r="A1538" s="18"/>
      <c r="B1538" s="13"/>
      <c r="C1538" s="19" t="str">
        <f>IF($B1538="","",IFERROR(INDEX(Items!$B:$B,MATCH($B1538,Items!$A:$A,0)),"Unknown code"))</f>
        <v/>
      </c>
      <c r="D1538" s="17"/>
      <c r="E1538" s="13"/>
      <c r="F1538" s="13"/>
      <c r="G1538" s="19" t="str">
        <f t="shared" si="23"/>
        <v/>
      </c>
      <c r="H1538" s="13"/>
      <c r="I1538" s="13"/>
    </row>
    <row r="1539" spans="1:9" x14ac:dyDescent="0.3">
      <c r="A1539" s="18"/>
      <c r="B1539" s="13"/>
      <c r="C1539" s="19" t="str">
        <f>IF($B1539="","",IFERROR(INDEX(Items!$B:$B,MATCH($B1539,Items!$A:$A,0)),"Unknown code"))</f>
        <v/>
      </c>
      <c r="D1539" s="17"/>
      <c r="E1539" s="13"/>
      <c r="F1539" s="13"/>
      <c r="G1539" s="19" t="str">
        <f t="shared" si="23"/>
        <v/>
      </c>
      <c r="H1539" s="13"/>
      <c r="I1539" s="13"/>
    </row>
    <row r="1540" spans="1:9" x14ac:dyDescent="0.3">
      <c r="A1540" s="18"/>
      <c r="B1540" s="13"/>
      <c r="C1540" s="19" t="str">
        <f>IF($B1540="","",IFERROR(INDEX(Items!$B:$B,MATCH($B1540,Items!$A:$A,0)),"Unknown code"))</f>
        <v/>
      </c>
      <c r="D1540" s="17"/>
      <c r="E1540" s="13"/>
      <c r="F1540" s="13"/>
      <c r="G1540" s="19" t="str">
        <f t="shared" ref="G1540:G1603" si="24">IF($D1540="","",IF(AND($E1540="",$F1540&lt;&gt;""),"Receipt",IF(AND($E1540&lt;&gt;"",$F1540=""),"Issue",IF(AND($E1540&lt;&gt;"",$F1540&lt;&gt;""),IF($E1540=$F1540,"Same location","Transfer"),"Location missing"))))</f>
        <v/>
      </c>
      <c r="H1540" s="13"/>
      <c r="I1540" s="13"/>
    </row>
    <row r="1541" spans="1:9" x14ac:dyDescent="0.3">
      <c r="A1541" s="18"/>
      <c r="B1541" s="13"/>
      <c r="C1541" s="19" t="str">
        <f>IF($B1541="","",IFERROR(INDEX(Items!$B:$B,MATCH($B1541,Items!$A:$A,0)),"Unknown code"))</f>
        <v/>
      </c>
      <c r="D1541" s="17"/>
      <c r="E1541" s="13"/>
      <c r="F1541" s="13"/>
      <c r="G1541" s="19" t="str">
        <f t="shared" si="24"/>
        <v/>
      </c>
      <c r="H1541" s="13"/>
      <c r="I1541" s="13"/>
    </row>
    <row r="1542" spans="1:9" x14ac:dyDescent="0.3">
      <c r="A1542" s="18"/>
      <c r="B1542" s="13"/>
      <c r="C1542" s="19" t="str">
        <f>IF($B1542="","",IFERROR(INDEX(Items!$B:$B,MATCH($B1542,Items!$A:$A,0)),"Unknown code"))</f>
        <v/>
      </c>
      <c r="D1542" s="17"/>
      <c r="E1542" s="13"/>
      <c r="F1542" s="13"/>
      <c r="G1542" s="19" t="str">
        <f t="shared" si="24"/>
        <v/>
      </c>
      <c r="H1542" s="13"/>
      <c r="I1542" s="13"/>
    </row>
    <row r="1543" spans="1:9" x14ac:dyDescent="0.3">
      <c r="A1543" s="18"/>
      <c r="B1543" s="13"/>
      <c r="C1543" s="19" t="str">
        <f>IF($B1543="","",IFERROR(INDEX(Items!$B:$B,MATCH($B1543,Items!$A:$A,0)),"Unknown code"))</f>
        <v/>
      </c>
      <c r="D1543" s="17"/>
      <c r="E1543" s="13"/>
      <c r="F1543" s="13"/>
      <c r="G1543" s="19" t="str">
        <f t="shared" si="24"/>
        <v/>
      </c>
      <c r="H1543" s="13"/>
      <c r="I1543" s="13"/>
    </row>
    <row r="1544" spans="1:9" x14ac:dyDescent="0.3">
      <c r="A1544" s="18"/>
      <c r="B1544" s="13"/>
      <c r="C1544" s="19" t="str">
        <f>IF($B1544="","",IFERROR(INDEX(Items!$B:$B,MATCH($B1544,Items!$A:$A,0)),"Unknown code"))</f>
        <v/>
      </c>
      <c r="D1544" s="17"/>
      <c r="E1544" s="13"/>
      <c r="F1544" s="13"/>
      <c r="G1544" s="19" t="str">
        <f t="shared" si="24"/>
        <v/>
      </c>
      <c r="H1544" s="13"/>
      <c r="I1544" s="13"/>
    </row>
    <row r="1545" spans="1:9" x14ac:dyDescent="0.3">
      <c r="A1545" s="18"/>
      <c r="B1545" s="13"/>
      <c r="C1545" s="19" t="str">
        <f>IF($B1545="","",IFERROR(INDEX(Items!$B:$B,MATCH($B1545,Items!$A:$A,0)),"Unknown code"))</f>
        <v/>
      </c>
      <c r="D1545" s="17"/>
      <c r="E1545" s="13"/>
      <c r="F1545" s="13"/>
      <c r="G1545" s="19" t="str">
        <f t="shared" si="24"/>
        <v/>
      </c>
      <c r="H1545" s="13"/>
      <c r="I1545" s="13"/>
    </row>
    <row r="1546" spans="1:9" x14ac:dyDescent="0.3">
      <c r="A1546" s="18"/>
      <c r="B1546" s="13"/>
      <c r="C1546" s="19" t="str">
        <f>IF($B1546="","",IFERROR(INDEX(Items!$B:$B,MATCH($B1546,Items!$A:$A,0)),"Unknown code"))</f>
        <v/>
      </c>
      <c r="D1546" s="17"/>
      <c r="E1546" s="13"/>
      <c r="F1546" s="13"/>
      <c r="G1546" s="19" t="str">
        <f t="shared" si="24"/>
        <v/>
      </c>
      <c r="H1546" s="13"/>
      <c r="I1546" s="13"/>
    </row>
    <row r="1547" spans="1:9" x14ac:dyDescent="0.3">
      <c r="A1547" s="18"/>
      <c r="B1547" s="13"/>
      <c r="C1547" s="19" t="str">
        <f>IF($B1547="","",IFERROR(INDEX(Items!$B:$B,MATCH($B1547,Items!$A:$A,0)),"Unknown code"))</f>
        <v/>
      </c>
      <c r="D1547" s="17"/>
      <c r="E1547" s="13"/>
      <c r="F1547" s="13"/>
      <c r="G1547" s="19" t="str">
        <f t="shared" si="24"/>
        <v/>
      </c>
      <c r="H1547" s="13"/>
      <c r="I1547" s="13"/>
    </row>
    <row r="1548" spans="1:9" x14ac:dyDescent="0.3">
      <c r="A1548" s="18"/>
      <c r="B1548" s="13"/>
      <c r="C1548" s="19" t="str">
        <f>IF($B1548="","",IFERROR(INDEX(Items!$B:$B,MATCH($B1548,Items!$A:$A,0)),"Unknown code"))</f>
        <v/>
      </c>
      <c r="D1548" s="17"/>
      <c r="E1548" s="13"/>
      <c r="F1548" s="13"/>
      <c r="G1548" s="19" t="str">
        <f t="shared" si="24"/>
        <v/>
      </c>
      <c r="H1548" s="13"/>
      <c r="I1548" s="13"/>
    </row>
    <row r="1549" spans="1:9" x14ac:dyDescent="0.3">
      <c r="A1549" s="18"/>
      <c r="B1549" s="13"/>
      <c r="C1549" s="19" t="str">
        <f>IF($B1549="","",IFERROR(INDEX(Items!$B:$B,MATCH($B1549,Items!$A:$A,0)),"Unknown code"))</f>
        <v/>
      </c>
      <c r="D1549" s="17"/>
      <c r="E1549" s="13"/>
      <c r="F1549" s="13"/>
      <c r="G1549" s="19" t="str">
        <f t="shared" si="24"/>
        <v/>
      </c>
      <c r="H1549" s="13"/>
      <c r="I1549" s="13"/>
    </row>
    <row r="1550" spans="1:9" x14ac:dyDescent="0.3">
      <c r="A1550" s="18"/>
      <c r="B1550" s="13"/>
      <c r="C1550" s="19" t="str">
        <f>IF($B1550="","",IFERROR(INDEX(Items!$B:$B,MATCH($B1550,Items!$A:$A,0)),"Unknown code"))</f>
        <v/>
      </c>
      <c r="D1550" s="17"/>
      <c r="E1550" s="13"/>
      <c r="F1550" s="13"/>
      <c r="G1550" s="19" t="str">
        <f t="shared" si="24"/>
        <v/>
      </c>
      <c r="H1550" s="13"/>
      <c r="I1550" s="13"/>
    </row>
    <row r="1551" spans="1:9" x14ac:dyDescent="0.3">
      <c r="A1551" s="18"/>
      <c r="B1551" s="13"/>
      <c r="C1551" s="19" t="str">
        <f>IF($B1551="","",IFERROR(INDEX(Items!$B:$B,MATCH($B1551,Items!$A:$A,0)),"Unknown code"))</f>
        <v/>
      </c>
      <c r="D1551" s="17"/>
      <c r="E1551" s="13"/>
      <c r="F1551" s="13"/>
      <c r="G1551" s="19" t="str">
        <f t="shared" si="24"/>
        <v/>
      </c>
      <c r="H1551" s="13"/>
      <c r="I1551" s="13"/>
    </row>
    <row r="1552" spans="1:9" x14ac:dyDescent="0.3">
      <c r="A1552" s="18"/>
      <c r="B1552" s="13"/>
      <c r="C1552" s="19" t="str">
        <f>IF($B1552="","",IFERROR(INDEX(Items!$B:$B,MATCH($B1552,Items!$A:$A,0)),"Unknown code"))</f>
        <v/>
      </c>
      <c r="D1552" s="17"/>
      <c r="E1552" s="13"/>
      <c r="F1552" s="13"/>
      <c r="G1552" s="19" t="str">
        <f t="shared" si="24"/>
        <v/>
      </c>
      <c r="H1552" s="13"/>
      <c r="I1552" s="13"/>
    </row>
    <row r="1553" spans="1:9" x14ac:dyDescent="0.3">
      <c r="A1553" s="18"/>
      <c r="B1553" s="13"/>
      <c r="C1553" s="19" t="str">
        <f>IF($B1553="","",IFERROR(INDEX(Items!$B:$B,MATCH($B1553,Items!$A:$A,0)),"Unknown code"))</f>
        <v/>
      </c>
      <c r="D1553" s="17"/>
      <c r="E1553" s="13"/>
      <c r="F1553" s="13"/>
      <c r="G1553" s="19" t="str">
        <f t="shared" si="24"/>
        <v/>
      </c>
      <c r="H1553" s="13"/>
      <c r="I1553" s="13"/>
    </row>
    <row r="1554" spans="1:9" x14ac:dyDescent="0.3">
      <c r="A1554" s="18"/>
      <c r="B1554" s="13"/>
      <c r="C1554" s="19" t="str">
        <f>IF($B1554="","",IFERROR(INDEX(Items!$B:$B,MATCH($B1554,Items!$A:$A,0)),"Unknown code"))</f>
        <v/>
      </c>
      <c r="D1554" s="17"/>
      <c r="E1554" s="13"/>
      <c r="F1554" s="13"/>
      <c r="G1554" s="19" t="str">
        <f t="shared" si="24"/>
        <v/>
      </c>
      <c r="H1554" s="13"/>
      <c r="I1554" s="13"/>
    </row>
    <row r="1555" spans="1:9" x14ac:dyDescent="0.3">
      <c r="A1555" s="18"/>
      <c r="B1555" s="13"/>
      <c r="C1555" s="19" t="str">
        <f>IF($B1555="","",IFERROR(INDEX(Items!$B:$B,MATCH($B1555,Items!$A:$A,0)),"Unknown code"))</f>
        <v/>
      </c>
      <c r="D1555" s="17"/>
      <c r="E1555" s="13"/>
      <c r="F1555" s="13"/>
      <c r="G1555" s="19" t="str">
        <f t="shared" si="24"/>
        <v/>
      </c>
      <c r="H1555" s="13"/>
      <c r="I1555" s="13"/>
    </row>
    <row r="1556" spans="1:9" x14ac:dyDescent="0.3">
      <c r="A1556" s="18"/>
      <c r="B1556" s="13"/>
      <c r="C1556" s="19" t="str">
        <f>IF($B1556="","",IFERROR(INDEX(Items!$B:$B,MATCH($B1556,Items!$A:$A,0)),"Unknown code"))</f>
        <v/>
      </c>
      <c r="D1556" s="17"/>
      <c r="E1556" s="13"/>
      <c r="F1556" s="13"/>
      <c r="G1556" s="19" t="str">
        <f t="shared" si="24"/>
        <v/>
      </c>
      <c r="H1556" s="13"/>
      <c r="I1556" s="13"/>
    </row>
    <row r="1557" spans="1:9" x14ac:dyDescent="0.3">
      <c r="A1557" s="18"/>
      <c r="B1557" s="13"/>
      <c r="C1557" s="19" t="str">
        <f>IF($B1557="","",IFERROR(INDEX(Items!$B:$B,MATCH($B1557,Items!$A:$A,0)),"Unknown code"))</f>
        <v/>
      </c>
      <c r="D1557" s="17"/>
      <c r="E1557" s="13"/>
      <c r="F1557" s="13"/>
      <c r="G1557" s="19" t="str">
        <f t="shared" si="24"/>
        <v/>
      </c>
      <c r="H1557" s="13"/>
      <c r="I1557" s="13"/>
    </row>
    <row r="1558" spans="1:9" x14ac:dyDescent="0.3">
      <c r="A1558" s="18"/>
      <c r="B1558" s="13"/>
      <c r="C1558" s="19" t="str">
        <f>IF($B1558="","",IFERROR(INDEX(Items!$B:$B,MATCH($B1558,Items!$A:$A,0)),"Unknown code"))</f>
        <v/>
      </c>
      <c r="D1558" s="17"/>
      <c r="E1558" s="13"/>
      <c r="F1558" s="13"/>
      <c r="G1558" s="19" t="str">
        <f t="shared" si="24"/>
        <v/>
      </c>
      <c r="H1558" s="13"/>
      <c r="I1558" s="13"/>
    </row>
    <row r="1559" spans="1:9" x14ac:dyDescent="0.3">
      <c r="A1559" s="18"/>
      <c r="B1559" s="13"/>
      <c r="C1559" s="19" t="str">
        <f>IF($B1559="","",IFERROR(INDEX(Items!$B:$B,MATCH($B1559,Items!$A:$A,0)),"Unknown code"))</f>
        <v/>
      </c>
      <c r="D1559" s="17"/>
      <c r="E1559" s="13"/>
      <c r="F1559" s="13"/>
      <c r="G1559" s="19" t="str">
        <f t="shared" si="24"/>
        <v/>
      </c>
      <c r="H1559" s="13"/>
      <c r="I1559" s="13"/>
    </row>
    <row r="1560" spans="1:9" x14ac:dyDescent="0.3">
      <c r="A1560" s="18"/>
      <c r="B1560" s="13"/>
      <c r="C1560" s="19" t="str">
        <f>IF($B1560="","",IFERROR(INDEX(Items!$B:$B,MATCH($B1560,Items!$A:$A,0)),"Unknown code"))</f>
        <v/>
      </c>
      <c r="D1560" s="17"/>
      <c r="E1560" s="13"/>
      <c r="F1560" s="13"/>
      <c r="G1560" s="19" t="str">
        <f t="shared" si="24"/>
        <v/>
      </c>
      <c r="H1560" s="13"/>
      <c r="I1560" s="13"/>
    </row>
    <row r="1561" spans="1:9" x14ac:dyDescent="0.3">
      <c r="A1561" s="18"/>
      <c r="B1561" s="13"/>
      <c r="C1561" s="19" t="str">
        <f>IF($B1561="","",IFERROR(INDEX(Items!$B:$B,MATCH($B1561,Items!$A:$A,0)),"Unknown code"))</f>
        <v/>
      </c>
      <c r="D1561" s="17"/>
      <c r="E1561" s="13"/>
      <c r="F1561" s="13"/>
      <c r="G1561" s="19" t="str">
        <f t="shared" si="24"/>
        <v/>
      </c>
      <c r="H1561" s="13"/>
      <c r="I1561" s="13"/>
    </row>
    <row r="1562" spans="1:9" x14ac:dyDescent="0.3">
      <c r="A1562" s="18"/>
      <c r="B1562" s="13"/>
      <c r="C1562" s="19" t="str">
        <f>IF($B1562="","",IFERROR(INDEX(Items!$B:$B,MATCH($B1562,Items!$A:$A,0)),"Unknown code"))</f>
        <v/>
      </c>
      <c r="D1562" s="17"/>
      <c r="E1562" s="13"/>
      <c r="F1562" s="13"/>
      <c r="G1562" s="19" t="str">
        <f t="shared" si="24"/>
        <v/>
      </c>
      <c r="H1562" s="13"/>
      <c r="I1562" s="13"/>
    </row>
    <row r="1563" spans="1:9" x14ac:dyDescent="0.3">
      <c r="A1563" s="18"/>
      <c r="B1563" s="13"/>
      <c r="C1563" s="19" t="str">
        <f>IF($B1563="","",IFERROR(INDEX(Items!$B:$B,MATCH($B1563,Items!$A:$A,0)),"Unknown code"))</f>
        <v/>
      </c>
      <c r="D1563" s="17"/>
      <c r="E1563" s="13"/>
      <c r="F1563" s="13"/>
      <c r="G1563" s="19" t="str">
        <f t="shared" si="24"/>
        <v/>
      </c>
      <c r="H1563" s="13"/>
      <c r="I1563" s="13"/>
    </row>
    <row r="1564" spans="1:9" x14ac:dyDescent="0.3">
      <c r="A1564" s="18"/>
      <c r="B1564" s="13"/>
      <c r="C1564" s="19" t="str">
        <f>IF($B1564="","",IFERROR(INDEX(Items!$B:$B,MATCH($B1564,Items!$A:$A,0)),"Unknown code"))</f>
        <v/>
      </c>
      <c r="D1564" s="17"/>
      <c r="E1564" s="13"/>
      <c r="F1564" s="13"/>
      <c r="G1564" s="19" t="str">
        <f t="shared" si="24"/>
        <v/>
      </c>
      <c r="H1564" s="13"/>
      <c r="I1564" s="13"/>
    </row>
    <row r="1565" spans="1:9" x14ac:dyDescent="0.3">
      <c r="A1565" s="18"/>
      <c r="B1565" s="13"/>
      <c r="C1565" s="19" t="str">
        <f>IF($B1565="","",IFERROR(INDEX(Items!$B:$B,MATCH($B1565,Items!$A:$A,0)),"Unknown code"))</f>
        <v/>
      </c>
      <c r="D1565" s="17"/>
      <c r="E1565" s="13"/>
      <c r="F1565" s="13"/>
      <c r="G1565" s="19" t="str">
        <f t="shared" si="24"/>
        <v/>
      </c>
      <c r="H1565" s="13"/>
      <c r="I1565" s="13"/>
    </row>
    <row r="1566" spans="1:9" x14ac:dyDescent="0.3">
      <c r="A1566" s="18"/>
      <c r="B1566" s="13"/>
      <c r="C1566" s="19" t="str">
        <f>IF($B1566="","",IFERROR(INDEX(Items!$B:$B,MATCH($B1566,Items!$A:$A,0)),"Unknown code"))</f>
        <v/>
      </c>
      <c r="D1566" s="17"/>
      <c r="E1566" s="13"/>
      <c r="F1566" s="13"/>
      <c r="G1566" s="19" t="str">
        <f t="shared" si="24"/>
        <v/>
      </c>
      <c r="H1566" s="13"/>
      <c r="I1566" s="13"/>
    </row>
    <row r="1567" spans="1:9" x14ac:dyDescent="0.3">
      <c r="A1567" s="18"/>
      <c r="B1567" s="13"/>
      <c r="C1567" s="19" t="str">
        <f>IF($B1567="","",IFERROR(INDEX(Items!$B:$B,MATCH($B1567,Items!$A:$A,0)),"Unknown code"))</f>
        <v/>
      </c>
      <c r="D1567" s="17"/>
      <c r="E1567" s="13"/>
      <c r="F1567" s="13"/>
      <c r="G1567" s="19" t="str">
        <f t="shared" si="24"/>
        <v/>
      </c>
      <c r="H1567" s="13"/>
      <c r="I1567" s="13"/>
    </row>
    <row r="1568" spans="1:9" x14ac:dyDescent="0.3">
      <c r="A1568" s="18"/>
      <c r="B1568" s="13"/>
      <c r="C1568" s="19" t="str">
        <f>IF($B1568="","",IFERROR(INDEX(Items!$B:$B,MATCH($B1568,Items!$A:$A,0)),"Unknown code"))</f>
        <v/>
      </c>
      <c r="D1568" s="17"/>
      <c r="E1568" s="13"/>
      <c r="F1568" s="13"/>
      <c r="G1568" s="19" t="str">
        <f t="shared" si="24"/>
        <v/>
      </c>
      <c r="H1568" s="13"/>
      <c r="I1568" s="13"/>
    </row>
    <row r="1569" spans="1:9" x14ac:dyDescent="0.3">
      <c r="A1569" s="18"/>
      <c r="B1569" s="13"/>
      <c r="C1569" s="19" t="str">
        <f>IF($B1569="","",IFERROR(INDEX(Items!$B:$B,MATCH($B1569,Items!$A:$A,0)),"Unknown code"))</f>
        <v/>
      </c>
      <c r="D1569" s="17"/>
      <c r="E1569" s="13"/>
      <c r="F1569" s="13"/>
      <c r="G1569" s="19" t="str">
        <f t="shared" si="24"/>
        <v/>
      </c>
      <c r="H1569" s="13"/>
      <c r="I1569" s="13"/>
    </row>
    <row r="1570" spans="1:9" x14ac:dyDescent="0.3">
      <c r="A1570" s="18"/>
      <c r="B1570" s="13"/>
      <c r="C1570" s="19" t="str">
        <f>IF($B1570="","",IFERROR(INDEX(Items!$B:$B,MATCH($B1570,Items!$A:$A,0)),"Unknown code"))</f>
        <v/>
      </c>
      <c r="D1570" s="17"/>
      <c r="E1570" s="13"/>
      <c r="F1570" s="13"/>
      <c r="G1570" s="19" t="str">
        <f t="shared" si="24"/>
        <v/>
      </c>
      <c r="H1570" s="13"/>
      <c r="I1570" s="13"/>
    </row>
    <row r="1571" spans="1:9" x14ac:dyDescent="0.3">
      <c r="A1571" s="18"/>
      <c r="B1571" s="13"/>
      <c r="C1571" s="19" t="str">
        <f>IF($B1571="","",IFERROR(INDEX(Items!$B:$B,MATCH($B1571,Items!$A:$A,0)),"Unknown code"))</f>
        <v/>
      </c>
      <c r="D1571" s="17"/>
      <c r="E1571" s="13"/>
      <c r="F1571" s="13"/>
      <c r="G1571" s="19" t="str">
        <f t="shared" si="24"/>
        <v/>
      </c>
      <c r="H1571" s="13"/>
      <c r="I1571" s="13"/>
    </row>
    <row r="1572" spans="1:9" x14ac:dyDescent="0.3">
      <c r="A1572" s="18"/>
      <c r="B1572" s="13"/>
      <c r="C1572" s="19" t="str">
        <f>IF($B1572="","",IFERROR(INDEX(Items!$B:$B,MATCH($B1572,Items!$A:$A,0)),"Unknown code"))</f>
        <v/>
      </c>
      <c r="D1572" s="17"/>
      <c r="E1572" s="13"/>
      <c r="F1572" s="13"/>
      <c r="G1572" s="19" t="str">
        <f t="shared" si="24"/>
        <v/>
      </c>
      <c r="H1572" s="13"/>
      <c r="I1572" s="13"/>
    </row>
    <row r="1573" spans="1:9" x14ac:dyDescent="0.3">
      <c r="A1573" s="18"/>
      <c r="B1573" s="13"/>
      <c r="C1573" s="19" t="str">
        <f>IF($B1573="","",IFERROR(INDEX(Items!$B:$B,MATCH($B1573,Items!$A:$A,0)),"Unknown code"))</f>
        <v/>
      </c>
      <c r="D1573" s="17"/>
      <c r="E1573" s="13"/>
      <c r="F1573" s="13"/>
      <c r="G1573" s="19" t="str">
        <f t="shared" si="24"/>
        <v/>
      </c>
      <c r="H1573" s="13"/>
      <c r="I1573" s="13"/>
    </row>
    <row r="1574" spans="1:9" x14ac:dyDescent="0.3">
      <c r="A1574" s="18"/>
      <c r="B1574" s="13"/>
      <c r="C1574" s="19" t="str">
        <f>IF($B1574="","",IFERROR(INDEX(Items!$B:$B,MATCH($B1574,Items!$A:$A,0)),"Unknown code"))</f>
        <v/>
      </c>
      <c r="D1574" s="17"/>
      <c r="E1574" s="13"/>
      <c r="F1574" s="13"/>
      <c r="G1574" s="19" t="str">
        <f t="shared" si="24"/>
        <v/>
      </c>
      <c r="H1574" s="13"/>
      <c r="I1574" s="13"/>
    </row>
    <row r="1575" spans="1:9" x14ac:dyDescent="0.3">
      <c r="A1575" s="18"/>
      <c r="B1575" s="13"/>
      <c r="C1575" s="19" t="str">
        <f>IF($B1575="","",IFERROR(INDEX(Items!$B:$B,MATCH($B1575,Items!$A:$A,0)),"Unknown code"))</f>
        <v/>
      </c>
      <c r="D1575" s="17"/>
      <c r="E1575" s="13"/>
      <c r="F1575" s="13"/>
      <c r="G1575" s="19" t="str">
        <f t="shared" si="24"/>
        <v/>
      </c>
      <c r="H1575" s="13"/>
      <c r="I1575" s="13"/>
    </row>
    <row r="1576" spans="1:9" x14ac:dyDescent="0.3">
      <c r="A1576" s="18"/>
      <c r="B1576" s="13"/>
      <c r="C1576" s="19" t="str">
        <f>IF($B1576="","",IFERROR(INDEX(Items!$B:$B,MATCH($B1576,Items!$A:$A,0)),"Unknown code"))</f>
        <v/>
      </c>
      <c r="D1576" s="17"/>
      <c r="E1576" s="13"/>
      <c r="F1576" s="13"/>
      <c r="G1576" s="19" t="str">
        <f t="shared" si="24"/>
        <v/>
      </c>
      <c r="H1576" s="13"/>
      <c r="I1576" s="13"/>
    </row>
    <row r="1577" spans="1:9" x14ac:dyDescent="0.3">
      <c r="A1577" s="18"/>
      <c r="B1577" s="13"/>
      <c r="C1577" s="19" t="str">
        <f>IF($B1577="","",IFERROR(INDEX(Items!$B:$B,MATCH($B1577,Items!$A:$A,0)),"Unknown code"))</f>
        <v/>
      </c>
      <c r="D1577" s="17"/>
      <c r="E1577" s="13"/>
      <c r="F1577" s="13"/>
      <c r="G1577" s="19" t="str">
        <f t="shared" si="24"/>
        <v/>
      </c>
      <c r="H1577" s="13"/>
      <c r="I1577" s="13"/>
    </row>
    <row r="1578" spans="1:9" x14ac:dyDescent="0.3">
      <c r="A1578" s="18"/>
      <c r="B1578" s="13"/>
      <c r="C1578" s="19" t="str">
        <f>IF($B1578="","",IFERROR(INDEX(Items!$B:$B,MATCH($B1578,Items!$A:$A,0)),"Unknown code"))</f>
        <v/>
      </c>
      <c r="D1578" s="17"/>
      <c r="E1578" s="13"/>
      <c r="F1578" s="13"/>
      <c r="G1578" s="19" t="str">
        <f t="shared" si="24"/>
        <v/>
      </c>
      <c r="H1578" s="13"/>
      <c r="I1578" s="13"/>
    </row>
    <row r="1579" spans="1:9" x14ac:dyDescent="0.3">
      <c r="A1579" s="18"/>
      <c r="B1579" s="13"/>
      <c r="C1579" s="19" t="str">
        <f>IF($B1579="","",IFERROR(INDEX(Items!$B:$B,MATCH($B1579,Items!$A:$A,0)),"Unknown code"))</f>
        <v/>
      </c>
      <c r="D1579" s="17"/>
      <c r="E1579" s="13"/>
      <c r="F1579" s="13"/>
      <c r="G1579" s="19" t="str">
        <f t="shared" si="24"/>
        <v/>
      </c>
      <c r="H1579" s="13"/>
      <c r="I1579" s="13"/>
    </row>
    <row r="1580" spans="1:9" x14ac:dyDescent="0.3">
      <c r="A1580" s="18"/>
      <c r="B1580" s="13"/>
      <c r="C1580" s="19" t="str">
        <f>IF($B1580="","",IFERROR(INDEX(Items!$B:$B,MATCH($B1580,Items!$A:$A,0)),"Unknown code"))</f>
        <v/>
      </c>
      <c r="D1580" s="17"/>
      <c r="E1580" s="13"/>
      <c r="F1580" s="13"/>
      <c r="G1580" s="19" t="str">
        <f t="shared" si="24"/>
        <v/>
      </c>
      <c r="H1580" s="13"/>
      <c r="I1580" s="13"/>
    </row>
    <row r="1581" spans="1:9" x14ac:dyDescent="0.3">
      <c r="A1581" s="18"/>
      <c r="B1581" s="13"/>
      <c r="C1581" s="19" t="str">
        <f>IF($B1581="","",IFERROR(INDEX(Items!$B:$B,MATCH($B1581,Items!$A:$A,0)),"Unknown code"))</f>
        <v/>
      </c>
      <c r="D1581" s="17"/>
      <c r="E1581" s="13"/>
      <c r="F1581" s="13"/>
      <c r="G1581" s="19" t="str">
        <f t="shared" si="24"/>
        <v/>
      </c>
      <c r="H1581" s="13"/>
      <c r="I1581" s="13"/>
    </row>
    <row r="1582" spans="1:9" x14ac:dyDescent="0.3">
      <c r="A1582" s="18"/>
      <c r="B1582" s="13"/>
      <c r="C1582" s="19" t="str">
        <f>IF($B1582="","",IFERROR(INDEX(Items!$B:$B,MATCH($B1582,Items!$A:$A,0)),"Unknown code"))</f>
        <v/>
      </c>
      <c r="D1582" s="17"/>
      <c r="E1582" s="13"/>
      <c r="F1582" s="13"/>
      <c r="G1582" s="19" t="str">
        <f t="shared" si="24"/>
        <v/>
      </c>
      <c r="H1582" s="13"/>
      <c r="I1582" s="13"/>
    </row>
    <row r="1583" spans="1:9" x14ac:dyDescent="0.3">
      <c r="A1583" s="18"/>
      <c r="B1583" s="13"/>
      <c r="C1583" s="19" t="str">
        <f>IF($B1583="","",IFERROR(INDEX(Items!$B:$B,MATCH($B1583,Items!$A:$A,0)),"Unknown code"))</f>
        <v/>
      </c>
      <c r="D1583" s="17"/>
      <c r="E1583" s="13"/>
      <c r="F1583" s="13"/>
      <c r="G1583" s="19" t="str">
        <f t="shared" si="24"/>
        <v/>
      </c>
      <c r="H1583" s="13"/>
      <c r="I1583" s="13"/>
    </row>
    <row r="1584" spans="1:9" x14ac:dyDescent="0.3">
      <c r="A1584" s="18"/>
      <c r="B1584" s="13"/>
      <c r="C1584" s="19" t="str">
        <f>IF($B1584="","",IFERROR(INDEX(Items!$B:$B,MATCH($B1584,Items!$A:$A,0)),"Unknown code"))</f>
        <v/>
      </c>
      <c r="D1584" s="17"/>
      <c r="E1584" s="13"/>
      <c r="F1584" s="13"/>
      <c r="G1584" s="19" t="str">
        <f t="shared" si="24"/>
        <v/>
      </c>
      <c r="H1584" s="13"/>
      <c r="I1584" s="13"/>
    </row>
    <row r="1585" spans="1:9" x14ac:dyDescent="0.3">
      <c r="A1585" s="18"/>
      <c r="B1585" s="13"/>
      <c r="C1585" s="19" t="str">
        <f>IF($B1585="","",IFERROR(INDEX(Items!$B:$B,MATCH($B1585,Items!$A:$A,0)),"Unknown code"))</f>
        <v/>
      </c>
      <c r="D1585" s="17"/>
      <c r="E1585" s="13"/>
      <c r="F1585" s="13"/>
      <c r="G1585" s="19" t="str">
        <f t="shared" si="24"/>
        <v/>
      </c>
      <c r="H1585" s="13"/>
      <c r="I1585" s="13"/>
    </row>
    <row r="1586" spans="1:9" x14ac:dyDescent="0.3">
      <c r="A1586" s="18"/>
      <c r="B1586" s="13"/>
      <c r="C1586" s="19" t="str">
        <f>IF($B1586="","",IFERROR(INDEX(Items!$B:$B,MATCH($B1586,Items!$A:$A,0)),"Unknown code"))</f>
        <v/>
      </c>
      <c r="D1586" s="17"/>
      <c r="E1586" s="13"/>
      <c r="F1586" s="13"/>
      <c r="G1586" s="19" t="str">
        <f t="shared" si="24"/>
        <v/>
      </c>
      <c r="H1586" s="13"/>
      <c r="I1586" s="13"/>
    </row>
    <row r="1587" spans="1:9" x14ac:dyDescent="0.3">
      <c r="A1587" s="18"/>
      <c r="B1587" s="13"/>
      <c r="C1587" s="19" t="str">
        <f>IF($B1587="","",IFERROR(INDEX(Items!$B:$B,MATCH($B1587,Items!$A:$A,0)),"Unknown code"))</f>
        <v/>
      </c>
      <c r="D1587" s="17"/>
      <c r="E1587" s="13"/>
      <c r="F1587" s="13"/>
      <c r="G1587" s="19" t="str">
        <f t="shared" si="24"/>
        <v/>
      </c>
      <c r="H1587" s="13"/>
      <c r="I1587" s="13"/>
    </row>
    <row r="1588" spans="1:9" x14ac:dyDescent="0.3">
      <c r="A1588" s="18"/>
      <c r="B1588" s="13"/>
      <c r="C1588" s="19" t="str">
        <f>IF($B1588="","",IFERROR(INDEX(Items!$B:$B,MATCH($B1588,Items!$A:$A,0)),"Unknown code"))</f>
        <v/>
      </c>
      <c r="D1588" s="17"/>
      <c r="E1588" s="13"/>
      <c r="F1588" s="13"/>
      <c r="G1588" s="19" t="str">
        <f t="shared" si="24"/>
        <v/>
      </c>
      <c r="H1588" s="13"/>
      <c r="I1588" s="13"/>
    </row>
    <row r="1589" spans="1:9" x14ac:dyDescent="0.3">
      <c r="A1589" s="18"/>
      <c r="B1589" s="13"/>
      <c r="C1589" s="19" t="str">
        <f>IF($B1589="","",IFERROR(INDEX(Items!$B:$B,MATCH($B1589,Items!$A:$A,0)),"Unknown code"))</f>
        <v/>
      </c>
      <c r="D1589" s="17"/>
      <c r="E1589" s="13"/>
      <c r="F1589" s="13"/>
      <c r="G1589" s="19" t="str">
        <f t="shared" si="24"/>
        <v/>
      </c>
      <c r="H1589" s="13"/>
      <c r="I1589" s="13"/>
    </row>
    <row r="1590" spans="1:9" x14ac:dyDescent="0.3">
      <c r="A1590" s="18"/>
      <c r="B1590" s="13"/>
      <c r="C1590" s="19" t="str">
        <f>IF($B1590="","",IFERROR(INDEX(Items!$B:$B,MATCH($B1590,Items!$A:$A,0)),"Unknown code"))</f>
        <v/>
      </c>
      <c r="D1590" s="17"/>
      <c r="E1590" s="13"/>
      <c r="F1590" s="13"/>
      <c r="G1590" s="19" t="str">
        <f t="shared" si="24"/>
        <v/>
      </c>
      <c r="H1590" s="13"/>
      <c r="I1590" s="13"/>
    </row>
    <row r="1591" spans="1:9" x14ac:dyDescent="0.3">
      <c r="A1591" s="18"/>
      <c r="B1591" s="13"/>
      <c r="C1591" s="19" t="str">
        <f>IF($B1591="","",IFERROR(INDEX(Items!$B:$B,MATCH($B1591,Items!$A:$A,0)),"Unknown code"))</f>
        <v/>
      </c>
      <c r="D1591" s="17"/>
      <c r="E1591" s="13"/>
      <c r="F1591" s="13"/>
      <c r="G1591" s="19" t="str">
        <f t="shared" si="24"/>
        <v/>
      </c>
      <c r="H1591" s="13"/>
      <c r="I1591" s="13"/>
    </row>
    <row r="1592" spans="1:9" x14ac:dyDescent="0.3">
      <c r="A1592" s="18"/>
      <c r="B1592" s="13"/>
      <c r="C1592" s="19" t="str">
        <f>IF($B1592="","",IFERROR(INDEX(Items!$B:$B,MATCH($B1592,Items!$A:$A,0)),"Unknown code"))</f>
        <v/>
      </c>
      <c r="D1592" s="17"/>
      <c r="E1592" s="13"/>
      <c r="F1592" s="13"/>
      <c r="G1592" s="19" t="str">
        <f t="shared" si="24"/>
        <v/>
      </c>
      <c r="H1592" s="13"/>
      <c r="I1592" s="13"/>
    </row>
    <row r="1593" spans="1:9" x14ac:dyDescent="0.3">
      <c r="A1593" s="18"/>
      <c r="B1593" s="13"/>
      <c r="C1593" s="19" t="str">
        <f>IF($B1593="","",IFERROR(INDEX(Items!$B:$B,MATCH($B1593,Items!$A:$A,0)),"Unknown code"))</f>
        <v/>
      </c>
      <c r="D1593" s="17"/>
      <c r="E1593" s="13"/>
      <c r="F1593" s="13"/>
      <c r="G1593" s="19" t="str">
        <f t="shared" si="24"/>
        <v/>
      </c>
      <c r="H1593" s="13"/>
      <c r="I1593" s="13"/>
    </row>
    <row r="1594" spans="1:9" x14ac:dyDescent="0.3">
      <c r="A1594" s="18"/>
      <c r="B1594" s="13"/>
      <c r="C1594" s="19" t="str">
        <f>IF($B1594="","",IFERROR(INDEX(Items!$B:$B,MATCH($B1594,Items!$A:$A,0)),"Unknown code"))</f>
        <v/>
      </c>
      <c r="D1594" s="17"/>
      <c r="E1594" s="13"/>
      <c r="F1594" s="13"/>
      <c r="G1594" s="19" t="str">
        <f t="shared" si="24"/>
        <v/>
      </c>
      <c r="H1594" s="13"/>
      <c r="I1594" s="13"/>
    </row>
    <row r="1595" spans="1:9" x14ac:dyDescent="0.3">
      <c r="A1595" s="18"/>
      <c r="B1595" s="13"/>
      <c r="C1595" s="19" t="str">
        <f>IF($B1595="","",IFERROR(INDEX(Items!$B:$B,MATCH($B1595,Items!$A:$A,0)),"Unknown code"))</f>
        <v/>
      </c>
      <c r="D1595" s="17"/>
      <c r="E1595" s="13"/>
      <c r="F1595" s="13"/>
      <c r="G1595" s="19" t="str">
        <f t="shared" si="24"/>
        <v/>
      </c>
      <c r="H1595" s="13"/>
      <c r="I1595" s="13"/>
    </row>
    <row r="1596" spans="1:9" x14ac:dyDescent="0.3">
      <c r="A1596" s="18"/>
      <c r="B1596" s="13"/>
      <c r="C1596" s="19" t="str">
        <f>IF($B1596="","",IFERROR(INDEX(Items!$B:$B,MATCH($B1596,Items!$A:$A,0)),"Unknown code"))</f>
        <v/>
      </c>
      <c r="D1596" s="17"/>
      <c r="E1596" s="13"/>
      <c r="F1596" s="13"/>
      <c r="G1596" s="19" t="str">
        <f t="shared" si="24"/>
        <v/>
      </c>
      <c r="H1596" s="13"/>
      <c r="I1596" s="13"/>
    </row>
    <row r="1597" spans="1:9" x14ac:dyDescent="0.3">
      <c r="A1597" s="18"/>
      <c r="B1597" s="13"/>
      <c r="C1597" s="19" t="str">
        <f>IF($B1597="","",IFERROR(INDEX(Items!$B:$B,MATCH($B1597,Items!$A:$A,0)),"Unknown code"))</f>
        <v/>
      </c>
      <c r="D1597" s="17"/>
      <c r="E1597" s="13"/>
      <c r="F1597" s="13"/>
      <c r="G1597" s="19" t="str">
        <f t="shared" si="24"/>
        <v/>
      </c>
      <c r="H1597" s="13"/>
      <c r="I1597" s="13"/>
    </row>
    <row r="1598" spans="1:9" x14ac:dyDescent="0.3">
      <c r="A1598" s="18"/>
      <c r="B1598" s="13"/>
      <c r="C1598" s="19" t="str">
        <f>IF($B1598="","",IFERROR(INDEX(Items!$B:$B,MATCH($B1598,Items!$A:$A,0)),"Unknown code"))</f>
        <v/>
      </c>
      <c r="D1598" s="17"/>
      <c r="E1598" s="13"/>
      <c r="F1598" s="13"/>
      <c r="G1598" s="19" t="str">
        <f t="shared" si="24"/>
        <v/>
      </c>
      <c r="H1598" s="13"/>
      <c r="I1598" s="13"/>
    </row>
    <row r="1599" spans="1:9" x14ac:dyDescent="0.3">
      <c r="A1599" s="18"/>
      <c r="B1599" s="13"/>
      <c r="C1599" s="19" t="str">
        <f>IF($B1599="","",IFERROR(INDEX(Items!$B:$B,MATCH($B1599,Items!$A:$A,0)),"Unknown code"))</f>
        <v/>
      </c>
      <c r="D1599" s="17"/>
      <c r="E1599" s="13"/>
      <c r="F1599" s="13"/>
      <c r="G1599" s="19" t="str">
        <f t="shared" si="24"/>
        <v/>
      </c>
      <c r="H1599" s="13"/>
      <c r="I1599" s="13"/>
    </row>
    <row r="1600" spans="1:9" x14ac:dyDescent="0.3">
      <c r="A1600" s="18"/>
      <c r="B1600" s="13"/>
      <c r="C1600" s="19" t="str">
        <f>IF($B1600="","",IFERROR(INDEX(Items!$B:$B,MATCH($B1600,Items!$A:$A,0)),"Unknown code"))</f>
        <v/>
      </c>
      <c r="D1600" s="17"/>
      <c r="E1600" s="13"/>
      <c r="F1600" s="13"/>
      <c r="G1600" s="19" t="str">
        <f t="shared" si="24"/>
        <v/>
      </c>
      <c r="H1600" s="13"/>
      <c r="I1600" s="13"/>
    </row>
    <row r="1601" spans="1:9" x14ac:dyDescent="0.3">
      <c r="A1601" s="18"/>
      <c r="B1601" s="13"/>
      <c r="C1601" s="19" t="str">
        <f>IF($B1601="","",IFERROR(INDEX(Items!$B:$B,MATCH($B1601,Items!$A:$A,0)),"Unknown code"))</f>
        <v/>
      </c>
      <c r="D1601" s="17"/>
      <c r="E1601" s="13"/>
      <c r="F1601" s="13"/>
      <c r="G1601" s="19" t="str">
        <f t="shared" si="24"/>
        <v/>
      </c>
      <c r="H1601" s="13"/>
      <c r="I1601" s="13"/>
    </row>
    <row r="1602" spans="1:9" x14ac:dyDescent="0.3">
      <c r="A1602" s="18"/>
      <c r="B1602" s="13"/>
      <c r="C1602" s="19" t="str">
        <f>IF($B1602="","",IFERROR(INDEX(Items!$B:$B,MATCH($B1602,Items!$A:$A,0)),"Unknown code"))</f>
        <v/>
      </c>
      <c r="D1602" s="17"/>
      <c r="E1602" s="13"/>
      <c r="F1602" s="13"/>
      <c r="G1602" s="19" t="str">
        <f t="shared" si="24"/>
        <v/>
      </c>
      <c r="H1602" s="13"/>
      <c r="I1602" s="13"/>
    </row>
    <row r="1603" spans="1:9" x14ac:dyDescent="0.3">
      <c r="A1603" s="18"/>
      <c r="B1603" s="13"/>
      <c r="C1603" s="19" t="str">
        <f>IF($B1603="","",IFERROR(INDEX(Items!$B:$B,MATCH($B1603,Items!$A:$A,0)),"Unknown code"))</f>
        <v/>
      </c>
      <c r="D1603" s="17"/>
      <c r="E1603" s="13"/>
      <c r="F1603" s="13"/>
      <c r="G1603" s="19" t="str">
        <f t="shared" si="24"/>
        <v/>
      </c>
      <c r="H1603" s="13"/>
      <c r="I1603" s="13"/>
    </row>
    <row r="1604" spans="1:9" x14ac:dyDescent="0.3">
      <c r="A1604" s="18"/>
      <c r="B1604" s="13"/>
      <c r="C1604" s="19" t="str">
        <f>IF($B1604="","",IFERROR(INDEX(Items!$B:$B,MATCH($B1604,Items!$A:$A,0)),"Unknown code"))</f>
        <v/>
      </c>
      <c r="D1604" s="17"/>
      <c r="E1604" s="13"/>
      <c r="F1604" s="13"/>
      <c r="G1604" s="19" t="str">
        <f t="shared" ref="G1604:G1667" si="25">IF($D1604="","",IF(AND($E1604="",$F1604&lt;&gt;""),"Receipt",IF(AND($E1604&lt;&gt;"",$F1604=""),"Issue",IF(AND($E1604&lt;&gt;"",$F1604&lt;&gt;""),IF($E1604=$F1604,"Same location","Transfer"),"Location missing"))))</f>
        <v/>
      </c>
      <c r="H1604" s="13"/>
      <c r="I1604" s="13"/>
    </row>
    <row r="1605" spans="1:9" x14ac:dyDescent="0.3">
      <c r="A1605" s="18"/>
      <c r="B1605" s="13"/>
      <c r="C1605" s="19" t="str">
        <f>IF($B1605="","",IFERROR(INDEX(Items!$B:$B,MATCH($B1605,Items!$A:$A,0)),"Unknown code"))</f>
        <v/>
      </c>
      <c r="D1605" s="17"/>
      <c r="E1605" s="13"/>
      <c r="F1605" s="13"/>
      <c r="G1605" s="19" t="str">
        <f t="shared" si="25"/>
        <v/>
      </c>
      <c r="H1605" s="13"/>
      <c r="I1605" s="13"/>
    </row>
    <row r="1606" spans="1:9" x14ac:dyDescent="0.3">
      <c r="A1606" s="18"/>
      <c r="B1606" s="13"/>
      <c r="C1606" s="19" t="str">
        <f>IF($B1606="","",IFERROR(INDEX(Items!$B:$B,MATCH($B1606,Items!$A:$A,0)),"Unknown code"))</f>
        <v/>
      </c>
      <c r="D1606" s="17"/>
      <c r="E1606" s="13"/>
      <c r="F1606" s="13"/>
      <c r="G1606" s="19" t="str">
        <f t="shared" si="25"/>
        <v/>
      </c>
      <c r="H1606" s="13"/>
      <c r="I1606" s="13"/>
    </row>
    <row r="1607" spans="1:9" x14ac:dyDescent="0.3">
      <c r="A1607" s="18"/>
      <c r="B1607" s="13"/>
      <c r="C1607" s="19" t="str">
        <f>IF($B1607="","",IFERROR(INDEX(Items!$B:$B,MATCH($B1607,Items!$A:$A,0)),"Unknown code"))</f>
        <v/>
      </c>
      <c r="D1607" s="17"/>
      <c r="E1607" s="13"/>
      <c r="F1607" s="13"/>
      <c r="G1607" s="19" t="str">
        <f t="shared" si="25"/>
        <v/>
      </c>
      <c r="H1607" s="13"/>
      <c r="I1607" s="13"/>
    </row>
    <row r="1608" spans="1:9" x14ac:dyDescent="0.3">
      <c r="A1608" s="18"/>
      <c r="B1608" s="13"/>
      <c r="C1608" s="19" t="str">
        <f>IF($B1608="","",IFERROR(INDEX(Items!$B:$B,MATCH($B1608,Items!$A:$A,0)),"Unknown code"))</f>
        <v/>
      </c>
      <c r="D1608" s="17"/>
      <c r="E1608" s="13"/>
      <c r="F1608" s="13"/>
      <c r="G1608" s="19" t="str">
        <f t="shared" si="25"/>
        <v/>
      </c>
      <c r="H1608" s="13"/>
      <c r="I1608" s="13"/>
    </row>
    <row r="1609" spans="1:9" x14ac:dyDescent="0.3">
      <c r="A1609" s="18"/>
      <c r="B1609" s="13"/>
      <c r="C1609" s="19" t="str">
        <f>IF($B1609="","",IFERROR(INDEX(Items!$B:$B,MATCH($B1609,Items!$A:$A,0)),"Unknown code"))</f>
        <v/>
      </c>
      <c r="D1609" s="17"/>
      <c r="E1609" s="13"/>
      <c r="F1609" s="13"/>
      <c r="G1609" s="19" t="str">
        <f t="shared" si="25"/>
        <v/>
      </c>
      <c r="H1609" s="13"/>
      <c r="I1609" s="13"/>
    </row>
    <row r="1610" spans="1:9" x14ac:dyDescent="0.3">
      <c r="A1610" s="18"/>
      <c r="B1610" s="13"/>
      <c r="C1610" s="19" t="str">
        <f>IF($B1610="","",IFERROR(INDEX(Items!$B:$B,MATCH($B1610,Items!$A:$A,0)),"Unknown code"))</f>
        <v/>
      </c>
      <c r="D1610" s="17"/>
      <c r="E1610" s="13"/>
      <c r="F1610" s="13"/>
      <c r="G1610" s="19" t="str">
        <f t="shared" si="25"/>
        <v/>
      </c>
      <c r="H1610" s="13"/>
      <c r="I1610" s="13"/>
    </row>
    <row r="1611" spans="1:9" x14ac:dyDescent="0.3">
      <c r="A1611" s="18"/>
      <c r="B1611" s="13"/>
      <c r="C1611" s="19" t="str">
        <f>IF($B1611="","",IFERROR(INDEX(Items!$B:$B,MATCH($B1611,Items!$A:$A,0)),"Unknown code"))</f>
        <v/>
      </c>
      <c r="D1611" s="17"/>
      <c r="E1611" s="13"/>
      <c r="F1611" s="13"/>
      <c r="G1611" s="19" t="str">
        <f t="shared" si="25"/>
        <v/>
      </c>
      <c r="H1611" s="13"/>
      <c r="I1611" s="13"/>
    </row>
    <row r="1612" spans="1:9" x14ac:dyDescent="0.3">
      <c r="A1612" s="18"/>
      <c r="B1612" s="13"/>
      <c r="C1612" s="19" t="str">
        <f>IF($B1612="","",IFERROR(INDEX(Items!$B:$B,MATCH($B1612,Items!$A:$A,0)),"Unknown code"))</f>
        <v/>
      </c>
      <c r="D1612" s="17"/>
      <c r="E1612" s="13"/>
      <c r="F1612" s="13"/>
      <c r="G1612" s="19" t="str">
        <f t="shared" si="25"/>
        <v/>
      </c>
      <c r="H1612" s="13"/>
      <c r="I1612" s="13"/>
    </row>
    <row r="1613" spans="1:9" x14ac:dyDescent="0.3">
      <c r="A1613" s="18"/>
      <c r="B1613" s="13"/>
      <c r="C1613" s="19" t="str">
        <f>IF($B1613="","",IFERROR(INDEX(Items!$B:$B,MATCH($B1613,Items!$A:$A,0)),"Unknown code"))</f>
        <v/>
      </c>
      <c r="D1613" s="17"/>
      <c r="E1613" s="13"/>
      <c r="F1613" s="13"/>
      <c r="G1613" s="19" t="str">
        <f t="shared" si="25"/>
        <v/>
      </c>
      <c r="H1613" s="13"/>
      <c r="I1613" s="13"/>
    </row>
    <row r="1614" spans="1:9" x14ac:dyDescent="0.3">
      <c r="A1614" s="18"/>
      <c r="B1614" s="13"/>
      <c r="C1614" s="19" t="str">
        <f>IF($B1614="","",IFERROR(INDEX(Items!$B:$B,MATCH($B1614,Items!$A:$A,0)),"Unknown code"))</f>
        <v/>
      </c>
      <c r="D1614" s="17"/>
      <c r="E1614" s="13"/>
      <c r="F1614" s="13"/>
      <c r="G1614" s="19" t="str">
        <f t="shared" si="25"/>
        <v/>
      </c>
      <c r="H1614" s="13"/>
      <c r="I1614" s="13"/>
    </row>
    <row r="1615" spans="1:9" x14ac:dyDescent="0.3">
      <c r="A1615" s="18"/>
      <c r="B1615" s="13"/>
      <c r="C1615" s="19" t="str">
        <f>IF($B1615="","",IFERROR(INDEX(Items!$B:$B,MATCH($B1615,Items!$A:$A,0)),"Unknown code"))</f>
        <v/>
      </c>
      <c r="D1615" s="17"/>
      <c r="E1615" s="13"/>
      <c r="F1615" s="13"/>
      <c r="G1615" s="19" t="str">
        <f t="shared" si="25"/>
        <v/>
      </c>
      <c r="H1615" s="13"/>
      <c r="I1615" s="13"/>
    </row>
    <row r="1616" spans="1:9" x14ac:dyDescent="0.3">
      <c r="A1616" s="18"/>
      <c r="B1616" s="13"/>
      <c r="C1616" s="19" t="str">
        <f>IF($B1616="","",IFERROR(INDEX(Items!$B:$B,MATCH($B1616,Items!$A:$A,0)),"Unknown code"))</f>
        <v/>
      </c>
      <c r="D1616" s="17"/>
      <c r="E1616" s="13"/>
      <c r="F1616" s="13"/>
      <c r="G1616" s="19" t="str">
        <f t="shared" si="25"/>
        <v/>
      </c>
      <c r="H1616" s="13"/>
      <c r="I1616" s="13"/>
    </row>
    <row r="1617" spans="1:9" x14ac:dyDescent="0.3">
      <c r="A1617" s="18"/>
      <c r="B1617" s="13"/>
      <c r="C1617" s="19" t="str">
        <f>IF($B1617="","",IFERROR(INDEX(Items!$B:$B,MATCH($B1617,Items!$A:$A,0)),"Unknown code"))</f>
        <v/>
      </c>
      <c r="D1617" s="17"/>
      <c r="E1617" s="13"/>
      <c r="F1617" s="13"/>
      <c r="G1617" s="19" t="str">
        <f t="shared" si="25"/>
        <v/>
      </c>
      <c r="H1617" s="13"/>
      <c r="I1617" s="13"/>
    </row>
    <row r="1618" spans="1:9" x14ac:dyDescent="0.3">
      <c r="A1618" s="18"/>
      <c r="B1618" s="13"/>
      <c r="C1618" s="19" t="str">
        <f>IF($B1618="","",IFERROR(INDEX(Items!$B:$B,MATCH($B1618,Items!$A:$A,0)),"Unknown code"))</f>
        <v/>
      </c>
      <c r="D1618" s="17"/>
      <c r="E1618" s="13"/>
      <c r="F1618" s="13"/>
      <c r="G1618" s="19" t="str">
        <f t="shared" si="25"/>
        <v/>
      </c>
      <c r="H1618" s="13"/>
      <c r="I1618" s="13"/>
    </row>
    <row r="1619" spans="1:9" x14ac:dyDescent="0.3">
      <c r="A1619" s="18"/>
      <c r="B1619" s="13"/>
      <c r="C1619" s="19" t="str">
        <f>IF($B1619="","",IFERROR(INDEX(Items!$B:$B,MATCH($B1619,Items!$A:$A,0)),"Unknown code"))</f>
        <v/>
      </c>
      <c r="D1619" s="17"/>
      <c r="E1619" s="13"/>
      <c r="F1619" s="13"/>
      <c r="G1619" s="19" t="str">
        <f t="shared" si="25"/>
        <v/>
      </c>
      <c r="H1619" s="13"/>
      <c r="I1619" s="13"/>
    </row>
    <row r="1620" spans="1:9" x14ac:dyDescent="0.3">
      <c r="A1620" s="18"/>
      <c r="B1620" s="13"/>
      <c r="C1620" s="19" t="str">
        <f>IF($B1620="","",IFERROR(INDEX(Items!$B:$B,MATCH($B1620,Items!$A:$A,0)),"Unknown code"))</f>
        <v/>
      </c>
      <c r="D1620" s="17"/>
      <c r="E1620" s="13"/>
      <c r="F1620" s="13"/>
      <c r="G1620" s="19" t="str">
        <f t="shared" si="25"/>
        <v/>
      </c>
      <c r="H1620" s="13"/>
      <c r="I1620" s="13"/>
    </row>
    <row r="1621" spans="1:9" x14ac:dyDescent="0.3">
      <c r="A1621" s="18"/>
      <c r="B1621" s="13"/>
      <c r="C1621" s="19" t="str">
        <f>IF($B1621="","",IFERROR(INDEX(Items!$B:$B,MATCH($B1621,Items!$A:$A,0)),"Unknown code"))</f>
        <v/>
      </c>
      <c r="D1621" s="17"/>
      <c r="E1621" s="13"/>
      <c r="F1621" s="13"/>
      <c r="G1621" s="19" t="str">
        <f t="shared" si="25"/>
        <v/>
      </c>
      <c r="H1621" s="13"/>
      <c r="I1621" s="13"/>
    </row>
    <row r="1622" spans="1:9" x14ac:dyDescent="0.3">
      <c r="A1622" s="18"/>
      <c r="B1622" s="13"/>
      <c r="C1622" s="19" t="str">
        <f>IF($B1622="","",IFERROR(INDEX(Items!$B:$B,MATCH($B1622,Items!$A:$A,0)),"Unknown code"))</f>
        <v/>
      </c>
      <c r="D1622" s="17"/>
      <c r="E1622" s="13"/>
      <c r="F1622" s="13"/>
      <c r="G1622" s="19" t="str">
        <f t="shared" si="25"/>
        <v/>
      </c>
      <c r="H1622" s="13"/>
      <c r="I1622" s="13"/>
    </row>
    <row r="1623" spans="1:9" x14ac:dyDescent="0.3">
      <c r="A1623" s="18"/>
      <c r="B1623" s="13"/>
      <c r="C1623" s="19" t="str">
        <f>IF($B1623="","",IFERROR(INDEX(Items!$B:$B,MATCH($B1623,Items!$A:$A,0)),"Unknown code"))</f>
        <v/>
      </c>
      <c r="D1623" s="17"/>
      <c r="E1623" s="13"/>
      <c r="F1623" s="13"/>
      <c r="G1623" s="19" t="str">
        <f t="shared" si="25"/>
        <v/>
      </c>
      <c r="H1623" s="13"/>
      <c r="I1623" s="13"/>
    </row>
    <row r="1624" spans="1:9" x14ac:dyDescent="0.3">
      <c r="A1624" s="18"/>
      <c r="B1624" s="13"/>
      <c r="C1624" s="19" t="str">
        <f>IF($B1624="","",IFERROR(INDEX(Items!$B:$B,MATCH($B1624,Items!$A:$A,0)),"Unknown code"))</f>
        <v/>
      </c>
      <c r="D1624" s="17"/>
      <c r="E1624" s="13"/>
      <c r="F1624" s="13"/>
      <c r="G1624" s="19" t="str">
        <f t="shared" si="25"/>
        <v/>
      </c>
      <c r="H1624" s="13"/>
      <c r="I1624" s="13"/>
    </row>
    <row r="1625" spans="1:9" x14ac:dyDescent="0.3">
      <c r="A1625" s="18"/>
      <c r="B1625" s="13"/>
      <c r="C1625" s="19" t="str">
        <f>IF($B1625="","",IFERROR(INDEX(Items!$B:$B,MATCH($B1625,Items!$A:$A,0)),"Unknown code"))</f>
        <v/>
      </c>
      <c r="D1625" s="17"/>
      <c r="E1625" s="13"/>
      <c r="F1625" s="13"/>
      <c r="G1625" s="19" t="str">
        <f t="shared" si="25"/>
        <v/>
      </c>
      <c r="H1625" s="13"/>
      <c r="I1625" s="13"/>
    </row>
    <row r="1626" spans="1:9" x14ac:dyDescent="0.3">
      <c r="A1626" s="18"/>
      <c r="B1626" s="13"/>
      <c r="C1626" s="19" t="str">
        <f>IF($B1626="","",IFERROR(INDEX(Items!$B:$B,MATCH($B1626,Items!$A:$A,0)),"Unknown code"))</f>
        <v/>
      </c>
      <c r="D1626" s="17"/>
      <c r="E1626" s="13"/>
      <c r="F1626" s="13"/>
      <c r="G1626" s="19" t="str">
        <f t="shared" si="25"/>
        <v/>
      </c>
      <c r="H1626" s="13"/>
      <c r="I1626" s="13"/>
    </row>
    <row r="1627" spans="1:9" x14ac:dyDescent="0.3">
      <c r="A1627" s="18"/>
      <c r="B1627" s="13"/>
      <c r="C1627" s="19" t="str">
        <f>IF($B1627="","",IFERROR(INDEX(Items!$B:$B,MATCH($B1627,Items!$A:$A,0)),"Unknown code"))</f>
        <v/>
      </c>
      <c r="D1627" s="17"/>
      <c r="E1627" s="13"/>
      <c r="F1627" s="13"/>
      <c r="G1627" s="19" t="str">
        <f t="shared" si="25"/>
        <v/>
      </c>
      <c r="H1627" s="13"/>
      <c r="I1627" s="13"/>
    </row>
    <row r="1628" spans="1:9" x14ac:dyDescent="0.3">
      <c r="A1628" s="18"/>
      <c r="B1628" s="13"/>
      <c r="C1628" s="19" t="str">
        <f>IF($B1628="","",IFERROR(INDEX(Items!$B:$B,MATCH($B1628,Items!$A:$A,0)),"Unknown code"))</f>
        <v/>
      </c>
      <c r="D1628" s="17"/>
      <c r="E1628" s="13"/>
      <c r="F1628" s="13"/>
      <c r="G1628" s="19" t="str">
        <f t="shared" si="25"/>
        <v/>
      </c>
      <c r="H1628" s="13"/>
      <c r="I1628" s="13"/>
    </row>
    <row r="1629" spans="1:9" x14ac:dyDescent="0.3">
      <c r="A1629" s="18"/>
      <c r="B1629" s="13"/>
      <c r="C1629" s="19" t="str">
        <f>IF($B1629="","",IFERROR(INDEX(Items!$B:$B,MATCH($B1629,Items!$A:$A,0)),"Unknown code"))</f>
        <v/>
      </c>
      <c r="D1629" s="17"/>
      <c r="E1629" s="13"/>
      <c r="F1629" s="13"/>
      <c r="G1629" s="19" t="str">
        <f t="shared" si="25"/>
        <v/>
      </c>
      <c r="H1629" s="13"/>
      <c r="I1629" s="13"/>
    </row>
    <row r="1630" spans="1:9" x14ac:dyDescent="0.3">
      <c r="A1630" s="18"/>
      <c r="B1630" s="13"/>
      <c r="C1630" s="19" t="str">
        <f>IF($B1630="","",IFERROR(INDEX(Items!$B:$B,MATCH($B1630,Items!$A:$A,0)),"Unknown code"))</f>
        <v/>
      </c>
      <c r="D1630" s="17"/>
      <c r="E1630" s="13"/>
      <c r="F1630" s="13"/>
      <c r="G1630" s="19" t="str">
        <f t="shared" si="25"/>
        <v/>
      </c>
      <c r="H1630" s="13"/>
      <c r="I1630" s="13"/>
    </row>
    <row r="1631" spans="1:9" x14ac:dyDescent="0.3">
      <c r="A1631" s="18"/>
      <c r="B1631" s="13"/>
      <c r="C1631" s="19" t="str">
        <f>IF($B1631="","",IFERROR(INDEX(Items!$B:$B,MATCH($B1631,Items!$A:$A,0)),"Unknown code"))</f>
        <v/>
      </c>
      <c r="D1631" s="17"/>
      <c r="E1631" s="13"/>
      <c r="F1631" s="13"/>
      <c r="G1631" s="19" t="str">
        <f t="shared" si="25"/>
        <v/>
      </c>
      <c r="H1631" s="13"/>
      <c r="I1631" s="13"/>
    </row>
    <row r="1632" spans="1:9" x14ac:dyDescent="0.3">
      <c r="A1632" s="18"/>
      <c r="B1632" s="13"/>
      <c r="C1632" s="19" t="str">
        <f>IF($B1632="","",IFERROR(INDEX(Items!$B:$B,MATCH($B1632,Items!$A:$A,0)),"Unknown code"))</f>
        <v/>
      </c>
      <c r="D1632" s="17"/>
      <c r="E1632" s="13"/>
      <c r="F1632" s="13"/>
      <c r="G1632" s="19" t="str">
        <f t="shared" si="25"/>
        <v/>
      </c>
      <c r="H1632" s="13"/>
      <c r="I1632" s="13"/>
    </row>
    <row r="1633" spans="1:9" x14ac:dyDescent="0.3">
      <c r="A1633" s="18"/>
      <c r="B1633" s="13"/>
      <c r="C1633" s="19" t="str">
        <f>IF($B1633="","",IFERROR(INDEX(Items!$B:$B,MATCH($B1633,Items!$A:$A,0)),"Unknown code"))</f>
        <v/>
      </c>
      <c r="D1633" s="17"/>
      <c r="E1633" s="13"/>
      <c r="F1633" s="13"/>
      <c r="G1633" s="19" t="str">
        <f t="shared" si="25"/>
        <v/>
      </c>
      <c r="H1633" s="13"/>
      <c r="I1633" s="13"/>
    </row>
    <row r="1634" spans="1:9" x14ac:dyDescent="0.3">
      <c r="A1634" s="18"/>
      <c r="B1634" s="13"/>
      <c r="C1634" s="19" t="str">
        <f>IF($B1634="","",IFERROR(INDEX(Items!$B:$B,MATCH($B1634,Items!$A:$A,0)),"Unknown code"))</f>
        <v/>
      </c>
      <c r="D1634" s="17"/>
      <c r="E1634" s="13"/>
      <c r="F1634" s="13"/>
      <c r="G1634" s="19" t="str">
        <f t="shared" si="25"/>
        <v/>
      </c>
      <c r="H1634" s="13"/>
      <c r="I1634" s="13"/>
    </row>
    <row r="1635" spans="1:9" x14ac:dyDescent="0.3">
      <c r="A1635" s="18"/>
      <c r="B1635" s="13"/>
      <c r="C1635" s="19" t="str">
        <f>IF($B1635="","",IFERROR(INDEX(Items!$B:$B,MATCH($B1635,Items!$A:$A,0)),"Unknown code"))</f>
        <v/>
      </c>
      <c r="D1635" s="17"/>
      <c r="E1635" s="13"/>
      <c r="F1635" s="13"/>
      <c r="G1635" s="19" t="str">
        <f t="shared" si="25"/>
        <v/>
      </c>
      <c r="H1635" s="13"/>
      <c r="I1635" s="13"/>
    </row>
    <row r="1636" spans="1:9" x14ac:dyDescent="0.3">
      <c r="A1636" s="18"/>
      <c r="B1636" s="13"/>
      <c r="C1636" s="19" t="str">
        <f>IF($B1636="","",IFERROR(INDEX(Items!$B:$B,MATCH($B1636,Items!$A:$A,0)),"Unknown code"))</f>
        <v/>
      </c>
      <c r="D1636" s="17"/>
      <c r="E1636" s="13"/>
      <c r="F1636" s="13"/>
      <c r="G1636" s="19" t="str">
        <f t="shared" si="25"/>
        <v/>
      </c>
      <c r="H1636" s="13"/>
      <c r="I1636" s="13"/>
    </row>
    <row r="1637" spans="1:9" x14ac:dyDescent="0.3">
      <c r="A1637" s="18"/>
      <c r="B1637" s="13"/>
      <c r="C1637" s="19" t="str">
        <f>IF($B1637="","",IFERROR(INDEX(Items!$B:$B,MATCH($B1637,Items!$A:$A,0)),"Unknown code"))</f>
        <v/>
      </c>
      <c r="D1637" s="17"/>
      <c r="E1637" s="13"/>
      <c r="F1637" s="13"/>
      <c r="G1637" s="19" t="str">
        <f t="shared" si="25"/>
        <v/>
      </c>
      <c r="H1637" s="13"/>
      <c r="I1637" s="13"/>
    </row>
    <row r="1638" spans="1:9" x14ac:dyDescent="0.3">
      <c r="A1638" s="18"/>
      <c r="B1638" s="13"/>
      <c r="C1638" s="19" t="str">
        <f>IF($B1638="","",IFERROR(INDEX(Items!$B:$B,MATCH($B1638,Items!$A:$A,0)),"Unknown code"))</f>
        <v/>
      </c>
      <c r="D1638" s="17"/>
      <c r="E1638" s="13"/>
      <c r="F1638" s="13"/>
      <c r="G1638" s="19" t="str">
        <f t="shared" si="25"/>
        <v/>
      </c>
      <c r="H1638" s="13"/>
      <c r="I1638" s="13"/>
    </row>
    <row r="1639" spans="1:9" x14ac:dyDescent="0.3">
      <c r="A1639" s="18"/>
      <c r="B1639" s="13"/>
      <c r="C1639" s="19" t="str">
        <f>IF($B1639="","",IFERROR(INDEX(Items!$B:$B,MATCH($B1639,Items!$A:$A,0)),"Unknown code"))</f>
        <v/>
      </c>
      <c r="D1639" s="17"/>
      <c r="E1639" s="13"/>
      <c r="F1639" s="13"/>
      <c r="G1639" s="19" t="str">
        <f t="shared" si="25"/>
        <v/>
      </c>
      <c r="H1639" s="13"/>
      <c r="I1639" s="13"/>
    </row>
    <row r="1640" spans="1:9" x14ac:dyDescent="0.3">
      <c r="A1640" s="18"/>
      <c r="B1640" s="13"/>
      <c r="C1640" s="19" t="str">
        <f>IF($B1640="","",IFERROR(INDEX(Items!$B:$B,MATCH($B1640,Items!$A:$A,0)),"Unknown code"))</f>
        <v/>
      </c>
      <c r="D1640" s="17"/>
      <c r="E1640" s="13"/>
      <c r="F1640" s="13"/>
      <c r="G1640" s="19" t="str">
        <f t="shared" si="25"/>
        <v/>
      </c>
      <c r="H1640" s="13"/>
      <c r="I1640" s="13"/>
    </row>
    <row r="1641" spans="1:9" x14ac:dyDescent="0.3">
      <c r="A1641" s="18"/>
      <c r="B1641" s="13"/>
      <c r="C1641" s="19" t="str">
        <f>IF($B1641="","",IFERROR(INDEX(Items!$B:$B,MATCH($B1641,Items!$A:$A,0)),"Unknown code"))</f>
        <v/>
      </c>
      <c r="D1641" s="17"/>
      <c r="E1641" s="13"/>
      <c r="F1641" s="13"/>
      <c r="G1641" s="19" t="str">
        <f t="shared" si="25"/>
        <v/>
      </c>
      <c r="H1641" s="13"/>
      <c r="I1641" s="13"/>
    </row>
    <row r="1642" spans="1:9" x14ac:dyDescent="0.3">
      <c r="A1642" s="18"/>
      <c r="B1642" s="13"/>
      <c r="C1642" s="19" t="str">
        <f>IF($B1642="","",IFERROR(INDEX(Items!$B:$B,MATCH($B1642,Items!$A:$A,0)),"Unknown code"))</f>
        <v/>
      </c>
      <c r="D1642" s="17"/>
      <c r="E1642" s="13"/>
      <c r="F1642" s="13"/>
      <c r="G1642" s="19" t="str">
        <f t="shared" si="25"/>
        <v/>
      </c>
      <c r="H1642" s="13"/>
      <c r="I1642" s="13"/>
    </row>
    <row r="1643" spans="1:9" x14ac:dyDescent="0.3">
      <c r="A1643" s="18"/>
      <c r="B1643" s="13"/>
      <c r="C1643" s="19" t="str">
        <f>IF($B1643="","",IFERROR(INDEX(Items!$B:$B,MATCH($B1643,Items!$A:$A,0)),"Unknown code"))</f>
        <v/>
      </c>
      <c r="D1643" s="17"/>
      <c r="E1643" s="13"/>
      <c r="F1643" s="13"/>
      <c r="G1643" s="19" t="str">
        <f t="shared" si="25"/>
        <v/>
      </c>
      <c r="H1643" s="13"/>
      <c r="I1643" s="13"/>
    </row>
    <row r="1644" spans="1:9" x14ac:dyDescent="0.3">
      <c r="A1644" s="18"/>
      <c r="B1644" s="13"/>
      <c r="C1644" s="19" t="str">
        <f>IF($B1644="","",IFERROR(INDEX(Items!$B:$B,MATCH($B1644,Items!$A:$A,0)),"Unknown code"))</f>
        <v/>
      </c>
      <c r="D1644" s="17"/>
      <c r="E1644" s="13"/>
      <c r="F1644" s="13"/>
      <c r="G1644" s="19" t="str">
        <f t="shared" si="25"/>
        <v/>
      </c>
      <c r="H1644" s="13"/>
      <c r="I1644" s="13"/>
    </row>
    <row r="1645" spans="1:9" x14ac:dyDescent="0.3">
      <c r="A1645" s="18"/>
      <c r="B1645" s="13"/>
      <c r="C1645" s="19" t="str">
        <f>IF($B1645="","",IFERROR(INDEX(Items!$B:$B,MATCH($B1645,Items!$A:$A,0)),"Unknown code"))</f>
        <v/>
      </c>
      <c r="D1645" s="17"/>
      <c r="E1645" s="13"/>
      <c r="F1645" s="13"/>
      <c r="G1645" s="19" t="str">
        <f t="shared" si="25"/>
        <v/>
      </c>
      <c r="H1645" s="13"/>
      <c r="I1645" s="13"/>
    </row>
    <row r="1646" spans="1:9" x14ac:dyDescent="0.3">
      <c r="A1646" s="18"/>
      <c r="B1646" s="13"/>
      <c r="C1646" s="19" t="str">
        <f>IF($B1646="","",IFERROR(INDEX(Items!$B:$B,MATCH($B1646,Items!$A:$A,0)),"Unknown code"))</f>
        <v/>
      </c>
      <c r="D1646" s="17"/>
      <c r="E1646" s="13"/>
      <c r="F1646" s="13"/>
      <c r="G1646" s="19" t="str">
        <f t="shared" si="25"/>
        <v/>
      </c>
      <c r="H1646" s="13"/>
      <c r="I1646" s="13"/>
    </row>
    <row r="1647" spans="1:9" x14ac:dyDescent="0.3">
      <c r="A1647" s="18"/>
      <c r="B1647" s="13"/>
      <c r="C1647" s="19" t="str">
        <f>IF($B1647="","",IFERROR(INDEX(Items!$B:$B,MATCH($B1647,Items!$A:$A,0)),"Unknown code"))</f>
        <v/>
      </c>
      <c r="D1647" s="17"/>
      <c r="E1647" s="13"/>
      <c r="F1647" s="13"/>
      <c r="G1647" s="19" t="str">
        <f t="shared" si="25"/>
        <v/>
      </c>
      <c r="H1647" s="13"/>
      <c r="I1647" s="13"/>
    </row>
    <row r="1648" spans="1:9" x14ac:dyDescent="0.3">
      <c r="A1648" s="18"/>
      <c r="B1648" s="13"/>
      <c r="C1648" s="19" t="str">
        <f>IF($B1648="","",IFERROR(INDEX(Items!$B:$B,MATCH($B1648,Items!$A:$A,0)),"Unknown code"))</f>
        <v/>
      </c>
      <c r="D1648" s="17"/>
      <c r="E1648" s="13"/>
      <c r="F1648" s="13"/>
      <c r="G1648" s="19" t="str">
        <f t="shared" si="25"/>
        <v/>
      </c>
      <c r="H1648" s="13"/>
      <c r="I1648" s="13"/>
    </row>
    <row r="1649" spans="1:9" x14ac:dyDescent="0.3">
      <c r="A1649" s="18"/>
      <c r="B1649" s="13"/>
      <c r="C1649" s="19" t="str">
        <f>IF($B1649="","",IFERROR(INDEX(Items!$B:$B,MATCH($B1649,Items!$A:$A,0)),"Unknown code"))</f>
        <v/>
      </c>
      <c r="D1649" s="17"/>
      <c r="E1649" s="13"/>
      <c r="F1649" s="13"/>
      <c r="G1649" s="19" t="str">
        <f t="shared" si="25"/>
        <v/>
      </c>
      <c r="H1649" s="13"/>
      <c r="I1649" s="13"/>
    </row>
    <row r="1650" spans="1:9" x14ac:dyDescent="0.3">
      <c r="A1650" s="18"/>
      <c r="B1650" s="13"/>
      <c r="C1650" s="19" t="str">
        <f>IF($B1650="","",IFERROR(INDEX(Items!$B:$B,MATCH($B1650,Items!$A:$A,0)),"Unknown code"))</f>
        <v/>
      </c>
      <c r="D1650" s="17"/>
      <c r="E1650" s="13"/>
      <c r="F1650" s="13"/>
      <c r="G1650" s="19" t="str">
        <f t="shared" si="25"/>
        <v/>
      </c>
      <c r="H1650" s="13"/>
      <c r="I1650" s="13"/>
    </row>
    <row r="1651" spans="1:9" x14ac:dyDescent="0.3">
      <c r="A1651" s="18"/>
      <c r="B1651" s="13"/>
      <c r="C1651" s="19" t="str">
        <f>IF($B1651="","",IFERROR(INDEX(Items!$B:$B,MATCH($B1651,Items!$A:$A,0)),"Unknown code"))</f>
        <v/>
      </c>
      <c r="D1651" s="17"/>
      <c r="E1651" s="13"/>
      <c r="F1651" s="13"/>
      <c r="G1651" s="19" t="str">
        <f t="shared" si="25"/>
        <v/>
      </c>
      <c r="H1651" s="13"/>
      <c r="I1651" s="13"/>
    </row>
    <row r="1652" spans="1:9" x14ac:dyDescent="0.3">
      <c r="A1652" s="18"/>
      <c r="B1652" s="13"/>
      <c r="C1652" s="19" t="str">
        <f>IF($B1652="","",IFERROR(INDEX(Items!$B:$B,MATCH($B1652,Items!$A:$A,0)),"Unknown code"))</f>
        <v/>
      </c>
      <c r="D1652" s="17"/>
      <c r="E1652" s="13"/>
      <c r="F1652" s="13"/>
      <c r="G1652" s="19" t="str">
        <f t="shared" si="25"/>
        <v/>
      </c>
      <c r="H1652" s="13"/>
      <c r="I1652" s="13"/>
    </row>
    <row r="1653" spans="1:9" x14ac:dyDescent="0.3">
      <c r="A1653" s="18"/>
      <c r="B1653" s="13"/>
      <c r="C1653" s="19" t="str">
        <f>IF($B1653="","",IFERROR(INDEX(Items!$B:$B,MATCH($B1653,Items!$A:$A,0)),"Unknown code"))</f>
        <v/>
      </c>
      <c r="D1653" s="17"/>
      <c r="E1653" s="13"/>
      <c r="F1653" s="13"/>
      <c r="G1653" s="19" t="str">
        <f t="shared" si="25"/>
        <v/>
      </c>
      <c r="H1653" s="13"/>
      <c r="I1653" s="13"/>
    </row>
    <row r="1654" spans="1:9" x14ac:dyDescent="0.3">
      <c r="A1654" s="18"/>
      <c r="B1654" s="13"/>
      <c r="C1654" s="19" t="str">
        <f>IF($B1654="","",IFERROR(INDEX(Items!$B:$B,MATCH($B1654,Items!$A:$A,0)),"Unknown code"))</f>
        <v/>
      </c>
      <c r="D1654" s="17"/>
      <c r="E1654" s="13"/>
      <c r="F1654" s="13"/>
      <c r="G1654" s="19" t="str">
        <f t="shared" si="25"/>
        <v/>
      </c>
      <c r="H1654" s="13"/>
      <c r="I1654" s="13"/>
    </row>
    <row r="1655" spans="1:9" x14ac:dyDescent="0.3">
      <c r="A1655" s="18"/>
      <c r="B1655" s="13"/>
      <c r="C1655" s="19" t="str">
        <f>IF($B1655="","",IFERROR(INDEX(Items!$B:$B,MATCH($B1655,Items!$A:$A,0)),"Unknown code"))</f>
        <v/>
      </c>
      <c r="D1655" s="17"/>
      <c r="E1655" s="13"/>
      <c r="F1655" s="13"/>
      <c r="G1655" s="19" t="str">
        <f t="shared" si="25"/>
        <v/>
      </c>
      <c r="H1655" s="13"/>
      <c r="I1655" s="13"/>
    </row>
    <row r="1656" spans="1:9" x14ac:dyDescent="0.3">
      <c r="A1656" s="18"/>
      <c r="B1656" s="13"/>
      <c r="C1656" s="19" t="str">
        <f>IF($B1656="","",IFERROR(INDEX(Items!$B:$B,MATCH($B1656,Items!$A:$A,0)),"Unknown code"))</f>
        <v/>
      </c>
      <c r="D1656" s="17"/>
      <c r="E1656" s="13"/>
      <c r="F1656" s="13"/>
      <c r="G1656" s="19" t="str">
        <f t="shared" si="25"/>
        <v/>
      </c>
      <c r="H1656" s="13"/>
      <c r="I1656" s="13"/>
    </row>
    <row r="1657" spans="1:9" x14ac:dyDescent="0.3">
      <c r="A1657" s="18"/>
      <c r="B1657" s="13"/>
      <c r="C1657" s="19" t="str">
        <f>IF($B1657="","",IFERROR(INDEX(Items!$B:$B,MATCH($B1657,Items!$A:$A,0)),"Unknown code"))</f>
        <v/>
      </c>
      <c r="D1657" s="17"/>
      <c r="E1657" s="13"/>
      <c r="F1657" s="13"/>
      <c r="G1657" s="19" t="str">
        <f t="shared" si="25"/>
        <v/>
      </c>
      <c r="H1657" s="13"/>
      <c r="I1657" s="13"/>
    </row>
    <row r="1658" spans="1:9" x14ac:dyDescent="0.3">
      <c r="A1658" s="18"/>
      <c r="B1658" s="13"/>
      <c r="C1658" s="19" t="str">
        <f>IF($B1658="","",IFERROR(INDEX(Items!$B:$B,MATCH($B1658,Items!$A:$A,0)),"Unknown code"))</f>
        <v/>
      </c>
      <c r="D1658" s="17"/>
      <c r="E1658" s="13"/>
      <c r="F1658" s="13"/>
      <c r="G1658" s="19" t="str">
        <f t="shared" si="25"/>
        <v/>
      </c>
      <c r="H1658" s="13"/>
      <c r="I1658" s="13"/>
    </row>
    <row r="1659" spans="1:9" x14ac:dyDescent="0.3">
      <c r="A1659" s="18"/>
      <c r="B1659" s="13"/>
      <c r="C1659" s="19" t="str">
        <f>IF($B1659="","",IFERROR(INDEX(Items!$B:$B,MATCH($B1659,Items!$A:$A,0)),"Unknown code"))</f>
        <v/>
      </c>
      <c r="D1659" s="17"/>
      <c r="E1659" s="13"/>
      <c r="F1659" s="13"/>
      <c r="G1659" s="19" t="str">
        <f t="shared" si="25"/>
        <v/>
      </c>
      <c r="H1659" s="13"/>
      <c r="I1659" s="13"/>
    </row>
    <row r="1660" spans="1:9" x14ac:dyDescent="0.3">
      <c r="A1660" s="18"/>
      <c r="B1660" s="13"/>
      <c r="C1660" s="19" t="str">
        <f>IF($B1660="","",IFERROR(INDEX(Items!$B:$B,MATCH($B1660,Items!$A:$A,0)),"Unknown code"))</f>
        <v/>
      </c>
      <c r="D1660" s="17"/>
      <c r="E1660" s="13"/>
      <c r="F1660" s="13"/>
      <c r="G1660" s="19" t="str">
        <f t="shared" si="25"/>
        <v/>
      </c>
      <c r="H1660" s="13"/>
      <c r="I1660" s="13"/>
    </row>
    <row r="1661" spans="1:9" x14ac:dyDescent="0.3">
      <c r="A1661" s="18"/>
      <c r="B1661" s="13"/>
      <c r="C1661" s="19" t="str">
        <f>IF($B1661="","",IFERROR(INDEX(Items!$B:$B,MATCH($B1661,Items!$A:$A,0)),"Unknown code"))</f>
        <v/>
      </c>
      <c r="D1661" s="17"/>
      <c r="E1661" s="13"/>
      <c r="F1661" s="13"/>
      <c r="G1661" s="19" t="str">
        <f t="shared" si="25"/>
        <v/>
      </c>
      <c r="H1661" s="13"/>
      <c r="I1661" s="13"/>
    </row>
    <row r="1662" spans="1:9" x14ac:dyDescent="0.3">
      <c r="A1662" s="18"/>
      <c r="B1662" s="13"/>
      <c r="C1662" s="19" t="str">
        <f>IF($B1662="","",IFERROR(INDEX(Items!$B:$B,MATCH($B1662,Items!$A:$A,0)),"Unknown code"))</f>
        <v/>
      </c>
      <c r="D1662" s="17"/>
      <c r="E1662" s="13"/>
      <c r="F1662" s="13"/>
      <c r="G1662" s="19" t="str">
        <f t="shared" si="25"/>
        <v/>
      </c>
      <c r="H1662" s="13"/>
      <c r="I1662" s="13"/>
    </row>
    <row r="1663" spans="1:9" x14ac:dyDescent="0.3">
      <c r="A1663" s="18"/>
      <c r="B1663" s="13"/>
      <c r="C1663" s="19" t="str">
        <f>IF($B1663="","",IFERROR(INDEX(Items!$B:$B,MATCH($B1663,Items!$A:$A,0)),"Unknown code"))</f>
        <v/>
      </c>
      <c r="D1663" s="17"/>
      <c r="E1663" s="13"/>
      <c r="F1663" s="13"/>
      <c r="G1663" s="19" t="str">
        <f t="shared" si="25"/>
        <v/>
      </c>
      <c r="H1663" s="13"/>
      <c r="I1663" s="13"/>
    </row>
    <row r="1664" spans="1:9" x14ac:dyDescent="0.3">
      <c r="A1664" s="18"/>
      <c r="B1664" s="13"/>
      <c r="C1664" s="19" t="str">
        <f>IF($B1664="","",IFERROR(INDEX(Items!$B:$B,MATCH($B1664,Items!$A:$A,0)),"Unknown code"))</f>
        <v/>
      </c>
      <c r="D1664" s="17"/>
      <c r="E1664" s="13"/>
      <c r="F1664" s="13"/>
      <c r="G1664" s="19" t="str">
        <f t="shared" si="25"/>
        <v/>
      </c>
      <c r="H1664" s="13"/>
      <c r="I1664" s="13"/>
    </row>
    <row r="1665" spans="1:9" x14ac:dyDescent="0.3">
      <c r="A1665" s="18"/>
      <c r="B1665" s="13"/>
      <c r="C1665" s="19" t="str">
        <f>IF($B1665="","",IFERROR(INDEX(Items!$B:$B,MATCH($B1665,Items!$A:$A,0)),"Unknown code"))</f>
        <v/>
      </c>
      <c r="D1665" s="17"/>
      <c r="E1665" s="13"/>
      <c r="F1665" s="13"/>
      <c r="G1665" s="19" t="str">
        <f t="shared" si="25"/>
        <v/>
      </c>
      <c r="H1665" s="13"/>
      <c r="I1665" s="13"/>
    </row>
    <row r="1666" spans="1:9" x14ac:dyDescent="0.3">
      <c r="A1666" s="18"/>
      <c r="B1666" s="13"/>
      <c r="C1666" s="19" t="str">
        <f>IF($B1666="","",IFERROR(INDEX(Items!$B:$B,MATCH($B1666,Items!$A:$A,0)),"Unknown code"))</f>
        <v/>
      </c>
      <c r="D1666" s="17"/>
      <c r="E1666" s="13"/>
      <c r="F1666" s="13"/>
      <c r="G1666" s="19" t="str">
        <f t="shared" si="25"/>
        <v/>
      </c>
      <c r="H1666" s="13"/>
      <c r="I1666" s="13"/>
    </row>
    <row r="1667" spans="1:9" x14ac:dyDescent="0.3">
      <c r="A1667" s="18"/>
      <c r="B1667" s="13"/>
      <c r="C1667" s="19" t="str">
        <f>IF($B1667="","",IFERROR(INDEX(Items!$B:$B,MATCH($B1667,Items!$A:$A,0)),"Unknown code"))</f>
        <v/>
      </c>
      <c r="D1667" s="17"/>
      <c r="E1667" s="13"/>
      <c r="F1667" s="13"/>
      <c r="G1667" s="19" t="str">
        <f t="shared" si="25"/>
        <v/>
      </c>
      <c r="H1667" s="13"/>
      <c r="I1667" s="13"/>
    </row>
    <row r="1668" spans="1:9" x14ac:dyDescent="0.3">
      <c r="A1668" s="18"/>
      <c r="B1668" s="13"/>
      <c r="C1668" s="19" t="str">
        <f>IF($B1668="","",IFERROR(INDEX(Items!$B:$B,MATCH($B1668,Items!$A:$A,0)),"Unknown code"))</f>
        <v/>
      </c>
      <c r="D1668" s="17"/>
      <c r="E1668" s="13"/>
      <c r="F1668" s="13"/>
      <c r="G1668" s="19" t="str">
        <f t="shared" ref="G1668:G1731" si="26">IF($D1668="","",IF(AND($E1668="",$F1668&lt;&gt;""),"Receipt",IF(AND($E1668&lt;&gt;"",$F1668=""),"Issue",IF(AND($E1668&lt;&gt;"",$F1668&lt;&gt;""),IF($E1668=$F1668,"Same location","Transfer"),"Location missing"))))</f>
        <v/>
      </c>
      <c r="H1668" s="13"/>
      <c r="I1668" s="13"/>
    </row>
    <row r="1669" spans="1:9" x14ac:dyDescent="0.3">
      <c r="A1669" s="18"/>
      <c r="B1669" s="13"/>
      <c r="C1669" s="19" t="str">
        <f>IF($B1669="","",IFERROR(INDEX(Items!$B:$B,MATCH($B1669,Items!$A:$A,0)),"Unknown code"))</f>
        <v/>
      </c>
      <c r="D1669" s="17"/>
      <c r="E1669" s="13"/>
      <c r="F1669" s="13"/>
      <c r="G1669" s="19" t="str">
        <f t="shared" si="26"/>
        <v/>
      </c>
      <c r="H1669" s="13"/>
      <c r="I1669" s="13"/>
    </row>
    <row r="1670" spans="1:9" x14ac:dyDescent="0.3">
      <c r="A1670" s="18"/>
      <c r="B1670" s="13"/>
      <c r="C1670" s="19" t="str">
        <f>IF($B1670="","",IFERROR(INDEX(Items!$B:$B,MATCH($B1670,Items!$A:$A,0)),"Unknown code"))</f>
        <v/>
      </c>
      <c r="D1670" s="17"/>
      <c r="E1670" s="13"/>
      <c r="F1670" s="13"/>
      <c r="G1670" s="19" t="str">
        <f t="shared" si="26"/>
        <v/>
      </c>
      <c r="H1670" s="13"/>
      <c r="I1670" s="13"/>
    </row>
    <row r="1671" spans="1:9" x14ac:dyDescent="0.3">
      <c r="A1671" s="18"/>
      <c r="B1671" s="13"/>
      <c r="C1671" s="19" t="str">
        <f>IF($B1671="","",IFERROR(INDEX(Items!$B:$B,MATCH($B1671,Items!$A:$A,0)),"Unknown code"))</f>
        <v/>
      </c>
      <c r="D1671" s="17"/>
      <c r="E1671" s="13"/>
      <c r="F1671" s="13"/>
      <c r="G1671" s="19" t="str">
        <f t="shared" si="26"/>
        <v/>
      </c>
      <c r="H1671" s="13"/>
      <c r="I1671" s="13"/>
    </row>
    <row r="1672" spans="1:9" x14ac:dyDescent="0.3">
      <c r="A1672" s="18"/>
      <c r="B1672" s="13"/>
      <c r="C1672" s="19" t="str">
        <f>IF($B1672="","",IFERROR(INDEX(Items!$B:$B,MATCH($B1672,Items!$A:$A,0)),"Unknown code"))</f>
        <v/>
      </c>
      <c r="D1672" s="17"/>
      <c r="E1672" s="13"/>
      <c r="F1672" s="13"/>
      <c r="G1672" s="19" t="str">
        <f t="shared" si="26"/>
        <v/>
      </c>
      <c r="H1672" s="13"/>
      <c r="I1672" s="13"/>
    </row>
    <row r="1673" spans="1:9" x14ac:dyDescent="0.3">
      <c r="A1673" s="18"/>
      <c r="B1673" s="13"/>
      <c r="C1673" s="19" t="str">
        <f>IF($B1673="","",IFERROR(INDEX(Items!$B:$B,MATCH($B1673,Items!$A:$A,0)),"Unknown code"))</f>
        <v/>
      </c>
      <c r="D1673" s="17"/>
      <c r="E1673" s="13"/>
      <c r="F1673" s="13"/>
      <c r="G1673" s="19" t="str">
        <f t="shared" si="26"/>
        <v/>
      </c>
      <c r="H1673" s="13"/>
      <c r="I1673" s="13"/>
    </row>
    <row r="1674" spans="1:9" x14ac:dyDescent="0.3">
      <c r="A1674" s="18"/>
      <c r="B1674" s="13"/>
      <c r="C1674" s="19" t="str">
        <f>IF($B1674="","",IFERROR(INDEX(Items!$B:$B,MATCH($B1674,Items!$A:$A,0)),"Unknown code"))</f>
        <v/>
      </c>
      <c r="D1674" s="17"/>
      <c r="E1674" s="13"/>
      <c r="F1674" s="13"/>
      <c r="G1674" s="19" t="str">
        <f t="shared" si="26"/>
        <v/>
      </c>
      <c r="H1674" s="13"/>
      <c r="I1674" s="13"/>
    </row>
    <row r="1675" spans="1:9" x14ac:dyDescent="0.3">
      <c r="A1675" s="18"/>
      <c r="B1675" s="13"/>
      <c r="C1675" s="19" t="str">
        <f>IF($B1675="","",IFERROR(INDEX(Items!$B:$B,MATCH($B1675,Items!$A:$A,0)),"Unknown code"))</f>
        <v/>
      </c>
      <c r="D1675" s="17"/>
      <c r="E1675" s="13"/>
      <c r="F1675" s="13"/>
      <c r="G1675" s="19" t="str">
        <f t="shared" si="26"/>
        <v/>
      </c>
      <c r="H1675" s="13"/>
      <c r="I1675" s="13"/>
    </row>
    <row r="1676" spans="1:9" x14ac:dyDescent="0.3">
      <c r="A1676" s="18"/>
      <c r="B1676" s="13"/>
      <c r="C1676" s="19" t="str">
        <f>IF($B1676="","",IFERROR(INDEX(Items!$B:$B,MATCH($B1676,Items!$A:$A,0)),"Unknown code"))</f>
        <v/>
      </c>
      <c r="D1676" s="17"/>
      <c r="E1676" s="13"/>
      <c r="F1676" s="13"/>
      <c r="G1676" s="19" t="str">
        <f t="shared" si="26"/>
        <v/>
      </c>
      <c r="H1676" s="13"/>
      <c r="I1676" s="13"/>
    </row>
    <row r="1677" spans="1:9" x14ac:dyDescent="0.3">
      <c r="A1677" s="18"/>
      <c r="B1677" s="13"/>
      <c r="C1677" s="19" t="str">
        <f>IF($B1677="","",IFERROR(INDEX(Items!$B:$B,MATCH($B1677,Items!$A:$A,0)),"Unknown code"))</f>
        <v/>
      </c>
      <c r="D1677" s="17"/>
      <c r="E1677" s="13"/>
      <c r="F1677" s="13"/>
      <c r="G1677" s="19" t="str">
        <f t="shared" si="26"/>
        <v/>
      </c>
      <c r="H1677" s="13"/>
      <c r="I1677" s="13"/>
    </row>
    <row r="1678" spans="1:9" x14ac:dyDescent="0.3">
      <c r="A1678" s="18"/>
      <c r="B1678" s="13"/>
      <c r="C1678" s="19" t="str">
        <f>IF($B1678="","",IFERROR(INDEX(Items!$B:$B,MATCH($B1678,Items!$A:$A,0)),"Unknown code"))</f>
        <v/>
      </c>
      <c r="D1678" s="17"/>
      <c r="E1678" s="13"/>
      <c r="F1678" s="13"/>
      <c r="G1678" s="19" t="str">
        <f t="shared" si="26"/>
        <v/>
      </c>
      <c r="H1678" s="13"/>
      <c r="I1678" s="13"/>
    </row>
    <row r="1679" spans="1:9" x14ac:dyDescent="0.3">
      <c r="A1679" s="18"/>
      <c r="B1679" s="13"/>
      <c r="C1679" s="19" t="str">
        <f>IF($B1679="","",IFERROR(INDEX(Items!$B:$B,MATCH($B1679,Items!$A:$A,0)),"Unknown code"))</f>
        <v/>
      </c>
      <c r="D1679" s="17"/>
      <c r="E1679" s="13"/>
      <c r="F1679" s="13"/>
      <c r="G1679" s="19" t="str">
        <f t="shared" si="26"/>
        <v/>
      </c>
      <c r="H1679" s="13"/>
      <c r="I1679" s="13"/>
    </row>
    <row r="1680" spans="1:9" x14ac:dyDescent="0.3">
      <c r="A1680" s="18"/>
      <c r="B1680" s="13"/>
      <c r="C1680" s="19" t="str">
        <f>IF($B1680="","",IFERROR(INDEX(Items!$B:$B,MATCH($B1680,Items!$A:$A,0)),"Unknown code"))</f>
        <v/>
      </c>
      <c r="D1680" s="17"/>
      <c r="E1680" s="13"/>
      <c r="F1680" s="13"/>
      <c r="G1680" s="19" t="str">
        <f t="shared" si="26"/>
        <v/>
      </c>
      <c r="H1680" s="13"/>
      <c r="I1680" s="13"/>
    </row>
    <row r="1681" spans="1:9" x14ac:dyDescent="0.3">
      <c r="A1681" s="18"/>
      <c r="B1681" s="13"/>
      <c r="C1681" s="19" t="str">
        <f>IF($B1681="","",IFERROR(INDEX(Items!$B:$B,MATCH($B1681,Items!$A:$A,0)),"Unknown code"))</f>
        <v/>
      </c>
      <c r="D1681" s="17"/>
      <c r="E1681" s="13"/>
      <c r="F1681" s="13"/>
      <c r="G1681" s="19" t="str">
        <f t="shared" si="26"/>
        <v/>
      </c>
      <c r="H1681" s="13"/>
      <c r="I1681" s="13"/>
    </row>
    <row r="1682" spans="1:9" x14ac:dyDescent="0.3">
      <c r="A1682" s="18"/>
      <c r="B1682" s="13"/>
      <c r="C1682" s="19" t="str">
        <f>IF($B1682="","",IFERROR(INDEX(Items!$B:$B,MATCH($B1682,Items!$A:$A,0)),"Unknown code"))</f>
        <v/>
      </c>
      <c r="D1682" s="17"/>
      <c r="E1682" s="13"/>
      <c r="F1682" s="13"/>
      <c r="G1682" s="19" t="str">
        <f t="shared" si="26"/>
        <v/>
      </c>
      <c r="H1682" s="13"/>
      <c r="I1682" s="13"/>
    </row>
    <row r="1683" spans="1:9" x14ac:dyDescent="0.3">
      <c r="A1683" s="18"/>
      <c r="B1683" s="13"/>
      <c r="C1683" s="19" t="str">
        <f>IF($B1683="","",IFERROR(INDEX(Items!$B:$B,MATCH($B1683,Items!$A:$A,0)),"Unknown code"))</f>
        <v/>
      </c>
      <c r="D1683" s="17"/>
      <c r="E1683" s="13"/>
      <c r="F1683" s="13"/>
      <c r="G1683" s="19" t="str">
        <f t="shared" si="26"/>
        <v/>
      </c>
      <c r="H1683" s="13"/>
      <c r="I1683" s="13"/>
    </row>
    <row r="1684" spans="1:9" x14ac:dyDescent="0.3">
      <c r="A1684" s="18"/>
      <c r="B1684" s="13"/>
      <c r="C1684" s="19" t="str">
        <f>IF($B1684="","",IFERROR(INDEX(Items!$B:$B,MATCH($B1684,Items!$A:$A,0)),"Unknown code"))</f>
        <v/>
      </c>
      <c r="D1684" s="17"/>
      <c r="E1684" s="13"/>
      <c r="F1684" s="13"/>
      <c r="G1684" s="19" t="str">
        <f t="shared" si="26"/>
        <v/>
      </c>
      <c r="H1684" s="13"/>
      <c r="I1684" s="13"/>
    </row>
    <row r="1685" spans="1:9" x14ac:dyDescent="0.3">
      <c r="A1685" s="18"/>
      <c r="B1685" s="13"/>
      <c r="C1685" s="19" t="str">
        <f>IF($B1685="","",IFERROR(INDEX(Items!$B:$B,MATCH($B1685,Items!$A:$A,0)),"Unknown code"))</f>
        <v/>
      </c>
      <c r="D1685" s="17"/>
      <c r="E1685" s="13"/>
      <c r="F1685" s="13"/>
      <c r="G1685" s="19" t="str">
        <f t="shared" si="26"/>
        <v/>
      </c>
      <c r="H1685" s="13"/>
      <c r="I1685" s="13"/>
    </row>
    <row r="1686" spans="1:9" x14ac:dyDescent="0.3">
      <c r="A1686" s="18"/>
      <c r="B1686" s="13"/>
      <c r="C1686" s="19" t="str">
        <f>IF($B1686="","",IFERROR(INDEX(Items!$B:$B,MATCH($B1686,Items!$A:$A,0)),"Unknown code"))</f>
        <v/>
      </c>
      <c r="D1686" s="17"/>
      <c r="E1686" s="13"/>
      <c r="F1686" s="13"/>
      <c r="G1686" s="19" t="str">
        <f t="shared" si="26"/>
        <v/>
      </c>
      <c r="H1686" s="13"/>
      <c r="I1686" s="13"/>
    </row>
    <row r="1687" spans="1:9" x14ac:dyDescent="0.3">
      <c r="A1687" s="18"/>
      <c r="B1687" s="13"/>
      <c r="C1687" s="19" t="str">
        <f>IF($B1687="","",IFERROR(INDEX(Items!$B:$B,MATCH($B1687,Items!$A:$A,0)),"Unknown code"))</f>
        <v/>
      </c>
      <c r="D1687" s="17"/>
      <c r="E1687" s="13"/>
      <c r="F1687" s="13"/>
      <c r="G1687" s="19" t="str">
        <f t="shared" si="26"/>
        <v/>
      </c>
      <c r="H1687" s="13"/>
      <c r="I1687" s="13"/>
    </row>
    <row r="1688" spans="1:9" x14ac:dyDescent="0.3">
      <c r="A1688" s="18"/>
      <c r="B1688" s="13"/>
      <c r="C1688" s="19" t="str">
        <f>IF($B1688="","",IFERROR(INDEX(Items!$B:$B,MATCH($B1688,Items!$A:$A,0)),"Unknown code"))</f>
        <v/>
      </c>
      <c r="D1688" s="17"/>
      <c r="E1688" s="13"/>
      <c r="F1688" s="13"/>
      <c r="G1688" s="19" t="str">
        <f t="shared" si="26"/>
        <v/>
      </c>
      <c r="H1688" s="13"/>
      <c r="I1688" s="13"/>
    </row>
    <row r="1689" spans="1:9" x14ac:dyDescent="0.3">
      <c r="A1689" s="18"/>
      <c r="B1689" s="13"/>
      <c r="C1689" s="19" t="str">
        <f>IF($B1689="","",IFERROR(INDEX(Items!$B:$B,MATCH($B1689,Items!$A:$A,0)),"Unknown code"))</f>
        <v/>
      </c>
      <c r="D1689" s="17"/>
      <c r="E1689" s="13"/>
      <c r="F1689" s="13"/>
      <c r="G1689" s="19" t="str">
        <f t="shared" si="26"/>
        <v/>
      </c>
      <c r="H1689" s="13"/>
      <c r="I1689" s="13"/>
    </row>
    <row r="1690" spans="1:9" x14ac:dyDescent="0.3">
      <c r="A1690" s="18"/>
      <c r="B1690" s="13"/>
      <c r="C1690" s="19" t="str">
        <f>IF($B1690="","",IFERROR(INDEX(Items!$B:$B,MATCH($B1690,Items!$A:$A,0)),"Unknown code"))</f>
        <v/>
      </c>
      <c r="D1690" s="17"/>
      <c r="E1690" s="13"/>
      <c r="F1690" s="13"/>
      <c r="G1690" s="19" t="str">
        <f t="shared" si="26"/>
        <v/>
      </c>
      <c r="H1690" s="13"/>
      <c r="I1690" s="13"/>
    </row>
    <row r="1691" spans="1:9" x14ac:dyDescent="0.3">
      <c r="A1691" s="18"/>
      <c r="B1691" s="13"/>
      <c r="C1691" s="19" t="str">
        <f>IF($B1691="","",IFERROR(INDEX(Items!$B:$B,MATCH($B1691,Items!$A:$A,0)),"Unknown code"))</f>
        <v/>
      </c>
      <c r="D1691" s="17"/>
      <c r="E1691" s="13"/>
      <c r="F1691" s="13"/>
      <c r="G1691" s="19" t="str">
        <f t="shared" si="26"/>
        <v/>
      </c>
      <c r="H1691" s="13"/>
      <c r="I1691" s="13"/>
    </row>
    <row r="1692" spans="1:9" x14ac:dyDescent="0.3">
      <c r="A1692" s="18"/>
      <c r="B1692" s="13"/>
      <c r="C1692" s="19" t="str">
        <f>IF($B1692="","",IFERROR(INDEX(Items!$B:$B,MATCH($B1692,Items!$A:$A,0)),"Unknown code"))</f>
        <v/>
      </c>
      <c r="D1692" s="17"/>
      <c r="E1692" s="13"/>
      <c r="F1692" s="13"/>
      <c r="G1692" s="19" t="str">
        <f t="shared" si="26"/>
        <v/>
      </c>
      <c r="H1692" s="13"/>
      <c r="I1692" s="13"/>
    </row>
    <row r="1693" spans="1:9" x14ac:dyDescent="0.3">
      <c r="A1693" s="18"/>
      <c r="B1693" s="13"/>
      <c r="C1693" s="19" t="str">
        <f>IF($B1693="","",IFERROR(INDEX(Items!$B:$B,MATCH($B1693,Items!$A:$A,0)),"Unknown code"))</f>
        <v/>
      </c>
      <c r="D1693" s="17"/>
      <c r="E1693" s="13"/>
      <c r="F1693" s="13"/>
      <c r="G1693" s="19" t="str">
        <f t="shared" si="26"/>
        <v/>
      </c>
      <c r="H1693" s="13"/>
      <c r="I1693" s="13"/>
    </row>
    <row r="1694" spans="1:9" x14ac:dyDescent="0.3">
      <c r="A1694" s="18"/>
      <c r="B1694" s="13"/>
      <c r="C1694" s="19" t="str">
        <f>IF($B1694="","",IFERROR(INDEX(Items!$B:$B,MATCH($B1694,Items!$A:$A,0)),"Unknown code"))</f>
        <v/>
      </c>
      <c r="D1694" s="17"/>
      <c r="E1694" s="13"/>
      <c r="F1694" s="13"/>
      <c r="G1694" s="19" t="str">
        <f t="shared" si="26"/>
        <v/>
      </c>
      <c r="H1694" s="13"/>
      <c r="I1694" s="13"/>
    </row>
    <row r="1695" spans="1:9" x14ac:dyDescent="0.3">
      <c r="A1695" s="18"/>
      <c r="B1695" s="13"/>
      <c r="C1695" s="19" t="str">
        <f>IF($B1695="","",IFERROR(INDEX(Items!$B:$B,MATCH($B1695,Items!$A:$A,0)),"Unknown code"))</f>
        <v/>
      </c>
      <c r="D1695" s="17"/>
      <c r="E1695" s="13"/>
      <c r="F1695" s="13"/>
      <c r="G1695" s="19" t="str">
        <f t="shared" si="26"/>
        <v/>
      </c>
      <c r="H1695" s="13"/>
      <c r="I1695" s="13"/>
    </row>
    <row r="1696" spans="1:9" x14ac:dyDescent="0.3">
      <c r="A1696" s="18"/>
      <c r="B1696" s="13"/>
      <c r="C1696" s="19" t="str">
        <f>IF($B1696="","",IFERROR(INDEX(Items!$B:$B,MATCH($B1696,Items!$A:$A,0)),"Unknown code"))</f>
        <v/>
      </c>
      <c r="D1696" s="17"/>
      <c r="E1696" s="13"/>
      <c r="F1696" s="13"/>
      <c r="G1696" s="19" t="str">
        <f t="shared" si="26"/>
        <v/>
      </c>
      <c r="H1696" s="13"/>
      <c r="I1696" s="13"/>
    </row>
    <row r="1697" spans="1:9" x14ac:dyDescent="0.3">
      <c r="A1697" s="18"/>
      <c r="B1697" s="13"/>
      <c r="C1697" s="19" t="str">
        <f>IF($B1697="","",IFERROR(INDEX(Items!$B:$B,MATCH($B1697,Items!$A:$A,0)),"Unknown code"))</f>
        <v/>
      </c>
      <c r="D1697" s="17"/>
      <c r="E1697" s="13"/>
      <c r="F1697" s="13"/>
      <c r="G1697" s="19" t="str">
        <f t="shared" si="26"/>
        <v/>
      </c>
      <c r="H1697" s="13"/>
      <c r="I1697" s="13"/>
    </row>
    <row r="1698" spans="1:9" x14ac:dyDescent="0.3">
      <c r="A1698" s="18"/>
      <c r="B1698" s="13"/>
      <c r="C1698" s="19" t="str">
        <f>IF($B1698="","",IFERROR(INDEX(Items!$B:$B,MATCH($B1698,Items!$A:$A,0)),"Unknown code"))</f>
        <v/>
      </c>
      <c r="D1698" s="17"/>
      <c r="E1698" s="13"/>
      <c r="F1698" s="13"/>
      <c r="G1698" s="19" t="str">
        <f t="shared" si="26"/>
        <v/>
      </c>
      <c r="H1698" s="13"/>
      <c r="I1698" s="13"/>
    </row>
    <row r="1699" spans="1:9" x14ac:dyDescent="0.3">
      <c r="A1699" s="18"/>
      <c r="B1699" s="13"/>
      <c r="C1699" s="19" t="str">
        <f>IF($B1699="","",IFERROR(INDEX(Items!$B:$B,MATCH($B1699,Items!$A:$A,0)),"Unknown code"))</f>
        <v/>
      </c>
      <c r="D1699" s="17"/>
      <c r="E1699" s="13"/>
      <c r="F1699" s="13"/>
      <c r="G1699" s="19" t="str">
        <f t="shared" si="26"/>
        <v/>
      </c>
      <c r="H1699" s="13"/>
      <c r="I1699" s="13"/>
    </row>
    <row r="1700" spans="1:9" x14ac:dyDescent="0.3">
      <c r="A1700" s="18"/>
      <c r="B1700" s="13"/>
      <c r="C1700" s="19" t="str">
        <f>IF($B1700="","",IFERROR(INDEX(Items!$B:$B,MATCH($B1700,Items!$A:$A,0)),"Unknown code"))</f>
        <v/>
      </c>
      <c r="D1700" s="17"/>
      <c r="E1700" s="13"/>
      <c r="F1700" s="13"/>
      <c r="G1700" s="19" t="str">
        <f t="shared" si="26"/>
        <v/>
      </c>
      <c r="H1700" s="13"/>
      <c r="I1700" s="13"/>
    </row>
    <row r="1701" spans="1:9" x14ac:dyDescent="0.3">
      <c r="A1701" s="18"/>
      <c r="B1701" s="13"/>
      <c r="C1701" s="19" t="str">
        <f>IF($B1701="","",IFERROR(INDEX(Items!$B:$B,MATCH($B1701,Items!$A:$A,0)),"Unknown code"))</f>
        <v/>
      </c>
      <c r="D1701" s="17"/>
      <c r="E1701" s="13"/>
      <c r="F1701" s="13"/>
      <c r="G1701" s="19" t="str">
        <f t="shared" si="26"/>
        <v/>
      </c>
      <c r="H1701" s="13"/>
      <c r="I1701" s="13"/>
    </row>
    <row r="1702" spans="1:9" x14ac:dyDescent="0.3">
      <c r="A1702" s="18"/>
      <c r="B1702" s="13"/>
      <c r="C1702" s="19" t="str">
        <f>IF($B1702="","",IFERROR(INDEX(Items!$B:$B,MATCH($B1702,Items!$A:$A,0)),"Unknown code"))</f>
        <v/>
      </c>
      <c r="D1702" s="17"/>
      <c r="E1702" s="13"/>
      <c r="F1702" s="13"/>
      <c r="G1702" s="19" t="str">
        <f t="shared" si="26"/>
        <v/>
      </c>
      <c r="H1702" s="13"/>
      <c r="I1702" s="13"/>
    </row>
    <row r="1703" spans="1:9" x14ac:dyDescent="0.3">
      <c r="A1703" s="18"/>
      <c r="B1703" s="13"/>
      <c r="C1703" s="19" t="str">
        <f>IF($B1703="","",IFERROR(INDEX(Items!$B:$B,MATCH($B1703,Items!$A:$A,0)),"Unknown code"))</f>
        <v/>
      </c>
      <c r="D1703" s="17"/>
      <c r="E1703" s="13"/>
      <c r="F1703" s="13"/>
      <c r="G1703" s="19" t="str">
        <f t="shared" si="26"/>
        <v/>
      </c>
      <c r="H1703" s="13"/>
      <c r="I1703" s="13"/>
    </row>
    <row r="1704" spans="1:9" x14ac:dyDescent="0.3">
      <c r="A1704" s="18"/>
      <c r="B1704" s="13"/>
      <c r="C1704" s="19" t="str">
        <f>IF($B1704="","",IFERROR(INDEX(Items!$B:$B,MATCH($B1704,Items!$A:$A,0)),"Unknown code"))</f>
        <v/>
      </c>
      <c r="D1704" s="17"/>
      <c r="E1704" s="13"/>
      <c r="F1704" s="13"/>
      <c r="G1704" s="19" t="str">
        <f t="shared" si="26"/>
        <v/>
      </c>
      <c r="H1704" s="13"/>
      <c r="I1704" s="13"/>
    </row>
    <row r="1705" spans="1:9" x14ac:dyDescent="0.3">
      <c r="A1705" s="18"/>
      <c r="B1705" s="13"/>
      <c r="C1705" s="19" t="str">
        <f>IF($B1705="","",IFERROR(INDEX(Items!$B:$B,MATCH($B1705,Items!$A:$A,0)),"Unknown code"))</f>
        <v/>
      </c>
      <c r="D1705" s="17"/>
      <c r="E1705" s="13"/>
      <c r="F1705" s="13"/>
      <c r="G1705" s="19" t="str">
        <f t="shared" si="26"/>
        <v/>
      </c>
      <c r="H1705" s="13"/>
      <c r="I1705" s="13"/>
    </row>
    <row r="1706" spans="1:9" x14ac:dyDescent="0.3">
      <c r="A1706" s="18"/>
      <c r="B1706" s="13"/>
      <c r="C1706" s="19" t="str">
        <f>IF($B1706="","",IFERROR(INDEX(Items!$B:$B,MATCH($B1706,Items!$A:$A,0)),"Unknown code"))</f>
        <v/>
      </c>
      <c r="D1706" s="17"/>
      <c r="E1706" s="13"/>
      <c r="F1706" s="13"/>
      <c r="G1706" s="19" t="str">
        <f t="shared" si="26"/>
        <v/>
      </c>
      <c r="H1706" s="13"/>
      <c r="I1706" s="13"/>
    </row>
    <row r="1707" spans="1:9" x14ac:dyDescent="0.3">
      <c r="A1707" s="18"/>
      <c r="B1707" s="13"/>
      <c r="C1707" s="19" t="str">
        <f>IF($B1707="","",IFERROR(INDEX(Items!$B:$B,MATCH($B1707,Items!$A:$A,0)),"Unknown code"))</f>
        <v/>
      </c>
      <c r="D1707" s="17"/>
      <c r="E1707" s="13"/>
      <c r="F1707" s="13"/>
      <c r="G1707" s="19" t="str">
        <f t="shared" si="26"/>
        <v/>
      </c>
      <c r="H1707" s="13"/>
      <c r="I1707" s="13"/>
    </row>
    <row r="1708" spans="1:9" x14ac:dyDescent="0.3">
      <c r="A1708" s="18"/>
      <c r="B1708" s="13"/>
      <c r="C1708" s="19" t="str">
        <f>IF($B1708="","",IFERROR(INDEX(Items!$B:$B,MATCH($B1708,Items!$A:$A,0)),"Unknown code"))</f>
        <v/>
      </c>
      <c r="D1708" s="17"/>
      <c r="E1708" s="13"/>
      <c r="F1708" s="13"/>
      <c r="G1708" s="19" t="str">
        <f t="shared" si="26"/>
        <v/>
      </c>
      <c r="H1708" s="13"/>
      <c r="I1708" s="13"/>
    </row>
    <row r="1709" spans="1:9" x14ac:dyDescent="0.3">
      <c r="A1709" s="18"/>
      <c r="B1709" s="13"/>
      <c r="C1709" s="19" t="str">
        <f>IF($B1709="","",IFERROR(INDEX(Items!$B:$B,MATCH($B1709,Items!$A:$A,0)),"Unknown code"))</f>
        <v/>
      </c>
      <c r="D1709" s="17"/>
      <c r="E1709" s="13"/>
      <c r="F1709" s="13"/>
      <c r="G1709" s="19" t="str">
        <f t="shared" si="26"/>
        <v/>
      </c>
      <c r="H1709" s="13"/>
      <c r="I1709" s="13"/>
    </row>
    <row r="1710" spans="1:9" x14ac:dyDescent="0.3">
      <c r="A1710" s="18"/>
      <c r="B1710" s="13"/>
      <c r="C1710" s="19" t="str">
        <f>IF($B1710="","",IFERROR(INDEX(Items!$B:$B,MATCH($B1710,Items!$A:$A,0)),"Unknown code"))</f>
        <v/>
      </c>
      <c r="D1710" s="17"/>
      <c r="E1710" s="13"/>
      <c r="F1710" s="13"/>
      <c r="G1710" s="19" t="str">
        <f t="shared" si="26"/>
        <v/>
      </c>
      <c r="H1710" s="13"/>
      <c r="I1710" s="13"/>
    </row>
    <row r="1711" spans="1:9" x14ac:dyDescent="0.3">
      <c r="A1711" s="18"/>
      <c r="B1711" s="13"/>
      <c r="C1711" s="19" t="str">
        <f>IF($B1711="","",IFERROR(INDEX(Items!$B:$B,MATCH($B1711,Items!$A:$A,0)),"Unknown code"))</f>
        <v/>
      </c>
      <c r="D1711" s="17"/>
      <c r="E1711" s="13"/>
      <c r="F1711" s="13"/>
      <c r="G1711" s="19" t="str">
        <f t="shared" si="26"/>
        <v/>
      </c>
      <c r="H1711" s="13"/>
      <c r="I1711" s="13"/>
    </row>
    <row r="1712" spans="1:9" x14ac:dyDescent="0.3">
      <c r="A1712" s="18"/>
      <c r="B1712" s="13"/>
      <c r="C1712" s="19" t="str">
        <f>IF($B1712="","",IFERROR(INDEX(Items!$B:$B,MATCH($B1712,Items!$A:$A,0)),"Unknown code"))</f>
        <v/>
      </c>
      <c r="D1712" s="17"/>
      <c r="E1712" s="13"/>
      <c r="F1712" s="13"/>
      <c r="G1712" s="19" t="str">
        <f t="shared" si="26"/>
        <v/>
      </c>
      <c r="H1712" s="13"/>
      <c r="I1712" s="13"/>
    </row>
    <row r="1713" spans="1:9" x14ac:dyDescent="0.3">
      <c r="A1713" s="18"/>
      <c r="B1713" s="13"/>
      <c r="C1713" s="19" t="str">
        <f>IF($B1713="","",IFERROR(INDEX(Items!$B:$B,MATCH($B1713,Items!$A:$A,0)),"Unknown code"))</f>
        <v/>
      </c>
      <c r="D1713" s="17"/>
      <c r="E1713" s="13"/>
      <c r="F1713" s="13"/>
      <c r="G1713" s="19" t="str">
        <f t="shared" si="26"/>
        <v/>
      </c>
      <c r="H1713" s="13"/>
      <c r="I1713" s="13"/>
    </row>
    <row r="1714" spans="1:9" x14ac:dyDescent="0.3">
      <c r="A1714" s="18"/>
      <c r="B1714" s="13"/>
      <c r="C1714" s="19" t="str">
        <f>IF($B1714="","",IFERROR(INDEX(Items!$B:$B,MATCH($B1714,Items!$A:$A,0)),"Unknown code"))</f>
        <v/>
      </c>
      <c r="D1714" s="17"/>
      <c r="E1714" s="13"/>
      <c r="F1714" s="13"/>
      <c r="G1714" s="19" t="str">
        <f t="shared" si="26"/>
        <v/>
      </c>
      <c r="H1714" s="13"/>
      <c r="I1714" s="13"/>
    </row>
    <row r="1715" spans="1:9" x14ac:dyDescent="0.3">
      <c r="A1715" s="18"/>
      <c r="B1715" s="13"/>
      <c r="C1715" s="19" t="str">
        <f>IF($B1715="","",IFERROR(INDEX(Items!$B:$B,MATCH($B1715,Items!$A:$A,0)),"Unknown code"))</f>
        <v/>
      </c>
      <c r="D1715" s="17"/>
      <c r="E1715" s="13"/>
      <c r="F1715" s="13"/>
      <c r="G1715" s="19" t="str">
        <f t="shared" si="26"/>
        <v/>
      </c>
      <c r="H1715" s="13"/>
      <c r="I1715" s="13"/>
    </row>
    <row r="1716" spans="1:9" x14ac:dyDescent="0.3">
      <c r="A1716" s="18"/>
      <c r="B1716" s="13"/>
      <c r="C1716" s="19" t="str">
        <f>IF($B1716="","",IFERROR(INDEX(Items!$B:$B,MATCH($B1716,Items!$A:$A,0)),"Unknown code"))</f>
        <v/>
      </c>
      <c r="D1716" s="17"/>
      <c r="E1716" s="13"/>
      <c r="F1716" s="13"/>
      <c r="G1716" s="19" t="str">
        <f t="shared" si="26"/>
        <v/>
      </c>
      <c r="H1716" s="13"/>
      <c r="I1716" s="13"/>
    </row>
    <row r="1717" spans="1:9" x14ac:dyDescent="0.3">
      <c r="A1717" s="18"/>
      <c r="B1717" s="13"/>
      <c r="C1717" s="19" t="str">
        <f>IF($B1717="","",IFERROR(INDEX(Items!$B:$B,MATCH($B1717,Items!$A:$A,0)),"Unknown code"))</f>
        <v/>
      </c>
      <c r="D1717" s="17"/>
      <c r="E1717" s="13"/>
      <c r="F1717" s="13"/>
      <c r="G1717" s="19" t="str">
        <f t="shared" si="26"/>
        <v/>
      </c>
      <c r="H1717" s="13"/>
      <c r="I1717" s="13"/>
    </row>
    <row r="1718" spans="1:9" x14ac:dyDescent="0.3">
      <c r="A1718" s="18"/>
      <c r="B1718" s="13"/>
      <c r="C1718" s="19" t="str">
        <f>IF($B1718="","",IFERROR(INDEX(Items!$B:$B,MATCH($B1718,Items!$A:$A,0)),"Unknown code"))</f>
        <v/>
      </c>
      <c r="D1718" s="17"/>
      <c r="E1718" s="13"/>
      <c r="F1718" s="13"/>
      <c r="G1718" s="19" t="str">
        <f t="shared" si="26"/>
        <v/>
      </c>
      <c r="H1718" s="13"/>
      <c r="I1718" s="13"/>
    </row>
    <row r="1719" spans="1:9" x14ac:dyDescent="0.3">
      <c r="A1719" s="18"/>
      <c r="B1719" s="13"/>
      <c r="C1719" s="19" t="str">
        <f>IF($B1719="","",IFERROR(INDEX(Items!$B:$B,MATCH($B1719,Items!$A:$A,0)),"Unknown code"))</f>
        <v/>
      </c>
      <c r="D1719" s="17"/>
      <c r="E1719" s="13"/>
      <c r="F1719" s="13"/>
      <c r="G1719" s="19" t="str">
        <f t="shared" si="26"/>
        <v/>
      </c>
      <c r="H1719" s="13"/>
      <c r="I1719" s="13"/>
    </row>
    <row r="1720" spans="1:9" x14ac:dyDescent="0.3">
      <c r="A1720" s="18"/>
      <c r="B1720" s="13"/>
      <c r="C1720" s="19" t="str">
        <f>IF($B1720="","",IFERROR(INDEX(Items!$B:$B,MATCH($B1720,Items!$A:$A,0)),"Unknown code"))</f>
        <v/>
      </c>
      <c r="D1720" s="17"/>
      <c r="E1720" s="13"/>
      <c r="F1720" s="13"/>
      <c r="G1720" s="19" t="str">
        <f t="shared" si="26"/>
        <v/>
      </c>
      <c r="H1720" s="13"/>
      <c r="I1720" s="13"/>
    </row>
    <row r="1721" spans="1:9" x14ac:dyDescent="0.3">
      <c r="A1721" s="18"/>
      <c r="B1721" s="13"/>
      <c r="C1721" s="19" t="str">
        <f>IF($B1721="","",IFERROR(INDEX(Items!$B:$B,MATCH($B1721,Items!$A:$A,0)),"Unknown code"))</f>
        <v/>
      </c>
      <c r="D1721" s="17"/>
      <c r="E1721" s="13"/>
      <c r="F1721" s="13"/>
      <c r="G1721" s="19" t="str">
        <f t="shared" si="26"/>
        <v/>
      </c>
      <c r="H1721" s="13"/>
      <c r="I1721" s="13"/>
    </row>
    <row r="1722" spans="1:9" x14ac:dyDescent="0.3">
      <c r="A1722" s="18"/>
      <c r="B1722" s="13"/>
      <c r="C1722" s="19" t="str">
        <f>IF($B1722="","",IFERROR(INDEX(Items!$B:$B,MATCH($B1722,Items!$A:$A,0)),"Unknown code"))</f>
        <v/>
      </c>
      <c r="D1722" s="17"/>
      <c r="E1722" s="13"/>
      <c r="F1722" s="13"/>
      <c r="G1722" s="19" t="str">
        <f t="shared" si="26"/>
        <v/>
      </c>
      <c r="H1722" s="13"/>
      <c r="I1722" s="13"/>
    </row>
    <row r="1723" spans="1:9" x14ac:dyDescent="0.3">
      <c r="A1723" s="18"/>
      <c r="B1723" s="13"/>
      <c r="C1723" s="19" t="str">
        <f>IF($B1723="","",IFERROR(INDEX(Items!$B:$B,MATCH($B1723,Items!$A:$A,0)),"Unknown code"))</f>
        <v/>
      </c>
      <c r="D1723" s="17"/>
      <c r="E1723" s="13"/>
      <c r="F1723" s="13"/>
      <c r="G1723" s="19" t="str">
        <f t="shared" si="26"/>
        <v/>
      </c>
      <c r="H1723" s="13"/>
      <c r="I1723" s="13"/>
    </row>
    <row r="1724" spans="1:9" x14ac:dyDescent="0.3">
      <c r="A1724" s="18"/>
      <c r="B1724" s="13"/>
      <c r="C1724" s="19" t="str">
        <f>IF($B1724="","",IFERROR(INDEX(Items!$B:$B,MATCH($B1724,Items!$A:$A,0)),"Unknown code"))</f>
        <v/>
      </c>
      <c r="D1724" s="17"/>
      <c r="E1724" s="13"/>
      <c r="F1724" s="13"/>
      <c r="G1724" s="19" t="str">
        <f t="shared" si="26"/>
        <v/>
      </c>
      <c r="H1724" s="13"/>
      <c r="I1724" s="13"/>
    </row>
    <row r="1725" spans="1:9" x14ac:dyDescent="0.3">
      <c r="A1725" s="18"/>
      <c r="B1725" s="13"/>
      <c r="C1725" s="19" t="str">
        <f>IF($B1725="","",IFERROR(INDEX(Items!$B:$B,MATCH($B1725,Items!$A:$A,0)),"Unknown code"))</f>
        <v/>
      </c>
      <c r="D1725" s="17"/>
      <c r="E1725" s="13"/>
      <c r="F1725" s="13"/>
      <c r="G1725" s="19" t="str">
        <f t="shared" si="26"/>
        <v/>
      </c>
      <c r="H1725" s="13"/>
      <c r="I1725" s="13"/>
    </row>
    <row r="1726" spans="1:9" x14ac:dyDescent="0.3">
      <c r="A1726" s="18"/>
      <c r="B1726" s="13"/>
      <c r="C1726" s="19" t="str">
        <f>IF($B1726="","",IFERROR(INDEX(Items!$B:$B,MATCH($B1726,Items!$A:$A,0)),"Unknown code"))</f>
        <v/>
      </c>
      <c r="D1726" s="17"/>
      <c r="E1726" s="13"/>
      <c r="F1726" s="13"/>
      <c r="G1726" s="19" t="str">
        <f t="shared" si="26"/>
        <v/>
      </c>
      <c r="H1726" s="13"/>
      <c r="I1726" s="13"/>
    </row>
    <row r="1727" spans="1:9" x14ac:dyDescent="0.3">
      <c r="A1727" s="18"/>
      <c r="B1727" s="13"/>
      <c r="C1727" s="19" t="str">
        <f>IF($B1727="","",IFERROR(INDEX(Items!$B:$B,MATCH($B1727,Items!$A:$A,0)),"Unknown code"))</f>
        <v/>
      </c>
      <c r="D1727" s="17"/>
      <c r="E1727" s="13"/>
      <c r="F1727" s="13"/>
      <c r="G1727" s="19" t="str">
        <f t="shared" si="26"/>
        <v/>
      </c>
      <c r="H1727" s="13"/>
      <c r="I1727" s="13"/>
    </row>
    <row r="1728" spans="1:9" x14ac:dyDescent="0.3">
      <c r="A1728" s="18"/>
      <c r="B1728" s="13"/>
      <c r="C1728" s="19" t="str">
        <f>IF($B1728="","",IFERROR(INDEX(Items!$B:$B,MATCH($B1728,Items!$A:$A,0)),"Unknown code"))</f>
        <v/>
      </c>
      <c r="D1728" s="17"/>
      <c r="E1728" s="13"/>
      <c r="F1728" s="13"/>
      <c r="G1728" s="19" t="str">
        <f t="shared" si="26"/>
        <v/>
      </c>
      <c r="H1728" s="13"/>
      <c r="I1728" s="13"/>
    </row>
    <row r="1729" spans="1:9" x14ac:dyDescent="0.3">
      <c r="A1729" s="18"/>
      <c r="B1729" s="13"/>
      <c r="C1729" s="19" t="str">
        <f>IF($B1729="","",IFERROR(INDEX(Items!$B:$B,MATCH($B1729,Items!$A:$A,0)),"Unknown code"))</f>
        <v/>
      </c>
      <c r="D1729" s="17"/>
      <c r="E1729" s="13"/>
      <c r="F1729" s="13"/>
      <c r="G1729" s="19" t="str">
        <f t="shared" si="26"/>
        <v/>
      </c>
      <c r="H1729" s="13"/>
      <c r="I1729" s="13"/>
    </row>
    <row r="1730" spans="1:9" x14ac:dyDescent="0.3">
      <c r="A1730" s="18"/>
      <c r="B1730" s="13"/>
      <c r="C1730" s="19" t="str">
        <f>IF($B1730="","",IFERROR(INDEX(Items!$B:$B,MATCH($B1730,Items!$A:$A,0)),"Unknown code"))</f>
        <v/>
      </c>
      <c r="D1730" s="17"/>
      <c r="E1730" s="13"/>
      <c r="F1730" s="13"/>
      <c r="G1730" s="19" t="str">
        <f t="shared" si="26"/>
        <v/>
      </c>
      <c r="H1730" s="13"/>
      <c r="I1730" s="13"/>
    </row>
    <row r="1731" spans="1:9" x14ac:dyDescent="0.3">
      <c r="A1731" s="18"/>
      <c r="B1731" s="13"/>
      <c r="C1731" s="19" t="str">
        <f>IF($B1731="","",IFERROR(INDEX(Items!$B:$B,MATCH($B1731,Items!$A:$A,0)),"Unknown code"))</f>
        <v/>
      </c>
      <c r="D1731" s="17"/>
      <c r="E1731" s="13"/>
      <c r="F1731" s="13"/>
      <c r="G1731" s="19" t="str">
        <f t="shared" si="26"/>
        <v/>
      </c>
      <c r="H1731" s="13"/>
      <c r="I1731" s="13"/>
    </row>
    <row r="1732" spans="1:9" x14ac:dyDescent="0.3">
      <c r="A1732" s="18"/>
      <c r="B1732" s="13"/>
      <c r="C1732" s="19" t="str">
        <f>IF($B1732="","",IFERROR(INDEX(Items!$B:$B,MATCH($B1732,Items!$A:$A,0)),"Unknown code"))</f>
        <v/>
      </c>
      <c r="D1732" s="17"/>
      <c r="E1732" s="13"/>
      <c r="F1732" s="13"/>
      <c r="G1732" s="19" t="str">
        <f t="shared" ref="G1732:G1795" si="27">IF($D1732="","",IF(AND($E1732="",$F1732&lt;&gt;""),"Receipt",IF(AND($E1732&lt;&gt;"",$F1732=""),"Issue",IF(AND($E1732&lt;&gt;"",$F1732&lt;&gt;""),IF($E1732=$F1732,"Same location","Transfer"),"Location missing"))))</f>
        <v/>
      </c>
      <c r="H1732" s="13"/>
      <c r="I1732" s="13"/>
    </row>
    <row r="1733" spans="1:9" x14ac:dyDescent="0.3">
      <c r="A1733" s="18"/>
      <c r="B1733" s="13"/>
      <c r="C1733" s="19" t="str">
        <f>IF($B1733="","",IFERROR(INDEX(Items!$B:$B,MATCH($B1733,Items!$A:$A,0)),"Unknown code"))</f>
        <v/>
      </c>
      <c r="D1733" s="17"/>
      <c r="E1733" s="13"/>
      <c r="F1733" s="13"/>
      <c r="G1733" s="19" t="str">
        <f t="shared" si="27"/>
        <v/>
      </c>
      <c r="H1733" s="13"/>
      <c r="I1733" s="13"/>
    </row>
    <row r="1734" spans="1:9" x14ac:dyDescent="0.3">
      <c r="A1734" s="18"/>
      <c r="B1734" s="13"/>
      <c r="C1734" s="19" t="str">
        <f>IF($B1734="","",IFERROR(INDEX(Items!$B:$B,MATCH($B1734,Items!$A:$A,0)),"Unknown code"))</f>
        <v/>
      </c>
      <c r="D1734" s="17"/>
      <c r="E1734" s="13"/>
      <c r="F1734" s="13"/>
      <c r="G1734" s="19" t="str">
        <f t="shared" si="27"/>
        <v/>
      </c>
      <c r="H1734" s="13"/>
      <c r="I1734" s="13"/>
    </row>
    <row r="1735" spans="1:9" x14ac:dyDescent="0.3">
      <c r="A1735" s="18"/>
      <c r="B1735" s="13"/>
      <c r="C1735" s="19" t="str">
        <f>IF($B1735="","",IFERROR(INDEX(Items!$B:$B,MATCH($B1735,Items!$A:$A,0)),"Unknown code"))</f>
        <v/>
      </c>
      <c r="D1735" s="17"/>
      <c r="E1735" s="13"/>
      <c r="F1735" s="13"/>
      <c r="G1735" s="19" t="str">
        <f t="shared" si="27"/>
        <v/>
      </c>
      <c r="H1735" s="13"/>
      <c r="I1735" s="13"/>
    </row>
    <row r="1736" spans="1:9" x14ac:dyDescent="0.3">
      <c r="A1736" s="18"/>
      <c r="B1736" s="13"/>
      <c r="C1736" s="19" t="str">
        <f>IF($B1736="","",IFERROR(INDEX(Items!$B:$B,MATCH($B1736,Items!$A:$A,0)),"Unknown code"))</f>
        <v/>
      </c>
      <c r="D1736" s="17"/>
      <c r="E1736" s="13"/>
      <c r="F1736" s="13"/>
      <c r="G1736" s="19" t="str">
        <f t="shared" si="27"/>
        <v/>
      </c>
      <c r="H1736" s="13"/>
      <c r="I1736" s="13"/>
    </row>
    <row r="1737" spans="1:9" x14ac:dyDescent="0.3">
      <c r="A1737" s="18"/>
      <c r="B1737" s="13"/>
      <c r="C1737" s="19" t="str">
        <f>IF($B1737="","",IFERROR(INDEX(Items!$B:$B,MATCH($B1737,Items!$A:$A,0)),"Unknown code"))</f>
        <v/>
      </c>
      <c r="D1737" s="17"/>
      <c r="E1737" s="13"/>
      <c r="F1737" s="13"/>
      <c r="G1737" s="19" t="str">
        <f t="shared" si="27"/>
        <v/>
      </c>
      <c r="H1737" s="13"/>
      <c r="I1737" s="13"/>
    </row>
    <row r="1738" spans="1:9" x14ac:dyDescent="0.3">
      <c r="A1738" s="18"/>
      <c r="B1738" s="13"/>
      <c r="C1738" s="19" t="str">
        <f>IF($B1738="","",IFERROR(INDEX(Items!$B:$B,MATCH($B1738,Items!$A:$A,0)),"Unknown code"))</f>
        <v/>
      </c>
      <c r="D1738" s="17"/>
      <c r="E1738" s="13"/>
      <c r="F1738" s="13"/>
      <c r="G1738" s="19" t="str">
        <f t="shared" si="27"/>
        <v/>
      </c>
      <c r="H1738" s="13"/>
      <c r="I1738" s="13"/>
    </row>
    <row r="1739" spans="1:9" x14ac:dyDescent="0.3">
      <c r="A1739" s="18"/>
      <c r="B1739" s="13"/>
      <c r="C1739" s="19" t="str">
        <f>IF($B1739="","",IFERROR(INDEX(Items!$B:$B,MATCH($B1739,Items!$A:$A,0)),"Unknown code"))</f>
        <v/>
      </c>
      <c r="D1739" s="17"/>
      <c r="E1739" s="13"/>
      <c r="F1739" s="13"/>
      <c r="G1739" s="19" t="str">
        <f t="shared" si="27"/>
        <v/>
      </c>
      <c r="H1739" s="13"/>
      <c r="I1739" s="13"/>
    </row>
    <row r="1740" spans="1:9" x14ac:dyDescent="0.3">
      <c r="A1740" s="18"/>
      <c r="B1740" s="13"/>
      <c r="C1740" s="19" t="str">
        <f>IF($B1740="","",IFERROR(INDEX(Items!$B:$B,MATCH($B1740,Items!$A:$A,0)),"Unknown code"))</f>
        <v/>
      </c>
      <c r="D1740" s="17"/>
      <c r="E1740" s="13"/>
      <c r="F1740" s="13"/>
      <c r="G1740" s="19" t="str">
        <f t="shared" si="27"/>
        <v/>
      </c>
      <c r="H1740" s="13"/>
      <c r="I1740" s="13"/>
    </row>
    <row r="1741" spans="1:9" x14ac:dyDescent="0.3">
      <c r="A1741" s="18"/>
      <c r="B1741" s="13"/>
      <c r="C1741" s="19" t="str">
        <f>IF($B1741="","",IFERROR(INDEX(Items!$B:$B,MATCH($B1741,Items!$A:$A,0)),"Unknown code"))</f>
        <v/>
      </c>
      <c r="D1741" s="17"/>
      <c r="E1741" s="13"/>
      <c r="F1741" s="13"/>
      <c r="G1741" s="19" t="str">
        <f t="shared" si="27"/>
        <v/>
      </c>
      <c r="H1741" s="13"/>
      <c r="I1741" s="13"/>
    </row>
    <row r="1742" spans="1:9" x14ac:dyDescent="0.3">
      <c r="A1742" s="18"/>
      <c r="B1742" s="13"/>
      <c r="C1742" s="19" t="str">
        <f>IF($B1742="","",IFERROR(INDEX(Items!$B:$B,MATCH($B1742,Items!$A:$A,0)),"Unknown code"))</f>
        <v/>
      </c>
      <c r="D1742" s="17"/>
      <c r="E1742" s="13"/>
      <c r="F1742" s="13"/>
      <c r="G1742" s="19" t="str">
        <f t="shared" si="27"/>
        <v/>
      </c>
      <c r="H1742" s="13"/>
      <c r="I1742" s="13"/>
    </row>
    <row r="1743" spans="1:9" x14ac:dyDescent="0.3">
      <c r="A1743" s="18"/>
      <c r="B1743" s="13"/>
      <c r="C1743" s="19" t="str">
        <f>IF($B1743="","",IFERROR(INDEX(Items!$B:$B,MATCH($B1743,Items!$A:$A,0)),"Unknown code"))</f>
        <v/>
      </c>
      <c r="D1743" s="17"/>
      <c r="E1743" s="13"/>
      <c r="F1743" s="13"/>
      <c r="G1743" s="19" t="str">
        <f t="shared" si="27"/>
        <v/>
      </c>
      <c r="H1743" s="13"/>
      <c r="I1743" s="13"/>
    </row>
    <row r="1744" spans="1:9" x14ac:dyDescent="0.3">
      <c r="A1744" s="18"/>
      <c r="B1744" s="13"/>
      <c r="C1744" s="19" t="str">
        <f>IF($B1744="","",IFERROR(INDEX(Items!$B:$B,MATCH($B1744,Items!$A:$A,0)),"Unknown code"))</f>
        <v/>
      </c>
      <c r="D1744" s="17"/>
      <c r="E1744" s="13"/>
      <c r="F1744" s="13"/>
      <c r="G1744" s="19" t="str">
        <f t="shared" si="27"/>
        <v/>
      </c>
      <c r="H1744" s="13"/>
      <c r="I1744" s="13"/>
    </row>
    <row r="1745" spans="1:9" x14ac:dyDescent="0.3">
      <c r="A1745" s="18"/>
      <c r="B1745" s="13"/>
      <c r="C1745" s="19" t="str">
        <f>IF($B1745="","",IFERROR(INDEX(Items!$B:$B,MATCH($B1745,Items!$A:$A,0)),"Unknown code"))</f>
        <v/>
      </c>
      <c r="D1745" s="17"/>
      <c r="E1745" s="13"/>
      <c r="F1745" s="13"/>
      <c r="G1745" s="19" t="str">
        <f t="shared" si="27"/>
        <v/>
      </c>
      <c r="H1745" s="13"/>
      <c r="I1745" s="13"/>
    </row>
    <row r="1746" spans="1:9" x14ac:dyDescent="0.3">
      <c r="A1746" s="18"/>
      <c r="B1746" s="13"/>
      <c r="C1746" s="19" t="str">
        <f>IF($B1746="","",IFERROR(INDEX(Items!$B:$B,MATCH($B1746,Items!$A:$A,0)),"Unknown code"))</f>
        <v/>
      </c>
      <c r="D1746" s="17"/>
      <c r="E1746" s="13"/>
      <c r="F1746" s="13"/>
      <c r="G1746" s="19" t="str">
        <f t="shared" si="27"/>
        <v/>
      </c>
      <c r="H1746" s="13"/>
      <c r="I1746" s="13"/>
    </row>
    <row r="1747" spans="1:9" x14ac:dyDescent="0.3">
      <c r="A1747" s="18"/>
      <c r="B1747" s="13"/>
      <c r="C1747" s="19" t="str">
        <f>IF($B1747="","",IFERROR(INDEX(Items!$B:$B,MATCH($B1747,Items!$A:$A,0)),"Unknown code"))</f>
        <v/>
      </c>
      <c r="D1747" s="17"/>
      <c r="E1747" s="13"/>
      <c r="F1747" s="13"/>
      <c r="G1747" s="19" t="str">
        <f t="shared" si="27"/>
        <v/>
      </c>
      <c r="H1747" s="13"/>
      <c r="I1747" s="13"/>
    </row>
    <row r="1748" spans="1:9" x14ac:dyDescent="0.3">
      <c r="A1748" s="18"/>
      <c r="B1748" s="13"/>
      <c r="C1748" s="19" t="str">
        <f>IF($B1748="","",IFERROR(INDEX(Items!$B:$B,MATCH($B1748,Items!$A:$A,0)),"Unknown code"))</f>
        <v/>
      </c>
      <c r="D1748" s="17"/>
      <c r="E1748" s="13"/>
      <c r="F1748" s="13"/>
      <c r="G1748" s="19" t="str">
        <f t="shared" si="27"/>
        <v/>
      </c>
      <c r="H1748" s="13"/>
      <c r="I1748" s="13"/>
    </row>
    <row r="1749" spans="1:9" x14ac:dyDescent="0.3">
      <c r="A1749" s="18"/>
      <c r="B1749" s="13"/>
      <c r="C1749" s="19" t="str">
        <f>IF($B1749="","",IFERROR(INDEX(Items!$B:$B,MATCH($B1749,Items!$A:$A,0)),"Unknown code"))</f>
        <v/>
      </c>
      <c r="D1749" s="17"/>
      <c r="E1749" s="13"/>
      <c r="F1749" s="13"/>
      <c r="G1749" s="19" t="str">
        <f t="shared" si="27"/>
        <v/>
      </c>
      <c r="H1749" s="13"/>
      <c r="I1749" s="13"/>
    </row>
    <row r="1750" spans="1:9" x14ac:dyDescent="0.3">
      <c r="A1750" s="18"/>
      <c r="B1750" s="13"/>
      <c r="C1750" s="19" t="str">
        <f>IF($B1750="","",IFERROR(INDEX(Items!$B:$B,MATCH($B1750,Items!$A:$A,0)),"Unknown code"))</f>
        <v/>
      </c>
      <c r="D1750" s="17"/>
      <c r="E1750" s="13"/>
      <c r="F1750" s="13"/>
      <c r="G1750" s="19" t="str">
        <f t="shared" si="27"/>
        <v/>
      </c>
      <c r="H1750" s="13"/>
      <c r="I1750" s="13"/>
    </row>
    <row r="1751" spans="1:9" x14ac:dyDescent="0.3">
      <c r="A1751" s="18"/>
      <c r="B1751" s="13"/>
      <c r="C1751" s="19" t="str">
        <f>IF($B1751="","",IFERROR(INDEX(Items!$B:$B,MATCH($B1751,Items!$A:$A,0)),"Unknown code"))</f>
        <v/>
      </c>
      <c r="D1751" s="17"/>
      <c r="E1751" s="13"/>
      <c r="F1751" s="13"/>
      <c r="G1751" s="19" t="str">
        <f t="shared" si="27"/>
        <v/>
      </c>
      <c r="H1751" s="13"/>
      <c r="I1751" s="13"/>
    </row>
    <row r="1752" spans="1:9" x14ac:dyDescent="0.3">
      <c r="A1752" s="18"/>
      <c r="B1752" s="13"/>
      <c r="C1752" s="19" t="str">
        <f>IF($B1752="","",IFERROR(INDEX(Items!$B:$B,MATCH($B1752,Items!$A:$A,0)),"Unknown code"))</f>
        <v/>
      </c>
      <c r="D1752" s="17"/>
      <c r="E1752" s="13"/>
      <c r="F1752" s="13"/>
      <c r="G1752" s="19" t="str">
        <f t="shared" si="27"/>
        <v/>
      </c>
      <c r="H1752" s="13"/>
      <c r="I1752" s="13"/>
    </row>
    <row r="1753" spans="1:9" x14ac:dyDescent="0.3">
      <c r="A1753" s="18"/>
      <c r="B1753" s="13"/>
      <c r="C1753" s="19" t="str">
        <f>IF($B1753="","",IFERROR(INDEX(Items!$B:$B,MATCH($B1753,Items!$A:$A,0)),"Unknown code"))</f>
        <v/>
      </c>
      <c r="D1753" s="17"/>
      <c r="E1753" s="13"/>
      <c r="F1753" s="13"/>
      <c r="G1753" s="19" t="str">
        <f t="shared" si="27"/>
        <v/>
      </c>
      <c r="H1753" s="13"/>
      <c r="I1753" s="13"/>
    </row>
    <row r="1754" spans="1:9" x14ac:dyDescent="0.3">
      <c r="A1754" s="18"/>
      <c r="B1754" s="13"/>
      <c r="C1754" s="19" t="str">
        <f>IF($B1754="","",IFERROR(INDEX(Items!$B:$B,MATCH($B1754,Items!$A:$A,0)),"Unknown code"))</f>
        <v/>
      </c>
      <c r="D1754" s="17"/>
      <c r="E1754" s="13"/>
      <c r="F1754" s="13"/>
      <c r="G1754" s="19" t="str">
        <f t="shared" si="27"/>
        <v/>
      </c>
      <c r="H1754" s="13"/>
      <c r="I1754" s="13"/>
    </row>
    <row r="1755" spans="1:9" x14ac:dyDescent="0.3">
      <c r="A1755" s="18"/>
      <c r="B1755" s="13"/>
      <c r="C1755" s="19" t="str">
        <f>IF($B1755="","",IFERROR(INDEX(Items!$B:$B,MATCH($B1755,Items!$A:$A,0)),"Unknown code"))</f>
        <v/>
      </c>
      <c r="D1755" s="17"/>
      <c r="E1755" s="13"/>
      <c r="F1755" s="13"/>
      <c r="G1755" s="19" t="str">
        <f t="shared" si="27"/>
        <v/>
      </c>
      <c r="H1755" s="13"/>
      <c r="I1755" s="13"/>
    </row>
    <row r="1756" spans="1:9" x14ac:dyDescent="0.3">
      <c r="A1756" s="18"/>
      <c r="B1756" s="13"/>
      <c r="C1756" s="19" t="str">
        <f>IF($B1756="","",IFERROR(INDEX(Items!$B:$B,MATCH($B1756,Items!$A:$A,0)),"Unknown code"))</f>
        <v/>
      </c>
      <c r="D1756" s="17"/>
      <c r="E1756" s="13"/>
      <c r="F1756" s="13"/>
      <c r="G1756" s="19" t="str">
        <f t="shared" si="27"/>
        <v/>
      </c>
      <c r="H1756" s="13"/>
      <c r="I1756" s="13"/>
    </row>
    <row r="1757" spans="1:9" x14ac:dyDescent="0.3">
      <c r="A1757" s="18"/>
      <c r="B1757" s="13"/>
      <c r="C1757" s="19" t="str">
        <f>IF($B1757="","",IFERROR(INDEX(Items!$B:$B,MATCH($B1757,Items!$A:$A,0)),"Unknown code"))</f>
        <v/>
      </c>
      <c r="D1757" s="17"/>
      <c r="E1757" s="13"/>
      <c r="F1757" s="13"/>
      <c r="G1757" s="19" t="str">
        <f t="shared" si="27"/>
        <v/>
      </c>
      <c r="H1757" s="13"/>
      <c r="I1757" s="13"/>
    </row>
    <row r="1758" spans="1:9" x14ac:dyDescent="0.3">
      <c r="A1758" s="18"/>
      <c r="B1758" s="13"/>
      <c r="C1758" s="19" t="str">
        <f>IF($B1758="","",IFERROR(INDEX(Items!$B:$B,MATCH($B1758,Items!$A:$A,0)),"Unknown code"))</f>
        <v/>
      </c>
      <c r="D1758" s="17"/>
      <c r="E1758" s="13"/>
      <c r="F1758" s="13"/>
      <c r="G1758" s="19" t="str">
        <f t="shared" si="27"/>
        <v/>
      </c>
      <c r="H1758" s="13"/>
      <c r="I1758" s="13"/>
    </row>
    <row r="1759" spans="1:9" x14ac:dyDescent="0.3">
      <c r="A1759" s="18"/>
      <c r="B1759" s="13"/>
      <c r="C1759" s="19" t="str">
        <f>IF($B1759="","",IFERROR(INDEX(Items!$B:$B,MATCH($B1759,Items!$A:$A,0)),"Unknown code"))</f>
        <v/>
      </c>
      <c r="D1759" s="17"/>
      <c r="E1759" s="13"/>
      <c r="F1759" s="13"/>
      <c r="G1759" s="19" t="str">
        <f t="shared" si="27"/>
        <v/>
      </c>
      <c r="H1759" s="13"/>
      <c r="I1759" s="13"/>
    </row>
    <row r="1760" spans="1:9" x14ac:dyDescent="0.3">
      <c r="A1760" s="18"/>
      <c r="B1760" s="13"/>
      <c r="C1760" s="19" t="str">
        <f>IF($B1760="","",IFERROR(INDEX(Items!$B:$B,MATCH($B1760,Items!$A:$A,0)),"Unknown code"))</f>
        <v/>
      </c>
      <c r="D1760" s="17"/>
      <c r="E1760" s="13"/>
      <c r="F1760" s="13"/>
      <c r="G1760" s="19" t="str">
        <f t="shared" si="27"/>
        <v/>
      </c>
      <c r="H1760" s="13"/>
      <c r="I1760" s="13"/>
    </row>
    <row r="1761" spans="1:9" x14ac:dyDescent="0.3">
      <c r="A1761" s="18"/>
      <c r="B1761" s="13"/>
      <c r="C1761" s="19" t="str">
        <f>IF($B1761="","",IFERROR(INDEX(Items!$B:$B,MATCH($B1761,Items!$A:$A,0)),"Unknown code"))</f>
        <v/>
      </c>
      <c r="D1761" s="17"/>
      <c r="E1761" s="13"/>
      <c r="F1761" s="13"/>
      <c r="G1761" s="19" t="str">
        <f t="shared" si="27"/>
        <v/>
      </c>
      <c r="H1761" s="13"/>
      <c r="I1761" s="13"/>
    </row>
    <row r="1762" spans="1:9" x14ac:dyDescent="0.3">
      <c r="A1762" s="18"/>
      <c r="B1762" s="13"/>
      <c r="C1762" s="19" t="str">
        <f>IF($B1762="","",IFERROR(INDEX(Items!$B:$B,MATCH($B1762,Items!$A:$A,0)),"Unknown code"))</f>
        <v/>
      </c>
      <c r="D1762" s="17"/>
      <c r="E1762" s="13"/>
      <c r="F1762" s="13"/>
      <c r="G1762" s="19" t="str">
        <f t="shared" si="27"/>
        <v/>
      </c>
      <c r="H1762" s="13"/>
      <c r="I1762" s="13"/>
    </row>
    <row r="1763" spans="1:9" x14ac:dyDescent="0.3">
      <c r="A1763" s="18"/>
      <c r="B1763" s="13"/>
      <c r="C1763" s="19" t="str">
        <f>IF($B1763="","",IFERROR(INDEX(Items!$B:$B,MATCH($B1763,Items!$A:$A,0)),"Unknown code"))</f>
        <v/>
      </c>
      <c r="D1763" s="17"/>
      <c r="E1763" s="13"/>
      <c r="F1763" s="13"/>
      <c r="G1763" s="19" t="str">
        <f t="shared" si="27"/>
        <v/>
      </c>
      <c r="H1763" s="13"/>
      <c r="I1763" s="13"/>
    </row>
    <row r="1764" spans="1:9" x14ac:dyDescent="0.3">
      <c r="A1764" s="18"/>
      <c r="B1764" s="13"/>
      <c r="C1764" s="19" t="str">
        <f>IF($B1764="","",IFERROR(INDEX(Items!$B:$B,MATCH($B1764,Items!$A:$A,0)),"Unknown code"))</f>
        <v/>
      </c>
      <c r="D1764" s="17"/>
      <c r="E1764" s="13"/>
      <c r="F1764" s="13"/>
      <c r="G1764" s="19" t="str">
        <f t="shared" si="27"/>
        <v/>
      </c>
      <c r="H1764" s="13"/>
      <c r="I1764" s="13"/>
    </row>
    <row r="1765" spans="1:9" x14ac:dyDescent="0.3">
      <c r="A1765" s="18"/>
      <c r="B1765" s="13"/>
      <c r="C1765" s="19" t="str">
        <f>IF($B1765="","",IFERROR(INDEX(Items!$B:$B,MATCH($B1765,Items!$A:$A,0)),"Unknown code"))</f>
        <v/>
      </c>
      <c r="D1765" s="17"/>
      <c r="E1765" s="13"/>
      <c r="F1765" s="13"/>
      <c r="G1765" s="19" t="str">
        <f t="shared" si="27"/>
        <v/>
      </c>
      <c r="H1765" s="13"/>
      <c r="I1765" s="13"/>
    </row>
    <row r="1766" spans="1:9" x14ac:dyDescent="0.3">
      <c r="A1766" s="18"/>
      <c r="B1766" s="13"/>
      <c r="C1766" s="19" t="str">
        <f>IF($B1766="","",IFERROR(INDEX(Items!$B:$B,MATCH($B1766,Items!$A:$A,0)),"Unknown code"))</f>
        <v/>
      </c>
      <c r="D1766" s="17"/>
      <c r="E1766" s="13"/>
      <c r="F1766" s="13"/>
      <c r="G1766" s="19" t="str">
        <f t="shared" si="27"/>
        <v/>
      </c>
      <c r="H1766" s="13"/>
      <c r="I1766" s="13"/>
    </row>
    <row r="1767" spans="1:9" x14ac:dyDescent="0.3">
      <c r="A1767" s="18"/>
      <c r="B1767" s="13"/>
      <c r="C1767" s="19" t="str">
        <f>IF($B1767="","",IFERROR(INDEX(Items!$B:$B,MATCH($B1767,Items!$A:$A,0)),"Unknown code"))</f>
        <v/>
      </c>
      <c r="D1767" s="17"/>
      <c r="E1767" s="13"/>
      <c r="F1767" s="13"/>
      <c r="G1767" s="19" t="str">
        <f t="shared" si="27"/>
        <v/>
      </c>
      <c r="H1767" s="13"/>
      <c r="I1767" s="13"/>
    </row>
    <row r="1768" spans="1:9" x14ac:dyDescent="0.3">
      <c r="A1768" s="18"/>
      <c r="B1768" s="13"/>
      <c r="C1768" s="19" t="str">
        <f>IF($B1768="","",IFERROR(INDEX(Items!$B:$B,MATCH($B1768,Items!$A:$A,0)),"Unknown code"))</f>
        <v/>
      </c>
      <c r="D1768" s="17"/>
      <c r="E1768" s="13"/>
      <c r="F1768" s="13"/>
      <c r="G1768" s="19" t="str">
        <f t="shared" si="27"/>
        <v/>
      </c>
      <c r="H1768" s="13"/>
      <c r="I1768" s="13"/>
    </row>
    <row r="1769" spans="1:9" x14ac:dyDescent="0.3">
      <c r="A1769" s="18"/>
      <c r="B1769" s="13"/>
      <c r="C1769" s="19" t="str">
        <f>IF($B1769="","",IFERROR(INDEX(Items!$B:$B,MATCH($B1769,Items!$A:$A,0)),"Unknown code"))</f>
        <v/>
      </c>
      <c r="D1769" s="17"/>
      <c r="E1769" s="13"/>
      <c r="F1769" s="13"/>
      <c r="G1769" s="19" t="str">
        <f t="shared" si="27"/>
        <v/>
      </c>
      <c r="H1769" s="13"/>
      <c r="I1769" s="13"/>
    </row>
    <row r="1770" spans="1:9" x14ac:dyDescent="0.3">
      <c r="A1770" s="18"/>
      <c r="B1770" s="13"/>
      <c r="C1770" s="19" t="str">
        <f>IF($B1770="","",IFERROR(INDEX(Items!$B:$B,MATCH($B1770,Items!$A:$A,0)),"Unknown code"))</f>
        <v/>
      </c>
      <c r="D1770" s="17"/>
      <c r="E1770" s="13"/>
      <c r="F1770" s="13"/>
      <c r="G1770" s="19" t="str">
        <f t="shared" si="27"/>
        <v/>
      </c>
      <c r="H1770" s="13"/>
      <c r="I1770" s="13"/>
    </row>
    <row r="1771" spans="1:9" x14ac:dyDescent="0.3">
      <c r="A1771" s="18"/>
      <c r="B1771" s="13"/>
      <c r="C1771" s="19" t="str">
        <f>IF($B1771="","",IFERROR(INDEX(Items!$B:$B,MATCH($B1771,Items!$A:$A,0)),"Unknown code"))</f>
        <v/>
      </c>
      <c r="D1771" s="17"/>
      <c r="E1771" s="13"/>
      <c r="F1771" s="13"/>
      <c r="G1771" s="19" t="str">
        <f t="shared" si="27"/>
        <v/>
      </c>
      <c r="H1771" s="13"/>
      <c r="I1771" s="13"/>
    </row>
    <row r="1772" spans="1:9" x14ac:dyDescent="0.3">
      <c r="A1772" s="18"/>
      <c r="B1772" s="13"/>
      <c r="C1772" s="19" t="str">
        <f>IF($B1772="","",IFERROR(INDEX(Items!$B:$B,MATCH($B1772,Items!$A:$A,0)),"Unknown code"))</f>
        <v/>
      </c>
      <c r="D1772" s="17"/>
      <c r="E1772" s="13"/>
      <c r="F1772" s="13"/>
      <c r="G1772" s="19" t="str">
        <f t="shared" si="27"/>
        <v/>
      </c>
      <c r="H1772" s="13"/>
      <c r="I1772" s="13"/>
    </row>
    <row r="1773" spans="1:9" x14ac:dyDescent="0.3">
      <c r="A1773" s="18"/>
      <c r="B1773" s="13"/>
      <c r="C1773" s="19" t="str">
        <f>IF($B1773="","",IFERROR(INDEX(Items!$B:$B,MATCH($B1773,Items!$A:$A,0)),"Unknown code"))</f>
        <v/>
      </c>
      <c r="D1773" s="17"/>
      <c r="E1773" s="13"/>
      <c r="F1773" s="13"/>
      <c r="G1773" s="19" t="str">
        <f t="shared" si="27"/>
        <v/>
      </c>
      <c r="H1773" s="13"/>
      <c r="I1773" s="13"/>
    </row>
    <row r="1774" spans="1:9" x14ac:dyDescent="0.3">
      <c r="A1774" s="18"/>
      <c r="B1774" s="13"/>
      <c r="C1774" s="19" t="str">
        <f>IF($B1774="","",IFERROR(INDEX(Items!$B:$B,MATCH($B1774,Items!$A:$A,0)),"Unknown code"))</f>
        <v/>
      </c>
      <c r="D1774" s="17"/>
      <c r="E1774" s="13"/>
      <c r="F1774" s="13"/>
      <c r="G1774" s="19" t="str">
        <f t="shared" si="27"/>
        <v/>
      </c>
      <c r="H1774" s="13"/>
      <c r="I1774" s="13"/>
    </row>
    <row r="1775" spans="1:9" x14ac:dyDescent="0.3">
      <c r="A1775" s="18"/>
      <c r="B1775" s="13"/>
      <c r="C1775" s="19" t="str">
        <f>IF($B1775="","",IFERROR(INDEX(Items!$B:$B,MATCH($B1775,Items!$A:$A,0)),"Unknown code"))</f>
        <v/>
      </c>
      <c r="D1775" s="17"/>
      <c r="E1775" s="13"/>
      <c r="F1775" s="13"/>
      <c r="G1775" s="19" t="str">
        <f t="shared" si="27"/>
        <v/>
      </c>
      <c r="H1775" s="13"/>
      <c r="I1775" s="13"/>
    </row>
    <row r="1776" spans="1:9" x14ac:dyDescent="0.3">
      <c r="A1776" s="18"/>
      <c r="B1776" s="13"/>
      <c r="C1776" s="19" t="str">
        <f>IF($B1776="","",IFERROR(INDEX(Items!$B:$B,MATCH($B1776,Items!$A:$A,0)),"Unknown code"))</f>
        <v/>
      </c>
      <c r="D1776" s="17"/>
      <c r="E1776" s="13"/>
      <c r="F1776" s="13"/>
      <c r="G1776" s="19" t="str">
        <f t="shared" si="27"/>
        <v/>
      </c>
      <c r="H1776" s="13"/>
      <c r="I1776" s="13"/>
    </row>
    <row r="1777" spans="1:9" x14ac:dyDescent="0.3">
      <c r="A1777" s="18"/>
      <c r="B1777" s="13"/>
      <c r="C1777" s="19" t="str">
        <f>IF($B1777="","",IFERROR(INDEX(Items!$B:$B,MATCH($B1777,Items!$A:$A,0)),"Unknown code"))</f>
        <v/>
      </c>
      <c r="D1777" s="17"/>
      <c r="E1777" s="13"/>
      <c r="F1777" s="13"/>
      <c r="G1777" s="19" t="str">
        <f t="shared" si="27"/>
        <v/>
      </c>
      <c r="H1777" s="13"/>
      <c r="I1777" s="13"/>
    </row>
    <row r="1778" spans="1:9" x14ac:dyDescent="0.3">
      <c r="A1778" s="18"/>
      <c r="B1778" s="13"/>
      <c r="C1778" s="19" t="str">
        <f>IF($B1778="","",IFERROR(INDEX(Items!$B:$B,MATCH($B1778,Items!$A:$A,0)),"Unknown code"))</f>
        <v/>
      </c>
      <c r="D1778" s="17"/>
      <c r="E1778" s="13"/>
      <c r="F1778" s="13"/>
      <c r="G1778" s="19" t="str">
        <f t="shared" si="27"/>
        <v/>
      </c>
      <c r="H1778" s="13"/>
      <c r="I1778" s="13"/>
    </row>
    <row r="1779" spans="1:9" x14ac:dyDescent="0.3">
      <c r="A1779" s="18"/>
      <c r="B1779" s="13"/>
      <c r="C1779" s="19" t="str">
        <f>IF($B1779="","",IFERROR(INDEX(Items!$B:$B,MATCH($B1779,Items!$A:$A,0)),"Unknown code"))</f>
        <v/>
      </c>
      <c r="D1779" s="17"/>
      <c r="E1779" s="13"/>
      <c r="F1779" s="13"/>
      <c r="G1779" s="19" t="str">
        <f t="shared" si="27"/>
        <v/>
      </c>
      <c r="H1779" s="13"/>
      <c r="I1779" s="13"/>
    </row>
    <row r="1780" spans="1:9" x14ac:dyDescent="0.3">
      <c r="A1780" s="18"/>
      <c r="B1780" s="13"/>
      <c r="C1780" s="19" t="str">
        <f>IF($B1780="","",IFERROR(INDEX(Items!$B:$B,MATCH($B1780,Items!$A:$A,0)),"Unknown code"))</f>
        <v/>
      </c>
      <c r="D1780" s="17"/>
      <c r="E1780" s="13"/>
      <c r="F1780" s="13"/>
      <c r="G1780" s="19" t="str">
        <f t="shared" si="27"/>
        <v/>
      </c>
      <c r="H1780" s="13"/>
      <c r="I1780" s="13"/>
    </row>
    <row r="1781" spans="1:9" x14ac:dyDescent="0.3">
      <c r="A1781" s="18"/>
      <c r="B1781" s="13"/>
      <c r="C1781" s="19" t="str">
        <f>IF($B1781="","",IFERROR(INDEX(Items!$B:$B,MATCH($B1781,Items!$A:$A,0)),"Unknown code"))</f>
        <v/>
      </c>
      <c r="D1781" s="17"/>
      <c r="E1781" s="13"/>
      <c r="F1781" s="13"/>
      <c r="G1781" s="19" t="str">
        <f t="shared" si="27"/>
        <v/>
      </c>
      <c r="H1781" s="13"/>
      <c r="I1781" s="13"/>
    </row>
    <row r="1782" spans="1:9" x14ac:dyDescent="0.3">
      <c r="A1782" s="18"/>
      <c r="B1782" s="13"/>
      <c r="C1782" s="19" t="str">
        <f>IF($B1782="","",IFERROR(INDEX(Items!$B:$B,MATCH($B1782,Items!$A:$A,0)),"Unknown code"))</f>
        <v/>
      </c>
      <c r="D1782" s="17"/>
      <c r="E1782" s="13"/>
      <c r="F1782" s="13"/>
      <c r="G1782" s="19" t="str">
        <f t="shared" si="27"/>
        <v/>
      </c>
      <c r="H1782" s="13"/>
      <c r="I1782" s="13"/>
    </row>
    <row r="1783" spans="1:9" x14ac:dyDescent="0.3">
      <c r="A1783" s="18"/>
      <c r="B1783" s="13"/>
      <c r="C1783" s="19" t="str">
        <f>IF($B1783="","",IFERROR(INDEX(Items!$B:$B,MATCH($B1783,Items!$A:$A,0)),"Unknown code"))</f>
        <v/>
      </c>
      <c r="D1783" s="17"/>
      <c r="E1783" s="13"/>
      <c r="F1783" s="13"/>
      <c r="G1783" s="19" t="str">
        <f t="shared" si="27"/>
        <v/>
      </c>
      <c r="H1783" s="13"/>
      <c r="I1783" s="13"/>
    </row>
    <row r="1784" spans="1:9" x14ac:dyDescent="0.3">
      <c r="A1784" s="18"/>
      <c r="B1784" s="13"/>
      <c r="C1784" s="19" t="str">
        <f>IF($B1784="","",IFERROR(INDEX(Items!$B:$B,MATCH($B1784,Items!$A:$A,0)),"Unknown code"))</f>
        <v/>
      </c>
      <c r="D1784" s="17"/>
      <c r="E1784" s="13"/>
      <c r="F1784" s="13"/>
      <c r="G1784" s="19" t="str">
        <f t="shared" si="27"/>
        <v/>
      </c>
      <c r="H1784" s="13"/>
      <c r="I1784" s="13"/>
    </row>
    <row r="1785" spans="1:9" x14ac:dyDescent="0.3">
      <c r="A1785" s="18"/>
      <c r="B1785" s="13"/>
      <c r="C1785" s="19" t="str">
        <f>IF($B1785="","",IFERROR(INDEX(Items!$B:$B,MATCH($B1785,Items!$A:$A,0)),"Unknown code"))</f>
        <v/>
      </c>
      <c r="D1785" s="17"/>
      <c r="E1785" s="13"/>
      <c r="F1785" s="13"/>
      <c r="G1785" s="19" t="str">
        <f t="shared" si="27"/>
        <v/>
      </c>
      <c r="H1785" s="13"/>
      <c r="I1785" s="13"/>
    </row>
    <row r="1786" spans="1:9" x14ac:dyDescent="0.3">
      <c r="A1786" s="18"/>
      <c r="B1786" s="13"/>
      <c r="C1786" s="19" t="str">
        <f>IF($B1786="","",IFERROR(INDEX(Items!$B:$B,MATCH($B1786,Items!$A:$A,0)),"Unknown code"))</f>
        <v/>
      </c>
      <c r="D1786" s="17"/>
      <c r="E1786" s="13"/>
      <c r="F1786" s="13"/>
      <c r="G1786" s="19" t="str">
        <f t="shared" si="27"/>
        <v/>
      </c>
      <c r="H1786" s="13"/>
      <c r="I1786" s="13"/>
    </row>
    <row r="1787" spans="1:9" x14ac:dyDescent="0.3">
      <c r="A1787" s="18"/>
      <c r="B1787" s="13"/>
      <c r="C1787" s="19" t="str">
        <f>IF($B1787="","",IFERROR(INDEX(Items!$B:$B,MATCH($B1787,Items!$A:$A,0)),"Unknown code"))</f>
        <v/>
      </c>
      <c r="D1787" s="17"/>
      <c r="E1787" s="13"/>
      <c r="F1787" s="13"/>
      <c r="G1787" s="19" t="str">
        <f t="shared" si="27"/>
        <v/>
      </c>
      <c r="H1787" s="13"/>
      <c r="I1787" s="13"/>
    </row>
    <row r="1788" spans="1:9" x14ac:dyDescent="0.3">
      <c r="A1788" s="18"/>
      <c r="B1788" s="13"/>
      <c r="C1788" s="19" t="str">
        <f>IF($B1788="","",IFERROR(INDEX(Items!$B:$B,MATCH($B1788,Items!$A:$A,0)),"Unknown code"))</f>
        <v/>
      </c>
      <c r="D1788" s="17"/>
      <c r="E1788" s="13"/>
      <c r="F1788" s="13"/>
      <c r="G1788" s="19" t="str">
        <f t="shared" si="27"/>
        <v/>
      </c>
      <c r="H1788" s="13"/>
      <c r="I1788" s="13"/>
    </row>
    <row r="1789" spans="1:9" x14ac:dyDescent="0.3">
      <c r="A1789" s="18"/>
      <c r="B1789" s="13"/>
      <c r="C1789" s="19" t="str">
        <f>IF($B1789="","",IFERROR(INDEX(Items!$B:$B,MATCH($B1789,Items!$A:$A,0)),"Unknown code"))</f>
        <v/>
      </c>
      <c r="D1789" s="17"/>
      <c r="E1789" s="13"/>
      <c r="F1789" s="13"/>
      <c r="G1789" s="19" t="str">
        <f t="shared" si="27"/>
        <v/>
      </c>
      <c r="H1789" s="13"/>
      <c r="I1789" s="13"/>
    </row>
    <row r="1790" spans="1:9" x14ac:dyDescent="0.3">
      <c r="A1790" s="18"/>
      <c r="B1790" s="13"/>
      <c r="C1790" s="19" t="str">
        <f>IF($B1790="","",IFERROR(INDEX(Items!$B:$B,MATCH($B1790,Items!$A:$A,0)),"Unknown code"))</f>
        <v/>
      </c>
      <c r="D1790" s="17"/>
      <c r="E1790" s="13"/>
      <c r="F1790" s="13"/>
      <c r="G1790" s="19" t="str">
        <f t="shared" si="27"/>
        <v/>
      </c>
      <c r="H1790" s="13"/>
      <c r="I1790" s="13"/>
    </row>
    <row r="1791" spans="1:9" x14ac:dyDescent="0.3">
      <c r="A1791" s="18"/>
      <c r="B1791" s="13"/>
      <c r="C1791" s="19" t="str">
        <f>IF($B1791="","",IFERROR(INDEX(Items!$B:$B,MATCH($B1791,Items!$A:$A,0)),"Unknown code"))</f>
        <v/>
      </c>
      <c r="D1791" s="17"/>
      <c r="E1791" s="13"/>
      <c r="F1791" s="13"/>
      <c r="G1791" s="19" t="str">
        <f t="shared" si="27"/>
        <v/>
      </c>
      <c r="H1791" s="13"/>
      <c r="I1791" s="13"/>
    </row>
    <row r="1792" spans="1:9" x14ac:dyDescent="0.3">
      <c r="A1792" s="18"/>
      <c r="B1792" s="13"/>
      <c r="C1792" s="19" t="str">
        <f>IF($B1792="","",IFERROR(INDEX(Items!$B:$B,MATCH($B1792,Items!$A:$A,0)),"Unknown code"))</f>
        <v/>
      </c>
      <c r="D1792" s="17"/>
      <c r="E1792" s="13"/>
      <c r="F1792" s="13"/>
      <c r="G1792" s="19" t="str">
        <f t="shared" si="27"/>
        <v/>
      </c>
      <c r="H1792" s="13"/>
      <c r="I1792" s="13"/>
    </row>
    <row r="1793" spans="1:9" x14ac:dyDescent="0.3">
      <c r="A1793" s="18"/>
      <c r="B1793" s="13"/>
      <c r="C1793" s="19" t="str">
        <f>IF($B1793="","",IFERROR(INDEX(Items!$B:$B,MATCH($B1793,Items!$A:$A,0)),"Unknown code"))</f>
        <v/>
      </c>
      <c r="D1793" s="17"/>
      <c r="E1793" s="13"/>
      <c r="F1793" s="13"/>
      <c r="G1793" s="19" t="str">
        <f t="shared" si="27"/>
        <v/>
      </c>
      <c r="H1793" s="13"/>
      <c r="I1793" s="13"/>
    </row>
    <row r="1794" spans="1:9" x14ac:dyDescent="0.3">
      <c r="A1794" s="18"/>
      <c r="B1794" s="13"/>
      <c r="C1794" s="19" t="str">
        <f>IF($B1794="","",IFERROR(INDEX(Items!$B:$B,MATCH($B1794,Items!$A:$A,0)),"Unknown code"))</f>
        <v/>
      </c>
      <c r="D1794" s="17"/>
      <c r="E1794" s="13"/>
      <c r="F1794" s="13"/>
      <c r="G1794" s="19" t="str">
        <f t="shared" si="27"/>
        <v/>
      </c>
      <c r="H1794" s="13"/>
      <c r="I1794" s="13"/>
    </row>
    <row r="1795" spans="1:9" x14ac:dyDescent="0.3">
      <c r="A1795" s="18"/>
      <c r="B1795" s="13"/>
      <c r="C1795" s="19" t="str">
        <f>IF($B1795="","",IFERROR(INDEX(Items!$B:$B,MATCH($B1795,Items!$A:$A,0)),"Unknown code"))</f>
        <v/>
      </c>
      <c r="D1795" s="17"/>
      <c r="E1795" s="13"/>
      <c r="F1795" s="13"/>
      <c r="G1795" s="19" t="str">
        <f t="shared" si="27"/>
        <v/>
      </c>
      <c r="H1795" s="13"/>
      <c r="I1795" s="13"/>
    </row>
    <row r="1796" spans="1:9" x14ac:dyDescent="0.3">
      <c r="A1796" s="18"/>
      <c r="B1796" s="13"/>
      <c r="C1796" s="19" t="str">
        <f>IF($B1796="","",IFERROR(INDEX(Items!$B:$B,MATCH($B1796,Items!$A:$A,0)),"Unknown code"))</f>
        <v/>
      </c>
      <c r="D1796" s="17"/>
      <c r="E1796" s="13"/>
      <c r="F1796" s="13"/>
      <c r="G1796" s="19" t="str">
        <f t="shared" ref="G1796:G1859" si="28">IF($D1796="","",IF(AND($E1796="",$F1796&lt;&gt;""),"Receipt",IF(AND($E1796&lt;&gt;"",$F1796=""),"Issue",IF(AND($E1796&lt;&gt;"",$F1796&lt;&gt;""),IF($E1796=$F1796,"Same location","Transfer"),"Location missing"))))</f>
        <v/>
      </c>
      <c r="H1796" s="13"/>
      <c r="I1796" s="13"/>
    </row>
    <row r="1797" spans="1:9" x14ac:dyDescent="0.3">
      <c r="A1797" s="18"/>
      <c r="B1797" s="13"/>
      <c r="C1797" s="19" t="str">
        <f>IF($B1797="","",IFERROR(INDEX(Items!$B:$B,MATCH($B1797,Items!$A:$A,0)),"Unknown code"))</f>
        <v/>
      </c>
      <c r="D1797" s="17"/>
      <c r="E1797" s="13"/>
      <c r="F1797" s="13"/>
      <c r="G1797" s="19" t="str">
        <f t="shared" si="28"/>
        <v/>
      </c>
      <c r="H1797" s="13"/>
      <c r="I1797" s="13"/>
    </row>
    <row r="1798" spans="1:9" x14ac:dyDescent="0.3">
      <c r="A1798" s="18"/>
      <c r="B1798" s="13"/>
      <c r="C1798" s="19" t="str">
        <f>IF($B1798="","",IFERROR(INDEX(Items!$B:$B,MATCH($B1798,Items!$A:$A,0)),"Unknown code"))</f>
        <v/>
      </c>
      <c r="D1798" s="17"/>
      <c r="E1798" s="13"/>
      <c r="F1798" s="13"/>
      <c r="G1798" s="19" t="str">
        <f t="shared" si="28"/>
        <v/>
      </c>
      <c r="H1798" s="13"/>
      <c r="I1798" s="13"/>
    </row>
    <row r="1799" spans="1:9" x14ac:dyDescent="0.3">
      <c r="A1799" s="18"/>
      <c r="B1799" s="13"/>
      <c r="C1799" s="19" t="str">
        <f>IF($B1799="","",IFERROR(INDEX(Items!$B:$B,MATCH($B1799,Items!$A:$A,0)),"Unknown code"))</f>
        <v/>
      </c>
      <c r="D1799" s="17"/>
      <c r="E1799" s="13"/>
      <c r="F1799" s="13"/>
      <c r="G1799" s="19" t="str">
        <f t="shared" si="28"/>
        <v/>
      </c>
      <c r="H1799" s="13"/>
      <c r="I1799" s="13"/>
    </row>
    <row r="1800" spans="1:9" x14ac:dyDescent="0.3">
      <c r="A1800" s="18"/>
      <c r="B1800" s="13"/>
      <c r="C1800" s="19" t="str">
        <f>IF($B1800="","",IFERROR(INDEX(Items!$B:$B,MATCH($B1800,Items!$A:$A,0)),"Unknown code"))</f>
        <v/>
      </c>
      <c r="D1800" s="17"/>
      <c r="E1800" s="13"/>
      <c r="F1800" s="13"/>
      <c r="G1800" s="19" t="str">
        <f t="shared" si="28"/>
        <v/>
      </c>
      <c r="H1800" s="13"/>
      <c r="I1800" s="13"/>
    </row>
    <row r="1801" spans="1:9" x14ac:dyDescent="0.3">
      <c r="A1801" s="18"/>
      <c r="B1801" s="13"/>
      <c r="C1801" s="19" t="str">
        <f>IF($B1801="","",IFERROR(INDEX(Items!$B:$B,MATCH($B1801,Items!$A:$A,0)),"Unknown code"))</f>
        <v/>
      </c>
      <c r="D1801" s="17"/>
      <c r="E1801" s="13"/>
      <c r="F1801" s="13"/>
      <c r="G1801" s="19" t="str">
        <f t="shared" si="28"/>
        <v/>
      </c>
      <c r="H1801" s="13"/>
      <c r="I1801" s="13"/>
    </row>
    <row r="1802" spans="1:9" x14ac:dyDescent="0.3">
      <c r="A1802" s="18"/>
      <c r="B1802" s="13"/>
      <c r="C1802" s="19" t="str">
        <f>IF($B1802="","",IFERROR(INDEX(Items!$B:$B,MATCH($B1802,Items!$A:$A,0)),"Unknown code"))</f>
        <v/>
      </c>
      <c r="D1802" s="17"/>
      <c r="E1802" s="13"/>
      <c r="F1802" s="13"/>
      <c r="G1802" s="19" t="str">
        <f t="shared" si="28"/>
        <v/>
      </c>
      <c r="H1802" s="13"/>
      <c r="I1802" s="13"/>
    </row>
    <row r="1803" spans="1:9" x14ac:dyDescent="0.3">
      <c r="A1803" s="18"/>
      <c r="B1803" s="13"/>
      <c r="C1803" s="19" t="str">
        <f>IF($B1803="","",IFERROR(INDEX(Items!$B:$B,MATCH($B1803,Items!$A:$A,0)),"Unknown code"))</f>
        <v/>
      </c>
      <c r="D1803" s="17"/>
      <c r="E1803" s="13"/>
      <c r="F1803" s="13"/>
      <c r="G1803" s="19" t="str">
        <f t="shared" si="28"/>
        <v/>
      </c>
      <c r="H1803" s="13"/>
      <c r="I1803" s="13"/>
    </row>
    <row r="1804" spans="1:9" x14ac:dyDescent="0.3">
      <c r="A1804" s="18"/>
      <c r="B1804" s="13"/>
      <c r="C1804" s="19" t="str">
        <f>IF($B1804="","",IFERROR(INDEX(Items!$B:$B,MATCH($B1804,Items!$A:$A,0)),"Unknown code"))</f>
        <v/>
      </c>
      <c r="D1804" s="17"/>
      <c r="E1804" s="13"/>
      <c r="F1804" s="13"/>
      <c r="G1804" s="19" t="str">
        <f t="shared" si="28"/>
        <v/>
      </c>
      <c r="H1804" s="13"/>
      <c r="I1804" s="13"/>
    </row>
    <row r="1805" spans="1:9" x14ac:dyDescent="0.3">
      <c r="A1805" s="18"/>
      <c r="B1805" s="13"/>
      <c r="C1805" s="19" t="str">
        <f>IF($B1805="","",IFERROR(INDEX(Items!$B:$B,MATCH($B1805,Items!$A:$A,0)),"Unknown code"))</f>
        <v/>
      </c>
      <c r="D1805" s="17"/>
      <c r="E1805" s="13"/>
      <c r="F1805" s="13"/>
      <c r="G1805" s="19" t="str">
        <f t="shared" si="28"/>
        <v/>
      </c>
      <c r="H1805" s="13"/>
      <c r="I1805" s="13"/>
    </row>
    <row r="1806" spans="1:9" x14ac:dyDescent="0.3">
      <c r="A1806" s="18"/>
      <c r="B1806" s="13"/>
      <c r="C1806" s="19" t="str">
        <f>IF($B1806="","",IFERROR(INDEX(Items!$B:$B,MATCH($B1806,Items!$A:$A,0)),"Unknown code"))</f>
        <v/>
      </c>
      <c r="D1806" s="17"/>
      <c r="E1806" s="13"/>
      <c r="F1806" s="13"/>
      <c r="G1806" s="19" t="str">
        <f t="shared" si="28"/>
        <v/>
      </c>
      <c r="H1806" s="13"/>
      <c r="I1806" s="13"/>
    </row>
    <row r="1807" spans="1:9" x14ac:dyDescent="0.3">
      <c r="A1807" s="18"/>
      <c r="B1807" s="13"/>
      <c r="C1807" s="19" t="str">
        <f>IF($B1807="","",IFERROR(INDEX(Items!$B:$B,MATCH($B1807,Items!$A:$A,0)),"Unknown code"))</f>
        <v/>
      </c>
      <c r="D1807" s="17"/>
      <c r="E1807" s="13"/>
      <c r="F1807" s="13"/>
      <c r="G1807" s="19" t="str">
        <f t="shared" si="28"/>
        <v/>
      </c>
      <c r="H1807" s="13"/>
      <c r="I1807" s="13"/>
    </row>
    <row r="1808" spans="1:9" x14ac:dyDescent="0.3">
      <c r="A1808" s="18"/>
      <c r="B1808" s="13"/>
      <c r="C1808" s="19" t="str">
        <f>IF($B1808="","",IFERROR(INDEX(Items!$B:$B,MATCH($B1808,Items!$A:$A,0)),"Unknown code"))</f>
        <v/>
      </c>
      <c r="D1808" s="17"/>
      <c r="E1808" s="13"/>
      <c r="F1808" s="13"/>
      <c r="G1808" s="19" t="str">
        <f t="shared" si="28"/>
        <v/>
      </c>
      <c r="H1808" s="13"/>
      <c r="I1808" s="13"/>
    </row>
    <row r="1809" spans="1:9" x14ac:dyDescent="0.3">
      <c r="A1809" s="18"/>
      <c r="B1809" s="13"/>
      <c r="C1809" s="19" t="str">
        <f>IF($B1809="","",IFERROR(INDEX(Items!$B:$B,MATCH($B1809,Items!$A:$A,0)),"Unknown code"))</f>
        <v/>
      </c>
      <c r="D1809" s="17"/>
      <c r="E1809" s="13"/>
      <c r="F1809" s="13"/>
      <c r="G1809" s="19" t="str">
        <f t="shared" si="28"/>
        <v/>
      </c>
      <c r="H1809" s="13"/>
      <c r="I1809" s="13"/>
    </row>
    <row r="1810" spans="1:9" x14ac:dyDescent="0.3">
      <c r="A1810" s="18"/>
      <c r="B1810" s="13"/>
      <c r="C1810" s="19" t="str">
        <f>IF($B1810="","",IFERROR(INDEX(Items!$B:$B,MATCH($B1810,Items!$A:$A,0)),"Unknown code"))</f>
        <v/>
      </c>
      <c r="D1810" s="17"/>
      <c r="E1810" s="13"/>
      <c r="F1810" s="13"/>
      <c r="G1810" s="19" t="str">
        <f t="shared" si="28"/>
        <v/>
      </c>
      <c r="H1810" s="13"/>
      <c r="I1810" s="13"/>
    </row>
    <row r="1811" spans="1:9" x14ac:dyDescent="0.3">
      <c r="A1811" s="18"/>
      <c r="B1811" s="13"/>
      <c r="C1811" s="19" t="str">
        <f>IF($B1811="","",IFERROR(INDEX(Items!$B:$B,MATCH($B1811,Items!$A:$A,0)),"Unknown code"))</f>
        <v/>
      </c>
      <c r="D1811" s="17"/>
      <c r="E1811" s="13"/>
      <c r="F1811" s="13"/>
      <c r="G1811" s="19" t="str">
        <f t="shared" si="28"/>
        <v/>
      </c>
      <c r="H1811" s="13"/>
      <c r="I1811" s="13"/>
    </row>
    <row r="1812" spans="1:9" x14ac:dyDescent="0.3">
      <c r="A1812" s="18"/>
      <c r="B1812" s="13"/>
      <c r="C1812" s="19" t="str">
        <f>IF($B1812="","",IFERROR(INDEX(Items!$B:$B,MATCH($B1812,Items!$A:$A,0)),"Unknown code"))</f>
        <v/>
      </c>
      <c r="D1812" s="17"/>
      <c r="E1812" s="13"/>
      <c r="F1812" s="13"/>
      <c r="G1812" s="19" t="str">
        <f t="shared" si="28"/>
        <v/>
      </c>
      <c r="H1812" s="13"/>
      <c r="I1812" s="13"/>
    </row>
    <row r="1813" spans="1:9" x14ac:dyDescent="0.3">
      <c r="A1813" s="18"/>
      <c r="B1813" s="13"/>
      <c r="C1813" s="19" t="str">
        <f>IF($B1813="","",IFERROR(INDEX(Items!$B:$B,MATCH($B1813,Items!$A:$A,0)),"Unknown code"))</f>
        <v/>
      </c>
      <c r="D1813" s="17"/>
      <c r="E1813" s="13"/>
      <c r="F1813" s="13"/>
      <c r="G1813" s="19" t="str">
        <f t="shared" si="28"/>
        <v/>
      </c>
      <c r="H1813" s="13"/>
      <c r="I1813" s="13"/>
    </row>
    <row r="1814" spans="1:9" x14ac:dyDescent="0.3">
      <c r="A1814" s="18"/>
      <c r="B1814" s="13"/>
      <c r="C1814" s="19" t="str">
        <f>IF($B1814="","",IFERROR(INDEX(Items!$B:$B,MATCH($B1814,Items!$A:$A,0)),"Unknown code"))</f>
        <v/>
      </c>
      <c r="D1814" s="17"/>
      <c r="E1814" s="13"/>
      <c r="F1814" s="13"/>
      <c r="G1814" s="19" t="str">
        <f t="shared" si="28"/>
        <v/>
      </c>
      <c r="H1814" s="13"/>
      <c r="I1814" s="13"/>
    </row>
    <row r="1815" spans="1:9" x14ac:dyDescent="0.3">
      <c r="A1815" s="18"/>
      <c r="B1815" s="13"/>
      <c r="C1815" s="19" t="str">
        <f>IF($B1815="","",IFERROR(INDEX(Items!$B:$B,MATCH($B1815,Items!$A:$A,0)),"Unknown code"))</f>
        <v/>
      </c>
      <c r="D1815" s="17"/>
      <c r="E1815" s="13"/>
      <c r="F1815" s="13"/>
      <c r="G1815" s="19" t="str">
        <f t="shared" si="28"/>
        <v/>
      </c>
      <c r="H1815" s="13"/>
      <c r="I1815" s="13"/>
    </row>
    <row r="1816" spans="1:9" x14ac:dyDescent="0.3">
      <c r="A1816" s="18"/>
      <c r="B1816" s="13"/>
      <c r="C1816" s="19" t="str">
        <f>IF($B1816="","",IFERROR(INDEX(Items!$B:$B,MATCH($B1816,Items!$A:$A,0)),"Unknown code"))</f>
        <v/>
      </c>
      <c r="D1816" s="17"/>
      <c r="E1816" s="13"/>
      <c r="F1816" s="13"/>
      <c r="G1816" s="19" t="str">
        <f t="shared" si="28"/>
        <v/>
      </c>
      <c r="H1816" s="13"/>
      <c r="I1816" s="13"/>
    </row>
    <row r="1817" spans="1:9" x14ac:dyDescent="0.3">
      <c r="A1817" s="18"/>
      <c r="B1817" s="13"/>
      <c r="C1817" s="19" t="str">
        <f>IF($B1817="","",IFERROR(INDEX(Items!$B:$B,MATCH($B1817,Items!$A:$A,0)),"Unknown code"))</f>
        <v/>
      </c>
      <c r="D1817" s="17"/>
      <c r="E1817" s="13"/>
      <c r="F1817" s="13"/>
      <c r="G1817" s="19" t="str">
        <f t="shared" si="28"/>
        <v/>
      </c>
      <c r="H1817" s="13"/>
      <c r="I1817" s="13"/>
    </row>
    <row r="1818" spans="1:9" x14ac:dyDescent="0.3">
      <c r="A1818" s="18"/>
      <c r="B1818" s="13"/>
      <c r="C1818" s="19" t="str">
        <f>IF($B1818="","",IFERROR(INDEX(Items!$B:$B,MATCH($B1818,Items!$A:$A,0)),"Unknown code"))</f>
        <v/>
      </c>
      <c r="D1818" s="17"/>
      <c r="E1818" s="13"/>
      <c r="F1818" s="13"/>
      <c r="G1818" s="19" t="str">
        <f t="shared" si="28"/>
        <v/>
      </c>
      <c r="H1818" s="13"/>
      <c r="I1818" s="13"/>
    </row>
    <row r="1819" spans="1:9" x14ac:dyDescent="0.3">
      <c r="A1819" s="18"/>
      <c r="B1819" s="13"/>
      <c r="C1819" s="19" t="str">
        <f>IF($B1819="","",IFERROR(INDEX(Items!$B:$B,MATCH($B1819,Items!$A:$A,0)),"Unknown code"))</f>
        <v/>
      </c>
      <c r="D1819" s="17"/>
      <c r="E1819" s="13"/>
      <c r="F1819" s="13"/>
      <c r="G1819" s="19" t="str">
        <f t="shared" si="28"/>
        <v/>
      </c>
      <c r="H1819" s="13"/>
      <c r="I1819" s="13"/>
    </row>
    <row r="1820" spans="1:9" x14ac:dyDescent="0.3">
      <c r="A1820" s="18"/>
      <c r="B1820" s="13"/>
      <c r="C1820" s="19" t="str">
        <f>IF($B1820="","",IFERROR(INDEX(Items!$B:$B,MATCH($B1820,Items!$A:$A,0)),"Unknown code"))</f>
        <v/>
      </c>
      <c r="D1820" s="17"/>
      <c r="E1820" s="13"/>
      <c r="F1820" s="13"/>
      <c r="G1820" s="19" t="str">
        <f t="shared" si="28"/>
        <v/>
      </c>
      <c r="H1820" s="13"/>
      <c r="I1820" s="13"/>
    </row>
    <row r="1821" spans="1:9" x14ac:dyDescent="0.3">
      <c r="A1821" s="18"/>
      <c r="B1821" s="13"/>
      <c r="C1821" s="19" t="str">
        <f>IF($B1821="","",IFERROR(INDEX(Items!$B:$B,MATCH($B1821,Items!$A:$A,0)),"Unknown code"))</f>
        <v/>
      </c>
      <c r="D1821" s="17"/>
      <c r="E1821" s="13"/>
      <c r="F1821" s="13"/>
      <c r="G1821" s="19" t="str">
        <f t="shared" si="28"/>
        <v/>
      </c>
      <c r="H1821" s="13"/>
      <c r="I1821" s="13"/>
    </row>
    <row r="1822" spans="1:9" x14ac:dyDescent="0.3">
      <c r="A1822" s="18"/>
      <c r="B1822" s="13"/>
      <c r="C1822" s="19" t="str">
        <f>IF($B1822="","",IFERROR(INDEX(Items!$B:$B,MATCH($B1822,Items!$A:$A,0)),"Unknown code"))</f>
        <v/>
      </c>
      <c r="D1822" s="17"/>
      <c r="E1822" s="13"/>
      <c r="F1822" s="13"/>
      <c r="G1822" s="19" t="str">
        <f t="shared" si="28"/>
        <v/>
      </c>
      <c r="H1822" s="13"/>
      <c r="I1822" s="13"/>
    </row>
    <row r="1823" spans="1:9" x14ac:dyDescent="0.3">
      <c r="A1823" s="18"/>
      <c r="B1823" s="13"/>
      <c r="C1823" s="19" t="str">
        <f>IF($B1823="","",IFERROR(INDEX(Items!$B:$B,MATCH($B1823,Items!$A:$A,0)),"Unknown code"))</f>
        <v/>
      </c>
      <c r="D1823" s="17"/>
      <c r="E1823" s="13"/>
      <c r="F1823" s="13"/>
      <c r="G1823" s="19" t="str">
        <f t="shared" si="28"/>
        <v/>
      </c>
      <c r="H1823" s="13"/>
      <c r="I1823" s="13"/>
    </row>
    <row r="1824" spans="1:9" x14ac:dyDescent="0.3">
      <c r="A1824" s="18"/>
      <c r="B1824" s="13"/>
      <c r="C1824" s="19" t="str">
        <f>IF($B1824="","",IFERROR(INDEX(Items!$B:$B,MATCH($B1824,Items!$A:$A,0)),"Unknown code"))</f>
        <v/>
      </c>
      <c r="D1824" s="17"/>
      <c r="E1824" s="13"/>
      <c r="F1824" s="13"/>
      <c r="G1824" s="19" t="str">
        <f t="shared" si="28"/>
        <v/>
      </c>
      <c r="H1824" s="13"/>
      <c r="I1824" s="13"/>
    </row>
    <row r="1825" spans="1:9" x14ac:dyDescent="0.3">
      <c r="A1825" s="18"/>
      <c r="B1825" s="13"/>
      <c r="C1825" s="19" t="str">
        <f>IF($B1825="","",IFERROR(INDEX(Items!$B:$B,MATCH($B1825,Items!$A:$A,0)),"Unknown code"))</f>
        <v/>
      </c>
      <c r="D1825" s="17"/>
      <c r="E1825" s="13"/>
      <c r="F1825" s="13"/>
      <c r="G1825" s="19" t="str">
        <f t="shared" si="28"/>
        <v/>
      </c>
      <c r="H1825" s="13"/>
      <c r="I1825" s="13"/>
    </row>
    <row r="1826" spans="1:9" x14ac:dyDescent="0.3">
      <c r="A1826" s="18"/>
      <c r="B1826" s="13"/>
      <c r="C1826" s="19" t="str">
        <f>IF($B1826="","",IFERROR(INDEX(Items!$B:$B,MATCH($B1826,Items!$A:$A,0)),"Unknown code"))</f>
        <v/>
      </c>
      <c r="D1826" s="17"/>
      <c r="E1826" s="13"/>
      <c r="F1826" s="13"/>
      <c r="G1826" s="19" t="str">
        <f t="shared" si="28"/>
        <v/>
      </c>
      <c r="H1826" s="13"/>
      <c r="I1826" s="13"/>
    </row>
    <row r="1827" spans="1:9" x14ac:dyDescent="0.3">
      <c r="A1827" s="18"/>
      <c r="B1827" s="13"/>
      <c r="C1827" s="19" t="str">
        <f>IF($B1827="","",IFERROR(INDEX(Items!$B:$B,MATCH($B1827,Items!$A:$A,0)),"Unknown code"))</f>
        <v/>
      </c>
      <c r="D1827" s="17"/>
      <c r="E1827" s="13"/>
      <c r="F1827" s="13"/>
      <c r="G1827" s="19" t="str">
        <f t="shared" si="28"/>
        <v/>
      </c>
      <c r="H1827" s="13"/>
      <c r="I1827" s="13"/>
    </row>
    <row r="1828" spans="1:9" x14ac:dyDescent="0.3">
      <c r="A1828" s="18"/>
      <c r="B1828" s="13"/>
      <c r="C1828" s="19" t="str">
        <f>IF($B1828="","",IFERROR(INDEX(Items!$B:$B,MATCH($B1828,Items!$A:$A,0)),"Unknown code"))</f>
        <v/>
      </c>
      <c r="D1828" s="17"/>
      <c r="E1828" s="13"/>
      <c r="F1828" s="13"/>
      <c r="G1828" s="19" t="str">
        <f t="shared" si="28"/>
        <v/>
      </c>
      <c r="H1828" s="13"/>
      <c r="I1828" s="13"/>
    </row>
    <row r="1829" spans="1:9" x14ac:dyDescent="0.3">
      <c r="A1829" s="18"/>
      <c r="B1829" s="13"/>
      <c r="C1829" s="19" t="str">
        <f>IF($B1829="","",IFERROR(INDEX(Items!$B:$B,MATCH($B1829,Items!$A:$A,0)),"Unknown code"))</f>
        <v/>
      </c>
      <c r="D1829" s="17"/>
      <c r="E1829" s="13"/>
      <c r="F1829" s="13"/>
      <c r="G1829" s="19" t="str">
        <f t="shared" si="28"/>
        <v/>
      </c>
      <c r="H1829" s="13"/>
      <c r="I1829" s="13"/>
    </row>
    <row r="1830" spans="1:9" x14ac:dyDescent="0.3">
      <c r="A1830" s="18"/>
      <c r="B1830" s="13"/>
      <c r="C1830" s="19" t="str">
        <f>IF($B1830="","",IFERROR(INDEX(Items!$B:$B,MATCH($B1830,Items!$A:$A,0)),"Unknown code"))</f>
        <v/>
      </c>
      <c r="D1830" s="17"/>
      <c r="E1830" s="13"/>
      <c r="F1830" s="13"/>
      <c r="G1830" s="19" t="str">
        <f t="shared" si="28"/>
        <v/>
      </c>
      <c r="H1830" s="13"/>
      <c r="I1830" s="13"/>
    </row>
    <row r="1831" spans="1:9" x14ac:dyDescent="0.3">
      <c r="A1831" s="18"/>
      <c r="B1831" s="13"/>
      <c r="C1831" s="19" t="str">
        <f>IF($B1831="","",IFERROR(INDEX(Items!$B:$B,MATCH($B1831,Items!$A:$A,0)),"Unknown code"))</f>
        <v/>
      </c>
      <c r="D1831" s="17"/>
      <c r="E1831" s="13"/>
      <c r="F1831" s="13"/>
      <c r="G1831" s="19" t="str">
        <f t="shared" si="28"/>
        <v/>
      </c>
      <c r="H1831" s="13"/>
      <c r="I1831" s="13"/>
    </row>
    <row r="1832" spans="1:9" x14ac:dyDescent="0.3">
      <c r="A1832" s="18"/>
      <c r="B1832" s="13"/>
      <c r="C1832" s="19" t="str">
        <f>IF($B1832="","",IFERROR(INDEX(Items!$B:$B,MATCH($B1832,Items!$A:$A,0)),"Unknown code"))</f>
        <v/>
      </c>
      <c r="D1832" s="17"/>
      <c r="E1832" s="13"/>
      <c r="F1832" s="13"/>
      <c r="G1832" s="19" t="str">
        <f t="shared" si="28"/>
        <v/>
      </c>
      <c r="H1832" s="13"/>
      <c r="I1832" s="13"/>
    </row>
    <row r="1833" spans="1:9" x14ac:dyDescent="0.3">
      <c r="A1833" s="18"/>
      <c r="B1833" s="13"/>
      <c r="C1833" s="19" t="str">
        <f>IF($B1833="","",IFERROR(INDEX(Items!$B:$B,MATCH($B1833,Items!$A:$A,0)),"Unknown code"))</f>
        <v/>
      </c>
      <c r="D1833" s="17"/>
      <c r="E1833" s="13"/>
      <c r="F1833" s="13"/>
      <c r="G1833" s="19" t="str">
        <f t="shared" si="28"/>
        <v/>
      </c>
      <c r="H1833" s="13"/>
      <c r="I1833" s="13"/>
    </row>
    <row r="1834" spans="1:9" x14ac:dyDescent="0.3">
      <c r="A1834" s="18"/>
      <c r="B1834" s="13"/>
      <c r="C1834" s="19" t="str">
        <f>IF($B1834="","",IFERROR(INDEX(Items!$B:$B,MATCH($B1834,Items!$A:$A,0)),"Unknown code"))</f>
        <v/>
      </c>
      <c r="D1834" s="17"/>
      <c r="E1834" s="13"/>
      <c r="F1834" s="13"/>
      <c r="G1834" s="19" t="str">
        <f t="shared" si="28"/>
        <v/>
      </c>
      <c r="H1834" s="13"/>
      <c r="I1834" s="13"/>
    </row>
    <row r="1835" spans="1:9" x14ac:dyDescent="0.3">
      <c r="A1835" s="18"/>
      <c r="B1835" s="13"/>
      <c r="C1835" s="19" t="str">
        <f>IF($B1835="","",IFERROR(INDEX(Items!$B:$B,MATCH($B1835,Items!$A:$A,0)),"Unknown code"))</f>
        <v/>
      </c>
      <c r="D1835" s="17"/>
      <c r="E1835" s="13"/>
      <c r="F1835" s="13"/>
      <c r="G1835" s="19" t="str">
        <f t="shared" si="28"/>
        <v/>
      </c>
      <c r="H1835" s="13"/>
      <c r="I1835" s="13"/>
    </row>
    <row r="1836" spans="1:9" x14ac:dyDescent="0.3">
      <c r="A1836" s="18"/>
      <c r="B1836" s="13"/>
      <c r="C1836" s="19" t="str">
        <f>IF($B1836="","",IFERROR(INDEX(Items!$B:$B,MATCH($B1836,Items!$A:$A,0)),"Unknown code"))</f>
        <v/>
      </c>
      <c r="D1836" s="17"/>
      <c r="E1836" s="13"/>
      <c r="F1836" s="13"/>
      <c r="G1836" s="19" t="str">
        <f t="shared" si="28"/>
        <v/>
      </c>
      <c r="H1836" s="13"/>
      <c r="I1836" s="13"/>
    </row>
    <row r="1837" spans="1:9" x14ac:dyDescent="0.3">
      <c r="A1837" s="18"/>
      <c r="B1837" s="13"/>
      <c r="C1837" s="19" t="str">
        <f>IF($B1837="","",IFERROR(INDEX(Items!$B:$B,MATCH($B1837,Items!$A:$A,0)),"Unknown code"))</f>
        <v/>
      </c>
      <c r="D1837" s="17"/>
      <c r="E1837" s="13"/>
      <c r="F1837" s="13"/>
      <c r="G1837" s="19" t="str">
        <f t="shared" si="28"/>
        <v/>
      </c>
      <c r="H1837" s="13"/>
      <c r="I1837" s="13"/>
    </row>
    <row r="1838" spans="1:9" x14ac:dyDescent="0.3">
      <c r="A1838" s="18"/>
      <c r="B1838" s="13"/>
      <c r="C1838" s="19" t="str">
        <f>IF($B1838="","",IFERROR(INDEX(Items!$B:$B,MATCH($B1838,Items!$A:$A,0)),"Unknown code"))</f>
        <v/>
      </c>
      <c r="D1838" s="17"/>
      <c r="E1838" s="13"/>
      <c r="F1838" s="13"/>
      <c r="G1838" s="19" t="str">
        <f t="shared" si="28"/>
        <v/>
      </c>
      <c r="H1838" s="13"/>
      <c r="I1838" s="13"/>
    </row>
    <row r="1839" spans="1:9" x14ac:dyDescent="0.3">
      <c r="A1839" s="18"/>
      <c r="B1839" s="13"/>
      <c r="C1839" s="19" t="str">
        <f>IF($B1839="","",IFERROR(INDEX(Items!$B:$B,MATCH($B1839,Items!$A:$A,0)),"Unknown code"))</f>
        <v/>
      </c>
      <c r="D1839" s="17"/>
      <c r="E1839" s="13"/>
      <c r="F1839" s="13"/>
      <c r="G1839" s="19" t="str">
        <f t="shared" si="28"/>
        <v/>
      </c>
      <c r="H1839" s="13"/>
      <c r="I1839" s="13"/>
    </row>
    <row r="1840" spans="1:9" x14ac:dyDescent="0.3">
      <c r="A1840" s="18"/>
      <c r="B1840" s="13"/>
      <c r="C1840" s="19" t="str">
        <f>IF($B1840="","",IFERROR(INDEX(Items!$B:$B,MATCH($B1840,Items!$A:$A,0)),"Unknown code"))</f>
        <v/>
      </c>
      <c r="D1840" s="17"/>
      <c r="E1840" s="13"/>
      <c r="F1840" s="13"/>
      <c r="G1840" s="19" t="str">
        <f t="shared" si="28"/>
        <v/>
      </c>
      <c r="H1840" s="13"/>
      <c r="I1840" s="13"/>
    </row>
    <row r="1841" spans="1:9" x14ac:dyDescent="0.3">
      <c r="A1841" s="18"/>
      <c r="B1841" s="13"/>
      <c r="C1841" s="19" t="str">
        <f>IF($B1841="","",IFERROR(INDEX(Items!$B:$B,MATCH($B1841,Items!$A:$A,0)),"Unknown code"))</f>
        <v/>
      </c>
      <c r="D1841" s="17"/>
      <c r="E1841" s="13"/>
      <c r="F1841" s="13"/>
      <c r="G1841" s="19" t="str">
        <f t="shared" si="28"/>
        <v/>
      </c>
      <c r="H1841" s="13"/>
      <c r="I1841" s="13"/>
    </row>
    <row r="1842" spans="1:9" x14ac:dyDescent="0.3">
      <c r="A1842" s="18"/>
      <c r="B1842" s="13"/>
      <c r="C1842" s="19" t="str">
        <f>IF($B1842="","",IFERROR(INDEX(Items!$B:$B,MATCH($B1842,Items!$A:$A,0)),"Unknown code"))</f>
        <v/>
      </c>
      <c r="D1842" s="17"/>
      <c r="E1842" s="13"/>
      <c r="F1842" s="13"/>
      <c r="G1842" s="19" t="str">
        <f t="shared" si="28"/>
        <v/>
      </c>
      <c r="H1842" s="13"/>
      <c r="I1842" s="13"/>
    </row>
    <row r="1843" spans="1:9" x14ac:dyDescent="0.3">
      <c r="A1843" s="18"/>
      <c r="B1843" s="13"/>
      <c r="C1843" s="19" t="str">
        <f>IF($B1843="","",IFERROR(INDEX(Items!$B:$B,MATCH($B1843,Items!$A:$A,0)),"Unknown code"))</f>
        <v/>
      </c>
      <c r="D1843" s="17"/>
      <c r="E1843" s="13"/>
      <c r="F1843" s="13"/>
      <c r="G1843" s="19" t="str">
        <f t="shared" si="28"/>
        <v/>
      </c>
      <c r="H1843" s="13"/>
      <c r="I1843" s="13"/>
    </row>
    <row r="1844" spans="1:9" x14ac:dyDescent="0.3">
      <c r="A1844" s="18"/>
      <c r="B1844" s="13"/>
      <c r="C1844" s="19" t="str">
        <f>IF($B1844="","",IFERROR(INDEX(Items!$B:$B,MATCH($B1844,Items!$A:$A,0)),"Unknown code"))</f>
        <v/>
      </c>
      <c r="D1844" s="17"/>
      <c r="E1844" s="13"/>
      <c r="F1844" s="13"/>
      <c r="G1844" s="19" t="str">
        <f t="shared" si="28"/>
        <v/>
      </c>
      <c r="H1844" s="13"/>
      <c r="I1844" s="13"/>
    </row>
    <row r="1845" spans="1:9" x14ac:dyDescent="0.3">
      <c r="A1845" s="18"/>
      <c r="B1845" s="13"/>
      <c r="C1845" s="19" t="str">
        <f>IF($B1845="","",IFERROR(INDEX(Items!$B:$B,MATCH($B1845,Items!$A:$A,0)),"Unknown code"))</f>
        <v/>
      </c>
      <c r="D1845" s="17"/>
      <c r="E1845" s="13"/>
      <c r="F1845" s="13"/>
      <c r="G1845" s="19" t="str">
        <f t="shared" si="28"/>
        <v/>
      </c>
      <c r="H1845" s="13"/>
      <c r="I1845" s="13"/>
    </row>
    <row r="1846" spans="1:9" x14ac:dyDescent="0.3">
      <c r="A1846" s="18"/>
      <c r="B1846" s="13"/>
      <c r="C1846" s="19" t="str">
        <f>IF($B1846="","",IFERROR(INDEX(Items!$B:$B,MATCH($B1846,Items!$A:$A,0)),"Unknown code"))</f>
        <v/>
      </c>
      <c r="D1846" s="17"/>
      <c r="E1846" s="13"/>
      <c r="F1846" s="13"/>
      <c r="G1846" s="19" t="str">
        <f t="shared" si="28"/>
        <v/>
      </c>
      <c r="H1846" s="13"/>
      <c r="I1846" s="13"/>
    </row>
    <row r="1847" spans="1:9" x14ac:dyDescent="0.3">
      <c r="A1847" s="18"/>
      <c r="B1847" s="13"/>
      <c r="C1847" s="19" t="str">
        <f>IF($B1847="","",IFERROR(INDEX(Items!$B:$B,MATCH($B1847,Items!$A:$A,0)),"Unknown code"))</f>
        <v/>
      </c>
      <c r="D1847" s="17"/>
      <c r="E1847" s="13"/>
      <c r="F1847" s="13"/>
      <c r="G1847" s="19" t="str">
        <f t="shared" si="28"/>
        <v/>
      </c>
      <c r="H1847" s="13"/>
      <c r="I1847" s="13"/>
    </row>
    <row r="1848" spans="1:9" x14ac:dyDescent="0.3">
      <c r="A1848" s="18"/>
      <c r="B1848" s="13"/>
      <c r="C1848" s="19" t="str">
        <f>IF($B1848="","",IFERROR(INDEX(Items!$B:$B,MATCH($B1848,Items!$A:$A,0)),"Unknown code"))</f>
        <v/>
      </c>
      <c r="D1848" s="17"/>
      <c r="E1848" s="13"/>
      <c r="F1848" s="13"/>
      <c r="G1848" s="19" t="str">
        <f t="shared" si="28"/>
        <v/>
      </c>
      <c r="H1848" s="13"/>
      <c r="I1848" s="13"/>
    </row>
    <row r="1849" spans="1:9" x14ac:dyDescent="0.3">
      <c r="A1849" s="18"/>
      <c r="B1849" s="13"/>
      <c r="C1849" s="19" t="str">
        <f>IF($B1849="","",IFERROR(INDEX(Items!$B:$B,MATCH($B1849,Items!$A:$A,0)),"Unknown code"))</f>
        <v/>
      </c>
      <c r="D1849" s="17"/>
      <c r="E1849" s="13"/>
      <c r="F1849" s="13"/>
      <c r="G1849" s="19" t="str">
        <f t="shared" si="28"/>
        <v/>
      </c>
      <c r="H1849" s="13"/>
      <c r="I1849" s="13"/>
    </row>
    <row r="1850" spans="1:9" x14ac:dyDescent="0.3">
      <c r="A1850" s="18"/>
      <c r="B1850" s="13"/>
      <c r="C1850" s="19" t="str">
        <f>IF($B1850="","",IFERROR(INDEX(Items!$B:$B,MATCH($B1850,Items!$A:$A,0)),"Unknown code"))</f>
        <v/>
      </c>
      <c r="D1850" s="17"/>
      <c r="E1850" s="13"/>
      <c r="F1850" s="13"/>
      <c r="G1850" s="19" t="str">
        <f t="shared" si="28"/>
        <v/>
      </c>
      <c r="H1850" s="13"/>
      <c r="I1850" s="13"/>
    </row>
    <row r="1851" spans="1:9" x14ac:dyDescent="0.3">
      <c r="A1851" s="18"/>
      <c r="B1851" s="13"/>
      <c r="C1851" s="19" t="str">
        <f>IF($B1851="","",IFERROR(INDEX(Items!$B:$B,MATCH($B1851,Items!$A:$A,0)),"Unknown code"))</f>
        <v/>
      </c>
      <c r="D1851" s="17"/>
      <c r="E1851" s="13"/>
      <c r="F1851" s="13"/>
      <c r="G1851" s="19" t="str">
        <f t="shared" si="28"/>
        <v/>
      </c>
      <c r="H1851" s="13"/>
      <c r="I1851" s="13"/>
    </row>
    <row r="1852" spans="1:9" x14ac:dyDescent="0.3">
      <c r="A1852" s="18"/>
      <c r="B1852" s="13"/>
      <c r="C1852" s="19" t="str">
        <f>IF($B1852="","",IFERROR(INDEX(Items!$B:$B,MATCH($B1852,Items!$A:$A,0)),"Unknown code"))</f>
        <v/>
      </c>
      <c r="D1852" s="17"/>
      <c r="E1852" s="13"/>
      <c r="F1852" s="13"/>
      <c r="G1852" s="19" t="str">
        <f t="shared" si="28"/>
        <v/>
      </c>
      <c r="H1852" s="13"/>
      <c r="I1852" s="13"/>
    </row>
    <row r="1853" spans="1:9" x14ac:dyDescent="0.3">
      <c r="A1853" s="18"/>
      <c r="B1853" s="13"/>
      <c r="C1853" s="19" t="str">
        <f>IF($B1853="","",IFERROR(INDEX(Items!$B:$B,MATCH($B1853,Items!$A:$A,0)),"Unknown code"))</f>
        <v/>
      </c>
      <c r="D1853" s="17"/>
      <c r="E1853" s="13"/>
      <c r="F1853" s="13"/>
      <c r="G1853" s="19" t="str">
        <f t="shared" si="28"/>
        <v/>
      </c>
      <c r="H1853" s="13"/>
      <c r="I1853" s="13"/>
    </row>
    <row r="1854" spans="1:9" x14ac:dyDescent="0.3">
      <c r="A1854" s="18"/>
      <c r="B1854" s="13"/>
      <c r="C1854" s="19" t="str">
        <f>IF($B1854="","",IFERROR(INDEX(Items!$B:$B,MATCH($B1854,Items!$A:$A,0)),"Unknown code"))</f>
        <v/>
      </c>
      <c r="D1854" s="17"/>
      <c r="E1854" s="13"/>
      <c r="F1854" s="13"/>
      <c r="G1854" s="19" t="str">
        <f t="shared" si="28"/>
        <v/>
      </c>
      <c r="H1854" s="13"/>
      <c r="I1854" s="13"/>
    </row>
    <row r="1855" spans="1:9" x14ac:dyDescent="0.3">
      <c r="A1855" s="18"/>
      <c r="B1855" s="13"/>
      <c r="C1855" s="19" t="str">
        <f>IF($B1855="","",IFERROR(INDEX(Items!$B:$B,MATCH($B1855,Items!$A:$A,0)),"Unknown code"))</f>
        <v/>
      </c>
      <c r="D1855" s="17"/>
      <c r="E1855" s="13"/>
      <c r="F1855" s="13"/>
      <c r="G1855" s="19" t="str">
        <f t="shared" si="28"/>
        <v/>
      </c>
      <c r="H1855" s="13"/>
      <c r="I1855" s="13"/>
    </row>
    <row r="1856" spans="1:9" x14ac:dyDescent="0.3">
      <c r="A1856" s="18"/>
      <c r="B1856" s="13"/>
      <c r="C1856" s="19" t="str">
        <f>IF($B1856="","",IFERROR(INDEX(Items!$B:$B,MATCH($B1856,Items!$A:$A,0)),"Unknown code"))</f>
        <v/>
      </c>
      <c r="D1856" s="17"/>
      <c r="E1856" s="13"/>
      <c r="F1856" s="13"/>
      <c r="G1856" s="19" t="str">
        <f t="shared" si="28"/>
        <v/>
      </c>
      <c r="H1856" s="13"/>
      <c r="I1856" s="13"/>
    </row>
    <row r="1857" spans="1:9" x14ac:dyDescent="0.3">
      <c r="A1857" s="18"/>
      <c r="B1857" s="13"/>
      <c r="C1857" s="19" t="str">
        <f>IF($B1857="","",IFERROR(INDEX(Items!$B:$B,MATCH($B1857,Items!$A:$A,0)),"Unknown code"))</f>
        <v/>
      </c>
      <c r="D1857" s="17"/>
      <c r="E1857" s="13"/>
      <c r="F1857" s="13"/>
      <c r="G1857" s="19" t="str">
        <f t="shared" si="28"/>
        <v/>
      </c>
      <c r="H1857" s="13"/>
      <c r="I1857" s="13"/>
    </row>
    <row r="1858" spans="1:9" x14ac:dyDescent="0.3">
      <c r="A1858" s="18"/>
      <c r="B1858" s="13"/>
      <c r="C1858" s="19" t="str">
        <f>IF($B1858="","",IFERROR(INDEX(Items!$B:$B,MATCH($B1858,Items!$A:$A,0)),"Unknown code"))</f>
        <v/>
      </c>
      <c r="D1858" s="17"/>
      <c r="E1858" s="13"/>
      <c r="F1858" s="13"/>
      <c r="G1858" s="19" t="str">
        <f t="shared" si="28"/>
        <v/>
      </c>
      <c r="H1858" s="13"/>
      <c r="I1858" s="13"/>
    </row>
    <row r="1859" spans="1:9" x14ac:dyDescent="0.3">
      <c r="A1859" s="18"/>
      <c r="B1859" s="13"/>
      <c r="C1859" s="19" t="str">
        <f>IF($B1859="","",IFERROR(INDEX(Items!$B:$B,MATCH($B1859,Items!$A:$A,0)),"Unknown code"))</f>
        <v/>
      </c>
      <c r="D1859" s="17"/>
      <c r="E1859" s="13"/>
      <c r="F1859" s="13"/>
      <c r="G1859" s="19" t="str">
        <f t="shared" si="28"/>
        <v/>
      </c>
      <c r="H1859" s="13"/>
      <c r="I1859" s="13"/>
    </row>
    <row r="1860" spans="1:9" x14ac:dyDescent="0.3">
      <c r="A1860" s="18"/>
      <c r="B1860" s="13"/>
      <c r="C1860" s="19" t="str">
        <f>IF($B1860="","",IFERROR(INDEX(Items!$B:$B,MATCH($B1860,Items!$A:$A,0)),"Unknown code"))</f>
        <v/>
      </c>
      <c r="D1860" s="17"/>
      <c r="E1860" s="13"/>
      <c r="F1860" s="13"/>
      <c r="G1860" s="19" t="str">
        <f t="shared" ref="G1860:G1923" si="29">IF($D1860="","",IF(AND($E1860="",$F1860&lt;&gt;""),"Receipt",IF(AND($E1860&lt;&gt;"",$F1860=""),"Issue",IF(AND($E1860&lt;&gt;"",$F1860&lt;&gt;""),IF($E1860=$F1860,"Same location","Transfer"),"Location missing"))))</f>
        <v/>
      </c>
      <c r="H1860" s="13"/>
      <c r="I1860" s="13"/>
    </row>
    <row r="1861" spans="1:9" x14ac:dyDescent="0.3">
      <c r="A1861" s="18"/>
      <c r="B1861" s="13"/>
      <c r="C1861" s="19" t="str">
        <f>IF($B1861="","",IFERROR(INDEX(Items!$B:$B,MATCH($B1861,Items!$A:$A,0)),"Unknown code"))</f>
        <v/>
      </c>
      <c r="D1861" s="17"/>
      <c r="E1861" s="13"/>
      <c r="F1861" s="13"/>
      <c r="G1861" s="19" t="str">
        <f t="shared" si="29"/>
        <v/>
      </c>
      <c r="H1861" s="13"/>
      <c r="I1861" s="13"/>
    </row>
    <row r="1862" spans="1:9" x14ac:dyDescent="0.3">
      <c r="A1862" s="18"/>
      <c r="B1862" s="13"/>
      <c r="C1862" s="19" t="str">
        <f>IF($B1862="","",IFERROR(INDEX(Items!$B:$B,MATCH($B1862,Items!$A:$A,0)),"Unknown code"))</f>
        <v/>
      </c>
      <c r="D1862" s="17"/>
      <c r="E1862" s="13"/>
      <c r="F1862" s="13"/>
      <c r="G1862" s="19" t="str">
        <f t="shared" si="29"/>
        <v/>
      </c>
      <c r="H1862" s="13"/>
      <c r="I1862" s="13"/>
    </row>
    <row r="1863" spans="1:9" x14ac:dyDescent="0.3">
      <c r="A1863" s="18"/>
      <c r="B1863" s="13"/>
      <c r="C1863" s="19" t="str">
        <f>IF($B1863="","",IFERROR(INDEX(Items!$B:$B,MATCH($B1863,Items!$A:$A,0)),"Unknown code"))</f>
        <v/>
      </c>
      <c r="D1863" s="17"/>
      <c r="E1863" s="13"/>
      <c r="F1863" s="13"/>
      <c r="G1863" s="19" t="str">
        <f t="shared" si="29"/>
        <v/>
      </c>
      <c r="H1863" s="13"/>
      <c r="I1863" s="13"/>
    </row>
    <row r="1864" spans="1:9" x14ac:dyDescent="0.3">
      <c r="A1864" s="18"/>
      <c r="B1864" s="13"/>
      <c r="C1864" s="19" t="str">
        <f>IF($B1864="","",IFERROR(INDEX(Items!$B:$B,MATCH($B1864,Items!$A:$A,0)),"Unknown code"))</f>
        <v/>
      </c>
      <c r="D1864" s="17"/>
      <c r="E1864" s="13"/>
      <c r="F1864" s="13"/>
      <c r="G1864" s="19" t="str">
        <f t="shared" si="29"/>
        <v/>
      </c>
      <c r="H1864" s="13"/>
      <c r="I1864" s="13"/>
    </row>
    <row r="1865" spans="1:9" x14ac:dyDescent="0.3">
      <c r="A1865" s="18"/>
      <c r="B1865" s="13"/>
      <c r="C1865" s="19" t="str">
        <f>IF($B1865="","",IFERROR(INDEX(Items!$B:$B,MATCH($B1865,Items!$A:$A,0)),"Unknown code"))</f>
        <v/>
      </c>
      <c r="D1865" s="17"/>
      <c r="E1865" s="13"/>
      <c r="F1865" s="13"/>
      <c r="G1865" s="19" t="str">
        <f t="shared" si="29"/>
        <v/>
      </c>
      <c r="H1865" s="13"/>
      <c r="I1865" s="13"/>
    </row>
    <row r="1866" spans="1:9" x14ac:dyDescent="0.3">
      <c r="A1866" s="18"/>
      <c r="B1866" s="13"/>
      <c r="C1866" s="19" t="str">
        <f>IF($B1866="","",IFERROR(INDEX(Items!$B:$B,MATCH($B1866,Items!$A:$A,0)),"Unknown code"))</f>
        <v/>
      </c>
      <c r="D1866" s="17"/>
      <c r="E1866" s="13"/>
      <c r="F1866" s="13"/>
      <c r="G1866" s="19" t="str">
        <f t="shared" si="29"/>
        <v/>
      </c>
      <c r="H1866" s="13"/>
      <c r="I1866" s="13"/>
    </row>
    <row r="1867" spans="1:9" x14ac:dyDescent="0.3">
      <c r="A1867" s="18"/>
      <c r="B1867" s="13"/>
      <c r="C1867" s="19" t="str">
        <f>IF($B1867="","",IFERROR(INDEX(Items!$B:$B,MATCH($B1867,Items!$A:$A,0)),"Unknown code"))</f>
        <v/>
      </c>
      <c r="D1867" s="17"/>
      <c r="E1867" s="13"/>
      <c r="F1867" s="13"/>
      <c r="G1867" s="19" t="str">
        <f t="shared" si="29"/>
        <v/>
      </c>
      <c r="H1867" s="13"/>
      <c r="I1867" s="13"/>
    </row>
    <row r="1868" spans="1:9" x14ac:dyDescent="0.3">
      <c r="A1868" s="18"/>
      <c r="B1868" s="13"/>
      <c r="C1868" s="19" t="str">
        <f>IF($B1868="","",IFERROR(INDEX(Items!$B:$B,MATCH($B1868,Items!$A:$A,0)),"Unknown code"))</f>
        <v/>
      </c>
      <c r="D1868" s="17"/>
      <c r="E1868" s="13"/>
      <c r="F1868" s="13"/>
      <c r="G1868" s="19" t="str">
        <f t="shared" si="29"/>
        <v/>
      </c>
      <c r="H1868" s="13"/>
      <c r="I1868" s="13"/>
    </row>
    <row r="1869" spans="1:9" x14ac:dyDescent="0.3">
      <c r="A1869" s="18"/>
      <c r="B1869" s="13"/>
      <c r="C1869" s="19" t="str">
        <f>IF($B1869="","",IFERROR(INDEX(Items!$B:$B,MATCH($B1869,Items!$A:$A,0)),"Unknown code"))</f>
        <v/>
      </c>
      <c r="D1869" s="17"/>
      <c r="E1869" s="13"/>
      <c r="F1869" s="13"/>
      <c r="G1869" s="19" t="str">
        <f t="shared" si="29"/>
        <v/>
      </c>
      <c r="H1869" s="13"/>
      <c r="I1869" s="13"/>
    </row>
    <row r="1870" spans="1:9" x14ac:dyDescent="0.3">
      <c r="A1870" s="18"/>
      <c r="B1870" s="13"/>
      <c r="C1870" s="19" t="str">
        <f>IF($B1870="","",IFERROR(INDEX(Items!$B:$B,MATCH($B1870,Items!$A:$A,0)),"Unknown code"))</f>
        <v/>
      </c>
      <c r="D1870" s="17"/>
      <c r="E1870" s="13"/>
      <c r="F1870" s="13"/>
      <c r="G1870" s="19" t="str">
        <f t="shared" si="29"/>
        <v/>
      </c>
      <c r="H1870" s="13"/>
      <c r="I1870" s="13"/>
    </row>
    <row r="1871" spans="1:9" x14ac:dyDescent="0.3">
      <c r="A1871" s="18"/>
      <c r="B1871" s="13"/>
      <c r="C1871" s="19" t="str">
        <f>IF($B1871="","",IFERROR(INDEX(Items!$B:$B,MATCH($B1871,Items!$A:$A,0)),"Unknown code"))</f>
        <v/>
      </c>
      <c r="D1871" s="17"/>
      <c r="E1871" s="13"/>
      <c r="F1871" s="13"/>
      <c r="G1871" s="19" t="str">
        <f t="shared" si="29"/>
        <v/>
      </c>
      <c r="H1871" s="13"/>
      <c r="I1871" s="13"/>
    </row>
    <row r="1872" spans="1:9" x14ac:dyDescent="0.3">
      <c r="A1872" s="18"/>
      <c r="B1872" s="13"/>
      <c r="C1872" s="19" t="str">
        <f>IF($B1872="","",IFERROR(INDEX(Items!$B:$B,MATCH($B1872,Items!$A:$A,0)),"Unknown code"))</f>
        <v/>
      </c>
      <c r="D1872" s="17"/>
      <c r="E1872" s="13"/>
      <c r="F1872" s="13"/>
      <c r="G1872" s="19" t="str">
        <f t="shared" si="29"/>
        <v/>
      </c>
      <c r="H1872" s="13"/>
      <c r="I1872" s="13"/>
    </row>
    <row r="1873" spans="1:9" x14ac:dyDescent="0.3">
      <c r="A1873" s="18"/>
      <c r="B1873" s="13"/>
      <c r="C1873" s="19" t="str">
        <f>IF($B1873="","",IFERROR(INDEX(Items!$B:$B,MATCH($B1873,Items!$A:$A,0)),"Unknown code"))</f>
        <v/>
      </c>
      <c r="D1873" s="17"/>
      <c r="E1873" s="13"/>
      <c r="F1873" s="13"/>
      <c r="G1873" s="19" t="str">
        <f t="shared" si="29"/>
        <v/>
      </c>
      <c r="H1873" s="13"/>
      <c r="I1873" s="13"/>
    </row>
    <row r="1874" spans="1:9" x14ac:dyDescent="0.3">
      <c r="A1874" s="18"/>
      <c r="B1874" s="13"/>
      <c r="C1874" s="19" t="str">
        <f>IF($B1874="","",IFERROR(INDEX(Items!$B:$B,MATCH($B1874,Items!$A:$A,0)),"Unknown code"))</f>
        <v/>
      </c>
      <c r="D1874" s="17"/>
      <c r="E1874" s="13"/>
      <c r="F1874" s="13"/>
      <c r="G1874" s="19" t="str">
        <f t="shared" si="29"/>
        <v/>
      </c>
      <c r="H1874" s="13"/>
      <c r="I1874" s="13"/>
    </row>
    <row r="1875" spans="1:9" x14ac:dyDescent="0.3">
      <c r="A1875" s="18"/>
      <c r="B1875" s="13"/>
      <c r="C1875" s="19" t="str">
        <f>IF($B1875="","",IFERROR(INDEX(Items!$B:$B,MATCH($B1875,Items!$A:$A,0)),"Unknown code"))</f>
        <v/>
      </c>
      <c r="D1875" s="17"/>
      <c r="E1875" s="13"/>
      <c r="F1875" s="13"/>
      <c r="G1875" s="19" t="str">
        <f t="shared" si="29"/>
        <v/>
      </c>
      <c r="H1875" s="13"/>
      <c r="I1875" s="13"/>
    </row>
    <row r="1876" spans="1:9" x14ac:dyDescent="0.3">
      <c r="A1876" s="18"/>
      <c r="B1876" s="13"/>
      <c r="C1876" s="19" t="str">
        <f>IF($B1876="","",IFERROR(INDEX(Items!$B:$B,MATCH($B1876,Items!$A:$A,0)),"Unknown code"))</f>
        <v/>
      </c>
      <c r="D1876" s="17"/>
      <c r="E1876" s="13"/>
      <c r="F1876" s="13"/>
      <c r="G1876" s="19" t="str">
        <f t="shared" si="29"/>
        <v/>
      </c>
      <c r="H1876" s="13"/>
      <c r="I1876" s="13"/>
    </row>
    <row r="1877" spans="1:9" x14ac:dyDescent="0.3">
      <c r="A1877" s="18"/>
      <c r="B1877" s="13"/>
      <c r="C1877" s="19" t="str">
        <f>IF($B1877="","",IFERROR(INDEX(Items!$B:$B,MATCH($B1877,Items!$A:$A,0)),"Unknown code"))</f>
        <v/>
      </c>
      <c r="D1877" s="17"/>
      <c r="E1877" s="13"/>
      <c r="F1877" s="13"/>
      <c r="G1877" s="19" t="str">
        <f t="shared" si="29"/>
        <v/>
      </c>
      <c r="H1877" s="13"/>
      <c r="I1877" s="13"/>
    </row>
    <row r="1878" spans="1:9" x14ac:dyDescent="0.3">
      <c r="A1878" s="18"/>
      <c r="B1878" s="13"/>
      <c r="C1878" s="19" t="str">
        <f>IF($B1878="","",IFERROR(INDEX(Items!$B:$B,MATCH($B1878,Items!$A:$A,0)),"Unknown code"))</f>
        <v/>
      </c>
      <c r="D1878" s="17"/>
      <c r="E1878" s="13"/>
      <c r="F1878" s="13"/>
      <c r="G1878" s="19" t="str">
        <f t="shared" si="29"/>
        <v/>
      </c>
      <c r="H1878" s="13"/>
      <c r="I1878" s="13"/>
    </row>
    <row r="1879" spans="1:9" x14ac:dyDescent="0.3">
      <c r="A1879" s="18"/>
      <c r="B1879" s="13"/>
      <c r="C1879" s="19" t="str">
        <f>IF($B1879="","",IFERROR(INDEX(Items!$B:$B,MATCH($B1879,Items!$A:$A,0)),"Unknown code"))</f>
        <v/>
      </c>
      <c r="D1879" s="17"/>
      <c r="E1879" s="13"/>
      <c r="F1879" s="13"/>
      <c r="G1879" s="19" t="str">
        <f t="shared" si="29"/>
        <v/>
      </c>
      <c r="H1879" s="13"/>
      <c r="I1879" s="13"/>
    </row>
    <row r="1880" spans="1:9" x14ac:dyDescent="0.3">
      <c r="A1880" s="18"/>
      <c r="B1880" s="13"/>
      <c r="C1880" s="19" t="str">
        <f>IF($B1880="","",IFERROR(INDEX(Items!$B:$B,MATCH($B1880,Items!$A:$A,0)),"Unknown code"))</f>
        <v/>
      </c>
      <c r="D1880" s="17"/>
      <c r="E1880" s="13"/>
      <c r="F1880" s="13"/>
      <c r="G1880" s="19" t="str">
        <f t="shared" si="29"/>
        <v/>
      </c>
      <c r="H1880" s="13"/>
      <c r="I1880" s="13"/>
    </row>
    <row r="1881" spans="1:9" x14ac:dyDescent="0.3">
      <c r="A1881" s="18"/>
      <c r="B1881" s="13"/>
      <c r="C1881" s="19" t="str">
        <f>IF($B1881="","",IFERROR(INDEX(Items!$B:$B,MATCH($B1881,Items!$A:$A,0)),"Unknown code"))</f>
        <v/>
      </c>
      <c r="D1881" s="17"/>
      <c r="E1881" s="13"/>
      <c r="F1881" s="13"/>
      <c r="G1881" s="19" t="str">
        <f t="shared" si="29"/>
        <v/>
      </c>
      <c r="H1881" s="13"/>
      <c r="I1881" s="13"/>
    </row>
    <row r="1882" spans="1:9" x14ac:dyDescent="0.3">
      <c r="A1882" s="18"/>
      <c r="B1882" s="13"/>
      <c r="C1882" s="19" t="str">
        <f>IF($B1882="","",IFERROR(INDEX(Items!$B:$B,MATCH($B1882,Items!$A:$A,0)),"Unknown code"))</f>
        <v/>
      </c>
      <c r="D1882" s="17"/>
      <c r="E1882" s="13"/>
      <c r="F1882" s="13"/>
      <c r="G1882" s="19" t="str">
        <f t="shared" si="29"/>
        <v/>
      </c>
      <c r="H1882" s="13"/>
      <c r="I1882" s="13"/>
    </row>
    <row r="1883" spans="1:9" x14ac:dyDescent="0.3">
      <c r="A1883" s="18"/>
      <c r="B1883" s="13"/>
      <c r="C1883" s="19" t="str">
        <f>IF($B1883="","",IFERROR(INDEX(Items!$B:$B,MATCH($B1883,Items!$A:$A,0)),"Unknown code"))</f>
        <v/>
      </c>
      <c r="D1883" s="17"/>
      <c r="E1883" s="13"/>
      <c r="F1883" s="13"/>
      <c r="G1883" s="19" t="str">
        <f t="shared" si="29"/>
        <v/>
      </c>
      <c r="H1883" s="13"/>
      <c r="I1883" s="13"/>
    </row>
    <row r="1884" spans="1:9" x14ac:dyDescent="0.3">
      <c r="A1884" s="18"/>
      <c r="B1884" s="13"/>
      <c r="C1884" s="19" t="str">
        <f>IF($B1884="","",IFERROR(INDEX(Items!$B:$B,MATCH($B1884,Items!$A:$A,0)),"Unknown code"))</f>
        <v/>
      </c>
      <c r="D1884" s="17"/>
      <c r="E1884" s="13"/>
      <c r="F1884" s="13"/>
      <c r="G1884" s="19" t="str">
        <f t="shared" si="29"/>
        <v/>
      </c>
      <c r="H1884" s="13"/>
      <c r="I1884" s="13"/>
    </row>
    <row r="1885" spans="1:9" x14ac:dyDescent="0.3">
      <c r="A1885" s="18"/>
      <c r="B1885" s="13"/>
      <c r="C1885" s="19" t="str">
        <f>IF($B1885="","",IFERROR(INDEX(Items!$B:$B,MATCH($B1885,Items!$A:$A,0)),"Unknown code"))</f>
        <v/>
      </c>
      <c r="D1885" s="17"/>
      <c r="E1885" s="13"/>
      <c r="F1885" s="13"/>
      <c r="G1885" s="19" t="str">
        <f t="shared" si="29"/>
        <v/>
      </c>
      <c r="H1885" s="13"/>
      <c r="I1885" s="13"/>
    </row>
    <row r="1886" spans="1:9" x14ac:dyDescent="0.3">
      <c r="A1886" s="18"/>
      <c r="B1886" s="13"/>
      <c r="C1886" s="19" t="str">
        <f>IF($B1886="","",IFERROR(INDEX(Items!$B:$B,MATCH($B1886,Items!$A:$A,0)),"Unknown code"))</f>
        <v/>
      </c>
      <c r="D1886" s="17"/>
      <c r="E1886" s="13"/>
      <c r="F1886" s="13"/>
      <c r="G1886" s="19" t="str">
        <f t="shared" si="29"/>
        <v/>
      </c>
      <c r="H1886" s="13"/>
      <c r="I1886" s="13"/>
    </row>
    <row r="1887" spans="1:9" x14ac:dyDescent="0.3">
      <c r="A1887" s="18"/>
      <c r="B1887" s="13"/>
      <c r="C1887" s="19" t="str">
        <f>IF($B1887="","",IFERROR(INDEX(Items!$B:$B,MATCH($B1887,Items!$A:$A,0)),"Unknown code"))</f>
        <v/>
      </c>
      <c r="D1887" s="17"/>
      <c r="E1887" s="13"/>
      <c r="F1887" s="13"/>
      <c r="G1887" s="19" t="str">
        <f t="shared" si="29"/>
        <v/>
      </c>
      <c r="H1887" s="13"/>
      <c r="I1887" s="13"/>
    </row>
    <row r="1888" spans="1:9" x14ac:dyDescent="0.3">
      <c r="A1888" s="18"/>
      <c r="B1888" s="13"/>
      <c r="C1888" s="19" t="str">
        <f>IF($B1888="","",IFERROR(INDEX(Items!$B:$B,MATCH($B1888,Items!$A:$A,0)),"Unknown code"))</f>
        <v/>
      </c>
      <c r="D1888" s="17"/>
      <c r="E1888" s="13"/>
      <c r="F1888" s="13"/>
      <c r="G1888" s="19" t="str">
        <f t="shared" si="29"/>
        <v/>
      </c>
      <c r="H1888" s="13"/>
      <c r="I1888" s="13"/>
    </row>
    <row r="1889" spans="1:9" x14ac:dyDescent="0.3">
      <c r="A1889" s="18"/>
      <c r="B1889" s="13"/>
      <c r="C1889" s="19" t="str">
        <f>IF($B1889="","",IFERROR(INDEX(Items!$B:$B,MATCH($B1889,Items!$A:$A,0)),"Unknown code"))</f>
        <v/>
      </c>
      <c r="D1889" s="17"/>
      <c r="E1889" s="13"/>
      <c r="F1889" s="13"/>
      <c r="G1889" s="19" t="str">
        <f t="shared" si="29"/>
        <v/>
      </c>
      <c r="H1889" s="13"/>
      <c r="I1889" s="13"/>
    </row>
    <row r="1890" spans="1:9" x14ac:dyDescent="0.3">
      <c r="A1890" s="18"/>
      <c r="B1890" s="13"/>
      <c r="C1890" s="19" t="str">
        <f>IF($B1890="","",IFERROR(INDEX(Items!$B:$B,MATCH($B1890,Items!$A:$A,0)),"Unknown code"))</f>
        <v/>
      </c>
      <c r="D1890" s="17"/>
      <c r="E1890" s="13"/>
      <c r="F1890" s="13"/>
      <c r="G1890" s="19" t="str">
        <f t="shared" si="29"/>
        <v/>
      </c>
      <c r="H1890" s="13"/>
      <c r="I1890" s="13"/>
    </row>
    <row r="1891" spans="1:9" x14ac:dyDescent="0.3">
      <c r="A1891" s="18"/>
      <c r="B1891" s="13"/>
      <c r="C1891" s="19" t="str">
        <f>IF($B1891="","",IFERROR(INDEX(Items!$B:$B,MATCH($B1891,Items!$A:$A,0)),"Unknown code"))</f>
        <v/>
      </c>
      <c r="D1891" s="17"/>
      <c r="E1891" s="13"/>
      <c r="F1891" s="13"/>
      <c r="G1891" s="19" t="str">
        <f t="shared" si="29"/>
        <v/>
      </c>
      <c r="H1891" s="13"/>
      <c r="I1891" s="13"/>
    </row>
    <row r="1892" spans="1:9" x14ac:dyDescent="0.3">
      <c r="A1892" s="18"/>
      <c r="B1892" s="13"/>
      <c r="C1892" s="19" t="str">
        <f>IF($B1892="","",IFERROR(INDEX(Items!$B:$B,MATCH($B1892,Items!$A:$A,0)),"Unknown code"))</f>
        <v/>
      </c>
      <c r="D1892" s="17"/>
      <c r="E1892" s="13"/>
      <c r="F1892" s="13"/>
      <c r="G1892" s="19" t="str">
        <f t="shared" si="29"/>
        <v/>
      </c>
      <c r="H1892" s="13"/>
      <c r="I1892" s="13"/>
    </row>
    <row r="1893" spans="1:9" x14ac:dyDescent="0.3">
      <c r="A1893" s="18"/>
      <c r="B1893" s="13"/>
      <c r="C1893" s="19" t="str">
        <f>IF($B1893="","",IFERROR(INDEX(Items!$B:$B,MATCH($B1893,Items!$A:$A,0)),"Unknown code"))</f>
        <v/>
      </c>
      <c r="D1893" s="17"/>
      <c r="E1893" s="13"/>
      <c r="F1893" s="13"/>
      <c r="G1893" s="19" t="str">
        <f t="shared" si="29"/>
        <v/>
      </c>
      <c r="H1893" s="13"/>
      <c r="I1893" s="13"/>
    </row>
    <row r="1894" spans="1:9" x14ac:dyDescent="0.3">
      <c r="A1894" s="18"/>
      <c r="B1894" s="13"/>
      <c r="C1894" s="19" t="str">
        <f>IF($B1894="","",IFERROR(INDEX(Items!$B:$B,MATCH($B1894,Items!$A:$A,0)),"Unknown code"))</f>
        <v/>
      </c>
      <c r="D1894" s="17"/>
      <c r="E1894" s="13"/>
      <c r="F1894" s="13"/>
      <c r="G1894" s="19" t="str">
        <f t="shared" si="29"/>
        <v/>
      </c>
      <c r="H1894" s="13"/>
      <c r="I1894" s="13"/>
    </row>
    <row r="1895" spans="1:9" x14ac:dyDescent="0.3">
      <c r="A1895" s="18"/>
      <c r="B1895" s="13"/>
      <c r="C1895" s="19" t="str">
        <f>IF($B1895="","",IFERROR(INDEX(Items!$B:$B,MATCH($B1895,Items!$A:$A,0)),"Unknown code"))</f>
        <v/>
      </c>
      <c r="D1895" s="17"/>
      <c r="E1895" s="13"/>
      <c r="F1895" s="13"/>
      <c r="G1895" s="19" t="str">
        <f t="shared" si="29"/>
        <v/>
      </c>
      <c r="H1895" s="13"/>
      <c r="I1895" s="13"/>
    </row>
    <row r="1896" spans="1:9" x14ac:dyDescent="0.3">
      <c r="A1896" s="18"/>
      <c r="B1896" s="13"/>
      <c r="C1896" s="19" t="str">
        <f>IF($B1896="","",IFERROR(INDEX(Items!$B:$B,MATCH($B1896,Items!$A:$A,0)),"Unknown code"))</f>
        <v/>
      </c>
      <c r="D1896" s="17"/>
      <c r="E1896" s="13"/>
      <c r="F1896" s="13"/>
      <c r="G1896" s="19" t="str">
        <f t="shared" si="29"/>
        <v/>
      </c>
      <c r="H1896" s="13"/>
      <c r="I1896" s="13"/>
    </row>
    <row r="1897" spans="1:9" x14ac:dyDescent="0.3">
      <c r="A1897" s="18"/>
      <c r="B1897" s="13"/>
      <c r="C1897" s="19" t="str">
        <f>IF($B1897="","",IFERROR(INDEX(Items!$B:$B,MATCH($B1897,Items!$A:$A,0)),"Unknown code"))</f>
        <v/>
      </c>
      <c r="D1897" s="17"/>
      <c r="E1897" s="13"/>
      <c r="F1897" s="13"/>
      <c r="G1897" s="19" t="str">
        <f t="shared" si="29"/>
        <v/>
      </c>
      <c r="H1897" s="13"/>
      <c r="I1897" s="13"/>
    </row>
    <row r="1898" spans="1:9" x14ac:dyDescent="0.3">
      <c r="A1898" s="18"/>
      <c r="B1898" s="13"/>
      <c r="C1898" s="19" t="str">
        <f>IF($B1898="","",IFERROR(INDEX(Items!$B:$B,MATCH($B1898,Items!$A:$A,0)),"Unknown code"))</f>
        <v/>
      </c>
      <c r="D1898" s="17"/>
      <c r="E1898" s="13"/>
      <c r="F1898" s="13"/>
      <c r="G1898" s="19" t="str">
        <f t="shared" si="29"/>
        <v/>
      </c>
      <c r="H1898" s="13"/>
      <c r="I1898" s="13"/>
    </row>
    <row r="1899" spans="1:9" x14ac:dyDescent="0.3">
      <c r="A1899" s="18"/>
      <c r="B1899" s="13"/>
      <c r="C1899" s="19" t="str">
        <f>IF($B1899="","",IFERROR(INDEX(Items!$B:$B,MATCH($B1899,Items!$A:$A,0)),"Unknown code"))</f>
        <v/>
      </c>
      <c r="D1899" s="17"/>
      <c r="E1899" s="13"/>
      <c r="F1899" s="13"/>
      <c r="G1899" s="19" t="str">
        <f t="shared" si="29"/>
        <v/>
      </c>
      <c r="H1899" s="13"/>
      <c r="I1899" s="13"/>
    </row>
    <row r="1900" spans="1:9" x14ac:dyDescent="0.3">
      <c r="A1900" s="18"/>
      <c r="B1900" s="13"/>
      <c r="C1900" s="19" t="str">
        <f>IF($B1900="","",IFERROR(INDEX(Items!$B:$B,MATCH($B1900,Items!$A:$A,0)),"Unknown code"))</f>
        <v/>
      </c>
      <c r="D1900" s="17"/>
      <c r="E1900" s="13"/>
      <c r="F1900" s="13"/>
      <c r="G1900" s="19" t="str">
        <f t="shared" si="29"/>
        <v/>
      </c>
      <c r="H1900" s="13"/>
      <c r="I1900" s="13"/>
    </row>
    <row r="1901" spans="1:9" x14ac:dyDescent="0.3">
      <c r="A1901" s="18"/>
      <c r="B1901" s="13"/>
      <c r="C1901" s="19" t="str">
        <f>IF($B1901="","",IFERROR(INDEX(Items!$B:$B,MATCH($B1901,Items!$A:$A,0)),"Unknown code"))</f>
        <v/>
      </c>
      <c r="D1901" s="17"/>
      <c r="E1901" s="13"/>
      <c r="F1901" s="13"/>
      <c r="G1901" s="19" t="str">
        <f t="shared" si="29"/>
        <v/>
      </c>
      <c r="H1901" s="13"/>
      <c r="I1901" s="13"/>
    </row>
    <row r="1902" spans="1:9" x14ac:dyDescent="0.3">
      <c r="A1902" s="18"/>
      <c r="B1902" s="13"/>
      <c r="C1902" s="19" t="str">
        <f>IF($B1902="","",IFERROR(INDEX(Items!$B:$B,MATCH($B1902,Items!$A:$A,0)),"Unknown code"))</f>
        <v/>
      </c>
      <c r="D1902" s="17"/>
      <c r="E1902" s="13"/>
      <c r="F1902" s="13"/>
      <c r="G1902" s="19" t="str">
        <f t="shared" si="29"/>
        <v/>
      </c>
      <c r="H1902" s="13"/>
      <c r="I1902" s="13"/>
    </row>
    <row r="1903" spans="1:9" x14ac:dyDescent="0.3">
      <c r="A1903" s="18"/>
      <c r="B1903" s="13"/>
      <c r="C1903" s="19" t="str">
        <f>IF($B1903="","",IFERROR(INDEX(Items!$B:$B,MATCH($B1903,Items!$A:$A,0)),"Unknown code"))</f>
        <v/>
      </c>
      <c r="D1903" s="17"/>
      <c r="E1903" s="13"/>
      <c r="F1903" s="13"/>
      <c r="G1903" s="19" t="str">
        <f t="shared" si="29"/>
        <v/>
      </c>
      <c r="H1903" s="13"/>
      <c r="I1903" s="13"/>
    </row>
    <row r="1904" spans="1:9" x14ac:dyDescent="0.3">
      <c r="A1904" s="18"/>
      <c r="B1904" s="13"/>
      <c r="C1904" s="19" t="str">
        <f>IF($B1904="","",IFERROR(INDEX(Items!$B:$B,MATCH($B1904,Items!$A:$A,0)),"Unknown code"))</f>
        <v/>
      </c>
      <c r="D1904" s="17"/>
      <c r="E1904" s="13"/>
      <c r="F1904" s="13"/>
      <c r="G1904" s="19" t="str">
        <f t="shared" si="29"/>
        <v/>
      </c>
      <c r="H1904" s="13"/>
      <c r="I1904" s="13"/>
    </row>
    <row r="1905" spans="1:9" x14ac:dyDescent="0.3">
      <c r="A1905" s="18"/>
      <c r="B1905" s="13"/>
      <c r="C1905" s="19" t="str">
        <f>IF($B1905="","",IFERROR(INDEX(Items!$B:$B,MATCH($B1905,Items!$A:$A,0)),"Unknown code"))</f>
        <v/>
      </c>
      <c r="D1905" s="17"/>
      <c r="E1905" s="13"/>
      <c r="F1905" s="13"/>
      <c r="G1905" s="19" t="str">
        <f t="shared" si="29"/>
        <v/>
      </c>
      <c r="H1905" s="13"/>
      <c r="I1905" s="13"/>
    </row>
    <row r="1906" spans="1:9" x14ac:dyDescent="0.3">
      <c r="A1906" s="18"/>
      <c r="B1906" s="13"/>
      <c r="C1906" s="19" t="str">
        <f>IF($B1906="","",IFERROR(INDEX(Items!$B:$B,MATCH($B1906,Items!$A:$A,0)),"Unknown code"))</f>
        <v/>
      </c>
      <c r="D1906" s="17"/>
      <c r="E1906" s="13"/>
      <c r="F1906" s="13"/>
      <c r="G1906" s="19" t="str">
        <f t="shared" si="29"/>
        <v/>
      </c>
      <c r="H1906" s="13"/>
      <c r="I1906" s="13"/>
    </row>
    <row r="1907" spans="1:9" x14ac:dyDescent="0.3">
      <c r="A1907" s="18"/>
      <c r="B1907" s="13"/>
      <c r="C1907" s="19" t="str">
        <f>IF($B1907="","",IFERROR(INDEX(Items!$B:$B,MATCH($B1907,Items!$A:$A,0)),"Unknown code"))</f>
        <v/>
      </c>
      <c r="D1907" s="17"/>
      <c r="E1907" s="13"/>
      <c r="F1907" s="13"/>
      <c r="G1907" s="19" t="str">
        <f t="shared" si="29"/>
        <v/>
      </c>
      <c r="H1907" s="13"/>
      <c r="I1907" s="13"/>
    </row>
    <row r="1908" spans="1:9" x14ac:dyDescent="0.3">
      <c r="A1908" s="18"/>
      <c r="B1908" s="13"/>
      <c r="C1908" s="19" t="str">
        <f>IF($B1908="","",IFERROR(INDEX(Items!$B:$B,MATCH($B1908,Items!$A:$A,0)),"Unknown code"))</f>
        <v/>
      </c>
      <c r="D1908" s="17"/>
      <c r="E1908" s="13"/>
      <c r="F1908" s="13"/>
      <c r="G1908" s="19" t="str">
        <f t="shared" si="29"/>
        <v/>
      </c>
      <c r="H1908" s="13"/>
      <c r="I1908" s="13"/>
    </row>
    <row r="1909" spans="1:9" x14ac:dyDescent="0.3">
      <c r="A1909" s="18"/>
      <c r="B1909" s="13"/>
      <c r="C1909" s="19" t="str">
        <f>IF($B1909="","",IFERROR(INDEX(Items!$B:$B,MATCH($B1909,Items!$A:$A,0)),"Unknown code"))</f>
        <v/>
      </c>
      <c r="D1909" s="17"/>
      <c r="E1909" s="13"/>
      <c r="F1909" s="13"/>
      <c r="G1909" s="19" t="str">
        <f t="shared" si="29"/>
        <v/>
      </c>
      <c r="H1909" s="13"/>
      <c r="I1909" s="13"/>
    </row>
    <row r="1910" spans="1:9" x14ac:dyDescent="0.3">
      <c r="A1910" s="18"/>
      <c r="B1910" s="13"/>
      <c r="C1910" s="19" t="str">
        <f>IF($B1910="","",IFERROR(INDEX(Items!$B:$B,MATCH($B1910,Items!$A:$A,0)),"Unknown code"))</f>
        <v/>
      </c>
      <c r="D1910" s="17"/>
      <c r="E1910" s="13"/>
      <c r="F1910" s="13"/>
      <c r="G1910" s="19" t="str">
        <f t="shared" si="29"/>
        <v/>
      </c>
      <c r="H1910" s="13"/>
      <c r="I1910" s="13"/>
    </row>
    <row r="1911" spans="1:9" x14ac:dyDescent="0.3">
      <c r="A1911" s="18"/>
      <c r="B1911" s="13"/>
      <c r="C1911" s="19" t="str">
        <f>IF($B1911="","",IFERROR(INDEX(Items!$B:$B,MATCH($B1911,Items!$A:$A,0)),"Unknown code"))</f>
        <v/>
      </c>
      <c r="D1911" s="17"/>
      <c r="E1911" s="13"/>
      <c r="F1911" s="13"/>
      <c r="G1911" s="19" t="str">
        <f t="shared" si="29"/>
        <v/>
      </c>
      <c r="H1911" s="13"/>
      <c r="I1911" s="13"/>
    </row>
    <row r="1912" spans="1:9" x14ac:dyDescent="0.3">
      <c r="A1912" s="18"/>
      <c r="B1912" s="13"/>
      <c r="C1912" s="19" t="str">
        <f>IF($B1912="","",IFERROR(INDEX(Items!$B:$B,MATCH($B1912,Items!$A:$A,0)),"Unknown code"))</f>
        <v/>
      </c>
      <c r="D1912" s="17"/>
      <c r="E1912" s="13"/>
      <c r="F1912" s="13"/>
      <c r="G1912" s="19" t="str">
        <f t="shared" si="29"/>
        <v/>
      </c>
      <c r="H1912" s="13"/>
      <c r="I1912" s="13"/>
    </row>
    <row r="1913" spans="1:9" x14ac:dyDescent="0.3">
      <c r="A1913" s="18"/>
      <c r="B1913" s="13"/>
      <c r="C1913" s="19" t="str">
        <f>IF($B1913="","",IFERROR(INDEX(Items!$B:$B,MATCH($B1913,Items!$A:$A,0)),"Unknown code"))</f>
        <v/>
      </c>
      <c r="D1913" s="17"/>
      <c r="E1913" s="13"/>
      <c r="F1913" s="13"/>
      <c r="G1913" s="19" t="str">
        <f t="shared" si="29"/>
        <v/>
      </c>
      <c r="H1913" s="13"/>
      <c r="I1913" s="13"/>
    </row>
    <row r="1914" spans="1:9" x14ac:dyDescent="0.3">
      <c r="A1914" s="18"/>
      <c r="B1914" s="13"/>
      <c r="C1914" s="19" t="str">
        <f>IF($B1914="","",IFERROR(INDEX(Items!$B:$B,MATCH($B1914,Items!$A:$A,0)),"Unknown code"))</f>
        <v/>
      </c>
      <c r="D1914" s="17"/>
      <c r="E1914" s="13"/>
      <c r="F1914" s="13"/>
      <c r="G1914" s="19" t="str">
        <f t="shared" si="29"/>
        <v/>
      </c>
      <c r="H1914" s="13"/>
      <c r="I1914" s="13"/>
    </row>
    <row r="1915" spans="1:9" x14ac:dyDescent="0.3">
      <c r="A1915" s="18"/>
      <c r="B1915" s="13"/>
      <c r="C1915" s="19" t="str">
        <f>IF($B1915="","",IFERROR(INDEX(Items!$B:$B,MATCH($B1915,Items!$A:$A,0)),"Unknown code"))</f>
        <v/>
      </c>
      <c r="D1915" s="17"/>
      <c r="E1915" s="13"/>
      <c r="F1915" s="13"/>
      <c r="G1915" s="19" t="str">
        <f t="shared" si="29"/>
        <v/>
      </c>
      <c r="H1915" s="13"/>
      <c r="I1915" s="13"/>
    </row>
    <row r="1916" spans="1:9" x14ac:dyDescent="0.3">
      <c r="A1916" s="18"/>
      <c r="B1916" s="13"/>
      <c r="C1916" s="19" t="str">
        <f>IF($B1916="","",IFERROR(INDEX(Items!$B:$B,MATCH($B1916,Items!$A:$A,0)),"Unknown code"))</f>
        <v/>
      </c>
      <c r="D1916" s="17"/>
      <c r="E1916" s="13"/>
      <c r="F1916" s="13"/>
      <c r="G1916" s="19" t="str">
        <f t="shared" si="29"/>
        <v/>
      </c>
      <c r="H1916" s="13"/>
      <c r="I1916" s="13"/>
    </row>
    <row r="1917" spans="1:9" x14ac:dyDescent="0.3">
      <c r="A1917" s="18"/>
      <c r="B1917" s="13"/>
      <c r="C1917" s="19" t="str">
        <f>IF($B1917="","",IFERROR(INDEX(Items!$B:$B,MATCH($B1917,Items!$A:$A,0)),"Unknown code"))</f>
        <v/>
      </c>
      <c r="D1917" s="17"/>
      <c r="E1917" s="13"/>
      <c r="F1917" s="13"/>
      <c r="G1917" s="19" t="str">
        <f t="shared" si="29"/>
        <v/>
      </c>
      <c r="H1917" s="13"/>
      <c r="I1917" s="13"/>
    </row>
    <row r="1918" spans="1:9" x14ac:dyDescent="0.3">
      <c r="A1918" s="18"/>
      <c r="B1918" s="13"/>
      <c r="C1918" s="19" t="str">
        <f>IF($B1918="","",IFERROR(INDEX(Items!$B:$B,MATCH($B1918,Items!$A:$A,0)),"Unknown code"))</f>
        <v/>
      </c>
      <c r="D1918" s="17"/>
      <c r="E1918" s="13"/>
      <c r="F1918" s="13"/>
      <c r="G1918" s="19" t="str">
        <f t="shared" si="29"/>
        <v/>
      </c>
      <c r="H1918" s="13"/>
      <c r="I1918" s="13"/>
    </row>
    <row r="1919" spans="1:9" x14ac:dyDescent="0.3">
      <c r="A1919" s="18"/>
      <c r="B1919" s="13"/>
      <c r="C1919" s="19" t="str">
        <f>IF($B1919="","",IFERROR(INDEX(Items!$B:$B,MATCH($B1919,Items!$A:$A,0)),"Unknown code"))</f>
        <v/>
      </c>
      <c r="D1919" s="17"/>
      <c r="E1919" s="13"/>
      <c r="F1919" s="13"/>
      <c r="G1919" s="19" t="str">
        <f t="shared" si="29"/>
        <v/>
      </c>
      <c r="H1919" s="13"/>
      <c r="I1919" s="13"/>
    </row>
    <row r="1920" spans="1:9" x14ac:dyDescent="0.3">
      <c r="A1920" s="18"/>
      <c r="B1920" s="13"/>
      <c r="C1920" s="19" t="str">
        <f>IF($B1920="","",IFERROR(INDEX(Items!$B:$B,MATCH($B1920,Items!$A:$A,0)),"Unknown code"))</f>
        <v/>
      </c>
      <c r="D1920" s="17"/>
      <c r="E1920" s="13"/>
      <c r="F1920" s="13"/>
      <c r="G1920" s="19" t="str">
        <f t="shared" si="29"/>
        <v/>
      </c>
      <c r="H1920" s="13"/>
      <c r="I1920" s="13"/>
    </row>
    <row r="1921" spans="1:9" x14ac:dyDescent="0.3">
      <c r="A1921" s="18"/>
      <c r="B1921" s="13"/>
      <c r="C1921" s="19" t="str">
        <f>IF($B1921="","",IFERROR(INDEX(Items!$B:$B,MATCH($B1921,Items!$A:$A,0)),"Unknown code"))</f>
        <v/>
      </c>
      <c r="D1921" s="17"/>
      <c r="E1921" s="13"/>
      <c r="F1921" s="13"/>
      <c r="G1921" s="19" t="str">
        <f t="shared" si="29"/>
        <v/>
      </c>
      <c r="H1921" s="13"/>
      <c r="I1921" s="13"/>
    </row>
    <row r="1922" spans="1:9" x14ac:dyDescent="0.3">
      <c r="A1922" s="18"/>
      <c r="B1922" s="13"/>
      <c r="C1922" s="19" t="str">
        <f>IF($B1922="","",IFERROR(INDEX(Items!$B:$B,MATCH($B1922,Items!$A:$A,0)),"Unknown code"))</f>
        <v/>
      </c>
      <c r="D1922" s="17"/>
      <c r="E1922" s="13"/>
      <c r="F1922" s="13"/>
      <c r="G1922" s="19" t="str">
        <f t="shared" si="29"/>
        <v/>
      </c>
      <c r="H1922" s="13"/>
      <c r="I1922" s="13"/>
    </row>
    <row r="1923" spans="1:9" x14ac:dyDescent="0.3">
      <c r="A1923" s="18"/>
      <c r="B1923" s="13"/>
      <c r="C1923" s="19" t="str">
        <f>IF($B1923="","",IFERROR(INDEX(Items!$B:$B,MATCH($B1923,Items!$A:$A,0)),"Unknown code"))</f>
        <v/>
      </c>
      <c r="D1923" s="17"/>
      <c r="E1923" s="13"/>
      <c r="F1923" s="13"/>
      <c r="G1923" s="19" t="str">
        <f t="shared" si="29"/>
        <v/>
      </c>
      <c r="H1923" s="13"/>
      <c r="I1923" s="13"/>
    </row>
    <row r="1924" spans="1:9" x14ac:dyDescent="0.3">
      <c r="A1924" s="18"/>
      <c r="B1924" s="13"/>
      <c r="C1924" s="19" t="str">
        <f>IF($B1924="","",IFERROR(INDEX(Items!$B:$B,MATCH($B1924,Items!$A:$A,0)),"Unknown code"))</f>
        <v/>
      </c>
      <c r="D1924" s="17"/>
      <c r="E1924" s="13"/>
      <c r="F1924" s="13"/>
      <c r="G1924" s="19" t="str">
        <f t="shared" ref="G1924:G1987" si="30">IF($D1924="","",IF(AND($E1924="",$F1924&lt;&gt;""),"Receipt",IF(AND($E1924&lt;&gt;"",$F1924=""),"Issue",IF(AND($E1924&lt;&gt;"",$F1924&lt;&gt;""),IF($E1924=$F1924,"Same location","Transfer"),"Location missing"))))</f>
        <v/>
      </c>
      <c r="H1924" s="13"/>
      <c r="I1924" s="13"/>
    </row>
    <row r="1925" spans="1:9" x14ac:dyDescent="0.3">
      <c r="A1925" s="18"/>
      <c r="B1925" s="13"/>
      <c r="C1925" s="19" t="str">
        <f>IF($B1925="","",IFERROR(INDEX(Items!$B:$B,MATCH($B1925,Items!$A:$A,0)),"Unknown code"))</f>
        <v/>
      </c>
      <c r="D1925" s="17"/>
      <c r="E1925" s="13"/>
      <c r="F1925" s="13"/>
      <c r="G1925" s="19" t="str">
        <f t="shared" si="30"/>
        <v/>
      </c>
      <c r="H1925" s="13"/>
      <c r="I1925" s="13"/>
    </row>
    <row r="1926" spans="1:9" x14ac:dyDescent="0.3">
      <c r="A1926" s="18"/>
      <c r="B1926" s="13"/>
      <c r="C1926" s="19" t="str">
        <f>IF($B1926="","",IFERROR(INDEX(Items!$B:$B,MATCH($B1926,Items!$A:$A,0)),"Unknown code"))</f>
        <v/>
      </c>
      <c r="D1926" s="17"/>
      <c r="E1926" s="13"/>
      <c r="F1926" s="13"/>
      <c r="G1926" s="19" t="str">
        <f t="shared" si="30"/>
        <v/>
      </c>
      <c r="H1926" s="13"/>
      <c r="I1926" s="13"/>
    </row>
    <row r="1927" spans="1:9" x14ac:dyDescent="0.3">
      <c r="A1927" s="18"/>
      <c r="B1927" s="13"/>
      <c r="C1927" s="19" t="str">
        <f>IF($B1927="","",IFERROR(INDEX(Items!$B:$B,MATCH($B1927,Items!$A:$A,0)),"Unknown code"))</f>
        <v/>
      </c>
      <c r="D1927" s="17"/>
      <c r="E1927" s="13"/>
      <c r="F1927" s="13"/>
      <c r="G1927" s="19" t="str">
        <f t="shared" si="30"/>
        <v/>
      </c>
      <c r="H1927" s="13"/>
      <c r="I1927" s="13"/>
    </row>
    <row r="1928" spans="1:9" x14ac:dyDescent="0.3">
      <c r="A1928" s="18"/>
      <c r="B1928" s="13"/>
      <c r="C1928" s="19" t="str">
        <f>IF($B1928="","",IFERROR(INDEX(Items!$B:$B,MATCH($B1928,Items!$A:$A,0)),"Unknown code"))</f>
        <v/>
      </c>
      <c r="D1928" s="17"/>
      <c r="E1928" s="13"/>
      <c r="F1928" s="13"/>
      <c r="G1928" s="19" t="str">
        <f t="shared" si="30"/>
        <v/>
      </c>
      <c r="H1928" s="13"/>
      <c r="I1928" s="13"/>
    </row>
    <row r="1929" spans="1:9" x14ac:dyDescent="0.3">
      <c r="A1929" s="18"/>
      <c r="B1929" s="13"/>
      <c r="C1929" s="19" t="str">
        <f>IF($B1929="","",IFERROR(INDEX(Items!$B:$B,MATCH($B1929,Items!$A:$A,0)),"Unknown code"))</f>
        <v/>
      </c>
      <c r="D1929" s="17"/>
      <c r="E1929" s="13"/>
      <c r="F1929" s="13"/>
      <c r="G1929" s="19" t="str">
        <f t="shared" si="30"/>
        <v/>
      </c>
      <c r="H1929" s="13"/>
      <c r="I1929" s="13"/>
    </row>
    <row r="1930" spans="1:9" x14ac:dyDescent="0.3">
      <c r="A1930" s="18"/>
      <c r="B1930" s="13"/>
      <c r="C1930" s="19" t="str">
        <f>IF($B1930="","",IFERROR(INDEX(Items!$B:$B,MATCH($B1930,Items!$A:$A,0)),"Unknown code"))</f>
        <v/>
      </c>
      <c r="D1930" s="17"/>
      <c r="E1930" s="13"/>
      <c r="F1930" s="13"/>
      <c r="G1930" s="19" t="str">
        <f t="shared" si="30"/>
        <v/>
      </c>
      <c r="H1930" s="13"/>
      <c r="I1930" s="13"/>
    </row>
    <row r="1931" spans="1:9" x14ac:dyDescent="0.3">
      <c r="A1931" s="18"/>
      <c r="B1931" s="13"/>
      <c r="C1931" s="19" t="str">
        <f>IF($B1931="","",IFERROR(INDEX(Items!$B:$B,MATCH($B1931,Items!$A:$A,0)),"Unknown code"))</f>
        <v/>
      </c>
      <c r="D1931" s="17"/>
      <c r="E1931" s="13"/>
      <c r="F1931" s="13"/>
      <c r="G1931" s="19" t="str">
        <f t="shared" si="30"/>
        <v/>
      </c>
      <c r="H1931" s="13"/>
      <c r="I1931" s="13"/>
    </row>
    <row r="1932" spans="1:9" x14ac:dyDescent="0.3">
      <c r="A1932" s="18"/>
      <c r="B1932" s="13"/>
      <c r="C1932" s="19" t="str">
        <f>IF($B1932="","",IFERROR(INDEX(Items!$B:$B,MATCH($B1932,Items!$A:$A,0)),"Unknown code"))</f>
        <v/>
      </c>
      <c r="D1932" s="17"/>
      <c r="E1932" s="13"/>
      <c r="F1932" s="13"/>
      <c r="G1932" s="19" t="str">
        <f t="shared" si="30"/>
        <v/>
      </c>
      <c r="H1932" s="13"/>
      <c r="I1932" s="13"/>
    </row>
    <row r="1933" spans="1:9" x14ac:dyDescent="0.3">
      <c r="A1933" s="18"/>
      <c r="B1933" s="13"/>
      <c r="C1933" s="19" t="str">
        <f>IF($B1933="","",IFERROR(INDEX(Items!$B:$B,MATCH($B1933,Items!$A:$A,0)),"Unknown code"))</f>
        <v/>
      </c>
      <c r="D1933" s="17"/>
      <c r="E1933" s="13"/>
      <c r="F1933" s="13"/>
      <c r="G1933" s="19" t="str">
        <f t="shared" si="30"/>
        <v/>
      </c>
      <c r="H1933" s="13"/>
      <c r="I1933" s="13"/>
    </row>
    <row r="1934" spans="1:9" x14ac:dyDescent="0.3">
      <c r="A1934" s="18"/>
      <c r="B1934" s="13"/>
      <c r="C1934" s="19" t="str">
        <f>IF($B1934="","",IFERROR(INDEX(Items!$B:$B,MATCH($B1934,Items!$A:$A,0)),"Unknown code"))</f>
        <v/>
      </c>
      <c r="D1934" s="17"/>
      <c r="E1934" s="13"/>
      <c r="F1934" s="13"/>
      <c r="G1934" s="19" t="str">
        <f t="shared" si="30"/>
        <v/>
      </c>
      <c r="H1934" s="13"/>
      <c r="I1934" s="13"/>
    </row>
    <row r="1935" spans="1:9" x14ac:dyDescent="0.3">
      <c r="A1935" s="18"/>
      <c r="B1935" s="13"/>
      <c r="C1935" s="19" t="str">
        <f>IF($B1935="","",IFERROR(INDEX(Items!$B:$B,MATCH($B1935,Items!$A:$A,0)),"Unknown code"))</f>
        <v/>
      </c>
      <c r="D1935" s="17"/>
      <c r="E1935" s="13"/>
      <c r="F1935" s="13"/>
      <c r="G1935" s="19" t="str">
        <f t="shared" si="30"/>
        <v/>
      </c>
      <c r="H1935" s="13"/>
      <c r="I1935" s="13"/>
    </row>
    <row r="1936" spans="1:9" x14ac:dyDescent="0.3">
      <c r="A1936" s="18"/>
      <c r="B1936" s="13"/>
      <c r="C1936" s="19" t="str">
        <f>IF($B1936="","",IFERROR(INDEX(Items!$B:$B,MATCH($B1936,Items!$A:$A,0)),"Unknown code"))</f>
        <v/>
      </c>
      <c r="D1936" s="17"/>
      <c r="E1936" s="13"/>
      <c r="F1936" s="13"/>
      <c r="G1936" s="19" t="str">
        <f t="shared" si="30"/>
        <v/>
      </c>
      <c r="H1936" s="13"/>
      <c r="I1936" s="13"/>
    </row>
    <row r="1937" spans="1:9" x14ac:dyDescent="0.3">
      <c r="A1937" s="18"/>
      <c r="B1937" s="13"/>
      <c r="C1937" s="19" t="str">
        <f>IF($B1937="","",IFERROR(INDEX(Items!$B:$B,MATCH($B1937,Items!$A:$A,0)),"Unknown code"))</f>
        <v/>
      </c>
      <c r="D1937" s="17"/>
      <c r="E1937" s="13"/>
      <c r="F1937" s="13"/>
      <c r="G1937" s="19" t="str">
        <f t="shared" si="30"/>
        <v/>
      </c>
      <c r="H1937" s="13"/>
      <c r="I1937" s="13"/>
    </row>
    <row r="1938" spans="1:9" x14ac:dyDescent="0.3">
      <c r="A1938" s="18"/>
      <c r="B1938" s="13"/>
      <c r="C1938" s="19" t="str">
        <f>IF($B1938="","",IFERROR(INDEX(Items!$B:$B,MATCH($B1938,Items!$A:$A,0)),"Unknown code"))</f>
        <v/>
      </c>
      <c r="D1938" s="17"/>
      <c r="E1938" s="13"/>
      <c r="F1938" s="13"/>
      <c r="G1938" s="19" t="str">
        <f t="shared" si="30"/>
        <v/>
      </c>
      <c r="H1938" s="13"/>
      <c r="I1938" s="13"/>
    </row>
    <row r="1939" spans="1:9" x14ac:dyDescent="0.3">
      <c r="A1939" s="18"/>
      <c r="B1939" s="13"/>
      <c r="C1939" s="19" t="str">
        <f>IF($B1939="","",IFERROR(INDEX(Items!$B:$B,MATCH($B1939,Items!$A:$A,0)),"Unknown code"))</f>
        <v/>
      </c>
      <c r="D1939" s="17"/>
      <c r="E1939" s="13"/>
      <c r="F1939" s="13"/>
      <c r="G1939" s="19" t="str">
        <f t="shared" si="30"/>
        <v/>
      </c>
      <c r="H1939" s="13"/>
      <c r="I1939" s="13"/>
    </row>
    <row r="1940" spans="1:9" x14ac:dyDescent="0.3">
      <c r="A1940" s="18"/>
      <c r="B1940" s="13"/>
      <c r="C1940" s="19" t="str">
        <f>IF($B1940="","",IFERROR(INDEX(Items!$B:$B,MATCH($B1940,Items!$A:$A,0)),"Unknown code"))</f>
        <v/>
      </c>
      <c r="D1940" s="17"/>
      <c r="E1940" s="13"/>
      <c r="F1940" s="13"/>
      <c r="G1940" s="19" t="str">
        <f t="shared" si="30"/>
        <v/>
      </c>
      <c r="H1940" s="13"/>
      <c r="I1940" s="13"/>
    </row>
    <row r="1941" spans="1:9" x14ac:dyDescent="0.3">
      <c r="A1941" s="18"/>
      <c r="B1941" s="13"/>
      <c r="C1941" s="19" t="str">
        <f>IF($B1941="","",IFERROR(INDEX(Items!$B:$B,MATCH($B1941,Items!$A:$A,0)),"Unknown code"))</f>
        <v/>
      </c>
      <c r="D1941" s="17"/>
      <c r="E1941" s="13"/>
      <c r="F1941" s="13"/>
      <c r="G1941" s="19" t="str">
        <f t="shared" si="30"/>
        <v/>
      </c>
      <c r="H1941" s="13"/>
      <c r="I1941" s="13"/>
    </row>
    <row r="1942" spans="1:9" x14ac:dyDescent="0.3">
      <c r="A1942" s="18"/>
      <c r="B1942" s="13"/>
      <c r="C1942" s="19" t="str">
        <f>IF($B1942="","",IFERROR(INDEX(Items!$B:$B,MATCH($B1942,Items!$A:$A,0)),"Unknown code"))</f>
        <v/>
      </c>
      <c r="D1942" s="17"/>
      <c r="E1942" s="13"/>
      <c r="F1942" s="13"/>
      <c r="G1942" s="19" t="str">
        <f t="shared" si="30"/>
        <v/>
      </c>
      <c r="H1942" s="13"/>
      <c r="I1942" s="13"/>
    </row>
    <row r="1943" spans="1:9" x14ac:dyDescent="0.3">
      <c r="A1943" s="18"/>
      <c r="B1943" s="13"/>
      <c r="C1943" s="19" t="str">
        <f>IF($B1943="","",IFERROR(INDEX(Items!$B:$B,MATCH($B1943,Items!$A:$A,0)),"Unknown code"))</f>
        <v/>
      </c>
      <c r="D1943" s="17"/>
      <c r="E1943" s="13"/>
      <c r="F1943" s="13"/>
      <c r="G1943" s="19" t="str">
        <f t="shared" si="30"/>
        <v/>
      </c>
      <c r="H1943" s="13"/>
      <c r="I1943" s="13"/>
    </row>
    <row r="1944" spans="1:9" x14ac:dyDescent="0.3">
      <c r="A1944" s="18"/>
      <c r="B1944" s="13"/>
      <c r="C1944" s="19" t="str">
        <f>IF($B1944="","",IFERROR(INDEX(Items!$B:$B,MATCH($B1944,Items!$A:$A,0)),"Unknown code"))</f>
        <v/>
      </c>
      <c r="D1944" s="17"/>
      <c r="E1944" s="13"/>
      <c r="F1944" s="13"/>
      <c r="G1944" s="19" t="str">
        <f t="shared" si="30"/>
        <v/>
      </c>
      <c r="H1944" s="13"/>
      <c r="I1944" s="13"/>
    </row>
    <row r="1945" spans="1:9" x14ac:dyDescent="0.3">
      <c r="A1945" s="18"/>
      <c r="B1945" s="13"/>
      <c r="C1945" s="19" t="str">
        <f>IF($B1945="","",IFERROR(INDEX(Items!$B:$B,MATCH($B1945,Items!$A:$A,0)),"Unknown code"))</f>
        <v/>
      </c>
      <c r="D1945" s="17"/>
      <c r="E1945" s="13"/>
      <c r="F1945" s="13"/>
      <c r="G1945" s="19" t="str">
        <f t="shared" si="30"/>
        <v/>
      </c>
      <c r="H1945" s="13"/>
      <c r="I1945" s="13"/>
    </row>
    <row r="1946" spans="1:9" x14ac:dyDescent="0.3">
      <c r="A1946" s="18"/>
      <c r="B1946" s="13"/>
      <c r="C1946" s="19" t="str">
        <f>IF($B1946="","",IFERROR(INDEX(Items!$B:$B,MATCH($B1946,Items!$A:$A,0)),"Unknown code"))</f>
        <v/>
      </c>
      <c r="D1946" s="17"/>
      <c r="E1946" s="13"/>
      <c r="F1946" s="13"/>
      <c r="G1946" s="19" t="str">
        <f t="shared" si="30"/>
        <v/>
      </c>
      <c r="H1946" s="13"/>
      <c r="I1946" s="13"/>
    </row>
    <row r="1947" spans="1:9" x14ac:dyDescent="0.3">
      <c r="A1947" s="18"/>
      <c r="B1947" s="13"/>
      <c r="C1947" s="19" t="str">
        <f>IF($B1947="","",IFERROR(INDEX(Items!$B:$B,MATCH($B1947,Items!$A:$A,0)),"Unknown code"))</f>
        <v/>
      </c>
      <c r="D1947" s="17"/>
      <c r="E1947" s="13"/>
      <c r="F1947" s="13"/>
      <c r="G1947" s="19" t="str">
        <f t="shared" si="30"/>
        <v/>
      </c>
      <c r="H1947" s="13"/>
      <c r="I1947" s="13"/>
    </row>
    <row r="1948" spans="1:9" x14ac:dyDescent="0.3">
      <c r="A1948" s="18"/>
      <c r="B1948" s="13"/>
      <c r="C1948" s="19" t="str">
        <f>IF($B1948="","",IFERROR(INDEX(Items!$B:$B,MATCH($B1948,Items!$A:$A,0)),"Unknown code"))</f>
        <v/>
      </c>
      <c r="D1948" s="17"/>
      <c r="E1948" s="13"/>
      <c r="F1948" s="13"/>
      <c r="G1948" s="19" t="str">
        <f t="shared" si="30"/>
        <v/>
      </c>
      <c r="H1948" s="13"/>
      <c r="I1948" s="13"/>
    </row>
    <row r="1949" spans="1:9" x14ac:dyDescent="0.3">
      <c r="A1949" s="18"/>
      <c r="B1949" s="13"/>
      <c r="C1949" s="19" t="str">
        <f>IF($B1949="","",IFERROR(INDEX(Items!$B:$B,MATCH($B1949,Items!$A:$A,0)),"Unknown code"))</f>
        <v/>
      </c>
      <c r="D1949" s="17"/>
      <c r="E1949" s="13"/>
      <c r="F1949" s="13"/>
      <c r="G1949" s="19" t="str">
        <f t="shared" si="30"/>
        <v/>
      </c>
      <c r="H1949" s="13"/>
      <c r="I1949" s="13"/>
    </row>
    <row r="1950" spans="1:9" x14ac:dyDescent="0.3">
      <c r="A1950" s="18"/>
      <c r="B1950" s="13"/>
      <c r="C1950" s="19" t="str">
        <f>IF($B1950="","",IFERROR(INDEX(Items!$B:$B,MATCH($B1950,Items!$A:$A,0)),"Unknown code"))</f>
        <v/>
      </c>
      <c r="D1950" s="17"/>
      <c r="E1950" s="13"/>
      <c r="F1950" s="13"/>
      <c r="G1950" s="19" t="str">
        <f t="shared" si="30"/>
        <v/>
      </c>
      <c r="H1950" s="13"/>
      <c r="I1950" s="13"/>
    </row>
    <row r="1951" spans="1:9" x14ac:dyDescent="0.3">
      <c r="A1951" s="18"/>
      <c r="B1951" s="13"/>
      <c r="C1951" s="19" t="str">
        <f>IF($B1951="","",IFERROR(INDEX(Items!$B:$B,MATCH($B1951,Items!$A:$A,0)),"Unknown code"))</f>
        <v/>
      </c>
      <c r="D1951" s="17"/>
      <c r="E1951" s="13"/>
      <c r="F1951" s="13"/>
      <c r="G1951" s="19" t="str">
        <f t="shared" si="30"/>
        <v/>
      </c>
      <c r="H1951" s="13"/>
      <c r="I1951" s="13"/>
    </row>
    <row r="1952" spans="1:9" x14ac:dyDescent="0.3">
      <c r="A1952" s="18"/>
      <c r="B1952" s="13"/>
      <c r="C1952" s="19" t="str">
        <f>IF($B1952="","",IFERROR(INDEX(Items!$B:$B,MATCH($B1952,Items!$A:$A,0)),"Unknown code"))</f>
        <v/>
      </c>
      <c r="D1952" s="17"/>
      <c r="E1952" s="13"/>
      <c r="F1952" s="13"/>
      <c r="G1952" s="19" t="str">
        <f t="shared" si="30"/>
        <v/>
      </c>
      <c r="H1952" s="13"/>
      <c r="I1952" s="13"/>
    </row>
    <row r="1953" spans="1:9" x14ac:dyDescent="0.3">
      <c r="A1953" s="18"/>
      <c r="B1953" s="13"/>
      <c r="C1953" s="19" t="str">
        <f>IF($B1953="","",IFERROR(INDEX(Items!$B:$B,MATCH($B1953,Items!$A:$A,0)),"Unknown code"))</f>
        <v/>
      </c>
      <c r="D1953" s="17"/>
      <c r="E1953" s="13"/>
      <c r="F1953" s="13"/>
      <c r="G1953" s="19" t="str">
        <f t="shared" si="30"/>
        <v/>
      </c>
      <c r="H1953" s="13"/>
      <c r="I1953" s="13"/>
    </row>
    <row r="1954" spans="1:9" x14ac:dyDescent="0.3">
      <c r="A1954" s="18"/>
      <c r="B1954" s="13"/>
      <c r="C1954" s="19" t="str">
        <f>IF($B1954="","",IFERROR(INDEX(Items!$B:$B,MATCH($B1954,Items!$A:$A,0)),"Unknown code"))</f>
        <v/>
      </c>
      <c r="D1954" s="17"/>
      <c r="E1954" s="13"/>
      <c r="F1954" s="13"/>
      <c r="G1954" s="19" t="str">
        <f t="shared" si="30"/>
        <v/>
      </c>
      <c r="H1954" s="13"/>
      <c r="I1954" s="13"/>
    </row>
    <row r="1955" spans="1:9" x14ac:dyDescent="0.3">
      <c r="A1955" s="18"/>
      <c r="B1955" s="13"/>
      <c r="C1955" s="19" t="str">
        <f>IF($B1955="","",IFERROR(INDEX(Items!$B:$B,MATCH($B1955,Items!$A:$A,0)),"Unknown code"))</f>
        <v/>
      </c>
      <c r="D1955" s="17"/>
      <c r="E1955" s="13"/>
      <c r="F1955" s="13"/>
      <c r="G1955" s="19" t="str">
        <f t="shared" si="30"/>
        <v/>
      </c>
      <c r="H1955" s="13"/>
      <c r="I1955" s="13"/>
    </row>
    <row r="1956" spans="1:9" x14ac:dyDescent="0.3">
      <c r="A1956" s="18"/>
      <c r="B1956" s="13"/>
      <c r="C1956" s="19" t="str">
        <f>IF($B1956="","",IFERROR(INDEX(Items!$B:$B,MATCH($B1956,Items!$A:$A,0)),"Unknown code"))</f>
        <v/>
      </c>
      <c r="D1956" s="17"/>
      <c r="E1956" s="13"/>
      <c r="F1956" s="13"/>
      <c r="G1956" s="19" t="str">
        <f t="shared" si="30"/>
        <v/>
      </c>
      <c r="H1956" s="13"/>
      <c r="I1956" s="13"/>
    </row>
    <row r="1957" spans="1:9" x14ac:dyDescent="0.3">
      <c r="A1957" s="18"/>
      <c r="B1957" s="13"/>
      <c r="C1957" s="19" t="str">
        <f>IF($B1957="","",IFERROR(INDEX(Items!$B:$B,MATCH($B1957,Items!$A:$A,0)),"Unknown code"))</f>
        <v/>
      </c>
      <c r="D1957" s="17"/>
      <c r="E1957" s="13"/>
      <c r="F1957" s="13"/>
      <c r="G1957" s="19" t="str">
        <f t="shared" si="30"/>
        <v/>
      </c>
      <c r="H1957" s="13"/>
      <c r="I1957" s="13"/>
    </row>
    <row r="1958" spans="1:9" x14ac:dyDescent="0.3">
      <c r="A1958" s="18"/>
      <c r="B1958" s="13"/>
      <c r="C1958" s="19" t="str">
        <f>IF($B1958="","",IFERROR(INDEX(Items!$B:$B,MATCH($B1958,Items!$A:$A,0)),"Unknown code"))</f>
        <v/>
      </c>
      <c r="D1958" s="17"/>
      <c r="E1958" s="13"/>
      <c r="F1958" s="13"/>
      <c r="G1958" s="19" t="str">
        <f t="shared" si="30"/>
        <v/>
      </c>
      <c r="H1958" s="13"/>
      <c r="I1958" s="13"/>
    </row>
    <row r="1959" spans="1:9" x14ac:dyDescent="0.3">
      <c r="A1959" s="18"/>
      <c r="B1959" s="13"/>
      <c r="C1959" s="19" t="str">
        <f>IF($B1959="","",IFERROR(INDEX(Items!$B:$B,MATCH($B1959,Items!$A:$A,0)),"Unknown code"))</f>
        <v/>
      </c>
      <c r="D1959" s="17"/>
      <c r="E1959" s="13"/>
      <c r="F1959" s="13"/>
      <c r="G1959" s="19" t="str">
        <f t="shared" si="30"/>
        <v/>
      </c>
      <c r="H1959" s="13"/>
      <c r="I1959" s="13"/>
    </row>
    <row r="1960" spans="1:9" x14ac:dyDescent="0.3">
      <c r="A1960" s="18"/>
      <c r="B1960" s="13"/>
      <c r="C1960" s="19" t="str">
        <f>IF($B1960="","",IFERROR(INDEX(Items!$B:$B,MATCH($B1960,Items!$A:$A,0)),"Unknown code"))</f>
        <v/>
      </c>
      <c r="D1960" s="17"/>
      <c r="E1960" s="13"/>
      <c r="F1960" s="13"/>
      <c r="G1960" s="19" t="str">
        <f t="shared" si="30"/>
        <v/>
      </c>
      <c r="H1960" s="13"/>
      <c r="I1960" s="13"/>
    </row>
    <row r="1961" spans="1:9" x14ac:dyDescent="0.3">
      <c r="A1961" s="18"/>
      <c r="B1961" s="13"/>
      <c r="C1961" s="19" t="str">
        <f>IF($B1961="","",IFERROR(INDEX(Items!$B:$B,MATCH($B1961,Items!$A:$A,0)),"Unknown code"))</f>
        <v/>
      </c>
      <c r="D1961" s="17"/>
      <c r="E1961" s="13"/>
      <c r="F1961" s="13"/>
      <c r="G1961" s="19" t="str">
        <f t="shared" si="30"/>
        <v/>
      </c>
      <c r="H1961" s="13"/>
      <c r="I1961" s="13"/>
    </row>
    <row r="1962" spans="1:9" x14ac:dyDescent="0.3">
      <c r="A1962" s="18"/>
      <c r="B1962" s="13"/>
      <c r="C1962" s="19" t="str">
        <f>IF($B1962="","",IFERROR(INDEX(Items!$B:$B,MATCH($B1962,Items!$A:$A,0)),"Unknown code"))</f>
        <v/>
      </c>
      <c r="D1962" s="17"/>
      <c r="E1962" s="13"/>
      <c r="F1962" s="13"/>
      <c r="G1962" s="19" t="str">
        <f t="shared" si="30"/>
        <v/>
      </c>
      <c r="H1962" s="13"/>
      <c r="I1962" s="13"/>
    </row>
    <row r="1963" spans="1:9" x14ac:dyDescent="0.3">
      <c r="A1963" s="18"/>
      <c r="B1963" s="13"/>
      <c r="C1963" s="19" t="str">
        <f>IF($B1963="","",IFERROR(INDEX(Items!$B:$B,MATCH($B1963,Items!$A:$A,0)),"Unknown code"))</f>
        <v/>
      </c>
      <c r="D1963" s="17"/>
      <c r="E1963" s="13"/>
      <c r="F1963" s="13"/>
      <c r="G1963" s="19" t="str">
        <f t="shared" si="30"/>
        <v/>
      </c>
      <c r="H1963" s="13"/>
      <c r="I1963" s="13"/>
    </row>
    <row r="1964" spans="1:9" x14ac:dyDescent="0.3">
      <c r="A1964" s="18"/>
      <c r="B1964" s="13"/>
      <c r="C1964" s="19" t="str">
        <f>IF($B1964="","",IFERROR(INDEX(Items!$B:$B,MATCH($B1964,Items!$A:$A,0)),"Unknown code"))</f>
        <v/>
      </c>
      <c r="D1964" s="17"/>
      <c r="E1964" s="13"/>
      <c r="F1964" s="13"/>
      <c r="G1964" s="19" t="str">
        <f t="shared" si="30"/>
        <v/>
      </c>
      <c r="H1964" s="13"/>
      <c r="I1964" s="13"/>
    </row>
    <row r="1965" spans="1:9" x14ac:dyDescent="0.3">
      <c r="A1965" s="18"/>
      <c r="B1965" s="13"/>
      <c r="C1965" s="19" t="str">
        <f>IF($B1965="","",IFERROR(INDEX(Items!$B:$B,MATCH($B1965,Items!$A:$A,0)),"Unknown code"))</f>
        <v/>
      </c>
      <c r="D1965" s="17"/>
      <c r="E1965" s="13"/>
      <c r="F1965" s="13"/>
      <c r="G1965" s="19" t="str">
        <f t="shared" si="30"/>
        <v/>
      </c>
      <c r="H1965" s="13"/>
      <c r="I1965" s="13"/>
    </row>
    <row r="1966" spans="1:9" x14ac:dyDescent="0.3">
      <c r="A1966" s="18"/>
      <c r="B1966" s="13"/>
      <c r="C1966" s="19" t="str">
        <f>IF($B1966="","",IFERROR(INDEX(Items!$B:$B,MATCH($B1966,Items!$A:$A,0)),"Unknown code"))</f>
        <v/>
      </c>
      <c r="D1966" s="17"/>
      <c r="E1966" s="13"/>
      <c r="F1966" s="13"/>
      <c r="G1966" s="19" t="str">
        <f t="shared" si="30"/>
        <v/>
      </c>
      <c r="H1966" s="13"/>
      <c r="I1966" s="13"/>
    </row>
    <row r="1967" spans="1:9" x14ac:dyDescent="0.3">
      <c r="A1967" s="18"/>
      <c r="B1967" s="13"/>
      <c r="C1967" s="19" t="str">
        <f>IF($B1967="","",IFERROR(INDEX(Items!$B:$B,MATCH($B1967,Items!$A:$A,0)),"Unknown code"))</f>
        <v/>
      </c>
      <c r="D1967" s="17"/>
      <c r="E1967" s="13"/>
      <c r="F1967" s="13"/>
      <c r="G1967" s="19" t="str">
        <f t="shared" si="30"/>
        <v/>
      </c>
      <c r="H1967" s="13"/>
      <c r="I1967" s="13"/>
    </row>
    <row r="1968" spans="1:9" x14ac:dyDescent="0.3">
      <c r="A1968" s="18"/>
      <c r="B1968" s="13"/>
      <c r="C1968" s="19" t="str">
        <f>IF($B1968="","",IFERROR(INDEX(Items!$B:$B,MATCH($B1968,Items!$A:$A,0)),"Unknown code"))</f>
        <v/>
      </c>
      <c r="D1968" s="17"/>
      <c r="E1968" s="13"/>
      <c r="F1968" s="13"/>
      <c r="G1968" s="19" t="str">
        <f t="shared" si="30"/>
        <v/>
      </c>
      <c r="H1968" s="13"/>
      <c r="I1968" s="13"/>
    </row>
    <row r="1969" spans="1:9" x14ac:dyDescent="0.3">
      <c r="A1969" s="18"/>
      <c r="B1969" s="13"/>
      <c r="C1969" s="19" t="str">
        <f>IF($B1969="","",IFERROR(INDEX(Items!$B:$B,MATCH($B1969,Items!$A:$A,0)),"Unknown code"))</f>
        <v/>
      </c>
      <c r="D1969" s="17"/>
      <c r="E1969" s="13"/>
      <c r="F1969" s="13"/>
      <c r="G1969" s="19" t="str">
        <f t="shared" si="30"/>
        <v/>
      </c>
      <c r="H1969" s="13"/>
      <c r="I1969" s="13"/>
    </row>
    <row r="1970" spans="1:9" x14ac:dyDescent="0.3">
      <c r="A1970" s="18"/>
      <c r="B1970" s="13"/>
      <c r="C1970" s="19" t="str">
        <f>IF($B1970="","",IFERROR(INDEX(Items!$B:$B,MATCH($B1970,Items!$A:$A,0)),"Unknown code"))</f>
        <v/>
      </c>
      <c r="D1970" s="17"/>
      <c r="E1970" s="13"/>
      <c r="F1970" s="13"/>
      <c r="G1970" s="19" t="str">
        <f t="shared" si="30"/>
        <v/>
      </c>
      <c r="H1970" s="13"/>
      <c r="I1970" s="13"/>
    </row>
    <row r="1971" spans="1:9" x14ac:dyDescent="0.3">
      <c r="A1971" s="18"/>
      <c r="B1971" s="13"/>
      <c r="C1971" s="19" t="str">
        <f>IF($B1971="","",IFERROR(INDEX(Items!$B:$B,MATCH($B1971,Items!$A:$A,0)),"Unknown code"))</f>
        <v/>
      </c>
      <c r="D1971" s="17"/>
      <c r="E1971" s="13"/>
      <c r="F1971" s="13"/>
      <c r="G1971" s="19" t="str">
        <f t="shared" si="30"/>
        <v/>
      </c>
      <c r="H1971" s="13"/>
      <c r="I1971" s="13"/>
    </row>
    <row r="1972" spans="1:9" x14ac:dyDescent="0.3">
      <c r="A1972" s="18"/>
      <c r="B1972" s="13"/>
      <c r="C1972" s="19" t="str">
        <f>IF($B1972="","",IFERROR(INDEX(Items!$B:$B,MATCH($B1972,Items!$A:$A,0)),"Unknown code"))</f>
        <v/>
      </c>
      <c r="D1972" s="17"/>
      <c r="E1972" s="13"/>
      <c r="F1972" s="13"/>
      <c r="G1972" s="19" t="str">
        <f t="shared" si="30"/>
        <v/>
      </c>
      <c r="H1972" s="13"/>
      <c r="I1972" s="13"/>
    </row>
    <row r="1973" spans="1:9" x14ac:dyDescent="0.3">
      <c r="A1973" s="18"/>
      <c r="B1973" s="13"/>
      <c r="C1973" s="19" t="str">
        <f>IF($B1973="","",IFERROR(INDEX(Items!$B:$B,MATCH($B1973,Items!$A:$A,0)),"Unknown code"))</f>
        <v/>
      </c>
      <c r="D1973" s="17"/>
      <c r="E1973" s="13"/>
      <c r="F1973" s="13"/>
      <c r="G1973" s="19" t="str">
        <f t="shared" si="30"/>
        <v/>
      </c>
      <c r="H1973" s="13"/>
      <c r="I1973" s="13"/>
    </row>
    <row r="1974" spans="1:9" x14ac:dyDescent="0.3">
      <c r="A1974" s="18"/>
      <c r="B1974" s="13"/>
      <c r="C1974" s="19" t="str">
        <f>IF($B1974="","",IFERROR(INDEX(Items!$B:$B,MATCH($B1974,Items!$A:$A,0)),"Unknown code"))</f>
        <v/>
      </c>
      <c r="D1974" s="17"/>
      <c r="E1974" s="13"/>
      <c r="F1974" s="13"/>
      <c r="G1974" s="19" t="str">
        <f t="shared" si="30"/>
        <v/>
      </c>
      <c r="H1974" s="13"/>
      <c r="I1974" s="13"/>
    </row>
    <row r="1975" spans="1:9" x14ac:dyDescent="0.3">
      <c r="A1975" s="18"/>
      <c r="B1975" s="13"/>
      <c r="C1975" s="19" t="str">
        <f>IF($B1975="","",IFERROR(INDEX(Items!$B:$B,MATCH($B1975,Items!$A:$A,0)),"Unknown code"))</f>
        <v/>
      </c>
      <c r="D1975" s="17"/>
      <c r="E1975" s="13"/>
      <c r="F1975" s="13"/>
      <c r="G1975" s="19" t="str">
        <f t="shared" si="30"/>
        <v/>
      </c>
      <c r="H1975" s="13"/>
      <c r="I1975" s="13"/>
    </row>
    <row r="1976" spans="1:9" x14ac:dyDescent="0.3">
      <c r="A1976" s="18"/>
      <c r="B1976" s="13"/>
      <c r="C1976" s="19" t="str">
        <f>IF($B1976="","",IFERROR(INDEX(Items!$B:$B,MATCH($B1976,Items!$A:$A,0)),"Unknown code"))</f>
        <v/>
      </c>
      <c r="D1976" s="17"/>
      <c r="E1976" s="13"/>
      <c r="F1976" s="13"/>
      <c r="G1976" s="19" t="str">
        <f t="shared" si="30"/>
        <v/>
      </c>
      <c r="H1976" s="13"/>
      <c r="I1976" s="13"/>
    </row>
    <row r="1977" spans="1:9" x14ac:dyDescent="0.3">
      <c r="A1977" s="18"/>
      <c r="B1977" s="13"/>
      <c r="C1977" s="19" t="str">
        <f>IF($B1977="","",IFERROR(INDEX(Items!$B:$B,MATCH($B1977,Items!$A:$A,0)),"Unknown code"))</f>
        <v/>
      </c>
      <c r="D1977" s="17"/>
      <c r="E1977" s="13"/>
      <c r="F1977" s="13"/>
      <c r="G1977" s="19" t="str">
        <f t="shared" si="30"/>
        <v/>
      </c>
      <c r="H1977" s="13"/>
      <c r="I1977" s="13"/>
    </row>
    <row r="1978" spans="1:9" x14ac:dyDescent="0.3">
      <c r="A1978" s="18"/>
      <c r="B1978" s="13"/>
      <c r="C1978" s="19" t="str">
        <f>IF($B1978="","",IFERROR(INDEX(Items!$B:$B,MATCH($B1978,Items!$A:$A,0)),"Unknown code"))</f>
        <v/>
      </c>
      <c r="D1978" s="17"/>
      <c r="E1978" s="13"/>
      <c r="F1978" s="13"/>
      <c r="G1978" s="19" t="str">
        <f t="shared" si="30"/>
        <v/>
      </c>
      <c r="H1978" s="13"/>
      <c r="I1978" s="13"/>
    </row>
    <row r="1979" spans="1:9" x14ac:dyDescent="0.3">
      <c r="A1979" s="18"/>
      <c r="B1979" s="13"/>
      <c r="C1979" s="19" t="str">
        <f>IF($B1979="","",IFERROR(INDEX(Items!$B:$B,MATCH($B1979,Items!$A:$A,0)),"Unknown code"))</f>
        <v/>
      </c>
      <c r="D1979" s="17"/>
      <c r="E1979" s="13"/>
      <c r="F1979" s="13"/>
      <c r="G1979" s="19" t="str">
        <f t="shared" si="30"/>
        <v/>
      </c>
      <c r="H1979" s="13"/>
      <c r="I1979" s="13"/>
    </row>
    <row r="1980" spans="1:9" x14ac:dyDescent="0.3">
      <c r="A1980" s="18"/>
      <c r="B1980" s="13"/>
      <c r="C1980" s="19" t="str">
        <f>IF($B1980="","",IFERROR(INDEX(Items!$B:$B,MATCH($B1980,Items!$A:$A,0)),"Unknown code"))</f>
        <v/>
      </c>
      <c r="D1980" s="17"/>
      <c r="E1980" s="13"/>
      <c r="F1980" s="13"/>
      <c r="G1980" s="19" t="str">
        <f t="shared" si="30"/>
        <v/>
      </c>
      <c r="H1980" s="13"/>
      <c r="I1980" s="13"/>
    </row>
    <row r="1981" spans="1:9" x14ac:dyDescent="0.3">
      <c r="A1981" s="18"/>
      <c r="B1981" s="13"/>
      <c r="C1981" s="19" t="str">
        <f>IF($B1981="","",IFERROR(INDEX(Items!$B:$B,MATCH($B1981,Items!$A:$A,0)),"Unknown code"))</f>
        <v/>
      </c>
      <c r="D1981" s="17"/>
      <c r="E1981" s="13"/>
      <c r="F1981" s="13"/>
      <c r="G1981" s="19" t="str">
        <f t="shared" si="30"/>
        <v/>
      </c>
      <c r="H1981" s="13"/>
      <c r="I1981" s="13"/>
    </row>
    <row r="1982" spans="1:9" x14ac:dyDescent="0.3">
      <c r="A1982" s="18"/>
      <c r="B1982" s="13"/>
      <c r="C1982" s="19" t="str">
        <f>IF($B1982="","",IFERROR(INDEX(Items!$B:$B,MATCH($B1982,Items!$A:$A,0)),"Unknown code"))</f>
        <v/>
      </c>
      <c r="D1982" s="17"/>
      <c r="E1982" s="13"/>
      <c r="F1982" s="13"/>
      <c r="G1982" s="19" t="str">
        <f t="shared" si="30"/>
        <v/>
      </c>
      <c r="H1982" s="13"/>
      <c r="I1982" s="13"/>
    </row>
    <row r="1983" spans="1:9" x14ac:dyDescent="0.3">
      <c r="A1983" s="18"/>
      <c r="B1983" s="13"/>
      <c r="C1983" s="19" t="str">
        <f>IF($B1983="","",IFERROR(INDEX(Items!$B:$B,MATCH($B1983,Items!$A:$A,0)),"Unknown code"))</f>
        <v/>
      </c>
      <c r="D1983" s="17"/>
      <c r="E1983" s="13"/>
      <c r="F1983" s="13"/>
      <c r="G1983" s="19" t="str">
        <f t="shared" si="30"/>
        <v/>
      </c>
      <c r="H1983" s="13"/>
      <c r="I1983" s="13"/>
    </row>
    <row r="1984" spans="1:9" x14ac:dyDescent="0.3">
      <c r="A1984" s="18"/>
      <c r="B1984" s="13"/>
      <c r="C1984" s="19" t="str">
        <f>IF($B1984="","",IFERROR(INDEX(Items!$B:$B,MATCH($B1984,Items!$A:$A,0)),"Unknown code"))</f>
        <v/>
      </c>
      <c r="D1984" s="17"/>
      <c r="E1984" s="13"/>
      <c r="F1984" s="13"/>
      <c r="G1984" s="19" t="str">
        <f t="shared" si="30"/>
        <v/>
      </c>
      <c r="H1984" s="13"/>
      <c r="I1984" s="13"/>
    </row>
    <row r="1985" spans="1:9" x14ac:dyDescent="0.3">
      <c r="A1985" s="18"/>
      <c r="B1985" s="13"/>
      <c r="C1985" s="19" t="str">
        <f>IF($B1985="","",IFERROR(INDEX(Items!$B:$B,MATCH($B1985,Items!$A:$A,0)),"Unknown code"))</f>
        <v/>
      </c>
      <c r="D1985" s="17"/>
      <c r="E1985" s="13"/>
      <c r="F1985" s="13"/>
      <c r="G1985" s="19" t="str">
        <f t="shared" si="30"/>
        <v/>
      </c>
      <c r="H1985" s="13"/>
      <c r="I1985" s="13"/>
    </row>
    <row r="1986" spans="1:9" x14ac:dyDescent="0.3">
      <c r="A1986" s="18"/>
      <c r="B1986" s="13"/>
      <c r="C1986" s="19" t="str">
        <f>IF($B1986="","",IFERROR(INDEX(Items!$B:$B,MATCH($B1986,Items!$A:$A,0)),"Unknown code"))</f>
        <v/>
      </c>
      <c r="D1986" s="17"/>
      <c r="E1986" s="13"/>
      <c r="F1986" s="13"/>
      <c r="G1986" s="19" t="str">
        <f t="shared" si="30"/>
        <v/>
      </c>
      <c r="H1986" s="13"/>
      <c r="I1986" s="13"/>
    </row>
    <row r="1987" spans="1:9" x14ac:dyDescent="0.3">
      <c r="A1987" s="18"/>
      <c r="B1987" s="13"/>
      <c r="C1987" s="19" t="str">
        <f>IF($B1987="","",IFERROR(INDEX(Items!$B:$B,MATCH($B1987,Items!$A:$A,0)),"Unknown code"))</f>
        <v/>
      </c>
      <c r="D1987" s="17"/>
      <c r="E1987" s="13"/>
      <c r="F1987" s="13"/>
      <c r="G1987" s="19" t="str">
        <f t="shared" si="30"/>
        <v/>
      </c>
      <c r="H1987" s="13"/>
      <c r="I1987" s="13"/>
    </row>
    <row r="1988" spans="1:9" x14ac:dyDescent="0.3">
      <c r="A1988" s="18"/>
      <c r="B1988" s="13"/>
      <c r="C1988" s="19" t="str">
        <f>IF($B1988="","",IFERROR(INDEX(Items!$B:$B,MATCH($B1988,Items!$A:$A,0)),"Unknown code"))</f>
        <v/>
      </c>
      <c r="D1988" s="17"/>
      <c r="E1988" s="13"/>
      <c r="F1988" s="13"/>
      <c r="G1988" s="19" t="str">
        <f t="shared" ref="G1988:G2003" si="31">IF($D1988="","",IF(AND($E1988="",$F1988&lt;&gt;""),"Receipt",IF(AND($E1988&lt;&gt;"",$F1988=""),"Issue",IF(AND($E1988&lt;&gt;"",$F1988&lt;&gt;""),IF($E1988=$F1988,"Same location","Transfer"),"Location missing"))))</f>
        <v/>
      </c>
      <c r="H1988" s="13"/>
      <c r="I1988" s="13"/>
    </row>
    <row r="1989" spans="1:9" x14ac:dyDescent="0.3">
      <c r="A1989" s="18"/>
      <c r="B1989" s="13"/>
      <c r="C1989" s="19" t="str">
        <f>IF($B1989="","",IFERROR(INDEX(Items!$B:$B,MATCH($B1989,Items!$A:$A,0)),"Unknown code"))</f>
        <v/>
      </c>
      <c r="D1989" s="17"/>
      <c r="E1989" s="13"/>
      <c r="F1989" s="13"/>
      <c r="G1989" s="19" t="str">
        <f t="shared" si="31"/>
        <v/>
      </c>
      <c r="H1989" s="13"/>
      <c r="I1989" s="13"/>
    </row>
    <row r="1990" spans="1:9" x14ac:dyDescent="0.3">
      <c r="A1990" s="18"/>
      <c r="B1990" s="13"/>
      <c r="C1990" s="19" t="str">
        <f>IF($B1990="","",IFERROR(INDEX(Items!$B:$B,MATCH($B1990,Items!$A:$A,0)),"Unknown code"))</f>
        <v/>
      </c>
      <c r="D1990" s="17"/>
      <c r="E1990" s="13"/>
      <c r="F1990" s="13"/>
      <c r="G1990" s="19" t="str">
        <f t="shared" si="31"/>
        <v/>
      </c>
      <c r="H1990" s="13"/>
      <c r="I1990" s="13"/>
    </row>
    <row r="1991" spans="1:9" x14ac:dyDescent="0.3">
      <c r="A1991" s="18"/>
      <c r="B1991" s="13"/>
      <c r="C1991" s="19" t="str">
        <f>IF($B1991="","",IFERROR(INDEX(Items!$B:$B,MATCH($B1991,Items!$A:$A,0)),"Unknown code"))</f>
        <v/>
      </c>
      <c r="D1991" s="17"/>
      <c r="E1991" s="13"/>
      <c r="F1991" s="13"/>
      <c r="G1991" s="19" t="str">
        <f t="shared" si="31"/>
        <v/>
      </c>
      <c r="H1991" s="13"/>
      <c r="I1991" s="13"/>
    </row>
    <row r="1992" spans="1:9" x14ac:dyDescent="0.3">
      <c r="A1992" s="18"/>
      <c r="B1992" s="13"/>
      <c r="C1992" s="19" t="str">
        <f>IF($B1992="","",IFERROR(INDEX(Items!$B:$B,MATCH($B1992,Items!$A:$A,0)),"Unknown code"))</f>
        <v/>
      </c>
      <c r="D1992" s="17"/>
      <c r="E1992" s="13"/>
      <c r="F1992" s="13"/>
      <c r="G1992" s="19" t="str">
        <f t="shared" si="31"/>
        <v/>
      </c>
      <c r="H1992" s="13"/>
      <c r="I1992" s="13"/>
    </row>
    <row r="1993" spans="1:9" x14ac:dyDescent="0.3">
      <c r="A1993" s="18"/>
      <c r="B1993" s="13"/>
      <c r="C1993" s="19" t="str">
        <f>IF($B1993="","",IFERROR(INDEX(Items!$B:$B,MATCH($B1993,Items!$A:$A,0)),"Unknown code"))</f>
        <v/>
      </c>
      <c r="D1993" s="17"/>
      <c r="E1993" s="13"/>
      <c r="F1993" s="13"/>
      <c r="G1993" s="19" t="str">
        <f t="shared" si="31"/>
        <v/>
      </c>
      <c r="H1993" s="13"/>
      <c r="I1993" s="13"/>
    </row>
    <row r="1994" spans="1:9" x14ac:dyDescent="0.3">
      <c r="A1994" s="18"/>
      <c r="B1994" s="13"/>
      <c r="C1994" s="19" t="str">
        <f>IF($B1994="","",IFERROR(INDEX(Items!$B:$B,MATCH($B1994,Items!$A:$A,0)),"Unknown code"))</f>
        <v/>
      </c>
      <c r="D1994" s="17"/>
      <c r="E1994" s="13"/>
      <c r="F1994" s="13"/>
      <c r="G1994" s="19" t="str">
        <f t="shared" si="31"/>
        <v/>
      </c>
      <c r="H1994" s="13"/>
      <c r="I1994" s="13"/>
    </row>
    <row r="1995" spans="1:9" x14ac:dyDescent="0.3">
      <c r="A1995" s="18"/>
      <c r="B1995" s="13"/>
      <c r="C1995" s="19" t="str">
        <f>IF($B1995="","",IFERROR(INDEX(Items!$B:$B,MATCH($B1995,Items!$A:$A,0)),"Unknown code"))</f>
        <v/>
      </c>
      <c r="D1995" s="17"/>
      <c r="E1995" s="13"/>
      <c r="F1995" s="13"/>
      <c r="G1995" s="19" t="str">
        <f t="shared" si="31"/>
        <v/>
      </c>
      <c r="H1995" s="13"/>
      <c r="I1995" s="13"/>
    </row>
    <row r="1996" spans="1:9" x14ac:dyDescent="0.3">
      <c r="A1996" s="18"/>
      <c r="B1996" s="13"/>
      <c r="C1996" s="19" t="str">
        <f>IF($B1996="","",IFERROR(INDEX(Items!$B:$B,MATCH($B1996,Items!$A:$A,0)),"Unknown code"))</f>
        <v/>
      </c>
      <c r="D1996" s="17"/>
      <c r="E1996" s="13"/>
      <c r="F1996" s="13"/>
      <c r="G1996" s="19" t="str">
        <f t="shared" si="31"/>
        <v/>
      </c>
      <c r="H1996" s="13"/>
      <c r="I1996" s="13"/>
    </row>
    <row r="1997" spans="1:9" x14ac:dyDescent="0.3">
      <c r="A1997" s="18"/>
      <c r="B1997" s="13"/>
      <c r="C1997" s="19" t="str">
        <f>IF($B1997="","",IFERROR(INDEX(Items!$B:$B,MATCH($B1997,Items!$A:$A,0)),"Unknown code"))</f>
        <v/>
      </c>
      <c r="D1997" s="17"/>
      <c r="E1997" s="13"/>
      <c r="F1997" s="13"/>
      <c r="G1997" s="19" t="str">
        <f t="shared" si="31"/>
        <v/>
      </c>
      <c r="H1997" s="13"/>
      <c r="I1997" s="13"/>
    </row>
    <row r="1998" spans="1:9" x14ac:dyDescent="0.3">
      <c r="A1998" s="18"/>
      <c r="B1998" s="13"/>
      <c r="C1998" s="19" t="str">
        <f>IF($B1998="","",IFERROR(INDEX(Items!$B:$B,MATCH($B1998,Items!$A:$A,0)),"Unknown code"))</f>
        <v/>
      </c>
      <c r="D1998" s="17"/>
      <c r="E1998" s="13"/>
      <c r="F1998" s="13"/>
      <c r="G1998" s="19" t="str">
        <f t="shared" si="31"/>
        <v/>
      </c>
      <c r="H1998" s="13"/>
      <c r="I1998" s="13"/>
    </row>
    <row r="1999" spans="1:9" x14ac:dyDescent="0.3">
      <c r="A1999" s="18"/>
      <c r="B1999" s="13"/>
      <c r="C1999" s="19" t="str">
        <f>IF($B1999="","",IFERROR(INDEX(Items!$B:$B,MATCH($B1999,Items!$A:$A,0)),"Unknown code"))</f>
        <v/>
      </c>
      <c r="D1999" s="17"/>
      <c r="E1999" s="13"/>
      <c r="F1999" s="13"/>
      <c r="G1999" s="19" t="str">
        <f t="shared" si="31"/>
        <v/>
      </c>
      <c r="H1999" s="13"/>
      <c r="I1999" s="13"/>
    </row>
    <row r="2000" spans="1:9" x14ac:dyDescent="0.3">
      <c r="A2000" s="18"/>
      <c r="B2000" s="13"/>
      <c r="C2000" s="19" t="str">
        <f>IF($B2000="","",IFERROR(INDEX(Items!$B:$B,MATCH($B2000,Items!$A:$A,0)),"Unknown code"))</f>
        <v/>
      </c>
      <c r="D2000" s="17"/>
      <c r="E2000" s="13"/>
      <c r="F2000" s="13"/>
      <c r="G2000" s="19" t="str">
        <f t="shared" si="31"/>
        <v/>
      </c>
      <c r="H2000" s="13"/>
      <c r="I2000" s="13"/>
    </row>
    <row r="2001" spans="1:9" x14ac:dyDescent="0.3">
      <c r="A2001" s="18"/>
      <c r="B2001" s="13"/>
      <c r="C2001" s="19" t="str">
        <f>IF($B2001="","",IFERROR(INDEX(Items!$B:$B,MATCH($B2001,Items!$A:$A,0)),"Unknown code"))</f>
        <v/>
      </c>
      <c r="D2001" s="17"/>
      <c r="E2001" s="13"/>
      <c r="F2001" s="13"/>
      <c r="G2001" s="19" t="str">
        <f t="shared" si="31"/>
        <v/>
      </c>
      <c r="H2001" s="13"/>
      <c r="I2001" s="13"/>
    </row>
    <row r="2002" spans="1:9" x14ac:dyDescent="0.3">
      <c r="A2002" s="18"/>
      <c r="B2002" s="13"/>
      <c r="C2002" s="19" t="str">
        <f>IF($B2002="","",IFERROR(INDEX(Items!$B:$B,MATCH($B2002,Items!$A:$A,0)),"Unknown code"))</f>
        <v/>
      </c>
      <c r="D2002" s="17"/>
      <c r="E2002" s="13"/>
      <c r="F2002" s="13"/>
      <c r="G2002" s="19" t="str">
        <f t="shared" si="31"/>
        <v/>
      </c>
      <c r="H2002" s="13"/>
      <c r="I2002" s="13"/>
    </row>
    <row r="2003" spans="1:9" x14ac:dyDescent="0.3">
      <c r="A2003" s="18"/>
      <c r="B2003" s="13"/>
      <c r="C2003" s="19" t="str">
        <f>IF($B2003="","",IFERROR(INDEX(Items!$B:$B,MATCH($B2003,Items!$A:$A,0)),"Unknown code"))</f>
        <v/>
      </c>
      <c r="D2003" s="17"/>
      <c r="E2003" s="13"/>
      <c r="F2003" s="13"/>
      <c r="G2003" s="19" t="str">
        <f t="shared" si="31"/>
        <v/>
      </c>
      <c r="H2003" s="13"/>
      <c r="I2003" s="13"/>
    </row>
  </sheetData>
  <conditionalFormatting sqref="C4:C2003">
    <cfRule type="cellIs" dxfId="4" priority="2" operator="equal">
      <formula>"Unknown code"</formula>
    </cfRule>
  </conditionalFormatting>
  <conditionalFormatting sqref="G4:G2003">
    <cfRule type="expression" dxfId="3" priority="1">
      <formula>OR($G4="Location missing",$G4="Same location")</formula>
    </cfRule>
  </conditionalFormatting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400-000000000000}">
          <x14:formula1>
            <xm:f>Items!$A$4:$A$503</xm:f>
          </x14:formula1>
          <xm:sqref>B4:B2003</xm:sqref>
        </x14:dataValidation>
        <x14:dataValidation type="list" allowBlank="1" xr:uid="{00000000-0002-0000-0400-000001000000}">
          <x14:formula1>
            <xm:f>Locations!$A$7:$A$14</xm:f>
          </x14:formula1>
          <xm:sqref>E4:F2003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563EB"/>
    <pageSetUpPr fitToPage="1"/>
  </sheetPr>
  <dimension ref="A1:P505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30" customWidth="1"/>
    <col min="3" max="3" width="7" customWidth="1"/>
    <col min="4" max="11" width="11" customWidth="1"/>
    <col min="12" max="14" width="10" customWidth="1"/>
    <col min="15" max="15" width="11" customWidth="1"/>
    <col min="16" max="16" width="14" customWidth="1"/>
  </cols>
  <sheetData>
    <row r="1" spans="1:16" ht="25.95" customHeight="1" x14ac:dyDescent="0.4">
      <c r="A1" s="1" t="s">
        <v>90</v>
      </c>
    </row>
    <row r="2" spans="1:16" x14ac:dyDescent="0.3">
      <c r="A2" s="2" t="str">
        <f>"Quantities by location · values in "&amp;Locations!$B$4</f>
        <v>Quantities by location · values in INR</v>
      </c>
      <c r="L2" s="12" t="s">
        <v>91</v>
      </c>
      <c r="N2" s="20">
        <f>COUNTIF(N4:N503,"Reorder")</f>
        <v>2</v>
      </c>
    </row>
    <row r="3" spans="1:16" ht="31.95" customHeight="1" x14ac:dyDescent="0.3">
      <c r="A3" s="14" t="s">
        <v>41</v>
      </c>
      <c r="B3" s="14" t="s">
        <v>42</v>
      </c>
      <c r="C3" s="14" t="s">
        <v>43</v>
      </c>
      <c r="D3" s="14" t="str">
        <f>Opening!C3</f>
        <v>Main warehouse</v>
      </c>
      <c r="E3" s="14" t="str">
        <f>Opening!D3</f>
        <v>Factory store</v>
      </c>
      <c r="F3" s="14" t="str">
        <f>Opening!E3</f>
        <v>Delhi branch</v>
      </c>
      <c r="G3" s="14" t="str">
        <f>Opening!F3</f>
        <v>Site: Phase 2</v>
      </c>
      <c r="H3" s="14" t="str">
        <f>Opening!G3</f>
        <v>(location 5)</v>
      </c>
      <c r="I3" s="14" t="str">
        <f>Opening!H3</f>
        <v>(location 6)</v>
      </c>
      <c r="J3" s="14" t="str">
        <f>Opening!I3</f>
        <v>(location 7)</v>
      </c>
      <c r="K3" s="14" t="str">
        <f>Opening!J3</f>
        <v>(location 8)</v>
      </c>
      <c r="L3" s="14" t="s">
        <v>92</v>
      </c>
      <c r="M3" s="14" t="s">
        <v>44</v>
      </c>
      <c r="N3" s="14" t="s">
        <v>93</v>
      </c>
      <c r="O3" s="14" t="s">
        <v>94</v>
      </c>
      <c r="P3" s="14" t="str">
        <f>"Value ("&amp;Locations!$B$4&amp;")"</f>
        <v>Value (INR)</v>
      </c>
    </row>
    <row r="4" spans="1:16" x14ac:dyDescent="0.3">
      <c r="A4" s="16" t="str">
        <f>IF(Items!A4="","",Items!A4)</f>
        <v>RM-001</v>
      </c>
      <c r="B4" s="16" t="str">
        <f>IF($A4="","",Items!B4)</f>
        <v>MS round bar 20 mm</v>
      </c>
      <c r="C4" s="16" t="str">
        <f>IF($A4="","",Items!C4&amp;"")</f>
        <v>kg</v>
      </c>
      <c r="D4" s="21">
        <f>IF(OR($A4="",Locations!$A$7=""),"",N(Opening!C4)+SUMIFS(Movements!$D$4:$D$2003,Movements!$B$4:$B$2003,$A4,Movements!$F$4:$F$2003,Locations!$A$7)-SUMIFS(Movements!$D$4:$D$2003,Movements!$B$4:$B$2003,$A4,Movements!$E$4:$E$2003,Locations!$A$7))</f>
        <v>3800</v>
      </c>
      <c r="E4" s="21">
        <f>IF(OR($A4="",Locations!$A$8=""),"",N(Opening!D4)+SUMIFS(Movements!$D$4:$D$2003,Movements!$B$4:$B$2003,$A4,Movements!$F$4:$F$2003,Locations!$A$8)-SUMIFS(Movements!$D$4:$D$2003,Movements!$B$4:$B$2003,$A4,Movements!$E$4:$E$2003,Locations!$A$8))</f>
        <v>660</v>
      </c>
      <c r="F4" s="21">
        <f>IF(OR($A4="",Locations!$A$9=""),"",N(Opening!E4)+SUMIFS(Movements!$D$4:$D$2003,Movements!$B$4:$B$2003,$A4,Movements!$F$4:$F$2003,Locations!$A$9)-SUMIFS(Movements!$D$4:$D$2003,Movements!$B$4:$B$2003,$A4,Movements!$E$4:$E$2003,Locations!$A$9))</f>
        <v>0</v>
      </c>
      <c r="G4" s="21">
        <f>IF(OR($A4="",Locations!$A$10=""),"",N(Opening!F4)+SUMIFS(Movements!$D$4:$D$2003,Movements!$B$4:$B$2003,$A4,Movements!$F$4:$F$2003,Locations!$A$10)-SUMIFS(Movements!$D$4:$D$2003,Movements!$B$4:$B$2003,$A4,Movements!$E$4:$E$2003,Locations!$A$10))</f>
        <v>0</v>
      </c>
      <c r="H4" s="21" t="str">
        <f>IF(OR($A4="",Locations!$A$11=""),"",N(Opening!G4)+SUMIFS(Movements!$D$4:$D$2003,Movements!$B$4:$B$2003,$A4,Movements!$F$4:$F$2003,Locations!$A$11)-SUMIFS(Movements!$D$4:$D$2003,Movements!$B$4:$B$2003,$A4,Movements!$E$4:$E$2003,Locations!$A$11))</f>
        <v/>
      </c>
      <c r="I4" s="21" t="str">
        <f>IF(OR($A4="",Locations!$A$12=""),"",N(Opening!H4)+SUMIFS(Movements!$D$4:$D$2003,Movements!$B$4:$B$2003,$A4,Movements!$F$4:$F$2003,Locations!$A$12)-SUMIFS(Movements!$D$4:$D$2003,Movements!$B$4:$B$2003,$A4,Movements!$E$4:$E$2003,Locations!$A$12))</f>
        <v/>
      </c>
      <c r="J4" s="21" t="str">
        <f>IF(OR($A4="",Locations!$A$13=""),"",N(Opening!I4)+SUMIFS(Movements!$D$4:$D$2003,Movements!$B$4:$B$2003,$A4,Movements!$F$4:$F$2003,Locations!$A$13)-SUMIFS(Movements!$D$4:$D$2003,Movements!$B$4:$B$2003,$A4,Movements!$E$4:$E$2003,Locations!$A$13))</f>
        <v/>
      </c>
      <c r="K4" s="21" t="str">
        <f>IF(OR($A4="",Locations!$A$14=""),"",N(Opening!J4)+SUMIFS(Movements!$D$4:$D$2003,Movements!$B$4:$B$2003,$A4,Movements!$F$4:$F$2003,Locations!$A$14)-SUMIFS(Movements!$D$4:$D$2003,Movements!$B$4:$B$2003,$A4,Movements!$E$4:$E$2003,Locations!$A$14))</f>
        <v/>
      </c>
      <c r="L4" s="22">
        <f t="shared" ref="L4:L67" si="0">IF($A4="","",SUM(D4:K4))</f>
        <v>4460</v>
      </c>
      <c r="M4" s="21">
        <f>IF($A4="","",N(Items!E4))</f>
        <v>1500</v>
      </c>
      <c r="N4" s="23" t="str">
        <f t="shared" ref="N4:N67" si="1">IF($A4="","",IF(COUNTIF(D4:K4,"&lt;0")&gt;0,"Negative",IF(L4&lt;=M4,"Reorder","OK")))</f>
        <v>OK</v>
      </c>
      <c r="O4" s="21">
        <f>IF($A4="","",IF(L4&lt;=M4,MAX(0,N(Items!F4)-L4),0))</f>
        <v>0</v>
      </c>
      <c r="P4" s="24">
        <f>IF($A4="","",ROUND(L4*N(Items!D4),2))</f>
        <v>303280</v>
      </c>
    </row>
    <row r="5" spans="1:16" x14ac:dyDescent="0.3">
      <c r="A5" s="16" t="str">
        <f>IF(Items!A5="","",Items!A5)</f>
        <v>RM-002</v>
      </c>
      <c r="B5" s="16" t="str">
        <f>IF($A5="","",Items!B5)</f>
        <v>MS plate 10 mm</v>
      </c>
      <c r="C5" s="16" t="str">
        <f>IF($A5="","",Items!C5&amp;"")</f>
        <v>kg</v>
      </c>
      <c r="D5" s="21">
        <f>IF(OR($A5="",Locations!$A$7=""),"",N(Opening!C5)+SUMIFS(Movements!$D$4:$D$2003,Movements!$B$4:$B$2003,$A5,Movements!$F$4:$F$2003,Locations!$A$7)-SUMIFS(Movements!$D$4:$D$2003,Movements!$B$4:$B$2003,$A5,Movements!$E$4:$E$2003,Locations!$A$7))</f>
        <v>1060</v>
      </c>
      <c r="E5" s="21">
        <f>IF(OR($A5="",Locations!$A$8=""),"",N(Opening!D5)+SUMIFS(Movements!$D$4:$D$2003,Movements!$B$4:$B$2003,$A5,Movements!$F$4:$F$2003,Locations!$A$8)-SUMIFS(Movements!$D$4:$D$2003,Movements!$B$4:$B$2003,$A5,Movements!$E$4:$E$2003,Locations!$A$8))</f>
        <v>150</v>
      </c>
      <c r="F5" s="21">
        <f>IF(OR($A5="",Locations!$A$9=""),"",N(Opening!E5)+SUMIFS(Movements!$D$4:$D$2003,Movements!$B$4:$B$2003,$A5,Movements!$F$4:$F$2003,Locations!$A$9)-SUMIFS(Movements!$D$4:$D$2003,Movements!$B$4:$B$2003,$A5,Movements!$E$4:$E$2003,Locations!$A$9))</f>
        <v>0</v>
      </c>
      <c r="G5" s="21">
        <f>IF(OR($A5="",Locations!$A$10=""),"",N(Opening!F5)+SUMIFS(Movements!$D$4:$D$2003,Movements!$B$4:$B$2003,$A5,Movements!$F$4:$F$2003,Locations!$A$10)-SUMIFS(Movements!$D$4:$D$2003,Movements!$B$4:$B$2003,$A5,Movements!$E$4:$E$2003,Locations!$A$10))</f>
        <v>0</v>
      </c>
      <c r="H5" s="21" t="str">
        <f>IF(OR($A5="",Locations!$A$11=""),"",N(Opening!G5)+SUMIFS(Movements!$D$4:$D$2003,Movements!$B$4:$B$2003,$A5,Movements!$F$4:$F$2003,Locations!$A$11)-SUMIFS(Movements!$D$4:$D$2003,Movements!$B$4:$B$2003,$A5,Movements!$E$4:$E$2003,Locations!$A$11))</f>
        <v/>
      </c>
      <c r="I5" s="21" t="str">
        <f>IF(OR($A5="",Locations!$A$12=""),"",N(Opening!H5)+SUMIFS(Movements!$D$4:$D$2003,Movements!$B$4:$B$2003,$A5,Movements!$F$4:$F$2003,Locations!$A$12)-SUMIFS(Movements!$D$4:$D$2003,Movements!$B$4:$B$2003,$A5,Movements!$E$4:$E$2003,Locations!$A$12))</f>
        <v/>
      </c>
      <c r="J5" s="21" t="str">
        <f>IF(OR($A5="",Locations!$A$13=""),"",N(Opening!I5)+SUMIFS(Movements!$D$4:$D$2003,Movements!$B$4:$B$2003,$A5,Movements!$F$4:$F$2003,Locations!$A$13)-SUMIFS(Movements!$D$4:$D$2003,Movements!$B$4:$B$2003,$A5,Movements!$E$4:$E$2003,Locations!$A$13))</f>
        <v/>
      </c>
      <c r="K5" s="21" t="str">
        <f>IF(OR($A5="",Locations!$A$14=""),"",N(Opening!J5)+SUMIFS(Movements!$D$4:$D$2003,Movements!$B$4:$B$2003,$A5,Movements!$F$4:$F$2003,Locations!$A$14)-SUMIFS(Movements!$D$4:$D$2003,Movements!$B$4:$B$2003,$A5,Movements!$E$4:$E$2003,Locations!$A$14))</f>
        <v/>
      </c>
      <c r="L5" s="22">
        <f t="shared" si="0"/>
        <v>1210</v>
      </c>
      <c r="M5" s="21">
        <f>IF($A5="","",N(Items!E5))</f>
        <v>800</v>
      </c>
      <c r="N5" s="23" t="str">
        <f t="shared" si="1"/>
        <v>OK</v>
      </c>
      <c r="O5" s="21">
        <f>IF($A5="","",IF(L5&lt;=M5,MAX(0,N(Items!F5)-L5),0))</f>
        <v>0</v>
      </c>
      <c r="P5" s="24">
        <f>IF($A5="","",ROUND(L5*N(Items!D5),2))</f>
        <v>87120</v>
      </c>
    </row>
    <row r="6" spans="1:16" x14ac:dyDescent="0.3">
      <c r="A6" s="16" t="str">
        <f>IF(Items!A6="","",Items!A6)</f>
        <v>BO-101</v>
      </c>
      <c r="B6" s="16" t="str">
        <f>IF($A6="","",Items!B6)</f>
        <v>Ball bearing 6205-2RS</v>
      </c>
      <c r="C6" s="16" t="str">
        <f>IF($A6="","",Items!C6&amp;"")</f>
        <v>Nos</v>
      </c>
      <c r="D6" s="21">
        <f>IF(OR($A6="",Locations!$A$7=""),"",N(Opening!C6)+SUMIFS(Movements!$D$4:$D$2003,Movements!$B$4:$B$2003,$A6,Movements!$F$4:$F$2003,Locations!$A$7)-SUMIFS(Movements!$D$4:$D$2003,Movements!$B$4:$B$2003,$A6,Movements!$E$4:$E$2003,Locations!$A$7))</f>
        <v>140</v>
      </c>
      <c r="E6" s="21">
        <f>IF(OR($A6="",Locations!$A$8=""),"",N(Opening!D6)+SUMIFS(Movements!$D$4:$D$2003,Movements!$B$4:$B$2003,$A6,Movements!$F$4:$F$2003,Locations!$A$8)-SUMIFS(Movements!$D$4:$D$2003,Movements!$B$4:$B$2003,$A6,Movements!$E$4:$E$2003,Locations!$A$8))</f>
        <v>40</v>
      </c>
      <c r="F6" s="21">
        <f>IF(OR($A6="",Locations!$A$9=""),"",N(Opening!E6)+SUMIFS(Movements!$D$4:$D$2003,Movements!$B$4:$B$2003,$A6,Movements!$F$4:$F$2003,Locations!$A$9)-SUMIFS(Movements!$D$4:$D$2003,Movements!$B$4:$B$2003,$A6,Movements!$E$4:$E$2003,Locations!$A$9))</f>
        <v>30</v>
      </c>
      <c r="G6" s="21">
        <f>IF(OR($A6="",Locations!$A$10=""),"",N(Opening!F6)+SUMIFS(Movements!$D$4:$D$2003,Movements!$B$4:$B$2003,$A6,Movements!$F$4:$F$2003,Locations!$A$10)-SUMIFS(Movements!$D$4:$D$2003,Movements!$B$4:$B$2003,$A6,Movements!$E$4:$E$2003,Locations!$A$10))</f>
        <v>0</v>
      </c>
      <c r="H6" s="21" t="str">
        <f>IF(OR($A6="",Locations!$A$11=""),"",N(Opening!G6)+SUMIFS(Movements!$D$4:$D$2003,Movements!$B$4:$B$2003,$A6,Movements!$F$4:$F$2003,Locations!$A$11)-SUMIFS(Movements!$D$4:$D$2003,Movements!$B$4:$B$2003,$A6,Movements!$E$4:$E$2003,Locations!$A$11))</f>
        <v/>
      </c>
      <c r="I6" s="21" t="str">
        <f>IF(OR($A6="",Locations!$A$12=""),"",N(Opening!H6)+SUMIFS(Movements!$D$4:$D$2003,Movements!$B$4:$B$2003,$A6,Movements!$F$4:$F$2003,Locations!$A$12)-SUMIFS(Movements!$D$4:$D$2003,Movements!$B$4:$B$2003,$A6,Movements!$E$4:$E$2003,Locations!$A$12))</f>
        <v/>
      </c>
      <c r="J6" s="21" t="str">
        <f>IF(OR($A6="",Locations!$A$13=""),"",N(Opening!I6)+SUMIFS(Movements!$D$4:$D$2003,Movements!$B$4:$B$2003,$A6,Movements!$F$4:$F$2003,Locations!$A$13)-SUMIFS(Movements!$D$4:$D$2003,Movements!$B$4:$B$2003,$A6,Movements!$E$4:$E$2003,Locations!$A$13))</f>
        <v/>
      </c>
      <c r="K6" s="21" t="str">
        <f>IF(OR($A6="",Locations!$A$14=""),"",N(Opening!J6)+SUMIFS(Movements!$D$4:$D$2003,Movements!$B$4:$B$2003,$A6,Movements!$F$4:$F$2003,Locations!$A$14)-SUMIFS(Movements!$D$4:$D$2003,Movements!$B$4:$B$2003,$A6,Movements!$E$4:$E$2003,Locations!$A$14))</f>
        <v/>
      </c>
      <c r="L6" s="22">
        <f t="shared" si="0"/>
        <v>210</v>
      </c>
      <c r="M6" s="21">
        <f>IF($A6="","",N(Items!E6))</f>
        <v>200</v>
      </c>
      <c r="N6" s="23" t="str">
        <f t="shared" si="1"/>
        <v>OK</v>
      </c>
      <c r="O6" s="21">
        <f>IF($A6="","",IF(L6&lt;=M6,MAX(0,N(Items!F6)-L6),0))</f>
        <v>0</v>
      </c>
      <c r="P6" s="24">
        <f>IF($A6="","",ROUND(L6*N(Items!D6),2))</f>
        <v>30450</v>
      </c>
    </row>
    <row r="7" spans="1:16" x14ac:dyDescent="0.3">
      <c r="A7" s="16" t="str">
        <f>IF(Items!A7="","",Items!A7)</f>
        <v>PK-201</v>
      </c>
      <c r="B7" s="16" t="str">
        <f>IF($A7="","",Items!B7)</f>
        <v>5-ply corrugated box 600x400x400</v>
      </c>
      <c r="C7" s="16" t="str">
        <f>IF($A7="","",Items!C7&amp;"")</f>
        <v>Nos</v>
      </c>
      <c r="D7" s="21">
        <f>IF(OR($A7="",Locations!$A$7=""),"",N(Opening!C7)+SUMIFS(Movements!$D$4:$D$2003,Movements!$B$4:$B$2003,$A7,Movements!$F$4:$F$2003,Locations!$A$7)-SUMIFS(Movements!$D$4:$D$2003,Movements!$B$4:$B$2003,$A7,Movements!$E$4:$E$2003,Locations!$A$7))</f>
        <v>80</v>
      </c>
      <c r="E7" s="21">
        <f>IF(OR($A7="",Locations!$A$8=""),"",N(Opening!D7)+SUMIFS(Movements!$D$4:$D$2003,Movements!$B$4:$B$2003,$A7,Movements!$F$4:$F$2003,Locations!$A$8)-SUMIFS(Movements!$D$4:$D$2003,Movements!$B$4:$B$2003,$A7,Movements!$E$4:$E$2003,Locations!$A$8))</f>
        <v>0</v>
      </c>
      <c r="F7" s="21">
        <f>IF(OR($A7="",Locations!$A$9=""),"",N(Opening!E7)+SUMIFS(Movements!$D$4:$D$2003,Movements!$B$4:$B$2003,$A7,Movements!$F$4:$F$2003,Locations!$A$9)-SUMIFS(Movements!$D$4:$D$2003,Movements!$B$4:$B$2003,$A7,Movements!$E$4:$E$2003,Locations!$A$9))</f>
        <v>120</v>
      </c>
      <c r="G7" s="21">
        <f>IF(OR($A7="",Locations!$A$10=""),"",N(Opening!F7)+SUMIFS(Movements!$D$4:$D$2003,Movements!$B$4:$B$2003,$A7,Movements!$F$4:$F$2003,Locations!$A$10)-SUMIFS(Movements!$D$4:$D$2003,Movements!$B$4:$B$2003,$A7,Movements!$E$4:$E$2003,Locations!$A$10))</f>
        <v>0</v>
      </c>
      <c r="H7" s="21" t="str">
        <f>IF(OR($A7="",Locations!$A$11=""),"",N(Opening!G7)+SUMIFS(Movements!$D$4:$D$2003,Movements!$B$4:$B$2003,$A7,Movements!$F$4:$F$2003,Locations!$A$11)-SUMIFS(Movements!$D$4:$D$2003,Movements!$B$4:$B$2003,$A7,Movements!$E$4:$E$2003,Locations!$A$11))</f>
        <v/>
      </c>
      <c r="I7" s="21" t="str">
        <f>IF(OR($A7="",Locations!$A$12=""),"",N(Opening!H7)+SUMIFS(Movements!$D$4:$D$2003,Movements!$B$4:$B$2003,$A7,Movements!$F$4:$F$2003,Locations!$A$12)-SUMIFS(Movements!$D$4:$D$2003,Movements!$B$4:$B$2003,$A7,Movements!$E$4:$E$2003,Locations!$A$12))</f>
        <v/>
      </c>
      <c r="J7" s="21" t="str">
        <f>IF(OR($A7="",Locations!$A$13=""),"",N(Opening!I7)+SUMIFS(Movements!$D$4:$D$2003,Movements!$B$4:$B$2003,$A7,Movements!$F$4:$F$2003,Locations!$A$13)-SUMIFS(Movements!$D$4:$D$2003,Movements!$B$4:$B$2003,$A7,Movements!$E$4:$E$2003,Locations!$A$13))</f>
        <v/>
      </c>
      <c r="K7" s="21" t="str">
        <f>IF(OR($A7="",Locations!$A$14=""),"",N(Opening!J7)+SUMIFS(Movements!$D$4:$D$2003,Movements!$B$4:$B$2003,$A7,Movements!$F$4:$F$2003,Locations!$A$14)-SUMIFS(Movements!$D$4:$D$2003,Movements!$B$4:$B$2003,$A7,Movements!$E$4:$E$2003,Locations!$A$14))</f>
        <v/>
      </c>
      <c r="L7" s="22">
        <f t="shared" si="0"/>
        <v>200</v>
      </c>
      <c r="M7" s="21">
        <f>IF($A7="","",N(Items!E7))</f>
        <v>300</v>
      </c>
      <c r="N7" s="23" t="str">
        <f t="shared" si="1"/>
        <v>Reorder</v>
      </c>
      <c r="O7" s="21">
        <f>IF($A7="","",IF(L7&lt;=M7,MAX(0,N(Items!F7)-L7),0))</f>
        <v>1300</v>
      </c>
      <c r="P7" s="24">
        <f>IF($A7="","",ROUND(L7*N(Items!D7),2))</f>
        <v>9200</v>
      </c>
    </row>
    <row r="8" spans="1:16" x14ac:dyDescent="0.3">
      <c r="A8" s="16" t="str">
        <f>IF(Items!A8="","",Items!A8)</f>
        <v>SP-301</v>
      </c>
      <c r="B8" s="16" t="str">
        <f>IF($A8="","",Items!B8)</f>
        <v>Hex bolt M12x50 (box of 100)</v>
      </c>
      <c r="C8" s="16" t="str">
        <f>IF($A8="","",Items!C8&amp;"")</f>
        <v>Box</v>
      </c>
      <c r="D8" s="21">
        <f>IF(OR($A8="",Locations!$A$7=""),"",N(Opening!C8)+SUMIFS(Movements!$D$4:$D$2003,Movements!$B$4:$B$2003,$A8,Movements!$F$4:$F$2003,Locations!$A$7)-SUMIFS(Movements!$D$4:$D$2003,Movements!$B$4:$B$2003,$A8,Movements!$E$4:$E$2003,Locations!$A$7))</f>
        <v>3</v>
      </c>
      <c r="E8" s="21">
        <f>IF(OR($A8="",Locations!$A$8=""),"",N(Opening!D8)+SUMIFS(Movements!$D$4:$D$2003,Movements!$B$4:$B$2003,$A8,Movements!$F$4:$F$2003,Locations!$A$8)-SUMIFS(Movements!$D$4:$D$2003,Movements!$B$4:$B$2003,$A8,Movements!$E$4:$E$2003,Locations!$A$8))</f>
        <v>6</v>
      </c>
      <c r="F8" s="21">
        <f>IF(OR($A8="",Locations!$A$9=""),"",N(Opening!E8)+SUMIFS(Movements!$D$4:$D$2003,Movements!$B$4:$B$2003,$A8,Movements!$F$4:$F$2003,Locations!$A$9)-SUMIFS(Movements!$D$4:$D$2003,Movements!$B$4:$B$2003,$A8,Movements!$E$4:$E$2003,Locations!$A$9))</f>
        <v>2</v>
      </c>
      <c r="G8" s="21">
        <f>IF(OR($A8="",Locations!$A$10=""),"",N(Opening!F8)+SUMIFS(Movements!$D$4:$D$2003,Movements!$B$4:$B$2003,$A8,Movements!$F$4:$F$2003,Locations!$A$10)-SUMIFS(Movements!$D$4:$D$2003,Movements!$B$4:$B$2003,$A8,Movements!$E$4:$E$2003,Locations!$A$10))</f>
        <v>12</v>
      </c>
      <c r="H8" s="21" t="str">
        <f>IF(OR($A8="",Locations!$A$11=""),"",N(Opening!G8)+SUMIFS(Movements!$D$4:$D$2003,Movements!$B$4:$B$2003,$A8,Movements!$F$4:$F$2003,Locations!$A$11)-SUMIFS(Movements!$D$4:$D$2003,Movements!$B$4:$B$2003,$A8,Movements!$E$4:$E$2003,Locations!$A$11))</f>
        <v/>
      </c>
      <c r="I8" s="21" t="str">
        <f>IF(OR($A8="",Locations!$A$12=""),"",N(Opening!H8)+SUMIFS(Movements!$D$4:$D$2003,Movements!$B$4:$B$2003,$A8,Movements!$F$4:$F$2003,Locations!$A$12)-SUMIFS(Movements!$D$4:$D$2003,Movements!$B$4:$B$2003,$A8,Movements!$E$4:$E$2003,Locations!$A$12))</f>
        <v/>
      </c>
      <c r="J8" s="21" t="str">
        <f>IF(OR($A8="",Locations!$A$13=""),"",N(Opening!I8)+SUMIFS(Movements!$D$4:$D$2003,Movements!$B$4:$B$2003,$A8,Movements!$F$4:$F$2003,Locations!$A$13)-SUMIFS(Movements!$D$4:$D$2003,Movements!$B$4:$B$2003,$A8,Movements!$E$4:$E$2003,Locations!$A$13))</f>
        <v/>
      </c>
      <c r="K8" s="21" t="str">
        <f>IF(OR($A8="",Locations!$A$14=""),"",N(Opening!J8)+SUMIFS(Movements!$D$4:$D$2003,Movements!$B$4:$B$2003,$A8,Movements!$F$4:$F$2003,Locations!$A$14)-SUMIFS(Movements!$D$4:$D$2003,Movements!$B$4:$B$2003,$A8,Movements!$E$4:$E$2003,Locations!$A$14))</f>
        <v/>
      </c>
      <c r="L8" s="22">
        <f t="shared" si="0"/>
        <v>23</v>
      </c>
      <c r="M8" s="21">
        <f>IF($A8="","",N(Items!E8))</f>
        <v>10</v>
      </c>
      <c r="N8" s="23" t="str">
        <f t="shared" si="1"/>
        <v>OK</v>
      </c>
      <c r="O8" s="21">
        <f>IF($A8="","",IF(L8&lt;=M8,MAX(0,N(Items!F8)-L8),0))</f>
        <v>0</v>
      </c>
      <c r="P8" s="24">
        <f>IF($A8="","",ROUND(L8*N(Items!D8),2))</f>
        <v>14260</v>
      </c>
    </row>
    <row r="9" spans="1:16" x14ac:dyDescent="0.3">
      <c r="A9" s="16" t="str">
        <f>IF(Items!A9="","",Items!A9)</f>
        <v>CN-401</v>
      </c>
      <c r="B9" s="16" t="str">
        <f>IF($A9="","",Items!B9)</f>
        <v>Cutting oil 20 L</v>
      </c>
      <c r="C9" s="16" t="str">
        <f>IF($A9="","",Items!C9&amp;"")</f>
        <v>Can</v>
      </c>
      <c r="D9" s="21">
        <f>IF(OR($A9="",Locations!$A$7=""),"",N(Opening!C9)+SUMIFS(Movements!$D$4:$D$2003,Movements!$B$4:$B$2003,$A9,Movements!$F$4:$F$2003,Locations!$A$7)-SUMIFS(Movements!$D$4:$D$2003,Movements!$B$4:$B$2003,$A9,Movements!$E$4:$E$2003,Locations!$A$7))</f>
        <v>3</v>
      </c>
      <c r="E9" s="21">
        <f>IF(OR($A9="",Locations!$A$8=""),"",N(Opening!D9)+SUMIFS(Movements!$D$4:$D$2003,Movements!$B$4:$B$2003,$A9,Movements!$F$4:$F$2003,Locations!$A$8)-SUMIFS(Movements!$D$4:$D$2003,Movements!$B$4:$B$2003,$A9,Movements!$E$4:$E$2003,Locations!$A$8))</f>
        <v>0</v>
      </c>
      <c r="F9" s="21">
        <f>IF(OR($A9="",Locations!$A$9=""),"",N(Opening!E9)+SUMIFS(Movements!$D$4:$D$2003,Movements!$B$4:$B$2003,$A9,Movements!$F$4:$F$2003,Locations!$A$9)-SUMIFS(Movements!$D$4:$D$2003,Movements!$B$4:$B$2003,$A9,Movements!$E$4:$E$2003,Locations!$A$9))</f>
        <v>0</v>
      </c>
      <c r="G9" s="21">
        <f>IF(OR($A9="",Locations!$A$10=""),"",N(Opening!F9)+SUMIFS(Movements!$D$4:$D$2003,Movements!$B$4:$B$2003,$A9,Movements!$F$4:$F$2003,Locations!$A$10)-SUMIFS(Movements!$D$4:$D$2003,Movements!$B$4:$B$2003,$A9,Movements!$E$4:$E$2003,Locations!$A$10))</f>
        <v>0</v>
      </c>
      <c r="H9" s="21" t="str">
        <f>IF(OR($A9="",Locations!$A$11=""),"",N(Opening!G9)+SUMIFS(Movements!$D$4:$D$2003,Movements!$B$4:$B$2003,$A9,Movements!$F$4:$F$2003,Locations!$A$11)-SUMIFS(Movements!$D$4:$D$2003,Movements!$B$4:$B$2003,$A9,Movements!$E$4:$E$2003,Locations!$A$11))</f>
        <v/>
      </c>
      <c r="I9" s="21" t="str">
        <f>IF(OR($A9="",Locations!$A$12=""),"",N(Opening!H9)+SUMIFS(Movements!$D$4:$D$2003,Movements!$B$4:$B$2003,$A9,Movements!$F$4:$F$2003,Locations!$A$12)-SUMIFS(Movements!$D$4:$D$2003,Movements!$B$4:$B$2003,$A9,Movements!$E$4:$E$2003,Locations!$A$12))</f>
        <v/>
      </c>
      <c r="J9" s="21" t="str">
        <f>IF(OR($A9="",Locations!$A$13=""),"",N(Opening!I9)+SUMIFS(Movements!$D$4:$D$2003,Movements!$B$4:$B$2003,$A9,Movements!$F$4:$F$2003,Locations!$A$13)-SUMIFS(Movements!$D$4:$D$2003,Movements!$B$4:$B$2003,$A9,Movements!$E$4:$E$2003,Locations!$A$13))</f>
        <v/>
      </c>
      <c r="K9" s="21" t="str">
        <f>IF(OR($A9="",Locations!$A$14=""),"",N(Opening!J9)+SUMIFS(Movements!$D$4:$D$2003,Movements!$B$4:$B$2003,$A9,Movements!$F$4:$F$2003,Locations!$A$14)-SUMIFS(Movements!$D$4:$D$2003,Movements!$B$4:$B$2003,$A9,Movements!$E$4:$E$2003,Locations!$A$14))</f>
        <v/>
      </c>
      <c r="L9" s="22">
        <f t="shared" si="0"/>
        <v>3</v>
      </c>
      <c r="M9" s="21">
        <f>IF($A9="","",N(Items!E9))</f>
        <v>4</v>
      </c>
      <c r="N9" s="23" t="str">
        <f t="shared" si="1"/>
        <v>Reorder</v>
      </c>
      <c r="O9" s="21">
        <f>IF($A9="","",IF(L9&lt;=M9,MAX(0,N(Items!F9)-L9),0))</f>
        <v>9</v>
      </c>
      <c r="P9" s="24">
        <f>IF($A9="","",ROUND(L9*N(Items!D9),2))</f>
        <v>7350</v>
      </c>
    </row>
    <row r="10" spans="1:16" x14ac:dyDescent="0.3">
      <c r="A10" s="16" t="str">
        <f>IF(Items!A10="","",Items!A10)</f>
        <v/>
      </c>
      <c r="B10" s="16" t="str">
        <f>IF($A10="","",Items!B10)</f>
        <v/>
      </c>
      <c r="C10" s="16" t="str">
        <f>IF($A10="","",Items!C10&amp;"")</f>
        <v/>
      </c>
      <c r="D10" s="21" t="str">
        <f>IF(OR($A10="",Locations!$A$7=""),"",N(Opening!C10)+SUMIFS(Movements!$D$4:$D$2003,Movements!$B$4:$B$2003,$A10,Movements!$F$4:$F$2003,Locations!$A$7)-SUMIFS(Movements!$D$4:$D$2003,Movements!$B$4:$B$2003,$A10,Movements!$E$4:$E$2003,Locations!$A$7))</f>
        <v/>
      </c>
      <c r="E10" s="21" t="str">
        <f>IF(OR($A10="",Locations!$A$8=""),"",N(Opening!D10)+SUMIFS(Movements!$D$4:$D$2003,Movements!$B$4:$B$2003,$A10,Movements!$F$4:$F$2003,Locations!$A$8)-SUMIFS(Movements!$D$4:$D$2003,Movements!$B$4:$B$2003,$A10,Movements!$E$4:$E$2003,Locations!$A$8))</f>
        <v/>
      </c>
      <c r="F10" s="21" t="str">
        <f>IF(OR($A10="",Locations!$A$9=""),"",N(Opening!E10)+SUMIFS(Movements!$D$4:$D$2003,Movements!$B$4:$B$2003,$A10,Movements!$F$4:$F$2003,Locations!$A$9)-SUMIFS(Movements!$D$4:$D$2003,Movements!$B$4:$B$2003,$A10,Movements!$E$4:$E$2003,Locations!$A$9))</f>
        <v/>
      </c>
      <c r="G10" s="21" t="str">
        <f>IF(OR($A10="",Locations!$A$10=""),"",N(Opening!F10)+SUMIFS(Movements!$D$4:$D$2003,Movements!$B$4:$B$2003,$A10,Movements!$F$4:$F$2003,Locations!$A$10)-SUMIFS(Movements!$D$4:$D$2003,Movements!$B$4:$B$2003,$A10,Movements!$E$4:$E$2003,Locations!$A$10))</f>
        <v/>
      </c>
      <c r="H10" s="21" t="str">
        <f>IF(OR($A10="",Locations!$A$11=""),"",N(Opening!G10)+SUMIFS(Movements!$D$4:$D$2003,Movements!$B$4:$B$2003,$A10,Movements!$F$4:$F$2003,Locations!$A$11)-SUMIFS(Movements!$D$4:$D$2003,Movements!$B$4:$B$2003,$A10,Movements!$E$4:$E$2003,Locations!$A$11))</f>
        <v/>
      </c>
      <c r="I10" s="21" t="str">
        <f>IF(OR($A10="",Locations!$A$12=""),"",N(Opening!H10)+SUMIFS(Movements!$D$4:$D$2003,Movements!$B$4:$B$2003,$A10,Movements!$F$4:$F$2003,Locations!$A$12)-SUMIFS(Movements!$D$4:$D$2003,Movements!$B$4:$B$2003,$A10,Movements!$E$4:$E$2003,Locations!$A$12))</f>
        <v/>
      </c>
      <c r="J10" s="21" t="str">
        <f>IF(OR($A10="",Locations!$A$13=""),"",N(Opening!I10)+SUMIFS(Movements!$D$4:$D$2003,Movements!$B$4:$B$2003,$A10,Movements!$F$4:$F$2003,Locations!$A$13)-SUMIFS(Movements!$D$4:$D$2003,Movements!$B$4:$B$2003,$A10,Movements!$E$4:$E$2003,Locations!$A$13))</f>
        <v/>
      </c>
      <c r="K10" s="21" t="str">
        <f>IF(OR($A10="",Locations!$A$14=""),"",N(Opening!J10)+SUMIFS(Movements!$D$4:$D$2003,Movements!$B$4:$B$2003,$A10,Movements!$F$4:$F$2003,Locations!$A$14)-SUMIFS(Movements!$D$4:$D$2003,Movements!$B$4:$B$2003,$A10,Movements!$E$4:$E$2003,Locations!$A$14))</f>
        <v/>
      </c>
      <c r="L10" s="22" t="str">
        <f t="shared" si="0"/>
        <v/>
      </c>
      <c r="M10" s="21" t="str">
        <f>IF($A10="","",N(Items!E10))</f>
        <v/>
      </c>
      <c r="N10" s="23" t="str">
        <f t="shared" si="1"/>
        <v/>
      </c>
      <c r="O10" s="21" t="str">
        <f>IF($A10="","",IF(L10&lt;=M10,MAX(0,N(Items!F10)-L10),0))</f>
        <v/>
      </c>
      <c r="P10" s="24" t="str">
        <f>IF($A10="","",ROUND(L10*N(Items!D10),2))</f>
        <v/>
      </c>
    </row>
    <row r="11" spans="1:16" x14ac:dyDescent="0.3">
      <c r="A11" s="16" t="str">
        <f>IF(Items!A11="","",Items!A11)</f>
        <v/>
      </c>
      <c r="B11" s="16" t="str">
        <f>IF($A11="","",Items!B11)</f>
        <v/>
      </c>
      <c r="C11" s="16" t="str">
        <f>IF($A11="","",Items!C11&amp;"")</f>
        <v/>
      </c>
      <c r="D11" s="21" t="str">
        <f>IF(OR($A11="",Locations!$A$7=""),"",N(Opening!C11)+SUMIFS(Movements!$D$4:$D$2003,Movements!$B$4:$B$2003,$A11,Movements!$F$4:$F$2003,Locations!$A$7)-SUMIFS(Movements!$D$4:$D$2003,Movements!$B$4:$B$2003,$A11,Movements!$E$4:$E$2003,Locations!$A$7))</f>
        <v/>
      </c>
      <c r="E11" s="21" t="str">
        <f>IF(OR($A11="",Locations!$A$8=""),"",N(Opening!D11)+SUMIFS(Movements!$D$4:$D$2003,Movements!$B$4:$B$2003,$A11,Movements!$F$4:$F$2003,Locations!$A$8)-SUMIFS(Movements!$D$4:$D$2003,Movements!$B$4:$B$2003,$A11,Movements!$E$4:$E$2003,Locations!$A$8))</f>
        <v/>
      </c>
      <c r="F11" s="21" t="str">
        <f>IF(OR($A11="",Locations!$A$9=""),"",N(Opening!E11)+SUMIFS(Movements!$D$4:$D$2003,Movements!$B$4:$B$2003,$A11,Movements!$F$4:$F$2003,Locations!$A$9)-SUMIFS(Movements!$D$4:$D$2003,Movements!$B$4:$B$2003,$A11,Movements!$E$4:$E$2003,Locations!$A$9))</f>
        <v/>
      </c>
      <c r="G11" s="21" t="str">
        <f>IF(OR($A11="",Locations!$A$10=""),"",N(Opening!F11)+SUMIFS(Movements!$D$4:$D$2003,Movements!$B$4:$B$2003,$A11,Movements!$F$4:$F$2003,Locations!$A$10)-SUMIFS(Movements!$D$4:$D$2003,Movements!$B$4:$B$2003,$A11,Movements!$E$4:$E$2003,Locations!$A$10))</f>
        <v/>
      </c>
      <c r="H11" s="21" t="str">
        <f>IF(OR($A11="",Locations!$A$11=""),"",N(Opening!G11)+SUMIFS(Movements!$D$4:$D$2003,Movements!$B$4:$B$2003,$A11,Movements!$F$4:$F$2003,Locations!$A$11)-SUMIFS(Movements!$D$4:$D$2003,Movements!$B$4:$B$2003,$A11,Movements!$E$4:$E$2003,Locations!$A$11))</f>
        <v/>
      </c>
      <c r="I11" s="21" t="str">
        <f>IF(OR($A11="",Locations!$A$12=""),"",N(Opening!H11)+SUMIFS(Movements!$D$4:$D$2003,Movements!$B$4:$B$2003,$A11,Movements!$F$4:$F$2003,Locations!$A$12)-SUMIFS(Movements!$D$4:$D$2003,Movements!$B$4:$B$2003,$A11,Movements!$E$4:$E$2003,Locations!$A$12))</f>
        <v/>
      </c>
      <c r="J11" s="21" t="str">
        <f>IF(OR($A11="",Locations!$A$13=""),"",N(Opening!I11)+SUMIFS(Movements!$D$4:$D$2003,Movements!$B$4:$B$2003,$A11,Movements!$F$4:$F$2003,Locations!$A$13)-SUMIFS(Movements!$D$4:$D$2003,Movements!$B$4:$B$2003,$A11,Movements!$E$4:$E$2003,Locations!$A$13))</f>
        <v/>
      </c>
      <c r="K11" s="21" t="str">
        <f>IF(OR($A11="",Locations!$A$14=""),"",N(Opening!J11)+SUMIFS(Movements!$D$4:$D$2003,Movements!$B$4:$B$2003,$A11,Movements!$F$4:$F$2003,Locations!$A$14)-SUMIFS(Movements!$D$4:$D$2003,Movements!$B$4:$B$2003,$A11,Movements!$E$4:$E$2003,Locations!$A$14))</f>
        <v/>
      </c>
      <c r="L11" s="22" t="str">
        <f t="shared" si="0"/>
        <v/>
      </c>
      <c r="M11" s="21" t="str">
        <f>IF($A11="","",N(Items!E11))</f>
        <v/>
      </c>
      <c r="N11" s="23" t="str">
        <f t="shared" si="1"/>
        <v/>
      </c>
      <c r="O11" s="21" t="str">
        <f>IF($A11="","",IF(L11&lt;=M11,MAX(0,N(Items!F11)-L11),0))</f>
        <v/>
      </c>
      <c r="P11" s="24" t="str">
        <f>IF($A11="","",ROUND(L11*N(Items!D11),2))</f>
        <v/>
      </c>
    </row>
    <row r="12" spans="1:16" x14ac:dyDescent="0.3">
      <c r="A12" s="16" t="str">
        <f>IF(Items!A12="","",Items!A12)</f>
        <v/>
      </c>
      <c r="B12" s="16" t="str">
        <f>IF($A12="","",Items!B12)</f>
        <v/>
      </c>
      <c r="C12" s="16" t="str">
        <f>IF($A12="","",Items!C12&amp;"")</f>
        <v/>
      </c>
      <c r="D12" s="21" t="str">
        <f>IF(OR($A12="",Locations!$A$7=""),"",N(Opening!C12)+SUMIFS(Movements!$D$4:$D$2003,Movements!$B$4:$B$2003,$A12,Movements!$F$4:$F$2003,Locations!$A$7)-SUMIFS(Movements!$D$4:$D$2003,Movements!$B$4:$B$2003,$A12,Movements!$E$4:$E$2003,Locations!$A$7))</f>
        <v/>
      </c>
      <c r="E12" s="21" t="str">
        <f>IF(OR($A12="",Locations!$A$8=""),"",N(Opening!D12)+SUMIFS(Movements!$D$4:$D$2003,Movements!$B$4:$B$2003,$A12,Movements!$F$4:$F$2003,Locations!$A$8)-SUMIFS(Movements!$D$4:$D$2003,Movements!$B$4:$B$2003,$A12,Movements!$E$4:$E$2003,Locations!$A$8))</f>
        <v/>
      </c>
      <c r="F12" s="21" t="str">
        <f>IF(OR($A12="",Locations!$A$9=""),"",N(Opening!E12)+SUMIFS(Movements!$D$4:$D$2003,Movements!$B$4:$B$2003,$A12,Movements!$F$4:$F$2003,Locations!$A$9)-SUMIFS(Movements!$D$4:$D$2003,Movements!$B$4:$B$2003,$A12,Movements!$E$4:$E$2003,Locations!$A$9))</f>
        <v/>
      </c>
      <c r="G12" s="21" t="str">
        <f>IF(OR($A12="",Locations!$A$10=""),"",N(Opening!F12)+SUMIFS(Movements!$D$4:$D$2003,Movements!$B$4:$B$2003,$A12,Movements!$F$4:$F$2003,Locations!$A$10)-SUMIFS(Movements!$D$4:$D$2003,Movements!$B$4:$B$2003,$A12,Movements!$E$4:$E$2003,Locations!$A$10))</f>
        <v/>
      </c>
      <c r="H12" s="21" t="str">
        <f>IF(OR($A12="",Locations!$A$11=""),"",N(Opening!G12)+SUMIFS(Movements!$D$4:$D$2003,Movements!$B$4:$B$2003,$A12,Movements!$F$4:$F$2003,Locations!$A$11)-SUMIFS(Movements!$D$4:$D$2003,Movements!$B$4:$B$2003,$A12,Movements!$E$4:$E$2003,Locations!$A$11))</f>
        <v/>
      </c>
      <c r="I12" s="21" t="str">
        <f>IF(OR($A12="",Locations!$A$12=""),"",N(Opening!H12)+SUMIFS(Movements!$D$4:$D$2003,Movements!$B$4:$B$2003,$A12,Movements!$F$4:$F$2003,Locations!$A$12)-SUMIFS(Movements!$D$4:$D$2003,Movements!$B$4:$B$2003,$A12,Movements!$E$4:$E$2003,Locations!$A$12))</f>
        <v/>
      </c>
      <c r="J12" s="21" t="str">
        <f>IF(OR($A12="",Locations!$A$13=""),"",N(Opening!I12)+SUMIFS(Movements!$D$4:$D$2003,Movements!$B$4:$B$2003,$A12,Movements!$F$4:$F$2003,Locations!$A$13)-SUMIFS(Movements!$D$4:$D$2003,Movements!$B$4:$B$2003,$A12,Movements!$E$4:$E$2003,Locations!$A$13))</f>
        <v/>
      </c>
      <c r="K12" s="21" t="str">
        <f>IF(OR($A12="",Locations!$A$14=""),"",N(Opening!J12)+SUMIFS(Movements!$D$4:$D$2003,Movements!$B$4:$B$2003,$A12,Movements!$F$4:$F$2003,Locations!$A$14)-SUMIFS(Movements!$D$4:$D$2003,Movements!$B$4:$B$2003,$A12,Movements!$E$4:$E$2003,Locations!$A$14))</f>
        <v/>
      </c>
      <c r="L12" s="22" t="str">
        <f t="shared" si="0"/>
        <v/>
      </c>
      <c r="M12" s="21" t="str">
        <f>IF($A12="","",N(Items!E12))</f>
        <v/>
      </c>
      <c r="N12" s="23" t="str">
        <f t="shared" si="1"/>
        <v/>
      </c>
      <c r="O12" s="21" t="str">
        <f>IF($A12="","",IF(L12&lt;=M12,MAX(0,N(Items!F12)-L12),0))</f>
        <v/>
      </c>
      <c r="P12" s="24" t="str">
        <f>IF($A12="","",ROUND(L12*N(Items!D12),2))</f>
        <v/>
      </c>
    </row>
    <row r="13" spans="1:16" x14ac:dyDescent="0.3">
      <c r="A13" s="16" t="str">
        <f>IF(Items!A13="","",Items!A13)</f>
        <v/>
      </c>
      <c r="B13" s="16" t="str">
        <f>IF($A13="","",Items!B13)</f>
        <v/>
      </c>
      <c r="C13" s="16" t="str">
        <f>IF($A13="","",Items!C13&amp;"")</f>
        <v/>
      </c>
      <c r="D13" s="21" t="str">
        <f>IF(OR($A13="",Locations!$A$7=""),"",N(Opening!C13)+SUMIFS(Movements!$D$4:$D$2003,Movements!$B$4:$B$2003,$A13,Movements!$F$4:$F$2003,Locations!$A$7)-SUMIFS(Movements!$D$4:$D$2003,Movements!$B$4:$B$2003,$A13,Movements!$E$4:$E$2003,Locations!$A$7))</f>
        <v/>
      </c>
      <c r="E13" s="21" t="str">
        <f>IF(OR($A13="",Locations!$A$8=""),"",N(Opening!D13)+SUMIFS(Movements!$D$4:$D$2003,Movements!$B$4:$B$2003,$A13,Movements!$F$4:$F$2003,Locations!$A$8)-SUMIFS(Movements!$D$4:$D$2003,Movements!$B$4:$B$2003,$A13,Movements!$E$4:$E$2003,Locations!$A$8))</f>
        <v/>
      </c>
      <c r="F13" s="21" t="str">
        <f>IF(OR($A13="",Locations!$A$9=""),"",N(Opening!E13)+SUMIFS(Movements!$D$4:$D$2003,Movements!$B$4:$B$2003,$A13,Movements!$F$4:$F$2003,Locations!$A$9)-SUMIFS(Movements!$D$4:$D$2003,Movements!$B$4:$B$2003,$A13,Movements!$E$4:$E$2003,Locations!$A$9))</f>
        <v/>
      </c>
      <c r="G13" s="21" t="str">
        <f>IF(OR($A13="",Locations!$A$10=""),"",N(Opening!F13)+SUMIFS(Movements!$D$4:$D$2003,Movements!$B$4:$B$2003,$A13,Movements!$F$4:$F$2003,Locations!$A$10)-SUMIFS(Movements!$D$4:$D$2003,Movements!$B$4:$B$2003,$A13,Movements!$E$4:$E$2003,Locations!$A$10))</f>
        <v/>
      </c>
      <c r="H13" s="21" t="str">
        <f>IF(OR($A13="",Locations!$A$11=""),"",N(Opening!G13)+SUMIFS(Movements!$D$4:$D$2003,Movements!$B$4:$B$2003,$A13,Movements!$F$4:$F$2003,Locations!$A$11)-SUMIFS(Movements!$D$4:$D$2003,Movements!$B$4:$B$2003,$A13,Movements!$E$4:$E$2003,Locations!$A$11))</f>
        <v/>
      </c>
      <c r="I13" s="21" t="str">
        <f>IF(OR($A13="",Locations!$A$12=""),"",N(Opening!H13)+SUMIFS(Movements!$D$4:$D$2003,Movements!$B$4:$B$2003,$A13,Movements!$F$4:$F$2003,Locations!$A$12)-SUMIFS(Movements!$D$4:$D$2003,Movements!$B$4:$B$2003,$A13,Movements!$E$4:$E$2003,Locations!$A$12))</f>
        <v/>
      </c>
      <c r="J13" s="21" t="str">
        <f>IF(OR($A13="",Locations!$A$13=""),"",N(Opening!I13)+SUMIFS(Movements!$D$4:$D$2003,Movements!$B$4:$B$2003,$A13,Movements!$F$4:$F$2003,Locations!$A$13)-SUMIFS(Movements!$D$4:$D$2003,Movements!$B$4:$B$2003,$A13,Movements!$E$4:$E$2003,Locations!$A$13))</f>
        <v/>
      </c>
      <c r="K13" s="21" t="str">
        <f>IF(OR($A13="",Locations!$A$14=""),"",N(Opening!J13)+SUMIFS(Movements!$D$4:$D$2003,Movements!$B$4:$B$2003,$A13,Movements!$F$4:$F$2003,Locations!$A$14)-SUMIFS(Movements!$D$4:$D$2003,Movements!$B$4:$B$2003,$A13,Movements!$E$4:$E$2003,Locations!$A$14))</f>
        <v/>
      </c>
      <c r="L13" s="22" t="str">
        <f t="shared" si="0"/>
        <v/>
      </c>
      <c r="M13" s="21" t="str">
        <f>IF($A13="","",N(Items!E13))</f>
        <v/>
      </c>
      <c r="N13" s="23" t="str">
        <f t="shared" si="1"/>
        <v/>
      </c>
      <c r="O13" s="21" t="str">
        <f>IF($A13="","",IF(L13&lt;=M13,MAX(0,N(Items!F13)-L13),0))</f>
        <v/>
      </c>
      <c r="P13" s="24" t="str">
        <f>IF($A13="","",ROUND(L13*N(Items!D13),2))</f>
        <v/>
      </c>
    </row>
    <row r="14" spans="1:16" x14ac:dyDescent="0.3">
      <c r="A14" s="16" t="str">
        <f>IF(Items!A14="","",Items!A14)</f>
        <v/>
      </c>
      <c r="B14" s="16" t="str">
        <f>IF($A14="","",Items!B14)</f>
        <v/>
      </c>
      <c r="C14" s="16" t="str">
        <f>IF($A14="","",Items!C14&amp;"")</f>
        <v/>
      </c>
      <c r="D14" s="21" t="str">
        <f>IF(OR($A14="",Locations!$A$7=""),"",N(Opening!C14)+SUMIFS(Movements!$D$4:$D$2003,Movements!$B$4:$B$2003,$A14,Movements!$F$4:$F$2003,Locations!$A$7)-SUMIFS(Movements!$D$4:$D$2003,Movements!$B$4:$B$2003,$A14,Movements!$E$4:$E$2003,Locations!$A$7))</f>
        <v/>
      </c>
      <c r="E14" s="21" t="str">
        <f>IF(OR($A14="",Locations!$A$8=""),"",N(Opening!D14)+SUMIFS(Movements!$D$4:$D$2003,Movements!$B$4:$B$2003,$A14,Movements!$F$4:$F$2003,Locations!$A$8)-SUMIFS(Movements!$D$4:$D$2003,Movements!$B$4:$B$2003,$A14,Movements!$E$4:$E$2003,Locations!$A$8))</f>
        <v/>
      </c>
      <c r="F14" s="21" t="str">
        <f>IF(OR($A14="",Locations!$A$9=""),"",N(Opening!E14)+SUMIFS(Movements!$D$4:$D$2003,Movements!$B$4:$B$2003,$A14,Movements!$F$4:$F$2003,Locations!$A$9)-SUMIFS(Movements!$D$4:$D$2003,Movements!$B$4:$B$2003,$A14,Movements!$E$4:$E$2003,Locations!$A$9))</f>
        <v/>
      </c>
      <c r="G14" s="21" t="str">
        <f>IF(OR($A14="",Locations!$A$10=""),"",N(Opening!F14)+SUMIFS(Movements!$D$4:$D$2003,Movements!$B$4:$B$2003,$A14,Movements!$F$4:$F$2003,Locations!$A$10)-SUMIFS(Movements!$D$4:$D$2003,Movements!$B$4:$B$2003,$A14,Movements!$E$4:$E$2003,Locations!$A$10))</f>
        <v/>
      </c>
      <c r="H14" s="21" t="str">
        <f>IF(OR($A14="",Locations!$A$11=""),"",N(Opening!G14)+SUMIFS(Movements!$D$4:$D$2003,Movements!$B$4:$B$2003,$A14,Movements!$F$4:$F$2003,Locations!$A$11)-SUMIFS(Movements!$D$4:$D$2003,Movements!$B$4:$B$2003,$A14,Movements!$E$4:$E$2003,Locations!$A$11))</f>
        <v/>
      </c>
      <c r="I14" s="21" t="str">
        <f>IF(OR($A14="",Locations!$A$12=""),"",N(Opening!H14)+SUMIFS(Movements!$D$4:$D$2003,Movements!$B$4:$B$2003,$A14,Movements!$F$4:$F$2003,Locations!$A$12)-SUMIFS(Movements!$D$4:$D$2003,Movements!$B$4:$B$2003,$A14,Movements!$E$4:$E$2003,Locations!$A$12))</f>
        <v/>
      </c>
      <c r="J14" s="21" t="str">
        <f>IF(OR($A14="",Locations!$A$13=""),"",N(Opening!I14)+SUMIFS(Movements!$D$4:$D$2003,Movements!$B$4:$B$2003,$A14,Movements!$F$4:$F$2003,Locations!$A$13)-SUMIFS(Movements!$D$4:$D$2003,Movements!$B$4:$B$2003,$A14,Movements!$E$4:$E$2003,Locations!$A$13))</f>
        <v/>
      </c>
      <c r="K14" s="21" t="str">
        <f>IF(OR($A14="",Locations!$A$14=""),"",N(Opening!J14)+SUMIFS(Movements!$D$4:$D$2003,Movements!$B$4:$B$2003,$A14,Movements!$F$4:$F$2003,Locations!$A$14)-SUMIFS(Movements!$D$4:$D$2003,Movements!$B$4:$B$2003,$A14,Movements!$E$4:$E$2003,Locations!$A$14))</f>
        <v/>
      </c>
      <c r="L14" s="22" t="str">
        <f t="shared" si="0"/>
        <v/>
      </c>
      <c r="M14" s="21" t="str">
        <f>IF($A14="","",N(Items!E14))</f>
        <v/>
      </c>
      <c r="N14" s="23" t="str">
        <f t="shared" si="1"/>
        <v/>
      </c>
      <c r="O14" s="21" t="str">
        <f>IF($A14="","",IF(L14&lt;=M14,MAX(0,N(Items!F14)-L14),0))</f>
        <v/>
      </c>
      <c r="P14" s="24" t="str">
        <f>IF($A14="","",ROUND(L14*N(Items!D14),2))</f>
        <v/>
      </c>
    </row>
    <row r="15" spans="1:16" x14ac:dyDescent="0.3">
      <c r="A15" s="16" t="str">
        <f>IF(Items!A15="","",Items!A15)</f>
        <v/>
      </c>
      <c r="B15" s="16" t="str">
        <f>IF($A15="","",Items!B15)</f>
        <v/>
      </c>
      <c r="C15" s="16" t="str">
        <f>IF($A15="","",Items!C15&amp;"")</f>
        <v/>
      </c>
      <c r="D15" s="21" t="str">
        <f>IF(OR($A15="",Locations!$A$7=""),"",N(Opening!C15)+SUMIFS(Movements!$D$4:$D$2003,Movements!$B$4:$B$2003,$A15,Movements!$F$4:$F$2003,Locations!$A$7)-SUMIFS(Movements!$D$4:$D$2003,Movements!$B$4:$B$2003,$A15,Movements!$E$4:$E$2003,Locations!$A$7))</f>
        <v/>
      </c>
      <c r="E15" s="21" t="str">
        <f>IF(OR($A15="",Locations!$A$8=""),"",N(Opening!D15)+SUMIFS(Movements!$D$4:$D$2003,Movements!$B$4:$B$2003,$A15,Movements!$F$4:$F$2003,Locations!$A$8)-SUMIFS(Movements!$D$4:$D$2003,Movements!$B$4:$B$2003,$A15,Movements!$E$4:$E$2003,Locations!$A$8))</f>
        <v/>
      </c>
      <c r="F15" s="21" t="str">
        <f>IF(OR($A15="",Locations!$A$9=""),"",N(Opening!E15)+SUMIFS(Movements!$D$4:$D$2003,Movements!$B$4:$B$2003,$A15,Movements!$F$4:$F$2003,Locations!$A$9)-SUMIFS(Movements!$D$4:$D$2003,Movements!$B$4:$B$2003,$A15,Movements!$E$4:$E$2003,Locations!$A$9))</f>
        <v/>
      </c>
      <c r="G15" s="21" t="str">
        <f>IF(OR($A15="",Locations!$A$10=""),"",N(Opening!F15)+SUMIFS(Movements!$D$4:$D$2003,Movements!$B$4:$B$2003,$A15,Movements!$F$4:$F$2003,Locations!$A$10)-SUMIFS(Movements!$D$4:$D$2003,Movements!$B$4:$B$2003,$A15,Movements!$E$4:$E$2003,Locations!$A$10))</f>
        <v/>
      </c>
      <c r="H15" s="21" t="str">
        <f>IF(OR($A15="",Locations!$A$11=""),"",N(Opening!G15)+SUMIFS(Movements!$D$4:$D$2003,Movements!$B$4:$B$2003,$A15,Movements!$F$4:$F$2003,Locations!$A$11)-SUMIFS(Movements!$D$4:$D$2003,Movements!$B$4:$B$2003,$A15,Movements!$E$4:$E$2003,Locations!$A$11))</f>
        <v/>
      </c>
      <c r="I15" s="21" t="str">
        <f>IF(OR($A15="",Locations!$A$12=""),"",N(Opening!H15)+SUMIFS(Movements!$D$4:$D$2003,Movements!$B$4:$B$2003,$A15,Movements!$F$4:$F$2003,Locations!$A$12)-SUMIFS(Movements!$D$4:$D$2003,Movements!$B$4:$B$2003,$A15,Movements!$E$4:$E$2003,Locations!$A$12))</f>
        <v/>
      </c>
      <c r="J15" s="21" t="str">
        <f>IF(OR($A15="",Locations!$A$13=""),"",N(Opening!I15)+SUMIFS(Movements!$D$4:$D$2003,Movements!$B$4:$B$2003,$A15,Movements!$F$4:$F$2003,Locations!$A$13)-SUMIFS(Movements!$D$4:$D$2003,Movements!$B$4:$B$2003,$A15,Movements!$E$4:$E$2003,Locations!$A$13))</f>
        <v/>
      </c>
      <c r="K15" s="21" t="str">
        <f>IF(OR($A15="",Locations!$A$14=""),"",N(Opening!J15)+SUMIFS(Movements!$D$4:$D$2003,Movements!$B$4:$B$2003,$A15,Movements!$F$4:$F$2003,Locations!$A$14)-SUMIFS(Movements!$D$4:$D$2003,Movements!$B$4:$B$2003,$A15,Movements!$E$4:$E$2003,Locations!$A$14))</f>
        <v/>
      </c>
      <c r="L15" s="22" t="str">
        <f t="shared" si="0"/>
        <v/>
      </c>
      <c r="M15" s="21" t="str">
        <f>IF($A15="","",N(Items!E15))</f>
        <v/>
      </c>
      <c r="N15" s="23" t="str">
        <f t="shared" si="1"/>
        <v/>
      </c>
      <c r="O15" s="21" t="str">
        <f>IF($A15="","",IF(L15&lt;=M15,MAX(0,N(Items!F15)-L15),0))</f>
        <v/>
      </c>
      <c r="P15" s="24" t="str">
        <f>IF($A15="","",ROUND(L15*N(Items!D15),2))</f>
        <v/>
      </c>
    </row>
    <row r="16" spans="1:16" x14ac:dyDescent="0.3">
      <c r="A16" s="16" t="str">
        <f>IF(Items!A16="","",Items!A16)</f>
        <v/>
      </c>
      <c r="B16" s="16" t="str">
        <f>IF($A16="","",Items!B16)</f>
        <v/>
      </c>
      <c r="C16" s="16" t="str">
        <f>IF($A16="","",Items!C16&amp;"")</f>
        <v/>
      </c>
      <c r="D16" s="21" t="str">
        <f>IF(OR($A16="",Locations!$A$7=""),"",N(Opening!C16)+SUMIFS(Movements!$D$4:$D$2003,Movements!$B$4:$B$2003,$A16,Movements!$F$4:$F$2003,Locations!$A$7)-SUMIFS(Movements!$D$4:$D$2003,Movements!$B$4:$B$2003,$A16,Movements!$E$4:$E$2003,Locations!$A$7))</f>
        <v/>
      </c>
      <c r="E16" s="21" t="str">
        <f>IF(OR($A16="",Locations!$A$8=""),"",N(Opening!D16)+SUMIFS(Movements!$D$4:$D$2003,Movements!$B$4:$B$2003,$A16,Movements!$F$4:$F$2003,Locations!$A$8)-SUMIFS(Movements!$D$4:$D$2003,Movements!$B$4:$B$2003,$A16,Movements!$E$4:$E$2003,Locations!$A$8))</f>
        <v/>
      </c>
      <c r="F16" s="21" t="str">
        <f>IF(OR($A16="",Locations!$A$9=""),"",N(Opening!E16)+SUMIFS(Movements!$D$4:$D$2003,Movements!$B$4:$B$2003,$A16,Movements!$F$4:$F$2003,Locations!$A$9)-SUMIFS(Movements!$D$4:$D$2003,Movements!$B$4:$B$2003,$A16,Movements!$E$4:$E$2003,Locations!$A$9))</f>
        <v/>
      </c>
      <c r="G16" s="21" t="str">
        <f>IF(OR($A16="",Locations!$A$10=""),"",N(Opening!F16)+SUMIFS(Movements!$D$4:$D$2003,Movements!$B$4:$B$2003,$A16,Movements!$F$4:$F$2003,Locations!$A$10)-SUMIFS(Movements!$D$4:$D$2003,Movements!$B$4:$B$2003,$A16,Movements!$E$4:$E$2003,Locations!$A$10))</f>
        <v/>
      </c>
      <c r="H16" s="21" t="str">
        <f>IF(OR($A16="",Locations!$A$11=""),"",N(Opening!G16)+SUMIFS(Movements!$D$4:$D$2003,Movements!$B$4:$B$2003,$A16,Movements!$F$4:$F$2003,Locations!$A$11)-SUMIFS(Movements!$D$4:$D$2003,Movements!$B$4:$B$2003,$A16,Movements!$E$4:$E$2003,Locations!$A$11))</f>
        <v/>
      </c>
      <c r="I16" s="21" t="str">
        <f>IF(OR($A16="",Locations!$A$12=""),"",N(Opening!H16)+SUMIFS(Movements!$D$4:$D$2003,Movements!$B$4:$B$2003,$A16,Movements!$F$4:$F$2003,Locations!$A$12)-SUMIFS(Movements!$D$4:$D$2003,Movements!$B$4:$B$2003,$A16,Movements!$E$4:$E$2003,Locations!$A$12))</f>
        <v/>
      </c>
      <c r="J16" s="21" t="str">
        <f>IF(OR($A16="",Locations!$A$13=""),"",N(Opening!I16)+SUMIFS(Movements!$D$4:$D$2003,Movements!$B$4:$B$2003,$A16,Movements!$F$4:$F$2003,Locations!$A$13)-SUMIFS(Movements!$D$4:$D$2003,Movements!$B$4:$B$2003,$A16,Movements!$E$4:$E$2003,Locations!$A$13))</f>
        <v/>
      </c>
      <c r="K16" s="21" t="str">
        <f>IF(OR($A16="",Locations!$A$14=""),"",N(Opening!J16)+SUMIFS(Movements!$D$4:$D$2003,Movements!$B$4:$B$2003,$A16,Movements!$F$4:$F$2003,Locations!$A$14)-SUMIFS(Movements!$D$4:$D$2003,Movements!$B$4:$B$2003,$A16,Movements!$E$4:$E$2003,Locations!$A$14))</f>
        <v/>
      </c>
      <c r="L16" s="22" t="str">
        <f t="shared" si="0"/>
        <v/>
      </c>
      <c r="M16" s="21" t="str">
        <f>IF($A16="","",N(Items!E16))</f>
        <v/>
      </c>
      <c r="N16" s="23" t="str">
        <f t="shared" si="1"/>
        <v/>
      </c>
      <c r="O16" s="21" t="str">
        <f>IF($A16="","",IF(L16&lt;=M16,MAX(0,N(Items!F16)-L16),0))</f>
        <v/>
      </c>
      <c r="P16" s="24" t="str">
        <f>IF($A16="","",ROUND(L16*N(Items!D16),2))</f>
        <v/>
      </c>
    </row>
    <row r="17" spans="1:16" x14ac:dyDescent="0.3">
      <c r="A17" s="16" t="str">
        <f>IF(Items!A17="","",Items!A17)</f>
        <v/>
      </c>
      <c r="B17" s="16" t="str">
        <f>IF($A17="","",Items!B17)</f>
        <v/>
      </c>
      <c r="C17" s="16" t="str">
        <f>IF($A17="","",Items!C17&amp;"")</f>
        <v/>
      </c>
      <c r="D17" s="21" t="str">
        <f>IF(OR($A17="",Locations!$A$7=""),"",N(Opening!C17)+SUMIFS(Movements!$D$4:$D$2003,Movements!$B$4:$B$2003,$A17,Movements!$F$4:$F$2003,Locations!$A$7)-SUMIFS(Movements!$D$4:$D$2003,Movements!$B$4:$B$2003,$A17,Movements!$E$4:$E$2003,Locations!$A$7))</f>
        <v/>
      </c>
      <c r="E17" s="21" t="str">
        <f>IF(OR($A17="",Locations!$A$8=""),"",N(Opening!D17)+SUMIFS(Movements!$D$4:$D$2003,Movements!$B$4:$B$2003,$A17,Movements!$F$4:$F$2003,Locations!$A$8)-SUMIFS(Movements!$D$4:$D$2003,Movements!$B$4:$B$2003,$A17,Movements!$E$4:$E$2003,Locations!$A$8))</f>
        <v/>
      </c>
      <c r="F17" s="21" t="str">
        <f>IF(OR($A17="",Locations!$A$9=""),"",N(Opening!E17)+SUMIFS(Movements!$D$4:$D$2003,Movements!$B$4:$B$2003,$A17,Movements!$F$4:$F$2003,Locations!$A$9)-SUMIFS(Movements!$D$4:$D$2003,Movements!$B$4:$B$2003,$A17,Movements!$E$4:$E$2003,Locations!$A$9))</f>
        <v/>
      </c>
      <c r="G17" s="21" t="str">
        <f>IF(OR($A17="",Locations!$A$10=""),"",N(Opening!F17)+SUMIFS(Movements!$D$4:$D$2003,Movements!$B$4:$B$2003,$A17,Movements!$F$4:$F$2003,Locations!$A$10)-SUMIFS(Movements!$D$4:$D$2003,Movements!$B$4:$B$2003,$A17,Movements!$E$4:$E$2003,Locations!$A$10))</f>
        <v/>
      </c>
      <c r="H17" s="21" t="str">
        <f>IF(OR($A17="",Locations!$A$11=""),"",N(Opening!G17)+SUMIFS(Movements!$D$4:$D$2003,Movements!$B$4:$B$2003,$A17,Movements!$F$4:$F$2003,Locations!$A$11)-SUMIFS(Movements!$D$4:$D$2003,Movements!$B$4:$B$2003,$A17,Movements!$E$4:$E$2003,Locations!$A$11))</f>
        <v/>
      </c>
      <c r="I17" s="21" t="str">
        <f>IF(OR($A17="",Locations!$A$12=""),"",N(Opening!H17)+SUMIFS(Movements!$D$4:$D$2003,Movements!$B$4:$B$2003,$A17,Movements!$F$4:$F$2003,Locations!$A$12)-SUMIFS(Movements!$D$4:$D$2003,Movements!$B$4:$B$2003,$A17,Movements!$E$4:$E$2003,Locations!$A$12))</f>
        <v/>
      </c>
      <c r="J17" s="21" t="str">
        <f>IF(OR($A17="",Locations!$A$13=""),"",N(Opening!I17)+SUMIFS(Movements!$D$4:$D$2003,Movements!$B$4:$B$2003,$A17,Movements!$F$4:$F$2003,Locations!$A$13)-SUMIFS(Movements!$D$4:$D$2003,Movements!$B$4:$B$2003,$A17,Movements!$E$4:$E$2003,Locations!$A$13))</f>
        <v/>
      </c>
      <c r="K17" s="21" t="str">
        <f>IF(OR($A17="",Locations!$A$14=""),"",N(Opening!J17)+SUMIFS(Movements!$D$4:$D$2003,Movements!$B$4:$B$2003,$A17,Movements!$F$4:$F$2003,Locations!$A$14)-SUMIFS(Movements!$D$4:$D$2003,Movements!$B$4:$B$2003,$A17,Movements!$E$4:$E$2003,Locations!$A$14))</f>
        <v/>
      </c>
      <c r="L17" s="22" t="str">
        <f t="shared" si="0"/>
        <v/>
      </c>
      <c r="M17" s="21" t="str">
        <f>IF($A17="","",N(Items!E17))</f>
        <v/>
      </c>
      <c r="N17" s="23" t="str">
        <f t="shared" si="1"/>
        <v/>
      </c>
      <c r="O17" s="21" t="str">
        <f>IF($A17="","",IF(L17&lt;=M17,MAX(0,N(Items!F17)-L17),0))</f>
        <v/>
      </c>
      <c r="P17" s="24" t="str">
        <f>IF($A17="","",ROUND(L17*N(Items!D17),2))</f>
        <v/>
      </c>
    </row>
    <row r="18" spans="1:16" x14ac:dyDescent="0.3">
      <c r="A18" s="16" t="str">
        <f>IF(Items!A18="","",Items!A18)</f>
        <v/>
      </c>
      <c r="B18" s="16" t="str">
        <f>IF($A18="","",Items!B18)</f>
        <v/>
      </c>
      <c r="C18" s="16" t="str">
        <f>IF($A18="","",Items!C18&amp;"")</f>
        <v/>
      </c>
      <c r="D18" s="21" t="str">
        <f>IF(OR($A18="",Locations!$A$7=""),"",N(Opening!C18)+SUMIFS(Movements!$D$4:$D$2003,Movements!$B$4:$B$2003,$A18,Movements!$F$4:$F$2003,Locations!$A$7)-SUMIFS(Movements!$D$4:$D$2003,Movements!$B$4:$B$2003,$A18,Movements!$E$4:$E$2003,Locations!$A$7))</f>
        <v/>
      </c>
      <c r="E18" s="21" t="str">
        <f>IF(OR($A18="",Locations!$A$8=""),"",N(Opening!D18)+SUMIFS(Movements!$D$4:$D$2003,Movements!$B$4:$B$2003,$A18,Movements!$F$4:$F$2003,Locations!$A$8)-SUMIFS(Movements!$D$4:$D$2003,Movements!$B$4:$B$2003,$A18,Movements!$E$4:$E$2003,Locations!$A$8))</f>
        <v/>
      </c>
      <c r="F18" s="21" t="str">
        <f>IF(OR($A18="",Locations!$A$9=""),"",N(Opening!E18)+SUMIFS(Movements!$D$4:$D$2003,Movements!$B$4:$B$2003,$A18,Movements!$F$4:$F$2003,Locations!$A$9)-SUMIFS(Movements!$D$4:$D$2003,Movements!$B$4:$B$2003,$A18,Movements!$E$4:$E$2003,Locations!$A$9))</f>
        <v/>
      </c>
      <c r="G18" s="21" t="str">
        <f>IF(OR($A18="",Locations!$A$10=""),"",N(Opening!F18)+SUMIFS(Movements!$D$4:$D$2003,Movements!$B$4:$B$2003,$A18,Movements!$F$4:$F$2003,Locations!$A$10)-SUMIFS(Movements!$D$4:$D$2003,Movements!$B$4:$B$2003,$A18,Movements!$E$4:$E$2003,Locations!$A$10))</f>
        <v/>
      </c>
      <c r="H18" s="21" t="str">
        <f>IF(OR($A18="",Locations!$A$11=""),"",N(Opening!G18)+SUMIFS(Movements!$D$4:$D$2003,Movements!$B$4:$B$2003,$A18,Movements!$F$4:$F$2003,Locations!$A$11)-SUMIFS(Movements!$D$4:$D$2003,Movements!$B$4:$B$2003,$A18,Movements!$E$4:$E$2003,Locations!$A$11))</f>
        <v/>
      </c>
      <c r="I18" s="21" t="str">
        <f>IF(OR($A18="",Locations!$A$12=""),"",N(Opening!H18)+SUMIFS(Movements!$D$4:$D$2003,Movements!$B$4:$B$2003,$A18,Movements!$F$4:$F$2003,Locations!$A$12)-SUMIFS(Movements!$D$4:$D$2003,Movements!$B$4:$B$2003,$A18,Movements!$E$4:$E$2003,Locations!$A$12))</f>
        <v/>
      </c>
      <c r="J18" s="21" t="str">
        <f>IF(OR($A18="",Locations!$A$13=""),"",N(Opening!I18)+SUMIFS(Movements!$D$4:$D$2003,Movements!$B$4:$B$2003,$A18,Movements!$F$4:$F$2003,Locations!$A$13)-SUMIFS(Movements!$D$4:$D$2003,Movements!$B$4:$B$2003,$A18,Movements!$E$4:$E$2003,Locations!$A$13))</f>
        <v/>
      </c>
      <c r="K18" s="21" t="str">
        <f>IF(OR($A18="",Locations!$A$14=""),"",N(Opening!J18)+SUMIFS(Movements!$D$4:$D$2003,Movements!$B$4:$B$2003,$A18,Movements!$F$4:$F$2003,Locations!$A$14)-SUMIFS(Movements!$D$4:$D$2003,Movements!$B$4:$B$2003,$A18,Movements!$E$4:$E$2003,Locations!$A$14))</f>
        <v/>
      </c>
      <c r="L18" s="22" t="str">
        <f t="shared" si="0"/>
        <v/>
      </c>
      <c r="M18" s="21" t="str">
        <f>IF($A18="","",N(Items!E18))</f>
        <v/>
      </c>
      <c r="N18" s="23" t="str">
        <f t="shared" si="1"/>
        <v/>
      </c>
      <c r="O18" s="21" t="str">
        <f>IF($A18="","",IF(L18&lt;=M18,MAX(0,N(Items!F18)-L18),0))</f>
        <v/>
      </c>
      <c r="P18" s="24" t="str">
        <f>IF($A18="","",ROUND(L18*N(Items!D18),2))</f>
        <v/>
      </c>
    </row>
    <row r="19" spans="1:16" x14ac:dyDescent="0.3">
      <c r="A19" s="16" t="str">
        <f>IF(Items!A19="","",Items!A19)</f>
        <v/>
      </c>
      <c r="B19" s="16" t="str">
        <f>IF($A19="","",Items!B19)</f>
        <v/>
      </c>
      <c r="C19" s="16" t="str">
        <f>IF($A19="","",Items!C19&amp;"")</f>
        <v/>
      </c>
      <c r="D19" s="21" t="str">
        <f>IF(OR($A19="",Locations!$A$7=""),"",N(Opening!C19)+SUMIFS(Movements!$D$4:$D$2003,Movements!$B$4:$B$2003,$A19,Movements!$F$4:$F$2003,Locations!$A$7)-SUMIFS(Movements!$D$4:$D$2003,Movements!$B$4:$B$2003,$A19,Movements!$E$4:$E$2003,Locations!$A$7))</f>
        <v/>
      </c>
      <c r="E19" s="21" t="str">
        <f>IF(OR($A19="",Locations!$A$8=""),"",N(Opening!D19)+SUMIFS(Movements!$D$4:$D$2003,Movements!$B$4:$B$2003,$A19,Movements!$F$4:$F$2003,Locations!$A$8)-SUMIFS(Movements!$D$4:$D$2003,Movements!$B$4:$B$2003,$A19,Movements!$E$4:$E$2003,Locations!$A$8))</f>
        <v/>
      </c>
      <c r="F19" s="21" t="str">
        <f>IF(OR($A19="",Locations!$A$9=""),"",N(Opening!E19)+SUMIFS(Movements!$D$4:$D$2003,Movements!$B$4:$B$2003,$A19,Movements!$F$4:$F$2003,Locations!$A$9)-SUMIFS(Movements!$D$4:$D$2003,Movements!$B$4:$B$2003,$A19,Movements!$E$4:$E$2003,Locations!$A$9))</f>
        <v/>
      </c>
      <c r="G19" s="21" t="str">
        <f>IF(OR($A19="",Locations!$A$10=""),"",N(Opening!F19)+SUMIFS(Movements!$D$4:$D$2003,Movements!$B$4:$B$2003,$A19,Movements!$F$4:$F$2003,Locations!$A$10)-SUMIFS(Movements!$D$4:$D$2003,Movements!$B$4:$B$2003,$A19,Movements!$E$4:$E$2003,Locations!$A$10))</f>
        <v/>
      </c>
      <c r="H19" s="21" t="str">
        <f>IF(OR($A19="",Locations!$A$11=""),"",N(Opening!G19)+SUMIFS(Movements!$D$4:$D$2003,Movements!$B$4:$B$2003,$A19,Movements!$F$4:$F$2003,Locations!$A$11)-SUMIFS(Movements!$D$4:$D$2003,Movements!$B$4:$B$2003,$A19,Movements!$E$4:$E$2003,Locations!$A$11))</f>
        <v/>
      </c>
      <c r="I19" s="21" t="str">
        <f>IF(OR($A19="",Locations!$A$12=""),"",N(Opening!H19)+SUMIFS(Movements!$D$4:$D$2003,Movements!$B$4:$B$2003,$A19,Movements!$F$4:$F$2003,Locations!$A$12)-SUMIFS(Movements!$D$4:$D$2003,Movements!$B$4:$B$2003,$A19,Movements!$E$4:$E$2003,Locations!$A$12))</f>
        <v/>
      </c>
      <c r="J19" s="21" t="str">
        <f>IF(OR($A19="",Locations!$A$13=""),"",N(Opening!I19)+SUMIFS(Movements!$D$4:$D$2003,Movements!$B$4:$B$2003,$A19,Movements!$F$4:$F$2003,Locations!$A$13)-SUMIFS(Movements!$D$4:$D$2003,Movements!$B$4:$B$2003,$A19,Movements!$E$4:$E$2003,Locations!$A$13))</f>
        <v/>
      </c>
      <c r="K19" s="21" t="str">
        <f>IF(OR($A19="",Locations!$A$14=""),"",N(Opening!J19)+SUMIFS(Movements!$D$4:$D$2003,Movements!$B$4:$B$2003,$A19,Movements!$F$4:$F$2003,Locations!$A$14)-SUMIFS(Movements!$D$4:$D$2003,Movements!$B$4:$B$2003,$A19,Movements!$E$4:$E$2003,Locations!$A$14))</f>
        <v/>
      </c>
      <c r="L19" s="22" t="str">
        <f t="shared" si="0"/>
        <v/>
      </c>
      <c r="M19" s="21" t="str">
        <f>IF($A19="","",N(Items!E19))</f>
        <v/>
      </c>
      <c r="N19" s="23" t="str">
        <f t="shared" si="1"/>
        <v/>
      </c>
      <c r="O19" s="21" t="str">
        <f>IF($A19="","",IF(L19&lt;=M19,MAX(0,N(Items!F19)-L19),0))</f>
        <v/>
      </c>
      <c r="P19" s="24" t="str">
        <f>IF($A19="","",ROUND(L19*N(Items!D19),2))</f>
        <v/>
      </c>
    </row>
    <row r="20" spans="1:16" x14ac:dyDescent="0.3">
      <c r="A20" s="16" t="str">
        <f>IF(Items!A20="","",Items!A20)</f>
        <v/>
      </c>
      <c r="B20" s="16" t="str">
        <f>IF($A20="","",Items!B20)</f>
        <v/>
      </c>
      <c r="C20" s="16" t="str">
        <f>IF($A20="","",Items!C20&amp;"")</f>
        <v/>
      </c>
      <c r="D20" s="21" t="str">
        <f>IF(OR($A20="",Locations!$A$7=""),"",N(Opening!C20)+SUMIFS(Movements!$D$4:$D$2003,Movements!$B$4:$B$2003,$A20,Movements!$F$4:$F$2003,Locations!$A$7)-SUMIFS(Movements!$D$4:$D$2003,Movements!$B$4:$B$2003,$A20,Movements!$E$4:$E$2003,Locations!$A$7))</f>
        <v/>
      </c>
      <c r="E20" s="21" t="str">
        <f>IF(OR($A20="",Locations!$A$8=""),"",N(Opening!D20)+SUMIFS(Movements!$D$4:$D$2003,Movements!$B$4:$B$2003,$A20,Movements!$F$4:$F$2003,Locations!$A$8)-SUMIFS(Movements!$D$4:$D$2003,Movements!$B$4:$B$2003,$A20,Movements!$E$4:$E$2003,Locations!$A$8))</f>
        <v/>
      </c>
      <c r="F20" s="21" t="str">
        <f>IF(OR($A20="",Locations!$A$9=""),"",N(Opening!E20)+SUMIFS(Movements!$D$4:$D$2003,Movements!$B$4:$B$2003,$A20,Movements!$F$4:$F$2003,Locations!$A$9)-SUMIFS(Movements!$D$4:$D$2003,Movements!$B$4:$B$2003,$A20,Movements!$E$4:$E$2003,Locations!$A$9))</f>
        <v/>
      </c>
      <c r="G20" s="21" t="str">
        <f>IF(OR($A20="",Locations!$A$10=""),"",N(Opening!F20)+SUMIFS(Movements!$D$4:$D$2003,Movements!$B$4:$B$2003,$A20,Movements!$F$4:$F$2003,Locations!$A$10)-SUMIFS(Movements!$D$4:$D$2003,Movements!$B$4:$B$2003,$A20,Movements!$E$4:$E$2003,Locations!$A$10))</f>
        <v/>
      </c>
      <c r="H20" s="21" t="str">
        <f>IF(OR($A20="",Locations!$A$11=""),"",N(Opening!G20)+SUMIFS(Movements!$D$4:$D$2003,Movements!$B$4:$B$2003,$A20,Movements!$F$4:$F$2003,Locations!$A$11)-SUMIFS(Movements!$D$4:$D$2003,Movements!$B$4:$B$2003,$A20,Movements!$E$4:$E$2003,Locations!$A$11))</f>
        <v/>
      </c>
      <c r="I20" s="21" t="str">
        <f>IF(OR($A20="",Locations!$A$12=""),"",N(Opening!H20)+SUMIFS(Movements!$D$4:$D$2003,Movements!$B$4:$B$2003,$A20,Movements!$F$4:$F$2003,Locations!$A$12)-SUMIFS(Movements!$D$4:$D$2003,Movements!$B$4:$B$2003,$A20,Movements!$E$4:$E$2003,Locations!$A$12))</f>
        <v/>
      </c>
      <c r="J20" s="21" t="str">
        <f>IF(OR($A20="",Locations!$A$13=""),"",N(Opening!I20)+SUMIFS(Movements!$D$4:$D$2003,Movements!$B$4:$B$2003,$A20,Movements!$F$4:$F$2003,Locations!$A$13)-SUMIFS(Movements!$D$4:$D$2003,Movements!$B$4:$B$2003,$A20,Movements!$E$4:$E$2003,Locations!$A$13))</f>
        <v/>
      </c>
      <c r="K20" s="21" t="str">
        <f>IF(OR($A20="",Locations!$A$14=""),"",N(Opening!J20)+SUMIFS(Movements!$D$4:$D$2003,Movements!$B$4:$B$2003,$A20,Movements!$F$4:$F$2003,Locations!$A$14)-SUMIFS(Movements!$D$4:$D$2003,Movements!$B$4:$B$2003,$A20,Movements!$E$4:$E$2003,Locations!$A$14))</f>
        <v/>
      </c>
      <c r="L20" s="22" t="str">
        <f t="shared" si="0"/>
        <v/>
      </c>
      <c r="M20" s="21" t="str">
        <f>IF($A20="","",N(Items!E20))</f>
        <v/>
      </c>
      <c r="N20" s="23" t="str">
        <f t="shared" si="1"/>
        <v/>
      </c>
      <c r="O20" s="21" t="str">
        <f>IF($A20="","",IF(L20&lt;=M20,MAX(0,N(Items!F20)-L20),0))</f>
        <v/>
      </c>
      <c r="P20" s="24" t="str">
        <f>IF($A20="","",ROUND(L20*N(Items!D20),2))</f>
        <v/>
      </c>
    </row>
    <row r="21" spans="1:16" x14ac:dyDescent="0.3">
      <c r="A21" s="16" t="str">
        <f>IF(Items!A21="","",Items!A21)</f>
        <v/>
      </c>
      <c r="B21" s="16" t="str">
        <f>IF($A21="","",Items!B21)</f>
        <v/>
      </c>
      <c r="C21" s="16" t="str">
        <f>IF($A21="","",Items!C21&amp;"")</f>
        <v/>
      </c>
      <c r="D21" s="21" t="str">
        <f>IF(OR($A21="",Locations!$A$7=""),"",N(Opening!C21)+SUMIFS(Movements!$D$4:$D$2003,Movements!$B$4:$B$2003,$A21,Movements!$F$4:$F$2003,Locations!$A$7)-SUMIFS(Movements!$D$4:$D$2003,Movements!$B$4:$B$2003,$A21,Movements!$E$4:$E$2003,Locations!$A$7))</f>
        <v/>
      </c>
      <c r="E21" s="21" t="str">
        <f>IF(OR($A21="",Locations!$A$8=""),"",N(Opening!D21)+SUMIFS(Movements!$D$4:$D$2003,Movements!$B$4:$B$2003,$A21,Movements!$F$4:$F$2003,Locations!$A$8)-SUMIFS(Movements!$D$4:$D$2003,Movements!$B$4:$B$2003,$A21,Movements!$E$4:$E$2003,Locations!$A$8))</f>
        <v/>
      </c>
      <c r="F21" s="21" t="str">
        <f>IF(OR($A21="",Locations!$A$9=""),"",N(Opening!E21)+SUMIFS(Movements!$D$4:$D$2003,Movements!$B$4:$B$2003,$A21,Movements!$F$4:$F$2003,Locations!$A$9)-SUMIFS(Movements!$D$4:$D$2003,Movements!$B$4:$B$2003,$A21,Movements!$E$4:$E$2003,Locations!$A$9))</f>
        <v/>
      </c>
      <c r="G21" s="21" t="str">
        <f>IF(OR($A21="",Locations!$A$10=""),"",N(Opening!F21)+SUMIFS(Movements!$D$4:$D$2003,Movements!$B$4:$B$2003,$A21,Movements!$F$4:$F$2003,Locations!$A$10)-SUMIFS(Movements!$D$4:$D$2003,Movements!$B$4:$B$2003,$A21,Movements!$E$4:$E$2003,Locations!$A$10))</f>
        <v/>
      </c>
      <c r="H21" s="21" t="str">
        <f>IF(OR($A21="",Locations!$A$11=""),"",N(Opening!G21)+SUMIFS(Movements!$D$4:$D$2003,Movements!$B$4:$B$2003,$A21,Movements!$F$4:$F$2003,Locations!$A$11)-SUMIFS(Movements!$D$4:$D$2003,Movements!$B$4:$B$2003,$A21,Movements!$E$4:$E$2003,Locations!$A$11))</f>
        <v/>
      </c>
      <c r="I21" s="21" t="str">
        <f>IF(OR($A21="",Locations!$A$12=""),"",N(Opening!H21)+SUMIFS(Movements!$D$4:$D$2003,Movements!$B$4:$B$2003,$A21,Movements!$F$4:$F$2003,Locations!$A$12)-SUMIFS(Movements!$D$4:$D$2003,Movements!$B$4:$B$2003,$A21,Movements!$E$4:$E$2003,Locations!$A$12))</f>
        <v/>
      </c>
      <c r="J21" s="21" t="str">
        <f>IF(OR($A21="",Locations!$A$13=""),"",N(Opening!I21)+SUMIFS(Movements!$D$4:$D$2003,Movements!$B$4:$B$2003,$A21,Movements!$F$4:$F$2003,Locations!$A$13)-SUMIFS(Movements!$D$4:$D$2003,Movements!$B$4:$B$2003,$A21,Movements!$E$4:$E$2003,Locations!$A$13))</f>
        <v/>
      </c>
      <c r="K21" s="21" t="str">
        <f>IF(OR($A21="",Locations!$A$14=""),"",N(Opening!J21)+SUMIFS(Movements!$D$4:$D$2003,Movements!$B$4:$B$2003,$A21,Movements!$F$4:$F$2003,Locations!$A$14)-SUMIFS(Movements!$D$4:$D$2003,Movements!$B$4:$B$2003,$A21,Movements!$E$4:$E$2003,Locations!$A$14))</f>
        <v/>
      </c>
      <c r="L21" s="22" t="str">
        <f t="shared" si="0"/>
        <v/>
      </c>
      <c r="M21" s="21" t="str">
        <f>IF($A21="","",N(Items!E21))</f>
        <v/>
      </c>
      <c r="N21" s="23" t="str">
        <f t="shared" si="1"/>
        <v/>
      </c>
      <c r="O21" s="21" t="str">
        <f>IF($A21="","",IF(L21&lt;=M21,MAX(0,N(Items!F21)-L21),0))</f>
        <v/>
      </c>
      <c r="P21" s="24" t="str">
        <f>IF($A21="","",ROUND(L21*N(Items!D21),2))</f>
        <v/>
      </c>
    </row>
    <row r="22" spans="1:16" x14ac:dyDescent="0.3">
      <c r="A22" s="16" t="str">
        <f>IF(Items!A22="","",Items!A22)</f>
        <v/>
      </c>
      <c r="B22" s="16" t="str">
        <f>IF($A22="","",Items!B22)</f>
        <v/>
      </c>
      <c r="C22" s="16" t="str">
        <f>IF($A22="","",Items!C22&amp;"")</f>
        <v/>
      </c>
      <c r="D22" s="21" t="str">
        <f>IF(OR($A22="",Locations!$A$7=""),"",N(Opening!C22)+SUMIFS(Movements!$D$4:$D$2003,Movements!$B$4:$B$2003,$A22,Movements!$F$4:$F$2003,Locations!$A$7)-SUMIFS(Movements!$D$4:$D$2003,Movements!$B$4:$B$2003,$A22,Movements!$E$4:$E$2003,Locations!$A$7))</f>
        <v/>
      </c>
      <c r="E22" s="21" t="str">
        <f>IF(OR($A22="",Locations!$A$8=""),"",N(Opening!D22)+SUMIFS(Movements!$D$4:$D$2003,Movements!$B$4:$B$2003,$A22,Movements!$F$4:$F$2003,Locations!$A$8)-SUMIFS(Movements!$D$4:$D$2003,Movements!$B$4:$B$2003,$A22,Movements!$E$4:$E$2003,Locations!$A$8))</f>
        <v/>
      </c>
      <c r="F22" s="21" t="str">
        <f>IF(OR($A22="",Locations!$A$9=""),"",N(Opening!E22)+SUMIFS(Movements!$D$4:$D$2003,Movements!$B$4:$B$2003,$A22,Movements!$F$4:$F$2003,Locations!$A$9)-SUMIFS(Movements!$D$4:$D$2003,Movements!$B$4:$B$2003,$A22,Movements!$E$4:$E$2003,Locations!$A$9))</f>
        <v/>
      </c>
      <c r="G22" s="21" t="str">
        <f>IF(OR($A22="",Locations!$A$10=""),"",N(Opening!F22)+SUMIFS(Movements!$D$4:$D$2003,Movements!$B$4:$B$2003,$A22,Movements!$F$4:$F$2003,Locations!$A$10)-SUMIFS(Movements!$D$4:$D$2003,Movements!$B$4:$B$2003,$A22,Movements!$E$4:$E$2003,Locations!$A$10))</f>
        <v/>
      </c>
      <c r="H22" s="21" t="str">
        <f>IF(OR($A22="",Locations!$A$11=""),"",N(Opening!G22)+SUMIFS(Movements!$D$4:$D$2003,Movements!$B$4:$B$2003,$A22,Movements!$F$4:$F$2003,Locations!$A$11)-SUMIFS(Movements!$D$4:$D$2003,Movements!$B$4:$B$2003,$A22,Movements!$E$4:$E$2003,Locations!$A$11))</f>
        <v/>
      </c>
      <c r="I22" s="21" t="str">
        <f>IF(OR($A22="",Locations!$A$12=""),"",N(Opening!H22)+SUMIFS(Movements!$D$4:$D$2003,Movements!$B$4:$B$2003,$A22,Movements!$F$4:$F$2003,Locations!$A$12)-SUMIFS(Movements!$D$4:$D$2003,Movements!$B$4:$B$2003,$A22,Movements!$E$4:$E$2003,Locations!$A$12))</f>
        <v/>
      </c>
      <c r="J22" s="21" t="str">
        <f>IF(OR($A22="",Locations!$A$13=""),"",N(Opening!I22)+SUMIFS(Movements!$D$4:$D$2003,Movements!$B$4:$B$2003,$A22,Movements!$F$4:$F$2003,Locations!$A$13)-SUMIFS(Movements!$D$4:$D$2003,Movements!$B$4:$B$2003,$A22,Movements!$E$4:$E$2003,Locations!$A$13))</f>
        <v/>
      </c>
      <c r="K22" s="21" t="str">
        <f>IF(OR($A22="",Locations!$A$14=""),"",N(Opening!J22)+SUMIFS(Movements!$D$4:$D$2003,Movements!$B$4:$B$2003,$A22,Movements!$F$4:$F$2003,Locations!$A$14)-SUMIFS(Movements!$D$4:$D$2003,Movements!$B$4:$B$2003,$A22,Movements!$E$4:$E$2003,Locations!$A$14))</f>
        <v/>
      </c>
      <c r="L22" s="22" t="str">
        <f t="shared" si="0"/>
        <v/>
      </c>
      <c r="M22" s="21" t="str">
        <f>IF($A22="","",N(Items!E22))</f>
        <v/>
      </c>
      <c r="N22" s="23" t="str">
        <f t="shared" si="1"/>
        <v/>
      </c>
      <c r="O22" s="21" t="str">
        <f>IF($A22="","",IF(L22&lt;=M22,MAX(0,N(Items!F22)-L22),0))</f>
        <v/>
      </c>
      <c r="P22" s="24" t="str">
        <f>IF($A22="","",ROUND(L22*N(Items!D22),2))</f>
        <v/>
      </c>
    </row>
    <row r="23" spans="1:16" x14ac:dyDescent="0.3">
      <c r="A23" s="16" t="str">
        <f>IF(Items!A23="","",Items!A23)</f>
        <v/>
      </c>
      <c r="B23" s="16" t="str">
        <f>IF($A23="","",Items!B23)</f>
        <v/>
      </c>
      <c r="C23" s="16" t="str">
        <f>IF($A23="","",Items!C23&amp;"")</f>
        <v/>
      </c>
      <c r="D23" s="21" t="str">
        <f>IF(OR($A23="",Locations!$A$7=""),"",N(Opening!C23)+SUMIFS(Movements!$D$4:$D$2003,Movements!$B$4:$B$2003,$A23,Movements!$F$4:$F$2003,Locations!$A$7)-SUMIFS(Movements!$D$4:$D$2003,Movements!$B$4:$B$2003,$A23,Movements!$E$4:$E$2003,Locations!$A$7))</f>
        <v/>
      </c>
      <c r="E23" s="21" t="str">
        <f>IF(OR($A23="",Locations!$A$8=""),"",N(Opening!D23)+SUMIFS(Movements!$D$4:$D$2003,Movements!$B$4:$B$2003,$A23,Movements!$F$4:$F$2003,Locations!$A$8)-SUMIFS(Movements!$D$4:$D$2003,Movements!$B$4:$B$2003,$A23,Movements!$E$4:$E$2003,Locations!$A$8))</f>
        <v/>
      </c>
      <c r="F23" s="21" t="str">
        <f>IF(OR($A23="",Locations!$A$9=""),"",N(Opening!E23)+SUMIFS(Movements!$D$4:$D$2003,Movements!$B$4:$B$2003,$A23,Movements!$F$4:$F$2003,Locations!$A$9)-SUMIFS(Movements!$D$4:$D$2003,Movements!$B$4:$B$2003,$A23,Movements!$E$4:$E$2003,Locations!$A$9))</f>
        <v/>
      </c>
      <c r="G23" s="21" t="str">
        <f>IF(OR($A23="",Locations!$A$10=""),"",N(Opening!F23)+SUMIFS(Movements!$D$4:$D$2003,Movements!$B$4:$B$2003,$A23,Movements!$F$4:$F$2003,Locations!$A$10)-SUMIFS(Movements!$D$4:$D$2003,Movements!$B$4:$B$2003,$A23,Movements!$E$4:$E$2003,Locations!$A$10))</f>
        <v/>
      </c>
      <c r="H23" s="21" t="str">
        <f>IF(OR($A23="",Locations!$A$11=""),"",N(Opening!G23)+SUMIFS(Movements!$D$4:$D$2003,Movements!$B$4:$B$2003,$A23,Movements!$F$4:$F$2003,Locations!$A$11)-SUMIFS(Movements!$D$4:$D$2003,Movements!$B$4:$B$2003,$A23,Movements!$E$4:$E$2003,Locations!$A$11))</f>
        <v/>
      </c>
      <c r="I23" s="21" t="str">
        <f>IF(OR($A23="",Locations!$A$12=""),"",N(Opening!H23)+SUMIFS(Movements!$D$4:$D$2003,Movements!$B$4:$B$2003,$A23,Movements!$F$4:$F$2003,Locations!$A$12)-SUMIFS(Movements!$D$4:$D$2003,Movements!$B$4:$B$2003,$A23,Movements!$E$4:$E$2003,Locations!$A$12))</f>
        <v/>
      </c>
      <c r="J23" s="21" t="str">
        <f>IF(OR($A23="",Locations!$A$13=""),"",N(Opening!I23)+SUMIFS(Movements!$D$4:$D$2003,Movements!$B$4:$B$2003,$A23,Movements!$F$4:$F$2003,Locations!$A$13)-SUMIFS(Movements!$D$4:$D$2003,Movements!$B$4:$B$2003,$A23,Movements!$E$4:$E$2003,Locations!$A$13))</f>
        <v/>
      </c>
      <c r="K23" s="21" t="str">
        <f>IF(OR($A23="",Locations!$A$14=""),"",N(Opening!J23)+SUMIFS(Movements!$D$4:$D$2003,Movements!$B$4:$B$2003,$A23,Movements!$F$4:$F$2003,Locations!$A$14)-SUMIFS(Movements!$D$4:$D$2003,Movements!$B$4:$B$2003,$A23,Movements!$E$4:$E$2003,Locations!$A$14))</f>
        <v/>
      </c>
      <c r="L23" s="22" t="str">
        <f t="shared" si="0"/>
        <v/>
      </c>
      <c r="M23" s="21" t="str">
        <f>IF($A23="","",N(Items!E23))</f>
        <v/>
      </c>
      <c r="N23" s="23" t="str">
        <f t="shared" si="1"/>
        <v/>
      </c>
      <c r="O23" s="21" t="str">
        <f>IF($A23="","",IF(L23&lt;=M23,MAX(0,N(Items!F23)-L23),0))</f>
        <v/>
      </c>
      <c r="P23" s="24" t="str">
        <f>IF($A23="","",ROUND(L23*N(Items!D23),2))</f>
        <v/>
      </c>
    </row>
    <row r="24" spans="1:16" x14ac:dyDescent="0.3">
      <c r="A24" s="16" t="str">
        <f>IF(Items!A24="","",Items!A24)</f>
        <v/>
      </c>
      <c r="B24" s="16" t="str">
        <f>IF($A24="","",Items!B24)</f>
        <v/>
      </c>
      <c r="C24" s="16" t="str">
        <f>IF($A24="","",Items!C24&amp;"")</f>
        <v/>
      </c>
      <c r="D24" s="21" t="str">
        <f>IF(OR($A24="",Locations!$A$7=""),"",N(Opening!C24)+SUMIFS(Movements!$D$4:$D$2003,Movements!$B$4:$B$2003,$A24,Movements!$F$4:$F$2003,Locations!$A$7)-SUMIFS(Movements!$D$4:$D$2003,Movements!$B$4:$B$2003,$A24,Movements!$E$4:$E$2003,Locations!$A$7))</f>
        <v/>
      </c>
      <c r="E24" s="21" t="str">
        <f>IF(OR($A24="",Locations!$A$8=""),"",N(Opening!D24)+SUMIFS(Movements!$D$4:$D$2003,Movements!$B$4:$B$2003,$A24,Movements!$F$4:$F$2003,Locations!$A$8)-SUMIFS(Movements!$D$4:$D$2003,Movements!$B$4:$B$2003,$A24,Movements!$E$4:$E$2003,Locations!$A$8))</f>
        <v/>
      </c>
      <c r="F24" s="21" t="str">
        <f>IF(OR($A24="",Locations!$A$9=""),"",N(Opening!E24)+SUMIFS(Movements!$D$4:$D$2003,Movements!$B$4:$B$2003,$A24,Movements!$F$4:$F$2003,Locations!$A$9)-SUMIFS(Movements!$D$4:$D$2003,Movements!$B$4:$B$2003,$A24,Movements!$E$4:$E$2003,Locations!$A$9))</f>
        <v/>
      </c>
      <c r="G24" s="21" t="str">
        <f>IF(OR($A24="",Locations!$A$10=""),"",N(Opening!F24)+SUMIFS(Movements!$D$4:$D$2003,Movements!$B$4:$B$2003,$A24,Movements!$F$4:$F$2003,Locations!$A$10)-SUMIFS(Movements!$D$4:$D$2003,Movements!$B$4:$B$2003,$A24,Movements!$E$4:$E$2003,Locations!$A$10))</f>
        <v/>
      </c>
      <c r="H24" s="21" t="str">
        <f>IF(OR($A24="",Locations!$A$11=""),"",N(Opening!G24)+SUMIFS(Movements!$D$4:$D$2003,Movements!$B$4:$B$2003,$A24,Movements!$F$4:$F$2003,Locations!$A$11)-SUMIFS(Movements!$D$4:$D$2003,Movements!$B$4:$B$2003,$A24,Movements!$E$4:$E$2003,Locations!$A$11))</f>
        <v/>
      </c>
      <c r="I24" s="21" t="str">
        <f>IF(OR($A24="",Locations!$A$12=""),"",N(Opening!H24)+SUMIFS(Movements!$D$4:$D$2003,Movements!$B$4:$B$2003,$A24,Movements!$F$4:$F$2003,Locations!$A$12)-SUMIFS(Movements!$D$4:$D$2003,Movements!$B$4:$B$2003,$A24,Movements!$E$4:$E$2003,Locations!$A$12))</f>
        <v/>
      </c>
      <c r="J24" s="21" t="str">
        <f>IF(OR($A24="",Locations!$A$13=""),"",N(Opening!I24)+SUMIFS(Movements!$D$4:$D$2003,Movements!$B$4:$B$2003,$A24,Movements!$F$4:$F$2003,Locations!$A$13)-SUMIFS(Movements!$D$4:$D$2003,Movements!$B$4:$B$2003,$A24,Movements!$E$4:$E$2003,Locations!$A$13))</f>
        <v/>
      </c>
      <c r="K24" s="21" t="str">
        <f>IF(OR($A24="",Locations!$A$14=""),"",N(Opening!J24)+SUMIFS(Movements!$D$4:$D$2003,Movements!$B$4:$B$2003,$A24,Movements!$F$4:$F$2003,Locations!$A$14)-SUMIFS(Movements!$D$4:$D$2003,Movements!$B$4:$B$2003,$A24,Movements!$E$4:$E$2003,Locations!$A$14))</f>
        <v/>
      </c>
      <c r="L24" s="22" t="str">
        <f t="shared" si="0"/>
        <v/>
      </c>
      <c r="M24" s="21" t="str">
        <f>IF($A24="","",N(Items!E24))</f>
        <v/>
      </c>
      <c r="N24" s="23" t="str">
        <f t="shared" si="1"/>
        <v/>
      </c>
      <c r="O24" s="21" t="str">
        <f>IF($A24="","",IF(L24&lt;=M24,MAX(0,N(Items!F24)-L24),0))</f>
        <v/>
      </c>
      <c r="P24" s="24" t="str">
        <f>IF($A24="","",ROUND(L24*N(Items!D24),2))</f>
        <v/>
      </c>
    </row>
    <row r="25" spans="1:16" x14ac:dyDescent="0.3">
      <c r="A25" s="16" t="str">
        <f>IF(Items!A25="","",Items!A25)</f>
        <v/>
      </c>
      <c r="B25" s="16" t="str">
        <f>IF($A25="","",Items!B25)</f>
        <v/>
      </c>
      <c r="C25" s="16" t="str">
        <f>IF($A25="","",Items!C25&amp;"")</f>
        <v/>
      </c>
      <c r="D25" s="21" t="str">
        <f>IF(OR($A25="",Locations!$A$7=""),"",N(Opening!C25)+SUMIFS(Movements!$D$4:$D$2003,Movements!$B$4:$B$2003,$A25,Movements!$F$4:$F$2003,Locations!$A$7)-SUMIFS(Movements!$D$4:$D$2003,Movements!$B$4:$B$2003,$A25,Movements!$E$4:$E$2003,Locations!$A$7))</f>
        <v/>
      </c>
      <c r="E25" s="21" t="str">
        <f>IF(OR($A25="",Locations!$A$8=""),"",N(Opening!D25)+SUMIFS(Movements!$D$4:$D$2003,Movements!$B$4:$B$2003,$A25,Movements!$F$4:$F$2003,Locations!$A$8)-SUMIFS(Movements!$D$4:$D$2003,Movements!$B$4:$B$2003,$A25,Movements!$E$4:$E$2003,Locations!$A$8))</f>
        <v/>
      </c>
      <c r="F25" s="21" t="str">
        <f>IF(OR($A25="",Locations!$A$9=""),"",N(Opening!E25)+SUMIFS(Movements!$D$4:$D$2003,Movements!$B$4:$B$2003,$A25,Movements!$F$4:$F$2003,Locations!$A$9)-SUMIFS(Movements!$D$4:$D$2003,Movements!$B$4:$B$2003,$A25,Movements!$E$4:$E$2003,Locations!$A$9))</f>
        <v/>
      </c>
      <c r="G25" s="21" t="str">
        <f>IF(OR($A25="",Locations!$A$10=""),"",N(Opening!F25)+SUMIFS(Movements!$D$4:$D$2003,Movements!$B$4:$B$2003,$A25,Movements!$F$4:$F$2003,Locations!$A$10)-SUMIFS(Movements!$D$4:$D$2003,Movements!$B$4:$B$2003,$A25,Movements!$E$4:$E$2003,Locations!$A$10))</f>
        <v/>
      </c>
      <c r="H25" s="21" t="str">
        <f>IF(OR($A25="",Locations!$A$11=""),"",N(Opening!G25)+SUMIFS(Movements!$D$4:$D$2003,Movements!$B$4:$B$2003,$A25,Movements!$F$4:$F$2003,Locations!$A$11)-SUMIFS(Movements!$D$4:$D$2003,Movements!$B$4:$B$2003,$A25,Movements!$E$4:$E$2003,Locations!$A$11))</f>
        <v/>
      </c>
      <c r="I25" s="21" t="str">
        <f>IF(OR($A25="",Locations!$A$12=""),"",N(Opening!H25)+SUMIFS(Movements!$D$4:$D$2003,Movements!$B$4:$B$2003,$A25,Movements!$F$4:$F$2003,Locations!$A$12)-SUMIFS(Movements!$D$4:$D$2003,Movements!$B$4:$B$2003,$A25,Movements!$E$4:$E$2003,Locations!$A$12))</f>
        <v/>
      </c>
      <c r="J25" s="21" t="str">
        <f>IF(OR($A25="",Locations!$A$13=""),"",N(Opening!I25)+SUMIFS(Movements!$D$4:$D$2003,Movements!$B$4:$B$2003,$A25,Movements!$F$4:$F$2003,Locations!$A$13)-SUMIFS(Movements!$D$4:$D$2003,Movements!$B$4:$B$2003,$A25,Movements!$E$4:$E$2003,Locations!$A$13))</f>
        <v/>
      </c>
      <c r="K25" s="21" t="str">
        <f>IF(OR($A25="",Locations!$A$14=""),"",N(Opening!J25)+SUMIFS(Movements!$D$4:$D$2003,Movements!$B$4:$B$2003,$A25,Movements!$F$4:$F$2003,Locations!$A$14)-SUMIFS(Movements!$D$4:$D$2003,Movements!$B$4:$B$2003,$A25,Movements!$E$4:$E$2003,Locations!$A$14))</f>
        <v/>
      </c>
      <c r="L25" s="22" t="str">
        <f t="shared" si="0"/>
        <v/>
      </c>
      <c r="M25" s="21" t="str">
        <f>IF($A25="","",N(Items!E25))</f>
        <v/>
      </c>
      <c r="N25" s="23" t="str">
        <f t="shared" si="1"/>
        <v/>
      </c>
      <c r="O25" s="21" t="str">
        <f>IF($A25="","",IF(L25&lt;=M25,MAX(0,N(Items!F25)-L25),0))</f>
        <v/>
      </c>
      <c r="P25" s="24" t="str">
        <f>IF($A25="","",ROUND(L25*N(Items!D25),2))</f>
        <v/>
      </c>
    </row>
    <row r="26" spans="1:16" x14ac:dyDescent="0.3">
      <c r="A26" s="16" t="str">
        <f>IF(Items!A26="","",Items!A26)</f>
        <v/>
      </c>
      <c r="B26" s="16" t="str">
        <f>IF($A26="","",Items!B26)</f>
        <v/>
      </c>
      <c r="C26" s="16" t="str">
        <f>IF($A26="","",Items!C26&amp;"")</f>
        <v/>
      </c>
      <c r="D26" s="21" t="str">
        <f>IF(OR($A26="",Locations!$A$7=""),"",N(Opening!C26)+SUMIFS(Movements!$D$4:$D$2003,Movements!$B$4:$B$2003,$A26,Movements!$F$4:$F$2003,Locations!$A$7)-SUMIFS(Movements!$D$4:$D$2003,Movements!$B$4:$B$2003,$A26,Movements!$E$4:$E$2003,Locations!$A$7))</f>
        <v/>
      </c>
      <c r="E26" s="21" t="str">
        <f>IF(OR($A26="",Locations!$A$8=""),"",N(Opening!D26)+SUMIFS(Movements!$D$4:$D$2003,Movements!$B$4:$B$2003,$A26,Movements!$F$4:$F$2003,Locations!$A$8)-SUMIFS(Movements!$D$4:$D$2003,Movements!$B$4:$B$2003,$A26,Movements!$E$4:$E$2003,Locations!$A$8))</f>
        <v/>
      </c>
      <c r="F26" s="21" t="str">
        <f>IF(OR($A26="",Locations!$A$9=""),"",N(Opening!E26)+SUMIFS(Movements!$D$4:$D$2003,Movements!$B$4:$B$2003,$A26,Movements!$F$4:$F$2003,Locations!$A$9)-SUMIFS(Movements!$D$4:$D$2003,Movements!$B$4:$B$2003,$A26,Movements!$E$4:$E$2003,Locations!$A$9))</f>
        <v/>
      </c>
      <c r="G26" s="21" t="str">
        <f>IF(OR($A26="",Locations!$A$10=""),"",N(Opening!F26)+SUMIFS(Movements!$D$4:$D$2003,Movements!$B$4:$B$2003,$A26,Movements!$F$4:$F$2003,Locations!$A$10)-SUMIFS(Movements!$D$4:$D$2003,Movements!$B$4:$B$2003,$A26,Movements!$E$4:$E$2003,Locations!$A$10))</f>
        <v/>
      </c>
      <c r="H26" s="21" t="str">
        <f>IF(OR($A26="",Locations!$A$11=""),"",N(Opening!G26)+SUMIFS(Movements!$D$4:$D$2003,Movements!$B$4:$B$2003,$A26,Movements!$F$4:$F$2003,Locations!$A$11)-SUMIFS(Movements!$D$4:$D$2003,Movements!$B$4:$B$2003,$A26,Movements!$E$4:$E$2003,Locations!$A$11))</f>
        <v/>
      </c>
      <c r="I26" s="21" t="str">
        <f>IF(OR($A26="",Locations!$A$12=""),"",N(Opening!H26)+SUMIFS(Movements!$D$4:$D$2003,Movements!$B$4:$B$2003,$A26,Movements!$F$4:$F$2003,Locations!$A$12)-SUMIFS(Movements!$D$4:$D$2003,Movements!$B$4:$B$2003,$A26,Movements!$E$4:$E$2003,Locations!$A$12))</f>
        <v/>
      </c>
      <c r="J26" s="21" t="str">
        <f>IF(OR($A26="",Locations!$A$13=""),"",N(Opening!I26)+SUMIFS(Movements!$D$4:$D$2003,Movements!$B$4:$B$2003,$A26,Movements!$F$4:$F$2003,Locations!$A$13)-SUMIFS(Movements!$D$4:$D$2003,Movements!$B$4:$B$2003,$A26,Movements!$E$4:$E$2003,Locations!$A$13))</f>
        <v/>
      </c>
      <c r="K26" s="21" t="str">
        <f>IF(OR($A26="",Locations!$A$14=""),"",N(Opening!J26)+SUMIFS(Movements!$D$4:$D$2003,Movements!$B$4:$B$2003,$A26,Movements!$F$4:$F$2003,Locations!$A$14)-SUMIFS(Movements!$D$4:$D$2003,Movements!$B$4:$B$2003,$A26,Movements!$E$4:$E$2003,Locations!$A$14))</f>
        <v/>
      </c>
      <c r="L26" s="22" t="str">
        <f t="shared" si="0"/>
        <v/>
      </c>
      <c r="M26" s="21" t="str">
        <f>IF($A26="","",N(Items!E26))</f>
        <v/>
      </c>
      <c r="N26" s="23" t="str">
        <f t="shared" si="1"/>
        <v/>
      </c>
      <c r="O26" s="21" t="str">
        <f>IF($A26="","",IF(L26&lt;=M26,MAX(0,N(Items!F26)-L26),0))</f>
        <v/>
      </c>
      <c r="P26" s="24" t="str">
        <f>IF($A26="","",ROUND(L26*N(Items!D26),2))</f>
        <v/>
      </c>
    </row>
    <row r="27" spans="1:16" x14ac:dyDescent="0.3">
      <c r="A27" s="16" t="str">
        <f>IF(Items!A27="","",Items!A27)</f>
        <v/>
      </c>
      <c r="B27" s="16" t="str">
        <f>IF($A27="","",Items!B27)</f>
        <v/>
      </c>
      <c r="C27" s="16" t="str">
        <f>IF($A27="","",Items!C27&amp;"")</f>
        <v/>
      </c>
      <c r="D27" s="21" t="str">
        <f>IF(OR($A27="",Locations!$A$7=""),"",N(Opening!C27)+SUMIFS(Movements!$D$4:$D$2003,Movements!$B$4:$B$2003,$A27,Movements!$F$4:$F$2003,Locations!$A$7)-SUMIFS(Movements!$D$4:$D$2003,Movements!$B$4:$B$2003,$A27,Movements!$E$4:$E$2003,Locations!$A$7))</f>
        <v/>
      </c>
      <c r="E27" s="21" t="str">
        <f>IF(OR($A27="",Locations!$A$8=""),"",N(Opening!D27)+SUMIFS(Movements!$D$4:$D$2003,Movements!$B$4:$B$2003,$A27,Movements!$F$4:$F$2003,Locations!$A$8)-SUMIFS(Movements!$D$4:$D$2003,Movements!$B$4:$B$2003,$A27,Movements!$E$4:$E$2003,Locations!$A$8))</f>
        <v/>
      </c>
      <c r="F27" s="21" t="str">
        <f>IF(OR($A27="",Locations!$A$9=""),"",N(Opening!E27)+SUMIFS(Movements!$D$4:$D$2003,Movements!$B$4:$B$2003,$A27,Movements!$F$4:$F$2003,Locations!$A$9)-SUMIFS(Movements!$D$4:$D$2003,Movements!$B$4:$B$2003,$A27,Movements!$E$4:$E$2003,Locations!$A$9))</f>
        <v/>
      </c>
      <c r="G27" s="21" t="str">
        <f>IF(OR($A27="",Locations!$A$10=""),"",N(Opening!F27)+SUMIFS(Movements!$D$4:$D$2003,Movements!$B$4:$B$2003,$A27,Movements!$F$4:$F$2003,Locations!$A$10)-SUMIFS(Movements!$D$4:$D$2003,Movements!$B$4:$B$2003,$A27,Movements!$E$4:$E$2003,Locations!$A$10))</f>
        <v/>
      </c>
      <c r="H27" s="21" t="str">
        <f>IF(OR($A27="",Locations!$A$11=""),"",N(Opening!G27)+SUMIFS(Movements!$D$4:$D$2003,Movements!$B$4:$B$2003,$A27,Movements!$F$4:$F$2003,Locations!$A$11)-SUMIFS(Movements!$D$4:$D$2003,Movements!$B$4:$B$2003,$A27,Movements!$E$4:$E$2003,Locations!$A$11))</f>
        <v/>
      </c>
      <c r="I27" s="21" t="str">
        <f>IF(OR($A27="",Locations!$A$12=""),"",N(Opening!H27)+SUMIFS(Movements!$D$4:$D$2003,Movements!$B$4:$B$2003,$A27,Movements!$F$4:$F$2003,Locations!$A$12)-SUMIFS(Movements!$D$4:$D$2003,Movements!$B$4:$B$2003,$A27,Movements!$E$4:$E$2003,Locations!$A$12))</f>
        <v/>
      </c>
      <c r="J27" s="21" t="str">
        <f>IF(OR($A27="",Locations!$A$13=""),"",N(Opening!I27)+SUMIFS(Movements!$D$4:$D$2003,Movements!$B$4:$B$2003,$A27,Movements!$F$4:$F$2003,Locations!$A$13)-SUMIFS(Movements!$D$4:$D$2003,Movements!$B$4:$B$2003,$A27,Movements!$E$4:$E$2003,Locations!$A$13))</f>
        <v/>
      </c>
      <c r="K27" s="21" t="str">
        <f>IF(OR($A27="",Locations!$A$14=""),"",N(Opening!J27)+SUMIFS(Movements!$D$4:$D$2003,Movements!$B$4:$B$2003,$A27,Movements!$F$4:$F$2003,Locations!$A$14)-SUMIFS(Movements!$D$4:$D$2003,Movements!$B$4:$B$2003,$A27,Movements!$E$4:$E$2003,Locations!$A$14))</f>
        <v/>
      </c>
      <c r="L27" s="22" t="str">
        <f t="shared" si="0"/>
        <v/>
      </c>
      <c r="M27" s="21" t="str">
        <f>IF($A27="","",N(Items!E27))</f>
        <v/>
      </c>
      <c r="N27" s="23" t="str">
        <f t="shared" si="1"/>
        <v/>
      </c>
      <c r="O27" s="21" t="str">
        <f>IF($A27="","",IF(L27&lt;=M27,MAX(0,N(Items!F27)-L27),0))</f>
        <v/>
      </c>
      <c r="P27" s="24" t="str">
        <f>IF($A27="","",ROUND(L27*N(Items!D27),2))</f>
        <v/>
      </c>
    </row>
    <row r="28" spans="1:16" x14ac:dyDescent="0.3">
      <c r="A28" s="16" t="str">
        <f>IF(Items!A28="","",Items!A28)</f>
        <v/>
      </c>
      <c r="B28" s="16" t="str">
        <f>IF($A28="","",Items!B28)</f>
        <v/>
      </c>
      <c r="C28" s="16" t="str">
        <f>IF($A28="","",Items!C28&amp;"")</f>
        <v/>
      </c>
      <c r="D28" s="21" t="str">
        <f>IF(OR($A28="",Locations!$A$7=""),"",N(Opening!C28)+SUMIFS(Movements!$D$4:$D$2003,Movements!$B$4:$B$2003,$A28,Movements!$F$4:$F$2003,Locations!$A$7)-SUMIFS(Movements!$D$4:$D$2003,Movements!$B$4:$B$2003,$A28,Movements!$E$4:$E$2003,Locations!$A$7))</f>
        <v/>
      </c>
      <c r="E28" s="21" t="str">
        <f>IF(OR($A28="",Locations!$A$8=""),"",N(Opening!D28)+SUMIFS(Movements!$D$4:$D$2003,Movements!$B$4:$B$2003,$A28,Movements!$F$4:$F$2003,Locations!$A$8)-SUMIFS(Movements!$D$4:$D$2003,Movements!$B$4:$B$2003,$A28,Movements!$E$4:$E$2003,Locations!$A$8))</f>
        <v/>
      </c>
      <c r="F28" s="21" t="str">
        <f>IF(OR($A28="",Locations!$A$9=""),"",N(Opening!E28)+SUMIFS(Movements!$D$4:$D$2003,Movements!$B$4:$B$2003,$A28,Movements!$F$4:$F$2003,Locations!$A$9)-SUMIFS(Movements!$D$4:$D$2003,Movements!$B$4:$B$2003,$A28,Movements!$E$4:$E$2003,Locations!$A$9))</f>
        <v/>
      </c>
      <c r="G28" s="21" t="str">
        <f>IF(OR($A28="",Locations!$A$10=""),"",N(Opening!F28)+SUMIFS(Movements!$D$4:$D$2003,Movements!$B$4:$B$2003,$A28,Movements!$F$4:$F$2003,Locations!$A$10)-SUMIFS(Movements!$D$4:$D$2003,Movements!$B$4:$B$2003,$A28,Movements!$E$4:$E$2003,Locations!$A$10))</f>
        <v/>
      </c>
      <c r="H28" s="21" t="str">
        <f>IF(OR($A28="",Locations!$A$11=""),"",N(Opening!G28)+SUMIFS(Movements!$D$4:$D$2003,Movements!$B$4:$B$2003,$A28,Movements!$F$4:$F$2003,Locations!$A$11)-SUMIFS(Movements!$D$4:$D$2003,Movements!$B$4:$B$2003,$A28,Movements!$E$4:$E$2003,Locations!$A$11))</f>
        <v/>
      </c>
      <c r="I28" s="21" t="str">
        <f>IF(OR($A28="",Locations!$A$12=""),"",N(Opening!H28)+SUMIFS(Movements!$D$4:$D$2003,Movements!$B$4:$B$2003,$A28,Movements!$F$4:$F$2003,Locations!$A$12)-SUMIFS(Movements!$D$4:$D$2003,Movements!$B$4:$B$2003,$A28,Movements!$E$4:$E$2003,Locations!$A$12))</f>
        <v/>
      </c>
      <c r="J28" s="21" t="str">
        <f>IF(OR($A28="",Locations!$A$13=""),"",N(Opening!I28)+SUMIFS(Movements!$D$4:$D$2003,Movements!$B$4:$B$2003,$A28,Movements!$F$4:$F$2003,Locations!$A$13)-SUMIFS(Movements!$D$4:$D$2003,Movements!$B$4:$B$2003,$A28,Movements!$E$4:$E$2003,Locations!$A$13))</f>
        <v/>
      </c>
      <c r="K28" s="21" t="str">
        <f>IF(OR($A28="",Locations!$A$14=""),"",N(Opening!J28)+SUMIFS(Movements!$D$4:$D$2003,Movements!$B$4:$B$2003,$A28,Movements!$F$4:$F$2003,Locations!$A$14)-SUMIFS(Movements!$D$4:$D$2003,Movements!$B$4:$B$2003,$A28,Movements!$E$4:$E$2003,Locations!$A$14))</f>
        <v/>
      </c>
      <c r="L28" s="22" t="str">
        <f t="shared" si="0"/>
        <v/>
      </c>
      <c r="M28" s="21" t="str">
        <f>IF($A28="","",N(Items!E28))</f>
        <v/>
      </c>
      <c r="N28" s="23" t="str">
        <f t="shared" si="1"/>
        <v/>
      </c>
      <c r="O28" s="21" t="str">
        <f>IF($A28="","",IF(L28&lt;=M28,MAX(0,N(Items!F28)-L28),0))</f>
        <v/>
      </c>
      <c r="P28" s="24" t="str">
        <f>IF($A28="","",ROUND(L28*N(Items!D28),2))</f>
        <v/>
      </c>
    </row>
    <row r="29" spans="1:16" x14ac:dyDescent="0.3">
      <c r="A29" s="16" t="str">
        <f>IF(Items!A29="","",Items!A29)</f>
        <v/>
      </c>
      <c r="B29" s="16" t="str">
        <f>IF($A29="","",Items!B29)</f>
        <v/>
      </c>
      <c r="C29" s="16" t="str">
        <f>IF($A29="","",Items!C29&amp;"")</f>
        <v/>
      </c>
      <c r="D29" s="21" t="str">
        <f>IF(OR($A29="",Locations!$A$7=""),"",N(Opening!C29)+SUMIFS(Movements!$D$4:$D$2003,Movements!$B$4:$B$2003,$A29,Movements!$F$4:$F$2003,Locations!$A$7)-SUMIFS(Movements!$D$4:$D$2003,Movements!$B$4:$B$2003,$A29,Movements!$E$4:$E$2003,Locations!$A$7))</f>
        <v/>
      </c>
      <c r="E29" s="21" t="str">
        <f>IF(OR($A29="",Locations!$A$8=""),"",N(Opening!D29)+SUMIFS(Movements!$D$4:$D$2003,Movements!$B$4:$B$2003,$A29,Movements!$F$4:$F$2003,Locations!$A$8)-SUMIFS(Movements!$D$4:$D$2003,Movements!$B$4:$B$2003,$A29,Movements!$E$4:$E$2003,Locations!$A$8))</f>
        <v/>
      </c>
      <c r="F29" s="21" t="str">
        <f>IF(OR($A29="",Locations!$A$9=""),"",N(Opening!E29)+SUMIFS(Movements!$D$4:$D$2003,Movements!$B$4:$B$2003,$A29,Movements!$F$4:$F$2003,Locations!$A$9)-SUMIFS(Movements!$D$4:$D$2003,Movements!$B$4:$B$2003,$A29,Movements!$E$4:$E$2003,Locations!$A$9))</f>
        <v/>
      </c>
      <c r="G29" s="21" t="str">
        <f>IF(OR($A29="",Locations!$A$10=""),"",N(Opening!F29)+SUMIFS(Movements!$D$4:$D$2003,Movements!$B$4:$B$2003,$A29,Movements!$F$4:$F$2003,Locations!$A$10)-SUMIFS(Movements!$D$4:$D$2003,Movements!$B$4:$B$2003,$A29,Movements!$E$4:$E$2003,Locations!$A$10))</f>
        <v/>
      </c>
      <c r="H29" s="21" t="str">
        <f>IF(OR($A29="",Locations!$A$11=""),"",N(Opening!G29)+SUMIFS(Movements!$D$4:$D$2003,Movements!$B$4:$B$2003,$A29,Movements!$F$4:$F$2003,Locations!$A$11)-SUMIFS(Movements!$D$4:$D$2003,Movements!$B$4:$B$2003,$A29,Movements!$E$4:$E$2003,Locations!$A$11))</f>
        <v/>
      </c>
      <c r="I29" s="21" t="str">
        <f>IF(OR($A29="",Locations!$A$12=""),"",N(Opening!H29)+SUMIFS(Movements!$D$4:$D$2003,Movements!$B$4:$B$2003,$A29,Movements!$F$4:$F$2003,Locations!$A$12)-SUMIFS(Movements!$D$4:$D$2003,Movements!$B$4:$B$2003,$A29,Movements!$E$4:$E$2003,Locations!$A$12))</f>
        <v/>
      </c>
      <c r="J29" s="21" t="str">
        <f>IF(OR($A29="",Locations!$A$13=""),"",N(Opening!I29)+SUMIFS(Movements!$D$4:$D$2003,Movements!$B$4:$B$2003,$A29,Movements!$F$4:$F$2003,Locations!$A$13)-SUMIFS(Movements!$D$4:$D$2003,Movements!$B$4:$B$2003,$A29,Movements!$E$4:$E$2003,Locations!$A$13))</f>
        <v/>
      </c>
      <c r="K29" s="21" t="str">
        <f>IF(OR($A29="",Locations!$A$14=""),"",N(Opening!J29)+SUMIFS(Movements!$D$4:$D$2003,Movements!$B$4:$B$2003,$A29,Movements!$F$4:$F$2003,Locations!$A$14)-SUMIFS(Movements!$D$4:$D$2003,Movements!$B$4:$B$2003,$A29,Movements!$E$4:$E$2003,Locations!$A$14))</f>
        <v/>
      </c>
      <c r="L29" s="22" t="str">
        <f t="shared" si="0"/>
        <v/>
      </c>
      <c r="M29" s="21" t="str">
        <f>IF($A29="","",N(Items!E29))</f>
        <v/>
      </c>
      <c r="N29" s="23" t="str">
        <f t="shared" si="1"/>
        <v/>
      </c>
      <c r="O29" s="21" t="str">
        <f>IF($A29="","",IF(L29&lt;=M29,MAX(0,N(Items!F29)-L29),0))</f>
        <v/>
      </c>
      <c r="P29" s="24" t="str">
        <f>IF($A29="","",ROUND(L29*N(Items!D29),2))</f>
        <v/>
      </c>
    </row>
    <row r="30" spans="1:16" x14ac:dyDescent="0.3">
      <c r="A30" s="16" t="str">
        <f>IF(Items!A30="","",Items!A30)</f>
        <v/>
      </c>
      <c r="B30" s="16" t="str">
        <f>IF($A30="","",Items!B30)</f>
        <v/>
      </c>
      <c r="C30" s="16" t="str">
        <f>IF($A30="","",Items!C30&amp;"")</f>
        <v/>
      </c>
      <c r="D30" s="21" t="str">
        <f>IF(OR($A30="",Locations!$A$7=""),"",N(Opening!C30)+SUMIFS(Movements!$D$4:$D$2003,Movements!$B$4:$B$2003,$A30,Movements!$F$4:$F$2003,Locations!$A$7)-SUMIFS(Movements!$D$4:$D$2003,Movements!$B$4:$B$2003,$A30,Movements!$E$4:$E$2003,Locations!$A$7))</f>
        <v/>
      </c>
      <c r="E30" s="21" t="str">
        <f>IF(OR($A30="",Locations!$A$8=""),"",N(Opening!D30)+SUMIFS(Movements!$D$4:$D$2003,Movements!$B$4:$B$2003,$A30,Movements!$F$4:$F$2003,Locations!$A$8)-SUMIFS(Movements!$D$4:$D$2003,Movements!$B$4:$B$2003,$A30,Movements!$E$4:$E$2003,Locations!$A$8))</f>
        <v/>
      </c>
      <c r="F30" s="21" t="str">
        <f>IF(OR($A30="",Locations!$A$9=""),"",N(Opening!E30)+SUMIFS(Movements!$D$4:$D$2003,Movements!$B$4:$B$2003,$A30,Movements!$F$4:$F$2003,Locations!$A$9)-SUMIFS(Movements!$D$4:$D$2003,Movements!$B$4:$B$2003,$A30,Movements!$E$4:$E$2003,Locations!$A$9))</f>
        <v/>
      </c>
      <c r="G30" s="21" t="str">
        <f>IF(OR($A30="",Locations!$A$10=""),"",N(Opening!F30)+SUMIFS(Movements!$D$4:$D$2003,Movements!$B$4:$B$2003,$A30,Movements!$F$4:$F$2003,Locations!$A$10)-SUMIFS(Movements!$D$4:$D$2003,Movements!$B$4:$B$2003,$A30,Movements!$E$4:$E$2003,Locations!$A$10))</f>
        <v/>
      </c>
      <c r="H30" s="21" t="str">
        <f>IF(OR($A30="",Locations!$A$11=""),"",N(Opening!G30)+SUMIFS(Movements!$D$4:$D$2003,Movements!$B$4:$B$2003,$A30,Movements!$F$4:$F$2003,Locations!$A$11)-SUMIFS(Movements!$D$4:$D$2003,Movements!$B$4:$B$2003,$A30,Movements!$E$4:$E$2003,Locations!$A$11))</f>
        <v/>
      </c>
      <c r="I30" s="21" t="str">
        <f>IF(OR($A30="",Locations!$A$12=""),"",N(Opening!H30)+SUMIFS(Movements!$D$4:$D$2003,Movements!$B$4:$B$2003,$A30,Movements!$F$4:$F$2003,Locations!$A$12)-SUMIFS(Movements!$D$4:$D$2003,Movements!$B$4:$B$2003,$A30,Movements!$E$4:$E$2003,Locations!$A$12))</f>
        <v/>
      </c>
      <c r="J30" s="21" t="str">
        <f>IF(OR($A30="",Locations!$A$13=""),"",N(Opening!I30)+SUMIFS(Movements!$D$4:$D$2003,Movements!$B$4:$B$2003,$A30,Movements!$F$4:$F$2003,Locations!$A$13)-SUMIFS(Movements!$D$4:$D$2003,Movements!$B$4:$B$2003,$A30,Movements!$E$4:$E$2003,Locations!$A$13))</f>
        <v/>
      </c>
      <c r="K30" s="21" t="str">
        <f>IF(OR($A30="",Locations!$A$14=""),"",N(Opening!J30)+SUMIFS(Movements!$D$4:$D$2003,Movements!$B$4:$B$2003,$A30,Movements!$F$4:$F$2003,Locations!$A$14)-SUMIFS(Movements!$D$4:$D$2003,Movements!$B$4:$B$2003,$A30,Movements!$E$4:$E$2003,Locations!$A$14))</f>
        <v/>
      </c>
      <c r="L30" s="22" t="str">
        <f t="shared" si="0"/>
        <v/>
      </c>
      <c r="M30" s="21" t="str">
        <f>IF($A30="","",N(Items!E30))</f>
        <v/>
      </c>
      <c r="N30" s="23" t="str">
        <f t="shared" si="1"/>
        <v/>
      </c>
      <c r="O30" s="21" t="str">
        <f>IF($A30="","",IF(L30&lt;=M30,MAX(0,N(Items!F30)-L30),0))</f>
        <v/>
      </c>
      <c r="P30" s="24" t="str">
        <f>IF($A30="","",ROUND(L30*N(Items!D30),2))</f>
        <v/>
      </c>
    </row>
    <row r="31" spans="1:16" x14ac:dyDescent="0.3">
      <c r="A31" s="16" t="str">
        <f>IF(Items!A31="","",Items!A31)</f>
        <v/>
      </c>
      <c r="B31" s="16" t="str">
        <f>IF($A31="","",Items!B31)</f>
        <v/>
      </c>
      <c r="C31" s="16" t="str">
        <f>IF($A31="","",Items!C31&amp;"")</f>
        <v/>
      </c>
      <c r="D31" s="21" t="str">
        <f>IF(OR($A31="",Locations!$A$7=""),"",N(Opening!C31)+SUMIFS(Movements!$D$4:$D$2003,Movements!$B$4:$B$2003,$A31,Movements!$F$4:$F$2003,Locations!$A$7)-SUMIFS(Movements!$D$4:$D$2003,Movements!$B$4:$B$2003,$A31,Movements!$E$4:$E$2003,Locations!$A$7))</f>
        <v/>
      </c>
      <c r="E31" s="21" t="str">
        <f>IF(OR($A31="",Locations!$A$8=""),"",N(Opening!D31)+SUMIFS(Movements!$D$4:$D$2003,Movements!$B$4:$B$2003,$A31,Movements!$F$4:$F$2003,Locations!$A$8)-SUMIFS(Movements!$D$4:$D$2003,Movements!$B$4:$B$2003,$A31,Movements!$E$4:$E$2003,Locations!$A$8))</f>
        <v/>
      </c>
      <c r="F31" s="21" t="str">
        <f>IF(OR($A31="",Locations!$A$9=""),"",N(Opening!E31)+SUMIFS(Movements!$D$4:$D$2003,Movements!$B$4:$B$2003,$A31,Movements!$F$4:$F$2003,Locations!$A$9)-SUMIFS(Movements!$D$4:$D$2003,Movements!$B$4:$B$2003,$A31,Movements!$E$4:$E$2003,Locations!$A$9))</f>
        <v/>
      </c>
      <c r="G31" s="21" t="str">
        <f>IF(OR($A31="",Locations!$A$10=""),"",N(Opening!F31)+SUMIFS(Movements!$D$4:$D$2003,Movements!$B$4:$B$2003,$A31,Movements!$F$4:$F$2003,Locations!$A$10)-SUMIFS(Movements!$D$4:$D$2003,Movements!$B$4:$B$2003,$A31,Movements!$E$4:$E$2003,Locations!$A$10))</f>
        <v/>
      </c>
      <c r="H31" s="21" t="str">
        <f>IF(OR($A31="",Locations!$A$11=""),"",N(Opening!G31)+SUMIFS(Movements!$D$4:$D$2003,Movements!$B$4:$B$2003,$A31,Movements!$F$4:$F$2003,Locations!$A$11)-SUMIFS(Movements!$D$4:$D$2003,Movements!$B$4:$B$2003,$A31,Movements!$E$4:$E$2003,Locations!$A$11))</f>
        <v/>
      </c>
      <c r="I31" s="21" t="str">
        <f>IF(OR($A31="",Locations!$A$12=""),"",N(Opening!H31)+SUMIFS(Movements!$D$4:$D$2003,Movements!$B$4:$B$2003,$A31,Movements!$F$4:$F$2003,Locations!$A$12)-SUMIFS(Movements!$D$4:$D$2003,Movements!$B$4:$B$2003,$A31,Movements!$E$4:$E$2003,Locations!$A$12))</f>
        <v/>
      </c>
      <c r="J31" s="21" t="str">
        <f>IF(OR($A31="",Locations!$A$13=""),"",N(Opening!I31)+SUMIFS(Movements!$D$4:$D$2003,Movements!$B$4:$B$2003,$A31,Movements!$F$4:$F$2003,Locations!$A$13)-SUMIFS(Movements!$D$4:$D$2003,Movements!$B$4:$B$2003,$A31,Movements!$E$4:$E$2003,Locations!$A$13))</f>
        <v/>
      </c>
      <c r="K31" s="21" t="str">
        <f>IF(OR($A31="",Locations!$A$14=""),"",N(Opening!J31)+SUMIFS(Movements!$D$4:$D$2003,Movements!$B$4:$B$2003,$A31,Movements!$F$4:$F$2003,Locations!$A$14)-SUMIFS(Movements!$D$4:$D$2003,Movements!$B$4:$B$2003,$A31,Movements!$E$4:$E$2003,Locations!$A$14))</f>
        <v/>
      </c>
      <c r="L31" s="22" t="str">
        <f t="shared" si="0"/>
        <v/>
      </c>
      <c r="M31" s="21" t="str">
        <f>IF($A31="","",N(Items!E31))</f>
        <v/>
      </c>
      <c r="N31" s="23" t="str">
        <f t="shared" si="1"/>
        <v/>
      </c>
      <c r="O31" s="21" t="str">
        <f>IF($A31="","",IF(L31&lt;=M31,MAX(0,N(Items!F31)-L31),0))</f>
        <v/>
      </c>
      <c r="P31" s="24" t="str">
        <f>IF($A31="","",ROUND(L31*N(Items!D31),2))</f>
        <v/>
      </c>
    </row>
    <row r="32" spans="1:16" x14ac:dyDescent="0.3">
      <c r="A32" s="16" t="str">
        <f>IF(Items!A32="","",Items!A32)</f>
        <v/>
      </c>
      <c r="B32" s="16" t="str">
        <f>IF($A32="","",Items!B32)</f>
        <v/>
      </c>
      <c r="C32" s="16" t="str">
        <f>IF($A32="","",Items!C32&amp;"")</f>
        <v/>
      </c>
      <c r="D32" s="21" t="str">
        <f>IF(OR($A32="",Locations!$A$7=""),"",N(Opening!C32)+SUMIFS(Movements!$D$4:$D$2003,Movements!$B$4:$B$2003,$A32,Movements!$F$4:$F$2003,Locations!$A$7)-SUMIFS(Movements!$D$4:$D$2003,Movements!$B$4:$B$2003,$A32,Movements!$E$4:$E$2003,Locations!$A$7))</f>
        <v/>
      </c>
      <c r="E32" s="21" t="str">
        <f>IF(OR($A32="",Locations!$A$8=""),"",N(Opening!D32)+SUMIFS(Movements!$D$4:$D$2003,Movements!$B$4:$B$2003,$A32,Movements!$F$4:$F$2003,Locations!$A$8)-SUMIFS(Movements!$D$4:$D$2003,Movements!$B$4:$B$2003,$A32,Movements!$E$4:$E$2003,Locations!$A$8))</f>
        <v/>
      </c>
      <c r="F32" s="21" t="str">
        <f>IF(OR($A32="",Locations!$A$9=""),"",N(Opening!E32)+SUMIFS(Movements!$D$4:$D$2003,Movements!$B$4:$B$2003,$A32,Movements!$F$4:$F$2003,Locations!$A$9)-SUMIFS(Movements!$D$4:$D$2003,Movements!$B$4:$B$2003,$A32,Movements!$E$4:$E$2003,Locations!$A$9))</f>
        <v/>
      </c>
      <c r="G32" s="21" t="str">
        <f>IF(OR($A32="",Locations!$A$10=""),"",N(Opening!F32)+SUMIFS(Movements!$D$4:$D$2003,Movements!$B$4:$B$2003,$A32,Movements!$F$4:$F$2003,Locations!$A$10)-SUMIFS(Movements!$D$4:$D$2003,Movements!$B$4:$B$2003,$A32,Movements!$E$4:$E$2003,Locations!$A$10))</f>
        <v/>
      </c>
      <c r="H32" s="21" t="str">
        <f>IF(OR($A32="",Locations!$A$11=""),"",N(Opening!G32)+SUMIFS(Movements!$D$4:$D$2003,Movements!$B$4:$B$2003,$A32,Movements!$F$4:$F$2003,Locations!$A$11)-SUMIFS(Movements!$D$4:$D$2003,Movements!$B$4:$B$2003,$A32,Movements!$E$4:$E$2003,Locations!$A$11))</f>
        <v/>
      </c>
      <c r="I32" s="21" t="str">
        <f>IF(OR($A32="",Locations!$A$12=""),"",N(Opening!H32)+SUMIFS(Movements!$D$4:$D$2003,Movements!$B$4:$B$2003,$A32,Movements!$F$4:$F$2003,Locations!$A$12)-SUMIFS(Movements!$D$4:$D$2003,Movements!$B$4:$B$2003,$A32,Movements!$E$4:$E$2003,Locations!$A$12))</f>
        <v/>
      </c>
      <c r="J32" s="21" t="str">
        <f>IF(OR($A32="",Locations!$A$13=""),"",N(Opening!I32)+SUMIFS(Movements!$D$4:$D$2003,Movements!$B$4:$B$2003,$A32,Movements!$F$4:$F$2003,Locations!$A$13)-SUMIFS(Movements!$D$4:$D$2003,Movements!$B$4:$B$2003,$A32,Movements!$E$4:$E$2003,Locations!$A$13))</f>
        <v/>
      </c>
      <c r="K32" s="21" t="str">
        <f>IF(OR($A32="",Locations!$A$14=""),"",N(Opening!J32)+SUMIFS(Movements!$D$4:$D$2003,Movements!$B$4:$B$2003,$A32,Movements!$F$4:$F$2003,Locations!$A$14)-SUMIFS(Movements!$D$4:$D$2003,Movements!$B$4:$B$2003,$A32,Movements!$E$4:$E$2003,Locations!$A$14))</f>
        <v/>
      </c>
      <c r="L32" s="22" t="str">
        <f t="shared" si="0"/>
        <v/>
      </c>
      <c r="M32" s="21" t="str">
        <f>IF($A32="","",N(Items!E32))</f>
        <v/>
      </c>
      <c r="N32" s="23" t="str">
        <f t="shared" si="1"/>
        <v/>
      </c>
      <c r="O32" s="21" t="str">
        <f>IF($A32="","",IF(L32&lt;=M32,MAX(0,N(Items!F32)-L32),0))</f>
        <v/>
      </c>
      <c r="P32" s="24" t="str">
        <f>IF($A32="","",ROUND(L32*N(Items!D32),2))</f>
        <v/>
      </c>
    </row>
    <row r="33" spans="1:16" x14ac:dyDescent="0.3">
      <c r="A33" s="16" t="str">
        <f>IF(Items!A33="","",Items!A33)</f>
        <v/>
      </c>
      <c r="B33" s="16" t="str">
        <f>IF($A33="","",Items!B33)</f>
        <v/>
      </c>
      <c r="C33" s="16" t="str">
        <f>IF($A33="","",Items!C33&amp;"")</f>
        <v/>
      </c>
      <c r="D33" s="21" t="str">
        <f>IF(OR($A33="",Locations!$A$7=""),"",N(Opening!C33)+SUMIFS(Movements!$D$4:$D$2003,Movements!$B$4:$B$2003,$A33,Movements!$F$4:$F$2003,Locations!$A$7)-SUMIFS(Movements!$D$4:$D$2003,Movements!$B$4:$B$2003,$A33,Movements!$E$4:$E$2003,Locations!$A$7))</f>
        <v/>
      </c>
      <c r="E33" s="21" t="str">
        <f>IF(OR($A33="",Locations!$A$8=""),"",N(Opening!D33)+SUMIFS(Movements!$D$4:$D$2003,Movements!$B$4:$B$2003,$A33,Movements!$F$4:$F$2003,Locations!$A$8)-SUMIFS(Movements!$D$4:$D$2003,Movements!$B$4:$B$2003,$A33,Movements!$E$4:$E$2003,Locations!$A$8))</f>
        <v/>
      </c>
      <c r="F33" s="21" t="str">
        <f>IF(OR($A33="",Locations!$A$9=""),"",N(Opening!E33)+SUMIFS(Movements!$D$4:$D$2003,Movements!$B$4:$B$2003,$A33,Movements!$F$4:$F$2003,Locations!$A$9)-SUMIFS(Movements!$D$4:$D$2003,Movements!$B$4:$B$2003,$A33,Movements!$E$4:$E$2003,Locations!$A$9))</f>
        <v/>
      </c>
      <c r="G33" s="21" t="str">
        <f>IF(OR($A33="",Locations!$A$10=""),"",N(Opening!F33)+SUMIFS(Movements!$D$4:$D$2003,Movements!$B$4:$B$2003,$A33,Movements!$F$4:$F$2003,Locations!$A$10)-SUMIFS(Movements!$D$4:$D$2003,Movements!$B$4:$B$2003,$A33,Movements!$E$4:$E$2003,Locations!$A$10))</f>
        <v/>
      </c>
      <c r="H33" s="21" t="str">
        <f>IF(OR($A33="",Locations!$A$11=""),"",N(Opening!G33)+SUMIFS(Movements!$D$4:$D$2003,Movements!$B$4:$B$2003,$A33,Movements!$F$4:$F$2003,Locations!$A$11)-SUMIFS(Movements!$D$4:$D$2003,Movements!$B$4:$B$2003,$A33,Movements!$E$4:$E$2003,Locations!$A$11))</f>
        <v/>
      </c>
      <c r="I33" s="21" t="str">
        <f>IF(OR($A33="",Locations!$A$12=""),"",N(Opening!H33)+SUMIFS(Movements!$D$4:$D$2003,Movements!$B$4:$B$2003,$A33,Movements!$F$4:$F$2003,Locations!$A$12)-SUMIFS(Movements!$D$4:$D$2003,Movements!$B$4:$B$2003,$A33,Movements!$E$4:$E$2003,Locations!$A$12))</f>
        <v/>
      </c>
      <c r="J33" s="21" t="str">
        <f>IF(OR($A33="",Locations!$A$13=""),"",N(Opening!I33)+SUMIFS(Movements!$D$4:$D$2003,Movements!$B$4:$B$2003,$A33,Movements!$F$4:$F$2003,Locations!$A$13)-SUMIFS(Movements!$D$4:$D$2003,Movements!$B$4:$B$2003,$A33,Movements!$E$4:$E$2003,Locations!$A$13))</f>
        <v/>
      </c>
      <c r="K33" s="21" t="str">
        <f>IF(OR($A33="",Locations!$A$14=""),"",N(Opening!J33)+SUMIFS(Movements!$D$4:$D$2003,Movements!$B$4:$B$2003,$A33,Movements!$F$4:$F$2003,Locations!$A$14)-SUMIFS(Movements!$D$4:$D$2003,Movements!$B$4:$B$2003,$A33,Movements!$E$4:$E$2003,Locations!$A$14))</f>
        <v/>
      </c>
      <c r="L33" s="22" t="str">
        <f t="shared" si="0"/>
        <v/>
      </c>
      <c r="M33" s="21" t="str">
        <f>IF($A33="","",N(Items!E33))</f>
        <v/>
      </c>
      <c r="N33" s="23" t="str">
        <f t="shared" si="1"/>
        <v/>
      </c>
      <c r="O33" s="21" t="str">
        <f>IF($A33="","",IF(L33&lt;=M33,MAX(0,N(Items!F33)-L33),0))</f>
        <v/>
      </c>
      <c r="P33" s="24" t="str">
        <f>IF($A33="","",ROUND(L33*N(Items!D33),2))</f>
        <v/>
      </c>
    </row>
    <row r="34" spans="1:16" x14ac:dyDescent="0.3">
      <c r="A34" s="16" t="str">
        <f>IF(Items!A34="","",Items!A34)</f>
        <v/>
      </c>
      <c r="B34" s="16" t="str">
        <f>IF($A34="","",Items!B34)</f>
        <v/>
      </c>
      <c r="C34" s="16" t="str">
        <f>IF($A34="","",Items!C34&amp;"")</f>
        <v/>
      </c>
      <c r="D34" s="21" t="str">
        <f>IF(OR($A34="",Locations!$A$7=""),"",N(Opening!C34)+SUMIFS(Movements!$D$4:$D$2003,Movements!$B$4:$B$2003,$A34,Movements!$F$4:$F$2003,Locations!$A$7)-SUMIFS(Movements!$D$4:$D$2003,Movements!$B$4:$B$2003,$A34,Movements!$E$4:$E$2003,Locations!$A$7))</f>
        <v/>
      </c>
      <c r="E34" s="21" t="str">
        <f>IF(OR($A34="",Locations!$A$8=""),"",N(Opening!D34)+SUMIFS(Movements!$D$4:$D$2003,Movements!$B$4:$B$2003,$A34,Movements!$F$4:$F$2003,Locations!$A$8)-SUMIFS(Movements!$D$4:$D$2003,Movements!$B$4:$B$2003,$A34,Movements!$E$4:$E$2003,Locations!$A$8))</f>
        <v/>
      </c>
      <c r="F34" s="21" t="str">
        <f>IF(OR($A34="",Locations!$A$9=""),"",N(Opening!E34)+SUMIFS(Movements!$D$4:$D$2003,Movements!$B$4:$B$2003,$A34,Movements!$F$4:$F$2003,Locations!$A$9)-SUMIFS(Movements!$D$4:$D$2003,Movements!$B$4:$B$2003,$A34,Movements!$E$4:$E$2003,Locations!$A$9))</f>
        <v/>
      </c>
      <c r="G34" s="21" t="str">
        <f>IF(OR($A34="",Locations!$A$10=""),"",N(Opening!F34)+SUMIFS(Movements!$D$4:$D$2003,Movements!$B$4:$B$2003,$A34,Movements!$F$4:$F$2003,Locations!$A$10)-SUMIFS(Movements!$D$4:$D$2003,Movements!$B$4:$B$2003,$A34,Movements!$E$4:$E$2003,Locations!$A$10))</f>
        <v/>
      </c>
      <c r="H34" s="21" t="str">
        <f>IF(OR($A34="",Locations!$A$11=""),"",N(Opening!G34)+SUMIFS(Movements!$D$4:$D$2003,Movements!$B$4:$B$2003,$A34,Movements!$F$4:$F$2003,Locations!$A$11)-SUMIFS(Movements!$D$4:$D$2003,Movements!$B$4:$B$2003,$A34,Movements!$E$4:$E$2003,Locations!$A$11))</f>
        <v/>
      </c>
      <c r="I34" s="21" t="str">
        <f>IF(OR($A34="",Locations!$A$12=""),"",N(Opening!H34)+SUMIFS(Movements!$D$4:$D$2003,Movements!$B$4:$B$2003,$A34,Movements!$F$4:$F$2003,Locations!$A$12)-SUMIFS(Movements!$D$4:$D$2003,Movements!$B$4:$B$2003,$A34,Movements!$E$4:$E$2003,Locations!$A$12))</f>
        <v/>
      </c>
      <c r="J34" s="21" t="str">
        <f>IF(OR($A34="",Locations!$A$13=""),"",N(Opening!I34)+SUMIFS(Movements!$D$4:$D$2003,Movements!$B$4:$B$2003,$A34,Movements!$F$4:$F$2003,Locations!$A$13)-SUMIFS(Movements!$D$4:$D$2003,Movements!$B$4:$B$2003,$A34,Movements!$E$4:$E$2003,Locations!$A$13))</f>
        <v/>
      </c>
      <c r="K34" s="21" t="str">
        <f>IF(OR($A34="",Locations!$A$14=""),"",N(Opening!J34)+SUMIFS(Movements!$D$4:$D$2003,Movements!$B$4:$B$2003,$A34,Movements!$F$4:$F$2003,Locations!$A$14)-SUMIFS(Movements!$D$4:$D$2003,Movements!$B$4:$B$2003,$A34,Movements!$E$4:$E$2003,Locations!$A$14))</f>
        <v/>
      </c>
      <c r="L34" s="22" t="str">
        <f t="shared" si="0"/>
        <v/>
      </c>
      <c r="M34" s="21" t="str">
        <f>IF($A34="","",N(Items!E34))</f>
        <v/>
      </c>
      <c r="N34" s="23" t="str">
        <f t="shared" si="1"/>
        <v/>
      </c>
      <c r="O34" s="21" t="str">
        <f>IF($A34="","",IF(L34&lt;=M34,MAX(0,N(Items!F34)-L34),0))</f>
        <v/>
      </c>
      <c r="P34" s="24" t="str">
        <f>IF($A34="","",ROUND(L34*N(Items!D34),2))</f>
        <v/>
      </c>
    </row>
    <row r="35" spans="1:16" x14ac:dyDescent="0.3">
      <c r="A35" s="16" t="str">
        <f>IF(Items!A35="","",Items!A35)</f>
        <v/>
      </c>
      <c r="B35" s="16" t="str">
        <f>IF($A35="","",Items!B35)</f>
        <v/>
      </c>
      <c r="C35" s="16" t="str">
        <f>IF($A35="","",Items!C35&amp;"")</f>
        <v/>
      </c>
      <c r="D35" s="21" t="str">
        <f>IF(OR($A35="",Locations!$A$7=""),"",N(Opening!C35)+SUMIFS(Movements!$D$4:$D$2003,Movements!$B$4:$B$2003,$A35,Movements!$F$4:$F$2003,Locations!$A$7)-SUMIFS(Movements!$D$4:$D$2003,Movements!$B$4:$B$2003,$A35,Movements!$E$4:$E$2003,Locations!$A$7))</f>
        <v/>
      </c>
      <c r="E35" s="21" t="str">
        <f>IF(OR($A35="",Locations!$A$8=""),"",N(Opening!D35)+SUMIFS(Movements!$D$4:$D$2003,Movements!$B$4:$B$2003,$A35,Movements!$F$4:$F$2003,Locations!$A$8)-SUMIFS(Movements!$D$4:$D$2003,Movements!$B$4:$B$2003,$A35,Movements!$E$4:$E$2003,Locations!$A$8))</f>
        <v/>
      </c>
      <c r="F35" s="21" t="str">
        <f>IF(OR($A35="",Locations!$A$9=""),"",N(Opening!E35)+SUMIFS(Movements!$D$4:$D$2003,Movements!$B$4:$B$2003,$A35,Movements!$F$4:$F$2003,Locations!$A$9)-SUMIFS(Movements!$D$4:$D$2003,Movements!$B$4:$B$2003,$A35,Movements!$E$4:$E$2003,Locations!$A$9))</f>
        <v/>
      </c>
      <c r="G35" s="21" t="str">
        <f>IF(OR($A35="",Locations!$A$10=""),"",N(Opening!F35)+SUMIFS(Movements!$D$4:$D$2003,Movements!$B$4:$B$2003,$A35,Movements!$F$4:$F$2003,Locations!$A$10)-SUMIFS(Movements!$D$4:$D$2003,Movements!$B$4:$B$2003,$A35,Movements!$E$4:$E$2003,Locations!$A$10))</f>
        <v/>
      </c>
      <c r="H35" s="21" t="str">
        <f>IF(OR($A35="",Locations!$A$11=""),"",N(Opening!G35)+SUMIFS(Movements!$D$4:$D$2003,Movements!$B$4:$B$2003,$A35,Movements!$F$4:$F$2003,Locations!$A$11)-SUMIFS(Movements!$D$4:$D$2003,Movements!$B$4:$B$2003,$A35,Movements!$E$4:$E$2003,Locations!$A$11))</f>
        <v/>
      </c>
      <c r="I35" s="21" t="str">
        <f>IF(OR($A35="",Locations!$A$12=""),"",N(Opening!H35)+SUMIFS(Movements!$D$4:$D$2003,Movements!$B$4:$B$2003,$A35,Movements!$F$4:$F$2003,Locations!$A$12)-SUMIFS(Movements!$D$4:$D$2003,Movements!$B$4:$B$2003,$A35,Movements!$E$4:$E$2003,Locations!$A$12))</f>
        <v/>
      </c>
      <c r="J35" s="21" t="str">
        <f>IF(OR($A35="",Locations!$A$13=""),"",N(Opening!I35)+SUMIFS(Movements!$D$4:$D$2003,Movements!$B$4:$B$2003,$A35,Movements!$F$4:$F$2003,Locations!$A$13)-SUMIFS(Movements!$D$4:$D$2003,Movements!$B$4:$B$2003,$A35,Movements!$E$4:$E$2003,Locations!$A$13))</f>
        <v/>
      </c>
      <c r="K35" s="21" t="str">
        <f>IF(OR($A35="",Locations!$A$14=""),"",N(Opening!J35)+SUMIFS(Movements!$D$4:$D$2003,Movements!$B$4:$B$2003,$A35,Movements!$F$4:$F$2003,Locations!$A$14)-SUMIFS(Movements!$D$4:$D$2003,Movements!$B$4:$B$2003,$A35,Movements!$E$4:$E$2003,Locations!$A$14))</f>
        <v/>
      </c>
      <c r="L35" s="22" t="str">
        <f t="shared" si="0"/>
        <v/>
      </c>
      <c r="M35" s="21" t="str">
        <f>IF($A35="","",N(Items!E35))</f>
        <v/>
      </c>
      <c r="N35" s="23" t="str">
        <f t="shared" si="1"/>
        <v/>
      </c>
      <c r="O35" s="21" t="str">
        <f>IF($A35="","",IF(L35&lt;=M35,MAX(0,N(Items!F35)-L35),0))</f>
        <v/>
      </c>
      <c r="P35" s="24" t="str">
        <f>IF($A35="","",ROUND(L35*N(Items!D35),2))</f>
        <v/>
      </c>
    </row>
    <row r="36" spans="1:16" x14ac:dyDescent="0.3">
      <c r="A36" s="16" t="str">
        <f>IF(Items!A36="","",Items!A36)</f>
        <v/>
      </c>
      <c r="B36" s="16" t="str">
        <f>IF($A36="","",Items!B36)</f>
        <v/>
      </c>
      <c r="C36" s="16" t="str">
        <f>IF($A36="","",Items!C36&amp;"")</f>
        <v/>
      </c>
      <c r="D36" s="21" t="str">
        <f>IF(OR($A36="",Locations!$A$7=""),"",N(Opening!C36)+SUMIFS(Movements!$D$4:$D$2003,Movements!$B$4:$B$2003,$A36,Movements!$F$4:$F$2003,Locations!$A$7)-SUMIFS(Movements!$D$4:$D$2003,Movements!$B$4:$B$2003,$A36,Movements!$E$4:$E$2003,Locations!$A$7))</f>
        <v/>
      </c>
      <c r="E36" s="21" t="str">
        <f>IF(OR($A36="",Locations!$A$8=""),"",N(Opening!D36)+SUMIFS(Movements!$D$4:$D$2003,Movements!$B$4:$B$2003,$A36,Movements!$F$4:$F$2003,Locations!$A$8)-SUMIFS(Movements!$D$4:$D$2003,Movements!$B$4:$B$2003,$A36,Movements!$E$4:$E$2003,Locations!$A$8))</f>
        <v/>
      </c>
      <c r="F36" s="21" t="str">
        <f>IF(OR($A36="",Locations!$A$9=""),"",N(Opening!E36)+SUMIFS(Movements!$D$4:$D$2003,Movements!$B$4:$B$2003,$A36,Movements!$F$4:$F$2003,Locations!$A$9)-SUMIFS(Movements!$D$4:$D$2003,Movements!$B$4:$B$2003,$A36,Movements!$E$4:$E$2003,Locations!$A$9))</f>
        <v/>
      </c>
      <c r="G36" s="21" t="str">
        <f>IF(OR($A36="",Locations!$A$10=""),"",N(Opening!F36)+SUMIFS(Movements!$D$4:$D$2003,Movements!$B$4:$B$2003,$A36,Movements!$F$4:$F$2003,Locations!$A$10)-SUMIFS(Movements!$D$4:$D$2003,Movements!$B$4:$B$2003,$A36,Movements!$E$4:$E$2003,Locations!$A$10))</f>
        <v/>
      </c>
      <c r="H36" s="21" t="str">
        <f>IF(OR($A36="",Locations!$A$11=""),"",N(Opening!G36)+SUMIFS(Movements!$D$4:$D$2003,Movements!$B$4:$B$2003,$A36,Movements!$F$4:$F$2003,Locations!$A$11)-SUMIFS(Movements!$D$4:$D$2003,Movements!$B$4:$B$2003,$A36,Movements!$E$4:$E$2003,Locations!$A$11))</f>
        <v/>
      </c>
      <c r="I36" s="21" t="str">
        <f>IF(OR($A36="",Locations!$A$12=""),"",N(Opening!H36)+SUMIFS(Movements!$D$4:$D$2003,Movements!$B$4:$B$2003,$A36,Movements!$F$4:$F$2003,Locations!$A$12)-SUMIFS(Movements!$D$4:$D$2003,Movements!$B$4:$B$2003,$A36,Movements!$E$4:$E$2003,Locations!$A$12))</f>
        <v/>
      </c>
      <c r="J36" s="21" t="str">
        <f>IF(OR($A36="",Locations!$A$13=""),"",N(Opening!I36)+SUMIFS(Movements!$D$4:$D$2003,Movements!$B$4:$B$2003,$A36,Movements!$F$4:$F$2003,Locations!$A$13)-SUMIFS(Movements!$D$4:$D$2003,Movements!$B$4:$B$2003,$A36,Movements!$E$4:$E$2003,Locations!$A$13))</f>
        <v/>
      </c>
      <c r="K36" s="21" t="str">
        <f>IF(OR($A36="",Locations!$A$14=""),"",N(Opening!J36)+SUMIFS(Movements!$D$4:$D$2003,Movements!$B$4:$B$2003,$A36,Movements!$F$4:$F$2003,Locations!$A$14)-SUMIFS(Movements!$D$4:$D$2003,Movements!$B$4:$B$2003,$A36,Movements!$E$4:$E$2003,Locations!$A$14))</f>
        <v/>
      </c>
      <c r="L36" s="22" t="str">
        <f t="shared" si="0"/>
        <v/>
      </c>
      <c r="M36" s="21" t="str">
        <f>IF($A36="","",N(Items!E36))</f>
        <v/>
      </c>
      <c r="N36" s="23" t="str">
        <f t="shared" si="1"/>
        <v/>
      </c>
      <c r="O36" s="21" t="str">
        <f>IF($A36="","",IF(L36&lt;=M36,MAX(0,N(Items!F36)-L36),0))</f>
        <v/>
      </c>
      <c r="P36" s="24" t="str">
        <f>IF($A36="","",ROUND(L36*N(Items!D36),2))</f>
        <v/>
      </c>
    </row>
    <row r="37" spans="1:16" x14ac:dyDescent="0.3">
      <c r="A37" s="16" t="str">
        <f>IF(Items!A37="","",Items!A37)</f>
        <v/>
      </c>
      <c r="B37" s="16" t="str">
        <f>IF($A37="","",Items!B37)</f>
        <v/>
      </c>
      <c r="C37" s="16" t="str">
        <f>IF($A37="","",Items!C37&amp;"")</f>
        <v/>
      </c>
      <c r="D37" s="21" t="str">
        <f>IF(OR($A37="",Locations!$A$7=""),"",N(Opening!C37)+SUMIFS(Movements!$D$4:$D$2003,Movements!$B$4:$B$2003,$A37,Movements!$F$4:$F$2003,Locations!$A$7)-SUMIFS(Movements!$D$4:$D$2003,Movements!$B$4:$B$2003,$A37,Movements!$E$4:$E$2003,Locations!$A$7))</f>
        <v/>
      </c>
      <c r="E37" s="21" t="str">
        <f>IF(OR($A37="",Locations!$A$8=""),"",N(Opening!D37)+SUMIFS(Movements!$D$4:$D$2003,Movements!$B$4:$B$2003,$A37,Movements!$F$4:$F$2003,Locations!$A$8)-SUMIFS(Movements!$D$4:$D$2003,Movements!$B$4:$B$2003,$A37,Movements!$E$4:$E$2003,Locations!$A$8))</f>
        <v/>
      </c>
      <c r="F37" s="21" t="str">
        <f>IF(OR($A37="",Locations!$A$9=""),"",N(Opening!E37)+SUMIFS(Movements!$D$4:$D$2003,Movements!$B$4:$B$2003,$A37,Movements!$F$4:$F$2003,Locations!$A$9)-SUMIFS(Movements!$D$4:$D$2003,Movements!$B$4:$B$2003,$A37,Movements!$E$4:$E$2003,Locations!$A$9))</f>
        <v/>
      </c>
      <c r="G37" s="21" t="str">
        <f>IF(OR($A37="",Locations!$A$10=""),"",N(Opening!F37)+SUMIFS(Movements!$D$4:$D$2003,Movements!$B$4:$B$2003,$A37,Movements!$F$4:$F$2003,Locations!$A$10)-SUMIFS(Movements!$D$4:$D$2003,Movements!$B$4:$B$2003,$A37,Movements!$E$4:$E$2003,Locations!$A$10))</f>
        <v/>
      </c>
      <c r="H37" s="21" t="str">
        <f>IF(OR($A37="",Locations!$A$11=""),"",N(Opening!G37)+SUMIFS(Movements!$D$4:$D$2003,Movements!$B$4:$B$2003,$A37,Movements!$F$4:$F$2003,Locations!$A$11)-SUMIFS(Movements!$D$4:$D$2003,Movements!$B$4:$B$2003,$A37,Movements!$E$4:$E$2003,Locations!$A$11))</f>
        <v/>
      </c>
      <c r="I37" s="21" t="str">
        <f>IF(OR($A37="",Locations!$A$12=""),"",N(Opening!H37)+SUMIFS(Movements!$D$4:$D$2003,Movements!$B$4:$B$2003,$A37,Movements!$F$4:$F$2003,Locations!$A$12)-SUMIFS(Movements!$D$4:$D$2003,Movements!$B$4:$B$2003,$A37,Movements!$E$4:$E$2003,Locations!$A$12))</f>
        <v/>
      </c>
      <c r="J37" s="21" t="str">
        <f>IF(OR($A37="",Locations!$A$13=""),"",N(Opening!I37)+SUMIFS(Movements!$D$4:$D$2003,Movements!$B$4:$B$2003,$A37,Movements!$F$4:$F$2003,Locations!$A$13)-SUMIFS(Movements!$D$4:$D$2003,Movements!$B$4:$B$2003,$A37,Movements!$E$4:$E$2003,Locations!$A$13))</f>
        <v/>
      </c>
      <c r="K37" s="21" t="str">
        <f>IF(OR($A37="",Locations!$A$14=""),"",N(Opening!J37)+SUMIFS(Movements!$D$4:$D$2003,Movements!$B$4:$B$2003,$A37,Movements!$F$4:$F$2003,Locations!$A$14)-SUMIFS(Movements!$D$4:$D$2003,Movements!$B$4:$B$2003,$A37,Movements!$E$4:$E$2003,Locations!$A$14))</f>
        <v/>
      </c>
      <c r="L37" s="22" t="str">
        <f t="shared" si="0"/>
        <v/>
      </c>
      <c r="M37" s="21" t="str">
        <f>IF($A37="","",N(Items!E37))</f>
        <v/>
      </c>
      <c r="N37" s="23" t="str">
        <f t="shared" si="1"/>
        <v/>
      </c>
      <c r="O37" s="21" t="str">
        <f>IF($A37="","",IF(L37&lt;=M37,MAX(0,N(Items!F37)-L37),0))</f>
        <v/>
      </c>
      <c r="P37" s="24" t="str">
        <f>IF($A37="","",ROUND(L37*N(Items!D37),2))</f>
        <v/>
      </c>
    </row>
    <row r="38" spans="1:16" x14ac:dyDescent="0.3">
      <c r="A38" s="16" t="str">
        <f>IF(Items!A38="","",Items!A38)</f>
        <v/>
      </c>
      <c r="B38" s="16" t="str">
        <f>IF($A38="","",Items!B38)</f>
        <v/>
      </c>
      <c r="C38" s="16" t="str">
        <f>IF($A38="","",Items!C38&amp;"")</f>
        <v/>
      </c>
      <c r="D38" s="21" t="str">
        <f>IF(OR($A38="",Locations!$A$7=""),"",N(Opening!C38)+SUMIFS(Movements!$D$4:$D$2003,Movements!$B$4:$B$2003,$A38,Movements!$F$4:$F$2003,Locations!$A$7)-SUMIFS(Movements!$D$4:$D$2003,Movements!$B$4:$B$2003,$A38,Movements!$E$4:$E$2003,Locations!$A$7))</f>
        <v/>
      </c>
      <c r="E38" s="21" t="str">
        <f>IF(OR($A38="",Locations!$A$8=""),"",N(Opening!D38)+SUMIFS(Movements!$D$4:$D$2003,Movements!$B$4:$B$2003,$A38,Movements!$F$4:$F$2003,Locations!$A$8)-SUMIFS(Movements!$D$4:$D$2003,Movements!$B$4:$B$2003,$A38,Movements!$E$4:$E$2003,Locations!$A$8))</f>
        <v/>
      </c>
      <c r="F38" s="21" t="str">
        <f>IF(OR($A38="",Locations!$A$9=""),"",N(Opening!E38)+SUMIFS(Movements!$D$4:$D$2003,Movements!$B$4:$B$2003,$A38,Movements!$F$4:$F$2003,Locations!$A$9)-SUMIFS(Movements!$D$4:$D$2003,Movements!$B$4:$B$2003,$A38,Movements!$E$4:$E$2003,Locations!$A$9))</f>
        <v/>
      </c>
      <c r="G38" s="21" t="str">
        <f>IF(OR($A38="",Locations!$A$10=""),"",N(Opening!F38)+SUMIFS(Movements!$D$4:$D$2003,Movements!$B$4:$B$2003,$A38,Movements!$F$4:$F$2003,Locations!$A$10)-SUMIFS(Movements!$D$4:$D$2003,Movements!$B$4:$B$2003,$A38,Movements!$E$4:$E$2003,Locations!$A$10))</f>
        <v/>
      </c>
      <c r="H38" s="21" t="str">
        <f>IF(OR($A38="",Locations!$A$11=""),"",N(Opening!G38)+SUMIFS(Movements!$D$4:$D$2003,Movements!$B$4:$B$2003,$A38,Movements!$F$4:$F$2003,Locations!$A$11)-SUMIFS(Movements!$D$4:$D$2003,Movements!$B$4:$B$2003,$A38,Movements!$E$4:$E$2003,Locations!$A$11))</f>
        <v/>
      </c>
      <c r="I38" s="21" t="str">
        <f>IF(OR($A38="",Locations!$A$12=""),"",N(Opening!H38)+SUMIFS(Movements!$D$4:$D$2003,Movements!$B$4:$B$2003,$A38,Movements!$F$4:$F$2003,Locations!$A$12)-SUMIFS(Movements!$D$4:$D$2003,Movements!$B$4:$B$2003,$A38,Movements!$E$4:$E$2003,Locations!$A$12))</f>
        <v/>
      </c>
      <c r="J38" s="21" t="str">
        <f>IF(OR($A38="",Locations!$A$13=""),"",N(Opening!I38)+SUMIFS(Movements!$D$4:$D$2003,Movements!$B$4:$B$2003,$A38,Movements!$F$4:$F$2003,Locations!$A$13)-SUMIFS(Movements!$D$4:$D$2003,Movements!$B$4:$B$2003,$A38,Movements!$E$4:$E$2003,Locations!$A$13))</f>
        <v/>
      </c>
      <c r="K38" s="21" t="str">
        <f>IF(OR($A38="",Locations!$A$14=""),"",N(Opening!J38)+SUMIFS(Movements!$D$4:$D$2003,Movements!$B$4:$B$2003,$A38,Movements!$F$4:$F$2003,Locations!$A$14)-SUMIFS(Movements!$D$4:$D$2003,Movements!$B$4:$B$2003,$A38,Movements!$E$4:$E$2003,Locations!$A$14))</f>
        <v/>
      </c>
      <c r="L38" s="22" t="str">
        <f t="shared" si="0"/>
        <v/>
      </c>
      <c r="M38" s="21" t="str">
        <f>IF($A38="","",N(Items!E38))</f>
        <v/>
      </c>
      <c r="N38" s="23" t="str">
        <f t="shared" si="1"/>
        <v/>
      </c>
      <c r="O38" s="21" t="str">
        <f>IF($A38="","",IF(L38&lt;=M38,MAX(0,N(Items!F38)-L38),0))</f>
        <v/>
      </c>
      <c r="P38" s="24" t="str">
        <f>IF($A38="","",ROUND(L38*N(Items!D38),2))</f>
        <v/>
      </c>
    </row>
    <row r="39" spans="1:16" x14ac:dyDescent="0.3">
      <c r="A39" s="16" t="str">
        <f>IF(Items!A39="","",Items!A39)</f>
        <v/>
      </c>
      <c r="B39" s="16" t="str">
        <f>IF($A39="","",Items!B39)</f>
        <v/>
      </c>
      <c r="C39" s="16" t="str">
        <f>IF($A39="","",Items!C39&amp;"")</f>
        <v/>
      </c>
      <c r="D39" s="21" t="str">
        <f>IF(OR($A39="",Locations!$A$7=""),"",N(Opening!C39)+SUMIFS(Movements!$D$4:$D$2003,Movements!$B$4:$B$2003,$A39,Movements!$F$4:$F$2003,Locations!$A$7)-SUMIFS(Movements!$D$4:$D$2003,Movements!$B$4:$B$2003,$A39,Movements!$E$4:$E$2003,Locations!$A$7))</f>
        <v/>
      </c>
      <c r="E39" s="21" t="str">
        <f>IF(OR($A39="",Locations!$A$8=""),"",N(Opening!D39)+SUMIFS(Movements!$D$4:$D$2003,Movements!$B$4:$B$2003,$A39,Movements!$F$4:$F$2003,Locations!$A$8)-SUMIFS(Movements!$D$4:$D$2003,Movements!$B$4:$B$2003,$A39,Movements!$E$4:$E$2003,Locations!$A$8))</f>
        <v/>
      </c>
      <c r="F39" s="21" t="str">
        <f>IF(OR($A39="",Locations!$A$9=""),"",N(Opening!E39)+SUMIFS(Movements!$D$4:$D$2003,Movements!$B$4:$B$2003,$A39,Movements!$F$4:$F$2003,Locations!$A$9)-SUMIFS(Movements!$D$4:$D$2003,Movements!$B$4:$B$2003,$A39,Movements!$E$4:$E$2003,Locations!$A$9))</f>
        <v/>
      </c>
      <c r="G39" s="21" t="str">
        <f>IF(OR($A39="",Locations!$A$10=""),"",N(Opening!F39)+SUMIFS(Movements!$D$4:$D$2003,Movements!$B$4:$B$2003,$A39,Movements!$F$4:$F$2003,Locations!$A$10)-SUMIFS(Movements!$D$4:$D$2003,Movements!$B$4:$B$2003,$A39,Movements!$E$4:$E$2003,Locations!$A$10))</f>
        <v/>
      </c>
      <c r="H39" s="21" t="str">
        <f>IF(OR($A39="",Locations!$A$11=""),"",N(Opening!G39)+SUMIFS(Movements!$D$4:$D$2003,Movements!$B$4:$B$2003,$A39,Movements!$F$4:$F$2003,Locations!$A$11)-SUMIFS(Movements!$D$4:$D$2003,Movements!$B$4:$B$2003,$A39,Movements!$E$4:$E$2003,Locations!$A$11))</f>
        <v/>
      </c>
      <c r="I39" s="21" t="str">
        <f>IF(OR($A39="",Locations!$A$12=""),"",N(Opening!H39)+SUMIFS(Movements!$D$4:$D$2003,Movements!$B$4:$B$2003,$A39,Movements!$F$4:$F$2003,Locations!$A$12)-SUMIFS(Movements!$D$4:$D$2003,Movements!$B$4:$B$2003,$A39,Movements!$E$4:$E$2003,Locations!$A$12))</f>
        <v/>
      </c>
      <c r="J39" s="21" t="str">
        <f>IF(OR($A39="",Locations!$A$13=""),"",N(Opening!I39)+SUMIFS(Movements!$D$4:$D$2003,Movements!$B$4:$B$2003,$A39,Movements!$F$4:$F$2003,Locations!$A$13)-SUMIFS(Movements!$D$4:$D$2003,Movements!$B$4:$B$2003,$A39,Movements!$E$4:$E$2003,Locations!$A$13))</f>
        <v/>
      </c>
      <c r="K39" s="21" t="str">
        <f>IF(OR($A39="",Locations!$A$14=""),"",N(Opening!J39)+SUMIFS(Movements!$D$4:$D$2003,Movements!$B$4:$B$2003,$A39,Movements!$F$4:$F$2003,Locations!$A$14)-SUMIFS(Movements!$D$4:$D$2003,Movements!$B$4:$B$2003,$A39,Movements!$E$4:$E$2003,Locations!$A$14))</f>
        <v/>
      </c>
      <c r="L39" s="22" t="str">
        <f t="shared" si="0"/>
        <v/>
      </c>
      <c r="M39" s="21" t="str">
        <f>IF($A39="","",N(Items!E39))</f>
        <v/>
      </c>
      <c r="N39" s="23" t="str">
        <f t="shared" si="1"/>
        <v/>
      </c>
      <c r="O39" s="21" t="str">
        <f>IF($A39="","",IF(L39&lt;=M39,MAX(0,N(Items!F39)-L39),0))</f>
        <v/>
      </c>
      <c r="P39" s="24" t="str">
        <f>IF($A39="","",ROUND(L39*N(Items!D39),2))</f>
        <v/>
      </c>
    </row>
    <row r="40" spans="1:16" x14ac:dyDescent="0.3">
      <c r="A40" s="16" t="str">
        <f>IF(Items!A40="","",Items!A40)</f>
        <v/>
      </c>
      <c r="B40" s="16" t="str">
        <f>IF($A40="","",Items!B40)</f>
        <v/>
      </c>
      <c r="C40" s="16" t="str">
        <f>IF($A40="","",Items!C40&amp;"")</f>
        <v/>
      </c>
      <c r="D40" s="21" t="str">
        <f>IF(OR($A40="",Locations!$A$7=""),"",N(Opening!C40)+SUMIFS(Movements!$D$4:$D$2003,Movements!$B$4:$B$2003,$A40,Movements!$F$4:$F$2003,Locations!$A$7)-SUMIFS(Movements!$D$4:$D$2003,Movements!$B$4:$B$2003,$A40,Movements!$E$4:$E$2003,Locations!$A$7))</f>
        <v/>
      </c>
      <c r="E40" s="21" t="str">
        <f>IF(OR($A40="",Locations!$A$8=""),"",N(Opening!D40)+SUMIFS(Movements!$D$4:$D$2003,Movements!$B$4:$B$2003,$A40,Movements!$F$4:$F$2003,Locations!$A$8)-SUMIFS(Movements!$D$4:$D$2003,Movements!$B$4:$B$2003,$A40,Movements!$E$4:$E$2003,Locations!$A$8))</f>
        <v/>
      </c>
      <c r="F40" s="21" t="str">
        <f>IF(OR($A40="",Locations!$A$9=""),"",N(Opening!E40)+SUMIFS(Movements!$D$4:$D$2003,Movements!$B$4:$B$2003,$A40,Movements!$F$4:$F$2003,Locations!$A$9)-SUMIFS(Movements!$D$4:$D$2003,Movements!$B$4:$B$2003,$A40,Movements!$E$4:$E$2003,Locations!$A$9))</f>
        <v/>
      </c>
      <c r="G40" s="21" t="str">
        <f>IF(OR($A40="",Locations!$A$10=""),"",N(Opening!F40)+SUMIFS(Movements!$D$4:$D$2003,Movements!$B$4:$B$2003,$A40,Movements!$F$4:$F$2003,Locations!$A$10)-SUMIFS(Movements!$D$4:$D$2003,Movements!$B$4:$B$2003,$A40,Movements!$E$4:$E$2003,Locations!$A$10))</f>
        <v/>
      </c>
      <c r="H40" s="21" t="str">
        <f>IF(OR($A40="",Locations!$A$11=""),"",N(Opening!G40)+SUMIFS(Movements!$D$4:$D$2003,Movements!$B$4:$B$2003,$A40,Movements!$F$4:$F$2003,Locations!$A$11)-SUMIFS(Movements!$D$4:$D$2003,Movements!$B$4:$B$2003,$A40,Movements!$E$4:$E$2003,Locations!$A$11))</f>
        <v/>
      </c>
      <c r="I40" s="21" t="str">
        <f>IF(OR($A40="",Locations!$A$12=""),"",N(Opening!H40)+SUMIFS(Movements!$D$4:$D$2003,Movements!$B$4:$B$2003,$A40,Movements!$F$4:$F$2003,Locations!$A$12)-SUMIFS(Movements!$D$4:$D$2003,Movements!$B$4:$B$2003,$A40,Movements!$E$4:$E$2003,Locations!$A$12))</f>
        <v/>
      </c>
      <c r="J40" s="21" t="str">
        <f>IF(OR($A40="",Locations!$A$13=""),"",N(Opening!I40)+SUMIFS(Movements!$D$4:$D$2003,Movements!$B$4:$B$2003,$A40,Movements!$F$4:$F$2003,Locations!$A$13)-SUMIFS(Movements!$D$4:$D$2003,Movements!$B$4:$B$2003,$A40,Movements!$E$4:$E$2003,Locations!$A$13))</f>
        <v/>
      </c>
      <c r="K40" s="21" t="str">
        <f>IF(OR($A40="",Locations!$A$14=""),"",N(Opening!J40)+SUMIFS(Movements!$D$4:$D$2003,Movements!$B$4:$B$2003,$A40,Movements!$F$4:$F$2003,Locations!$A$14)-SUMIFS(Movements!$D$4:$D$2003,Movements!$B$4:$B$2003,$A40,Movements!$E$4:$E$2003,Locations!$A$14))</f>
        <v/>
      </c>
      <c r="L40" s="22" t="str">
        <f t="shared" si="0"/>
        <v/>
      </c>
      <c r="M40" s="21" t="str">
        <f>IF($A40="","",N(Items!E40))</f>
        <v/>
      </c>
      <c r="N40" s="23" t="str">
        <f t="shared" si="1"/>
        <v/>
      </c>
      <c r="O40" s="21" t="str">
        <f>IF($A40="","",IF(L40&lt;=M40,MAX(0,N(Items!F40)-L40),0))</f>
        <v/>
      </c>
      <c r="P40" s="24" t="str">
        <f>IF($A40="","",ROUND(L40*N(Items!D40),2))</f>
        <v/>
      </c>
    </row>
    <row r="41" spans="1:16" x14ac:dyDescent="0.3">
      <c r="A41" s="16" t="str">
        <f>IF(Items!A41="","",Items!A41)</f>
        <v/>
      </c>
      <c r="B41" s="16" t="str">
        <f>IF($A41="","",Items!B41)</f>
        <v/>
      </c>
      <c r="C41" s="16" t="str">
        <f>IF($A41="","",Items!C41&amp;"")</f>
        <v/>
      </c>
      <c r="D41" s="21" t="str">
        <f>IF(OR($A41="",Locations!$A$7=""),"",N(Opening!C41)+SUMIFS(Movements!$D$4:$D$2003,Movements!$B$4:$B$2003,$A41,Movements!$F$4:$F$2003,Locations!$A$7)-SUMIFS(Movements!$D$4:$D$2003,Movements!$B$4:$B$2003,$A41,Movements!$E$4:$E$2003,Locations!$A$7))</f>
        <v/>
      </c>
      <c r="E41" s="21" t="str">
        <f>IF(OR($A41="",Locations!$A$8=""),"",N(Opening!D41)+SUMIFS(Movements!$D$4:$D$2003,Movements!$B$4:$B$2003,$A41,Movements!$F$4:$F$2003,Locations!$A$8)-SUMIFS(Movements!$D$4:$D$2003,Movements!$B$4:$B$2003,$A41,Movements!$E$4:$E$2003,Locations!$A$8))</f>
        <v/>
      </c>
      <c r="F41" s="21" t="str">
        <f>IF(OR($A41="",Locations!$A$9=""),"",N(Opening!E41)+SUMIFS(Movements!$D$4:$D$2003,Movements!$B$4:$B$2003,$A41,Movements!$F$4:$F$2003,Locations!$A$9)-SUMIFS(Movements!$D$4:$D$2003,Movements!$B$4:$B$2003,$A41,Movements!$E$4:$E$2003,Locations!$A$9))</f>
        <v/>
      </c>
      <c r="G41" s="21" t="str">
        <f>IF(OR($A41="",Locations!$A$10=""),"",N(Opening!F41)+SUMIFS(Movements!$D$4:$D$2003,Movements!$B$4:$B$2003,$A41,Movements!$F$4:$F$2003,Locations!$A$10)-SUMIFS(Movements!$D$4:$D$2003,Movements!$B$4:$B$2003,$A41,Movements!$E$4:$E$2003,Locations!$A$10))</f>
        <v/>
      </c>
      <c r="H41" s="21" t="str">
        <f>IF(OR($A41="",Locations!$A$11=""),"",N(Opening!G41)+SUMIFS(Movements!$D$4:$D$2003,Movements!$B$4:$B$2003,$A41,Movements!$F$4:$F$2003,Locations!$A$11)-SUMIFS(Movements!$D$4:$D$2003,Movements!$B$4:$B$2003,$A41,Movements!$E$4:$E$2003,Locations!$A$11))</f>
        <v/>
      </c>
      <c r="I41" s="21" t="str">
        <f>IF(OR($A41="",Locations!$A$12=""),"",N(Opening!H41)+SUMIFS(Movements!$D$4:$D$2003,Movements!$B$4:$B$2003,$A41,Movements!$F$4:$F$2003,Locations!$A$12)-SUMIFS(Movements!$D$4:$D$2003,Movements!$B$4:$B$2003,$A41,Movements!$E$4:$E$2003,Locations!$A$12))</f>
        <v/>
      </c>
      <c r="J41" s="21" t="str">
        <f>IF(OR($A41="",Locations!$A$13=""),"",N(Opening!I41)+SUMIFS(Movements!$D$4:$D$2003,Movements!$B$4:$B$2003,$A41,Movements!$F$4:$F$2003,Locations!$A$13)-SUMIFS(Movements!$D$4:$D$2003,Movements!$B$4:$B$2003,$A41,Movements!$E$4:$E$2003,Locations!$A$13))</f>
        <v/>
      </c>
      <c r="K41" s="21" t="str">
        <f>IF(OR($A41="",Locations!$A$14=""),"",N(Opening!J41)+SUMIFS(Movements!$D$4:$D$2003,Movements!$B$4:$B$2003,$A41,Movements!$F$4:$F$2003,Locations!$A$14)-SUMIFS(Movements!$D$4:$D$2003,Movements!$B$4:$B$2003,$A41,Movements!$E$4:$E$2003,Locations!$A$14))</f>
        <v/>
      </c>
      <c r="L41" s="22" t="str">
        <f t="shared" si="0"/>
        <v/>
      </c>
      <c r="M41" s="21" t="str">
        <f>IF($A41="","",N(Items!E41))</f>
        <v/>
      </c>
      <c r="N41" s="23" t="str">
        <f t="shared" si="1"/>
        <v/>
      </c>
      <c r="O41" s="21" t="str">
        <f>IF($A41="","",IF(L41&lt;=M41,MAX(0,N(Items!F41)-L41),0))</f>
        <v/>
      </c>
      <c r="P41" s="24" t="str">
        <f>IF($A41="","",ROUND(L41*N(Items!D41),2))</f>
        <v/>
      </c>
    </row>
    <row r="42" spans="1:16" x14ac:dyDescent="0.3">
      <c r="A42" s="16" t="str">
        <f>IF(Items!A42="","",Items!A42)</f>
        <v/>
      </c>
      <c r="B42" s="16" t="str">
        <f>IF($A42="","",Items!B42)</f>
        <v/>
      </c>
      <c r="C42" s="16" t="str">
        <f>IF($A42="","",Items!C42&amp;"")</f>
        <v/>
      </c>
      <c r="D42" s="21" t="str">
        <f>IF(OR($A42="",Locations!$A$7=""),"",N(Opening!C42)+SUMIFS(Movements!$D$4:$D$2003,Movements!$B$4:$B$2003,$A42,Movements!$F$4:$F$2003,Locations!$A$7)-SUMIFS(Movements!$D$4:$D$2003,Movements!$B$4:$B$2003,$A42,Movements!$E$4:$E$2003,Locations!$A$7))</f>
        <v/>
      </c>
      <c r="E42" s="21" t="str">
        <f>IF(OR($A42="",Locations!$A$8=""),"",N(Opening!D42)+SUMIFS(Movements!$D$4:$D$2003,Movements!$B$4:$B$2003,$A42,Movements!$F$4:$F$2003,Locations!$A$8)-SUMIFS(Movements!$D$4:$D$2003,Movements!$B$4:$B$2003,$A42,Movements!$E$4:$E$2003,Locations!$A$8))</f>
        <v/>
      </c>
      <c r="F42" s="21" t="str">
        <f>IF(OR($A42="",Locations!$A$9=""),"",N(Opening!E42)+SUMIFS(Movements!$D$4:$D$2003,Movements!$B$4:$B$2003,$A42,Movements!$F$4:$F$2003,Locations!$A$9)-SUMIFS(Movements!$D$4:$D$2003,Movements!$B$4:$B$2003,$A42,Movements!$E$4:$E$2003,Locations!$A$9))</f>
        <v/>
      </c>
      <c r="G42" s="21" t="str">
        <f>IF(OR($A42="",Locations!$A$10=""),"",N(Opening!F42)+SUMIFS(Movements!$D$4:$D$2003,Movements!$B$4:$B$2003,$A42,Movements!$F$4:$F$2003,Locations!$A$10)-SUMIFS(Movements!$D$4:$D$2003,Movements!$B$4:$B$2003,$A42,Movements!$E$4:$E$2003,Locations!$A$10))</f>
        <v/>
      </c>
      <c r="H42" s="21" t="str">
        <f>IF(OR($A42="",Locations!$A$11=""),"",N(Opening!G42)+SUMIFS(Movements!$D$4:$D$2003,Movements!$B$4:$B$2003,$A42,Movements!$F$4:$F$2003,Locations!$A$11)-SUMIFS(Movements!$D$4:$D$2003,Movements!$B$4:$B$2003,$A42,Movements!$E$4:$E$2003,Locations!$A$11))</f>
        <v/>
      </c>
      <c r="I42" s="21" t="str">
        <f>IF(OR($A42="",Locations!$A$12=""),"",N(Opening!H42)+SUMIFS(Movements!$D$4:$D$2003,Movements!$B$4:$B$2003,$A42,Movements!$F$4:$F$2003,Locations!$A$12)-SUMIFS(Movements!$D$4:$D$2003,Movements!$B$4:$B$2003,$A42,Movements!$E$4:$E$2003,Locations!$A$12))</f>
        <v/>
      </c>
      <c r="J42" s="21" t="str">
        <f>IF(OR($A42="",Locations!$A$13=""),"",N(Opening!I42)+SUMIFS(Movements!$D$4:$D$2003,Movements!$B$4:$B$2003,$A42,Movements!$F$4:$F$2003,Locations!$A$13)-SUMIFS(Movements!$D$4:$D$2003,Movements!$B$4:$B$2003,$A42,Movements!$E$4:$E$2003,Locations!$A$13))</f>
        <v/>
      </c>
      <c r="K42" s="21" t="str">
        <f>IF(OR($A42="",Locations!$A$14=""),"",N(Opening!J42)+SUMIFS(Movements!$D$4:$D$2003,Movements!$B$4:$B$2003,$A42,Movements!$F$4:$F$2003,Locations!$A$14)-SUMIFS(Movements!$D$4:$D$2003,Movements!$B$4:$B$2003,$A42,Movements!$E$4:$E$2003,Locations!$A$14))</f>
        <v/>
      </c>
      <c r="L42" s="22" t="str">
        <f t="shared" si="0"/>
        <v/>
      </c>
      <c r="M42" s="21" t="str">
        <f>IF($A42="","",N(Items!E42))</f>
        <v/>
      </c>
      <c r="N42" s="23" t="str">
        <f t="shared" si="1"/>
        <v/>
      </c>
      <c r="O42" s="21" t="str">
        <f>IF($A42="","",IF(L42&lt;=M42,MAX(0,N(Items!F42)-L42),0))</f>
        <v/>
      </c>
      <c r="P42" s="24" t="str">
        <f>IF($A42="","",ROUND(L42*N(Items!D42),2))</f>
        <v/>
      </c>
    </row>
    <row r="43" spans="1:16" x14ac:dyDescent="0.3">
      <c r="A43" s="16" t="str">
        <f>IF(Items!A43="","",Items!A43)</f>
        <v/>
      </c>
      <c r="B43" s="16" t="str">
        <f>IF($A43="","",Items!B43)</f>
        <v/>
      </c>
      <c r="C43" s="16" t="str">
        <f>IF($A43="","",Items!C43&amp;"")</f>
        <v/>
      </c>
      <c r="D43" s="21" t="str">
        <f>IF(OR($A43="",Locations!$A$7=""),"",N(Opening!C43)+SUMIFS(Movements!$D$4:$D$2003,Movements!$B$4:$B$2003,$A43,Movements!$F$4:$F$2003,Locations!$A$7)-SUMIFS(Movements!$D$4:$D$2003,Movements!$B$4:$B$2003,$A43,Movements!$E$4:$E$2003,Locations!$A$7))</f>
        <v/>
      </c>
      <c r="E43" s="21" t="str">
        <f>IF(OR($A43="",Locations!$A$8=""),"",N(Opening!D43)+SUMIFS(Movements!$D$4:$D$2003,Movements!$B$4:$B$2003,$A43,Movements!$F$4:$F$2003,Locations!$A$8)-SUMIFS(Movements!$D$4:$D$2003,Movements!$B$4:$B$2003,$A43,Movements!$E$4:$E$2003,Locations!$A$8))</f>
        <v/>
      </c>
      <c r="F43" s="21" t="str">
        <f>IF(OR($A43="",Locations!$A$9=""),"",N(Opening!E43)+SUMIFS(Movements!$D$4:$D$2003,Movements!$B$4:$B$2003,$A43,Movements!$F$4:$F$2003,Locations!$A$9)-SUMIFS(Movements!$D$4:$D$2003,Movements!$B$4:$B$2003,$A43,Movements!$E$4:$E$2003,Locations!$A$9))</f>
        <v/>
      </c>
      <c r="G43" s="21" t="str">
        <f>IF(OR($A43="",Locations!$A$10=""),"",N(Opening!F43)+SUMIFS(Movements!$D$4:$D$2003,Movements!$B$4:$B$2003,$A43,Movements!$F$4:$F$2003,Locations!$A$10)-SUMIFS(Movements!$D$4:$D$2003,Movements!$B$4:$B$2003,$A43,Movements!$E$4:$E$2003,Locations!$A$10))</f>
        <v/>
      </c>
      <c r="H43" s="21" t="str">
        <f>IF(OR($A43="",Locations!$A$11=""),"",N(Opening!G43)+SUMIFS(Movements!$D$4:$D$2003,Movements!$B$4:$B$2003,$A43,Movements!$F$4:$F$2003,Locations!$A$11)-SUMIFS(Movements!$D$4:$D$2003,Movements!$B$4:$B$2003,$A43,Movements!$E$4:$E$2003,Locations!$A$11))</f>
        <v/>
      </c>
      <c r="I43" s="21" t="str">
        <f>IF(OR($A43="",Locations!$A$12=""),"",N(Opening!H43)+SUMIFS(Movements!$D$4:$D$2003,Movements!$B$4:$B$2003,$A43,Movements!$F$4:$F$2003,Locations!$A$12)-SUMIFS(Movements!$D$4:$D$2003,Movements!$B$4:$B$2003,$A43,Movements!$E$4:$E$2003,Locations!$A$12))</f>
        <v/>
      </c>
      <c r="J43" s="21" t="str">
        <f>IF(OR($A43="",Locations!$A$13=""),"",N(Opening!I43)+SUMIFS(Movements!$D$4:$D$2003,Movements!$B$4:$B$2003,$A43,Movements!$F$4:$F$2003,Locations!$A$13)-SUMIFS(Movements!$D$4:$D$2003,Movements!$B$4:$B$2003,$A43,Movements!$E$4:$E$2003,Locations!$A$13))</f>
        <v/>
      </c>
      <c r="K43" s="21" t="str">
        <f>IF(OR($A43="",Locations!$A$14=""),"",N(Opening!J43)+SUMIFS(Movements!$D$4:$D$2003,Movements!$B$4:$B$2003,$A43,Movements!$F$4:$F$2003,Locations!$A$14)-SUMIFS(Movements!$D$4:$D$2003,Movements!$B$4:$B$2003,$A43,Movements!$E$4:$E$2003,Locations!$A$14))</f>
        <v/>
      </c>
      <c r="L43" s="22" t="str">
        <f t="shared" si="0"/>
        <v/>
      </c>
      <c r="M43" s="21" t="str">
        <f>IF($A43="","",N(Items!E43))</f>
        <v/>
      </c>
      <c r="N43" s="23" t="str">
        <f t="shared" si="1"/>
        <v/>
      </c>
      <c r="O43" s="21" t="str">
        <f>IF($A43="","",IF(L43&lt;=M43,MAX(0,N(Items!F43)-L43),0))</f>
        <v/>
      </c>
      <c r="P43" s="24" t="str">
        <f>IF($A43="","",ROUND(L43*N(Items!D43),2))</f>
        <v/>
      </c>
    </row>
    <row r="44" spans="1:16" x14ac:dyDescent="0.3">
      <c r="A44" s="16" t="str">
        <f>IF(Items!A44="","",Items!A44)</f>
        <v/>
      </c>
      <c r="B44" s="16" t="str">
        <f>IF($A44="","",Items!B44)</f>
        <v/>
      </c>
      <c r="C44" s="16" t="str">
        <f>IF($A44="","",Items!C44&amp;"")</f>
        <v/>
      </c>
      <c r="D44" s="21" t="str">
        <f>IF(OR($A44="",Locations!$A$7=""),"",N(Opening!C44)+SUMIFS(Movements!$D$4:$D$2003,Movements!$B$4:$B$2003,$A44,Movements!$F$4:$F$2003,Locations!$A$7)-SUMIFS(Movements!$D$4:$D$2003,Movements!$B$4:$B$2003,$A44,Movements!$E$4:$E$2003,Locations!$A$7))</f>
        <v/>
      </c>
      <c r="E44" s="21" t="str">
        <f>IF(OR($A44="",Locations!$A$8=""),"",N(Opening!D44)+SUMIFS(Movements!$D$4:$D$2003,Movements!$B$4:$B$2003,$A44,Movements!$F$4:$F$2003,Locations!$A$8)-SUMIFS(Movements!$D$4:$D$2003,Movements!$B$4:$B$2003,$A44,Movements!$E$4:$E$2003,Locations!$A$8))</f>
        <v/>
      </c>
      <c r="F44" s="21" t="str">
        <f>IF(OR($A44="",Locations!$A$9=""),"",N(Opening!E44)+SUMIFS(Movements!$D$4:$D$2003,Movements!$B$4:$B$2003,$A44,Movements!$F$4:$F$2003,Locations!$A$9)-SUMIFS(Movements!$D$4:$D$2003,Movements!$B$4:$B$2003,$A44,Movements!$E$4:$E$2003,Locations!$A$9))</f>
        <v/>
      </c>
      <c r="G44" s="21" t="str">
        <f>IF(OR($A44="",Locations!$A$10=""),"",N(Opening!F44)+SUMIFS(Movements!$D$4:$D$2003,Movements!$B$4:$B$2003,$A44,Movements!$F$4:$F$2003,Locations!$A$10)-SUMIFS(Movements!$D$4:$D$2003,Movements!$B$4:$B$2003,$A44,Movements!$E$4:$E$2003,Locations!$A$10))</f>
        <v/>
      </c>
      <c r="H44" s="21" t="str">
        <f>IF(OR($A44="",Locations!$A$11=""),"",N(Opening!G44)+SUMIFS(Movements!$D$4:$D$2003,Movements!$B$4:$B$2003,$A44,Movements!$F$4:$F$2003,Locations!$A$11)-SUMIFS(Movements!$D$4:$D$2003,Movements!$B$4:$B$2003,$A44,Movements!$E$4:$E$2003,Locations!$A$11))</f>
        <v/>
      </c>
      <c r="I44" s="21" t="str">
        <f>IF(OR($A44="",Locations!$A$12=""),"",N(Opening!H44)+SUMIFS(Movements!$D$4:$D$2003,Movements!$B$4:$B$2003,$A44,Movements!$F$4:$F$2003,Locations!$A$12)-SUMIFS(Movements!$D$4:$D$2003,Movements!$B$4:$B$2003,$A44,Movements!$E$4:$E$2003,Locations!$A$12))</f>
        <v/>
      </c>
      <c r="J44" s="21" t="str">
        <f>IF(OR($A44="",Locations!$A$13=""),"",N(Opening!I44)+SUMIFS(Movements!$D$4:$D$2003,Movements!$B$4:$B$2003,$A44,Movements!$F$4:$F$2003,Locations!$A$13)-SUMIFS(Movements!$D$4:$D$2003,Movements!$B$4:$B$2003,$A44,Movements!$E$4:$E$2003,Locations!$A$13))</f>
        <v/>
      </c>
      <c r="K44" s="21" t="str">
        <f>IF(OR($A44="",Locations!$A$14=""),"",N(Opening!J44)+SUMIFS(Movements!$D$4:$D$2003,Movements!$B$4:$B$2003,$A44,Movements!$F$4:$F$2003,Locations!$A$14)-SUMIFS(Movements!$D$4:$D$2003,Movements!$B$4:$B$2003,$A44,Movements!$E$4:$E$2003,Locations!$A$14))</f>
        <v/>
      </c>
      <c r="L44" s="22" t="str">
        <f t="shared" si="0"/>
        <v/>
      </c>
      <c r="M44" s="21" t="str">
        <f>IF($A44="","",N(Items!E44))</f>
        <v/>
      </c>
      <c r="N44" s="23" t="str">
        <f t="shared" si="1"/>
        <v/>
      </c>
      <c r="O44" s="21" t="str">
        <f>IF($A44="","",IF(L44&lt;=M44,MAX(0,N(Items!F44)-L44),0))</f>
        <v/>
      </c>
      <c r="P44" s="24" t="str">
        <f>IF($A44="","",ROUND(L44*N(Items!D44),2))</f>
        <v/>
      </c>
    </row>
    <row r="45" spans="1:16" x14ac:dyDescent="0.3">
      <c r="A45" s="16" t="str">
        <f>IF(Items!A45="","",Items!A45)</f>
        <v/>
      </c>
      <c r="B45" s="16" t="str">
        <f>IF($A45="","",Items!B45)</f>
        <v/>
      </c>
      <c r="C45" s="16" t="str">
        <f>IF($A45="","",Items!C45&amp;"")</f>
        <v/>
      </c>
      <c r="D45" s="21" t="str">
        <f>IF(OR($A45="",Locations!$A$7=""),"",N(Opening!C45)+SUMIFS(Movements!$D$4:$D$2003,Movements!$B$4:$B$2003,$A45,Movements!$F$4:$F$2003,Locations!$A$7)-SUMIFS(Movements!$D$4:$D$2003,Movements!$B$4:$B$2003,$A45,Movements!$E$4:$E$2003,Locations!$A$7))</f>
        <v/>
      </c>
      <c r="E45" s="21" t="str">
        <f>IF(OR($A45="",Locations!$A$8=""),"",N(Opening!D45)+SUMIFS(Movements!$D$4:$D$2003,Movements!$B$4:$B$2003,$A45,Movements!$F$4:$F$2003,Locations!$A$8)-SUMIFS(Movements!$D$4:$D$2003,Movements!$B$4:$B$2003,$A45,Movements!$E$4:$E$2003,Locations!$A$8))</f>
        <v/>
      </c>
      <c r="F45" s="21" t="str">
        <f>IF(OR($A45="",Locations!$A$9=""),"",N(Opening!E45)+SUMIFS(Movements!$D$4:$D$2003,Movements!$B$4:$B$2003,$A45,Movements!$F$4:$F$2003,Locations!$A$9)-SUMIFS(Movements!$D$4:$D$2003,Movements!$B$4:$B$2003,$A45,Movements!$E$4:$E$2003,Locations!$A$9))</f>
        <v/>
      </c>
      <c r="G45" s="21" t="str">
        <f>IF(OR($A45="",Locations!$A$10=""),"",N(Opening!F45)+SUMIFS(Movements!$D$4:$D$2003,Movements!$B$4:$B$2003,$A45,Movements!$F$4:$F$2003,Locations!$A$10)-SUMIFS(Movements!$D$4:$D$2003,Movements!$B$4:$B$2003,$A45,Movements!$E$4:$E$2003,Locations!$A$10))</f>
        <v/>
      </c>
      <c r="H45" s="21" t="str">
        <f>IF(OR($A45="",Locations!$A$11=""),"",N(Opening!G45)+SUMIFS(Movements!$D$4:$D$2003,Movements!$B$4:$B$2003,$A45,Movements!$F$4:$F$2003,Locations!$A$11)-SUMIFS(Movements!$D$4:$D$2003,Movements!$B$4:$B$2003,$A45,Movements!$E$4:$E$2003,Locations!$A$11))</f>
        <v/>
      </c>
      <c r="I45" s="21" t="str">
        <f>IF(OR($A45="",Locations!$A$12=""),"",N(Opening!H45)+SUMIFS(Movements!$D$4:$D$2003,Movements!$B$4:$B$2003,$A45,Movements!$F$4:$F$2003,Locations!$A$12)-SUMIFS(Movements!$D$4:$D$2003,Movements!$B$4:$B$2003,$A45,Movements!$E$4:$E$2003,Locations!$A$12))</f>
        <v/>
      </c>
      <c r="J45" s="21" t="str">
        <f>IF(OR($A45="",Locations!$A$13=""),"",N(Opening!I45)+SUMIFS(Movements!$D$4:$D$2003,Movements!$B$4:$B$2003,$A45,Movements!$F$4:$F$2003,Locations!$A$13)-SUMIFS(Movements!$D$4:$D$2003,Movements!$B$4:$B$2003,$A45,Movements!$E$4:$E$2003,Locations!$A$13))</f>
        <v/>
      </c>
      <c r="K45" s="21" t="str">
        <f>IF(OR($A45="",Locations!$A$14=""),"",N(Opening!J45)+SUMIFS(Movements!$D$4:$D$2003,Movements!$B$4:$B$2003,$A45,Movements!$F$4:$F$2003,Locations!$A$14)-SUMIFS(Movements!$D$4:$D$2003,Movements!$B$4:$B$2003,$A45,Movements!$E$4:$E$2003,Locations!$A$14))</f>
        <v/>
      </c>
      <c r="L45" s="22" t="str">
        <f t="shared" si="0"/>
        <v/>
      </c>
      <c r="M45" s="21" t="str">
        <f>IF($A45="","",N(Items!E45))</f>
        <v/>
      </c>
      <c r="N45" s="23" t="str">
        <f t="shared" si="1"/>
        <v/>
      </c>
      <c r="O45" s="21" t="str">
        <f>IF($A45="","",IF(L45&lt;=M45,MAX(0,N(Items!F45)-L45),0))</f>
        <v/>
      </c>
      <c r="P45" s="24" t="str">
        <f>IF($A45="","",ROUND(L45*N(Items!D45),2))</f>
        <v/>
      </c>
    </row>
    <row r="46" spans="1:16" x14ac:dyDescent="0.3">
      <c r="A46" s="16" t="str">
        <f>IF(Items!A46="","",Items!A46)</f>
        <v/>
      </c>
      <c r="B46" s="16" t="str">
        <f>IF($A46="","",Items!B46)</f>
        <v/>
      </c>
      <c r="C46" s="16" t="str">
        <f>IF($A46="","",Items!C46&amp;"")</f>
        <v/>
      </c>
      <c r="D46" s="21" t="str">
        <f>IF(OR($A46="",Locations!$A$7=""),"",N(Opening!C46)+SUMIFS(Movements!$D$4:$D$2003,Movements!$B$4:$B$2003,$A46,Movements!$F$4:$F$2003,Locations!$A$7)-SUMIFS(Movements!$D$4:$D$2003,Movements!$B$4:$B$2003,$A46,Movements!$E$4:$E$2003,Locations!$A$7))</f>
        <v/>
      </c>
      <c r="E46" s="21" t="str">
        <f>IF(OR($A46="",Locations!$A$8=""),"",N(Opening!D46)+SUMIFS(Movements!$D$4:$D$2003,Movements!$B$4:$B$2003,$A46,Movements!$F$4:$F$2003,Locations!$A$8)-SUMIFS(Movements!$D$4:$D$2003,Movements!$B$4:$B$2003,$A46,Movements!$E$4:$E$2003,Locations!$A$8))</f>
        <v/>
      </c>
      <c r="F46" s="21" t="str">
        <f>IF(OR($A46="",Locations!$A$9=""),"",N(Opening!E46)+SUMIFS(Movements!$D$4:$D$2003,Movements!$B$4:$B$2003,$A46,Movements!$F$4:$F$2003,Locations!$A$9)-SUMIFS(Movements!$D$4:$D$2003,Movements!$B$4:$B$2003,$A46,Movements!$E$4:$E$2003,Locations!$A$9))</f>
        <v/>
      </c>
      <c r="G46" s="21" t="str">
        <f>IF(OR($A46="",Locations!$A$10=""),"",N(Opening!F46)+SUMIFS(Movements!$D$4:$D$2003,Movements!$B$4:$B$2003,$A46,Movements!$F$4:$F$2003,Locations!$A$10)-SUMIFS(Movements!$D$4:$D$2003,Movements!$B$4:$B$2003,$A46,Movements!$E$4:$E$2003,Locations!$A$10))</f>
        <v/>
      </c>
      <c r="H46" s="21" t="str">
        <f>IF(OR($A46="",Locations!$A$11=""),"",N(Opening!G46)+SUMIFS(Movements!$D$4:$D$2003,Movements!$B$4:$B$2003,$A46,Movements!$F$4:$F$2003,Locations!$A$11)-SUMIFS(Movements!$D$4:$D$2003,Movements!$B$4:$B$2003,$A46,Movements!$E$4:$E$2003,Locations!$A$11))</f>
        <v/>
      </c>
      <c r="I46" s="21" t="str">
        <f>IF(OR($A46="",Locations!$A$12=""),"",N(Opening!H46)+SUMIFS(Movements!$D$4:$D$2003,Movements!$B$4:$B$2003,$A46,Movements!$F$4:$F$2003,Locations!$A$12)-SUMIFS(Movements!$D$4:$D$2003,Movements!$B$4:$B$2003,$A46,Movements!$E$4:$E$2003,Locations!$A$12))</f>
        <v/>
      </c>
      <c r="J46" s="21" t="str">
        <f>IF(OR($A46="",Locations!$A$13=""),"",N(Opening!I46)+SUMIFS(Movements!$D$4:$D$2003,Movements!$B$4:$B$2003,$A46,Movements!$F$4:$F$2003,Locations!$A$13)-SUMIFS(Movements!$D$4:$D$2003,Movements!$B$4:$B$2003,$A46,Movements!$E$4:$E$2003,Locations!$A$13))</f>
        <v/>
      </c>
      <c r="K46" s="21" t="str">
        <f>IF(OR($A46="",Locations!$A$14=""),"",N(Opening!J46)+SUMIFS(Movements!$D$4:$D$2003,Movements!$B$4:$B$2003,$A46,Movements!$F$4:$F$2003,Locations!$A$14)-SUMIFS(Movements!$D$4:$D$2003,Movements!$B$4:$B$2003,$A46,Movements!$E$4:$E$2003,Locations!$A$14))</f>
        <v/>
      </c>
      <c r="L46" s="22" t="str">
        <f t="shared" si="0"/>
        <v/>
      </c>
      <c r="M46" s="21" t="str">
        <f>IF($A46="","",N(Items!E46))</f>
        <v/>
      </c>
      <c r="N46" s="23" t="str">
        <f t="shared" si="1"/>
        <v/>
      </c>
      <c r="O46" s="21" t="str">
        <f>IF($A46="","",IF(L46&lt;=M46,MAX(0,N(Items!F46)-L46),0))</f>
        <v/>
      </c>
      <c r="P46" s="24" t="str">
        <f>IF($A46="","",ROUND(L46*N(Items!D46),2))</f>
        <v/>
      </c>
    </row>
    <row r="47" spans="1:16" x14ac:dyDescent="0.3">
      <c r="A47" s="16" t="str">
        <f>IF(Items!A47="","",Items!A47)</f>
        <v/>
      </c>
      <c r="B47" s="16" t="str">
        <f>IF($A47="","",Items!B47)</f>
        <v/>
      </c>
      <c r="C47" s="16" t="str">
        <f>IF($A47="","",Items!C47&amp;"")</f>
        <v/>
      </c>
      <c r="D47" s="21" t="str">
        <f>IF(OR($A47="",Locations!$A$7=""),"",N(Opening!C47)+SUMIFS(Movements!$D$4:$D$2003,Movements!$B$4:$B$2003,$A47,Movements!$F$4:$F$2003,Locations!$A$7)-SUMIFS(Movements!$D$4:$D$2003,Movements!$B$4:$B$2003,$A47,Movements!$E$4:$E$2003,Locations!$A$7))</f>
        <v/>
      </c>
      <c r="E47" s="21" t="str">
        <f>IF(OR($A47="",Locations!$A$8=""),"",N(Opening!D47)+SUMIFS(Movements!$D$4:$D$2003,Movements!$B$4:$B$2003,$A47,Movements!$F$4:$F$2003,Locations!$A$8)-SUMIFS(Movements!$D$4:$D$2003,Movements!$B$4:$B$2003,$A47,Movements!$E$4:$E$2003,Locations!$A$8))</f>
        <v/>
      </c>
      <c r="F47" s="21" t="str">
        <f>IF(OR($A47="",Locations!$A$9=""),"",N(Opening!E47)+SUMIFS(Movements!$D$4:$D$2003,Movements!$B$4:$B$2003,$A47,Movements!$F$4:$F$2003,Locations!$A$9)-SUMIFS(Movements!$D$4:$D$2003,Movements!$B$4:$B$2003,$A47,Movements!$E$4:$E$2003,Locations!$A$9))</f>
        <v/>
      </c>
      <c r="G47" s="21" t="str">
        <f>IF(OR($A47="",Locations!$A$10=""),"",N(Opening!F47)+SUMIFS(Movements!$D$4:$D$2003,Movements!$B$4:$B$2003,$A47,Movements!$F$4:$F$2003,Locations!$A$10)-SUMIFS(Movements!$D$4:$D$2003,Movements!$B$4:$B$2003,$A47,Movements!$E$4:$E$2003,Locations!$A$10))</f>
        <v/>
      </c>
      <c r="H47" s="21" t="str">
        <f>IF(OR($A47="",Locations!$A$11=""),"",N(Opening!G47)+SUMIFS(Movements!$D$4:$D$2003,Movements!$B$4:$B$2003,$A47,Movements!$F$4:$F$2003,Locations!$A$11)-SUMIFS(Movements!$D$4:$D$2003,Movements!$B$4:$B$2003,$A47,Movements!$E$4:$E$2003,Locations!$A$11))</f>
        <v/>
      </c>
      <c r="I47" s="21" t="str">
        <f>IF(OR($A47="",Locations!$A$12=""),"",N(Opening!H47)+SUMIFS(Movements!$D$4:$D$2003,Movements!$B$4:$B$2003,$A47,Movements!$F$4:$F$2003,Locations!$A$12)-SUMIFS(Movements!$D$4:$D$2003,Movements!$B$4:$B$2003,$A47,Movements!$E$4:$E$2003,Locations!$A$12))</f>
        <v/>
      </c>
      <c r="J47" s="21" t="str">
        <f>IF(OR($A47="",Locations!$A$13=""),"",N(Opening!I47)+SUMIFS(Movements!$D$4:$D$2003,Movements!$B$4:$B$2003,$A47,Movements!$F$4:$F$2003,Locations!$A$13)-SUMIFS(Movements!$D$4:$D$2003,Movements!$B$4:$B$2003,$A47,Movements!$E$4:$E$2003,Locations!$A$13))</f>
        <v/>
      </c>
      <c r="K47" s="21" t="str">
        <f>IF(OR($A47="",Locations!$A$14=""),"",N(Opening!J47)+SUMIFS(Movements!$D$4:$D$2003,Movements!$B$4:$B$2003,$A47,Movements!$F$4:$F$2003,Locations!$A$14)-SUMIFS(Movements!$D$4:$D$2003,Movements!$B$4:$B$2003,$A47,Movements!$E$4:$E$2003,Locations!$A$14))</f>
        <v/>
      </c>
      <c r="L47" s="22" t="str">
        <f t="shared" si="0"/>
        <v/>
      </c>
      <c r="M47" s="21" t="str">
        <f>IF($A47="","",N(Items!E47))</f>
        <v/>
      </c>
      <c r="N47" s="23" t="str">
        <f t="shared" si="1"/>
        <v/>
      </c>
      <c r="O47" s="21" t="str">
        <f>IF($A47="","",IF(L47&lt;=M47,MAX(0,N(Items!F47)-L47),0))</f>
        <v/>
      </c>
      <c r="P47" s="24" t="str">
        <f>IF($A47="","",ROUND(L47*N(Items!D47),2))</f>
        <v/>
      </c>
    </row>
    <row r="48" spans="1:16" x14ac:dyDescent="0.3">
      <c r="A48" s="16" t="str">
        <f>IF(Items!A48="","",Items!A48)</f>
        <v/>
      </c>
      <c r="B48" s="16" t="str">
        <f>IF($A48="","",Items!B48)</f>
        <v/>
      </c>
      <c r="C48" s="16" t="str">
        <f>IF($A48="","",Items!C48&amp;"")</f>
        <v/>
      </c>
      <c r="D48" s="21" t="str">
        <f>IF(OR($A48="",Locations!$A$7=""),"",N(Opening!C48)+SUMIFS(Movements!$D$4:$D$2003,Movements!$B$4:$B$2003,$A48,Movements!$F$4:$F$2003,Locations!$A$7)-SUMIFS(Movements!$D$4:$D$2003,Movements!$B$4:$B$2003,$A48,Movements!$E$4:$E$2003,Locations!$A$7))</f>
        <v/>
      </c>
      <c r="E48" s="21" t="str">
        <f>IF(OR($A48="",Locations!$A$8=""),"",N(Opening!D48)+SUMIFS(Movements!$D$4:$D$2003,Movements!$B$4:$B$2003,$A48,Movements!$F$4:$F$2003,Locations!$A$8)-SUMIFS(Movements!$D$4:$D$2003,Movements!$B$4:$B$2003,$A48,Movements!$E$4:$E$2003,Locations!$A$8))</f>
        <v/>
      </c>
      <c r="F48" s="21" t="str">
        <f>IF(OR($A48="",Locations!$A$9=""),"",N(Opening!E48)+SUMIFS(Movements!$D$4:$D$2003,Movements!$B$4:$B$2003,$A48,Movements!$F$4:$F$2003,Locations!$A$9)-SUMIFS(Movements!$D$4:$D$2003,Movements!$B$4:$B$2003,$A48,Movements!$E$4:$E$2003,Locations!$A$9))</f>
        <v/>
      </c>
      <c r="G48" s="21" t="str">
        <f>IF(OR($A48="",Locations!$A$10=""),"",N(Opening!F48)+SUMIFS(Movements!$D$4:$D$2003,Movements!$B$4:$B$2003,$A48,Movements!$F$4:$F$2003,Locations!$A$10)-SUMIFS(Movements!$D$4:$D$2003,Movements!$B$4:$B$2003,$A48,Movements!$E$4:$E$2003,Locations!$A$10))</f>
        <v/>
      </c>
      <c r="H48" s="21" t="str">
        <f>IF(OR($A48="",Locations!$A$11=""),"",N(Opening!G48)+SUMIFS(Movements!$D$4:$D$2003,Movements!$B$4:$B$2003,$A48,Movements!$F$4:$F$2003,Locations!$A$11)-SUMIFS(Movements!$D$4:$D$2003,Movements!$B$4:$B$2003,$A48,Movements!$E$4:$E$2003,Locations!$A$11))</f>
        <v/>
      </c>
      <c r="I48" s="21" t="str">
        <f>IF(OR($A48="",Locations!$A$12=""),"",N(Opening!H48)+SUMIFS(Movements!$D$4:$D$2003,Movements!$B$4:$B$2003,$A48,Movements!$F$4:$F$2003,Locations!$A$12)-SUMIFS(Movements!$D$4:$D$2003,Movements!$B$4:$B$2003,$A48,Movements!$E$4:$E$2003,Locations!$A$12))</f>
        <v/>
      </c>
      <c r="J48" s="21" t="str">
        <f>IF(OR($A48="",Locations!$A$13=""),"",N(Opening!I48)+SUMIFS(Movements!$D$4:$D$2003,Movements!$B$4:$B$2003,$A48,Movements!$F$4:$F$2003,Locations!$A$13)-SUMIFS(Movements!$D$4:$D$2003,Movements!$B$4:$B$2003,$A48,Movements!$E$4:$E$2003,Locations!$A$13))</f>
        <v/>
      </c>
      <c r="K48" s="21" t="str">
        <f>IF(OR($A48="",Locations!$A$14=""),"",N(Opening!J48)+SUMIFS(Movements!$D$4:$D$2003,Movements!$B$4:$B$2003,$A48,Movements!$F$4:$F$2003,Locations!$A$14)-SUMIFS(Movements!$D$4:$D$2003,Movements!$B$4:$B$2003,$A48,Movements!$E$4:$E$2003,Locations!$A$14))</f>
        <v/>
      </c>
      <c r="L48" s="22" t="str">
        <f t="shared" si="0"/>
        <v/>
      </c>
      <c r="M48" s="21" t="str">
        <f>IF($A48="","",N(Items!E48))</f>
        <v/>
      </c>
      <c r="N48" s="23" t="str">
        <f t="shared" si="1"/>
        <v/>
      </c>
      <c r="O48" s="21" t="str">
        <f>IF($A48="","",IF(L48&lt;=M48,MAX(0,N(Items!F48)-L48),0))</f>
        <v/>
      </c>
      <c r="P48" s="24" t="str">
        <f>IF($A48="","",ROUND(L48*N(Items!D48),2))</f>
        <v/>
      </c>
    </row>
    <row r="49" spans="1:16" x14ac:dyDescent="0.3">
      <c r="A49" s="16" t="str">
        <f>IF(Items!A49="","",Items!A49)</f>
        <v/>
      </c>
      <c r="B49" s="16" t="str">
        <f>IF($A49="","",Items!B49)</f>
        <v/>
      </c>
      <c r="C49" s="16" t="str">
        <f>IF($A49="","",Items!C49&amp;"")</f>
        <v/>
      </c>
      <c r="D49" s="21" t="str">
        <f>IF(OR($A49="",Locations!$A$7=""),"",N(Opening!C49)+SUMIFS(Movements!$D$4:$D$2003,Movements!$B$4:$B$2003,$A49,Movements!$F$4:$F$2003,Locations!$A$7)-SUMIFS(Movements!$D$4:$D$2003,Movements!$B$4:$B$2003,$A49,Movements!$E$4:$E$2003,Locations!$A$7))</f>
        <v/>
      </c>
      <c r="E49" s="21" t="str">
        <f>IF(OR($A49="",Locations!$A$8=""),"",N(Opening!D49)+SUMIFS(Movements!$D$4:$D$2003,Movements!$B$4:$B$2003,$A49,Movements!$F$4:$F$2003,Locations!$A$8)-SUMIFS(Movements!$D$4:$D$2003,Movements!$B$4:$B$2003,$A49,Movements!$E$4:$E$2003,Locations!$A$8))</f>
        <v/>
      </c>
      <c r="F49" s="21" t="str">
        <f>IF(OR($A49="",Locations!$A$9=""),"",N(Opening!E49)+SUMIFS(Movements!$D$4:$D$2003,Movements!$B$4:$B$2003,$A49,Movements!$F$4:$F$2003,Locations!$A$9)-SUMIFS(Movements!$D$4:$D$2003,Movements!$B$4:$B$2003,$A49,Movements!$E$4:$E$2003,Locations!$A$9))</f>
        <v/>
      </c>
      <c r="G49" s="21" t="str">
        <f>IF(OR($A49="",Locations!$A$10=""),"",N(Opening!F49)+SUMIFS(Movements!$D$4:$D$2003,Movements!$B$4:$B$2003,$A49,Movements!$F$4:$F$2003,Locations!$A$10)-SUMIFS(Movements!$D$4:$D$2003,Movements!$B$4:$B$2003,$A49,Movements!$E$4:$E$2003,Locations!$A$10))</f>
        <v/>
      </c>
      <c r="H49" s="21" t="str">
        <f>IF(OR($A49="",Locations!$A$11=""),"",N(Opening!G49)+SUMIFS(Movements!$D$4:$D$2003,Movements!$B$4:$B$2003,$A49,Movements!$F$4:$F$2003,Locations!$A$11)-SUMIFS(Movements!$D$4:$D$2003,Movements!$B$4:$B$2003,$A49,Movements!$E$4:$E$2003,Locations!$A$11))</f>
        <v/>
      </c>
      <c r="I49" s="21" t="str">
        <f>IF(OR($A49="",Locations!$A$12=""),"",N(Opening!H49)+SUMIFS(Movements!$D$4:$D$2003,Movements!$B$4:$B$2003,$A49,Movements!$F$4:$F$2003,Locations!$A$12)-SUMIFS(Movements!$D$4:$D$2003,Movements!$B$4:$B$2003,$A49,Movements!$E$4:$E$2003,Locations!$A$12))</f>
        <v/>
      </c>
      <c r="J49" s="21" t="str">
        <f>IF(OR($A49="",Locations!$A$13=""),"",N(Opening!I49)+SUMIFS(Movements!$D$4:$D$2003,Movements!$B$4:$B$2003,$A49,Movements!$F$4:$F$2003,Locations!$A$13)-SUMIFS(Movements!$D$4:$D$2003,Movements!$B$4:$B$2003,$A49,Movements!$E$4:$E$2003,Locations!$A$13))</f>
        <v/>
      </c>
      <c r="K49" s="21" t="str">
        <f>IF(OR($A49="",Locations!$A$14=""),"",N(Opening!J49)+SUMIFS(Movements!$D$4:$D$2003,Movements!$B$4:$B$2003,$A49,Movements!$F$4:$F$2003,Locations!$A$14)-SUMIFS(Movements!$D$4:$D$2003,Movements!$B$4:$B$2003,$A49,Movements!$E$4:$E$2003,Locations!$A$14))</f>
        <v/>
      </c>
      <c r="L49" s="22" t="str">
        <f t="shared" si="0"/>
        <v/>
      </c>
      <c r="M49" s="21" t="str">
        <f>IF($A49="","",N(Items!E49))</f>
        <v/>
      </c>
      <c r="N49" s="23" t="str">
        <f t="shared" si="1"/>
        <v/>
      </c>
      <c r="O49" s="21" t="str">
        <f>IF($A49="","",IF(L49&lt;=M49,MAX(0,N(Items!F49)-L49),0))</f>
        <v/>
      </c>
      <c r="P49" s="24" t="str">
        <f>IF($A49="","",ROUND(L49*N(Items!D49),2))</f>
        <v/>
      </c>
    </row>
    <row r="50" spans="1:16" x14ac:dyDescent="0.3">
      <c r="A50" s="16" t="str">
        <f>IF(Items!A50="","",Items!A50)</f>
        <v/>
      </c>
      <c r="B50" s="16" t="str">
        <f>IF($A50="","",Items!B50)</f>
        <v/>
      </c>
      <c r="C50" s="16" t="str">
        <f>IF($A50="","",Items!C50&amp;"")</f>
        <v/>
      </c>
      <c r="D50" s="21" t="str">
        <f>IF(OR($A50="",Locations!$A$7=""),"",N(Opening!C50)+SUMIFS(Movements!$D$4:$D$2003,Movements!$B$4:$B$2003,$A50,Movements!$F$4:$F$2003,Locations!$A$7)-SUMIFS(Movements!$D$4:$D$2003,Movements!$B$4:$B$2003,$A50,Movements!$E$4:$E$2003,Locations!$A$7))</f>
        <v/>
      </c>
      <c r="E50" s="21" t="str">
        <f>IF(OR($A50="",Locations!$A$8=""),"",N(Opening!D50)+SUMIFS(Movements!$D$4:$D$2003,Movements!$B$4:$B$2003,$A50,Movements!$F$4:$F$2003,Locations!$A$8)-SUMIFS(Movements!$D$4:$D$2003,Movements!$B$4:$B$2003,$A50,Movements!$E$4:$E$2003,Locations!$A$8))</f>
        <v/>
      </c>
      <c r="F50" s="21" t="str">
        <f>IF(OR($A50="",Locations!$A$9=""),"",N(Opening!E50)+SUMIFS(Movements!$D$4:$D$2003,Movements!$B$4:$B$2003,$A50,Movements!$F$4:$F$2003,Locations!$A$9)-SUMIFS(Movements!$D$4:$D$2003,Movements!$B$4:$B$2003,$A50,Movements!$E$4:$E$2003,Locations!$A$9))</f>
        <v/>
      </c>
      <c r="G50" s="21" t="str">
        <f>IF(OR($A50="",Locations!$A$10=""),"",N(Opening!F50)+SUMIFS(Movements!$D$4:$D$2003,Movements!$B$4:$B$2003,$A50,Movements!$F$4:$F$2003,Locations!$A$10)-SUMIFS(Movements!$D$4:$D$2003,Movements!$B$4:$B$2003,$A50,Movements!$E$4:$E$2003,Locations!$A$10))</f>
        <v/>
      </c>
      <c r="H50" s="21" t="str">
        <f>IF(OR($A50="",Locations!$A$11=""),"",N(Opening!G50)+SUMIFS(Movements!$D$4:$D$2003,Movements!$B$4:$B$2003,$A50,Movements!$F$4:$F$2003,Locations!$A$11)-SUMIFS(Movements!$D$4:$D$2003,Movements!$B$4:$B$2003,$A50,Movements!$E$4:$E$2003,Locations!$A$11))</f>
        <v/>
      </c>
      <c r="I50" s="21" t="str">
        <f>IF(OR($A50="",Locations!$A$12=""),"",N(Opening!H50)+SUMIFS(Movements!$D$4:$D$2003,Movements!$B$4:$B$2003,$A50,Movements!$F$4:$F$2003,Locations!$A$12)-SUMIFS(Movements!$D$4:$D$2003,Movements!$B$4:$B$2003,$A50,Movements!$E$4:$E$2003,Locations!$A$12))</f>
        <v/>
      </c>
      <c r="J50" s="21" t="str">
        <f>IF(OR($A50="",Locations!$A$13=""),"",N(Opening!I50)+SUMIFS(Movements!$D$4:$D$2003,Movements!$B$4:$B$2003,$A50,Movements!$F$4:$F$2003,Locations!$A$13)-SUMIFS(Movements!$D$4:$D$2003,Movements!$B$4:$B$2003,$A50,Movements!$E$4:$E$2003,Locations!$A$13))</f>
        <v/>
      </c>
      <c r="K50" s="21" t="str">
        <f>IF(OR($A50="",Locations!$A$14=""),"",N(Opening!J50)+SUMIFS(Movements!$D$4:$D$2003,Movements!$B$4:$B$2003,$A50,Movements!$F$4:$F$2003,Locations!$A$14)-SUMIFS(Movements!$D$4:$D$2003,Movements!$B$4:$B$2003,$A50,Movements!$E$4:$E$2003,Locations!$A$14))</f>
        <v/>
      </c>
      <c r="L50" s="22" t="str">
        <f t="shared" si="0"/>
        <v/>
      </c>
      <c r="M50" s="21" t="str">
        <f>IF($A50="","",N(Items!E50))</f>
        <v/>
      </c>
      <c r="N50" s="23" t="str">
        <f t="shared" si="1"/>
        <v/>
      </c>
      <c r="O50" s="21" t="str">
        <f>IF($A50="","",IF(L50&lt;=M50,MAX(0,N(Items!F50)-L50),0))</f>
        <v/>
      </c>
      <c r="P50" s="24" t="str">
        <f>IF($A50="","",ROUND(L50*N(Items!D50),2))</f>
        <v/>
      </c>
    </row>
    <row r="51" spans="1:16" x14ac:dyDescent="0.3">
      <c r="A51" s="16" t="str">
        <f>IF(Items!A51="","",Items!A51)</f>
        <v/>
      </c>
      <c r="B51" s="16" t="str">
        <f>IF($A51="","",Items!B51)</f>
        <v/>
      </c>
      <c r="C51" s="16" t="str">
        <f>IF($A51="","",Items!C51&amp;"")</f>
        <v/>
      </c>
      <c r="D51" s="21" t="str">
        <f>IF(OR($A51="",Locations!$A$7=""),"",N(Opening!C51)+SUMIFS(Movements!$D$4:$D$2003,Movements!$B$4:$B$2003,$A51,Movements!$F$4:$F$2003,Locations!$A$7)-SUMIFS(Movements!$D$4:$D$2003,Movements!$B$4:$B$2003,$A51,Movements!$E$4:$E$2003,Locations!$A$7))</f>
        <v/>
      </c>
      <c r="E51" s="21" t="str">
        <f>IF(OR($A51="",Locations!$A$8=""),"",N(Opening!D51)+SUMIFS(Movements!$D$4:$D$2003,Movements!$B$4:$B$2003,$A51,Movements!$F$4:$F$2003,Locations!$A$8)-SUMIFS(Movements!$D$4:$D$2003,Movements!$B$4:$B$2003,$A51,Movements!$E$4:$E$2003,Locations!$A$8))</f>
        <v/>
      </c>
      <c r="F51" s="21" t="str">
        <f>IF(OR($A51="",Locations!$A$9=""),"",N(Opening!E51)+SUMIFS(Movements!$D$4:$D$2003,Movements!$B$4:$B$2003,$A51,Movements!$F$4:$F$2003,Locations!$A$9)-SUMIFS(Movements!$D$4:$D$2003,Movements!$B$4:$B$2003,$A51,Movements!$E$4:$E$2003,Locations!$A$9))</f>
        <v/>
      </c>
      <c r="G51" s="21" t="str">
        <f>IF(OR($A51="",Locations!$A$10=""),"",N(Opening!F51)+SUMIFS(Movements!$D$4:$D$2003,Movements!$B$4:$B$2003,$A51,Movements!$F$4:$F$2003,Locations!$A$10)-SUMIFS(Movements!$D$4:$D$2003,Movements!$B$4:$B$2003,$A51,Movements!$E$4:$E$2003,Locations!$A$10))</f>
        <v/>
      </c>
      <c r="H51" s="21" t="str">
        <f>IF(OR($A51="",Locations!$A$11=""),"",N(Opening!G51)+SUMIFS(Movements!$D$4:$D$2003,Movements!$B$4:$B$2003,$A51,Movements!$F$4:$F$2003,Locations!$A$11)-SUMIFS(Movements!$D$4:$D$2003,Movements!$B$4:$B$2003,$A51,Movements!$E$4:$E$2003,Locations!$A$11))</f>
        <v/>
      </c>
      <c r="I51" s="21" t="str">
        <f>IF(OR($A51="",Locations!$A$12=""),"",N(Opening!H51)+SUMIFS(Movements!$D$4:$D$2003,Movements!$B$4:$B$2003,$A51,Movements!$F$4:$F$2003,Locations!$A$12)-SUMIFS(Movements!$D$4:$D$2003,Movements!$B$4:$B$2003,$A51,Movements!$E$4:$E$2003,Locations!$A$12))</f>
        <v/>
      </c>
      <c r="J51" s="21" t="str">
        <f>IF(OR($A51="",Locations!$A$13=""),"",N(Opening!I51)+SUMIFS(Movements!$D$4:$D$2003,Movements!$B$4:$B$2003,$A51,Movements!$F$4:$F$2003,Locations!$A$13)-SUMIFS(Movements!$D$4:$D$2003,Movements!$B$4:$B$2003,$A51,Movements!$E$4:$E$2003,Locations!$A$13))</f>
        <v/>
      </c>
      <c r="K51" s="21" t="str">
        <f>IF(OR($A51="",Locations!$A$14=""),"",N(Opening!J51)+SUMIFS(Movements!$D$4:$D$2003,Movements!$B$4:$B$2003,$A51,Movements!$F$4:$F$2003,Locations!$A$14)-SUMIFS(Movements!$D$4:$D$2003,Movements!$B$4:$B$2003,$A51,Movements!$E$4:$E$2003,Locations!$A$14))</f>
        <v/>
      </c>
      <c r="L51" s="22" t="str">
        <f t="shared" si="0"/>
        <v/>
      </c>
      <c r="M51" s="21" t="str">
        <f>IF($A51="","",N(Items!E51))</f>
        <v/>
      </c>
      <c r="N51" s="23" t="str">
        <f t="shared" si="1"/>
        <v/>
      </c>
      <c r="O51" s="21" t="str">
        <f>IF($A51="","",IF(L51&lt;=M51,MAX(0,N(Items!F51)-L51),0))</f>
        <v/>
      </c>
      <c r="P51" s="24" t="str">
        <f>IF($A51="","",ROUND(L51*N(Items!D51),2))</f>
        <v/>
      </c>
    </row>
    <row r="52" spans="1:16" x14ac:dyDescent="0.3">
      <c r="A52" s="16" t="str">
        <f>IF(Items!A52="","",Items!A52)</f>
        <v/>
      </c>
      <c r="B52" s="16" t="str">
        <f>IF($A52="","",Items!B52)</f>
        <v/>
      </c>
      <c r="C52" s="16" t="str">
        <f>IF($A52="","",Items!C52&amp;"")</f>
        <v/>
      </c>
      <c r="D52" s="21" t="str">
        <f>IF(OR($A52="",Locations!$A$7=""),"",N(Opening!C52)+SUMIFS(Movements!$D$4:$D$2003,Movements!$B$4:$B$2003,$A52,Movements!$F$4:$F$2003,Locations!$A$7)-SUMIFS(Movements!$D$4:$D$2003,Movements!$B$4:$B$2003,$A52,Movements!$E$4:$E$2003,Locations!$A$7))</f>
        <v/>
      </c>
      <c r="E52" s="21" t="str">
        <f>IF(OR($A52="",Locations!$A$8=""),"",N(Opening!D52)+SUMIFS(Movements!$D$4:$D$2003,Movements!$B$4:$B$2003,$A52,Movements!$F$4:$F$2003,Locations!$A$8)-SUMIFS(Movements!$D$4:$D$2003,Movements!$B$4:$B$2003,$A52,Movements!$E$4:$E$2003,Locations!$A$8))</f>
        <v/>
      </c>
      <c r="F52" s="21" t="str">
        <f>IF(OR($A52="",Locations!$A$9=""),"",N(Opening!E52)+SUMIFS(Movements!$D$4:$D$2003,Movements!$B$4:$B$2003,$A52,Movements!$F$4:$F$2003,Locations!$A$9)-SUMIFS(Movements!$D$4:$D$2003,Movements!$B$4:$B$2003,$A52,Movements!$E$4:$E$2003,Locations!$A$9))</f>
        <v/>
      </c>
      <c r="G52" s="21" t="str">
        <f>IF(OR($A52="",Locations!$A$10=""),"",N(Opening!F52)+SUMIFS(Movements!$D$4:$D$2003,Movements!$B$4:$B$2003,$A52,Movements!$F$4:$F$2003,Locations!$A$10)-SUMIFS(Movements!$D$4:$D$2003,Movements!$B$4:$B$2003,$A52,Movements!$E$4:$E$2003,Locations!$A$10))</f>
        <v/>
      </c>
      <c r="H52" s="21" t="str">
        <f>IF(OR($A52="",Locations!$A$11=""),"",N(Opening!G52)+SUMIFS(Movements!$D$4:$D$2003,Movements!$B$4:$B$2003,$A52,Movements!$F$4:$F$2003,Locations!$A$11)-SUMIFS(Movements!$D$4:$D$2003,Movements!$B$4:$B$2003,$A52,Movements!$E$4:$E$2003,Locations!$A$11))</f>
        <v/>
      </c>
      <c r="I52" s="21" t="str">
        <f>IF(OR($A52="",Locations!$A$12=""),"",N(Opening!H52)+SUMIFS(Movements!$D$4:$D$2003,Movements!$B$4:$B$2003,$A52,Movements!$F$4:$F$2003,Locations!$A$12)-SUMIFS(Movements!$D$4:$D$2003,Movements!$B$4:$B$2003,$A52,Movements!$E$4:$E$2003,Locations!$A$12))</f>
        <v/>
      </c>
      <c r="J52" s="21" t="str">
        <f>IF(OR($A52="",Locations!$A$13=""),"",N(Opening!I52)+SUMIFS(Movements!$D$4:$D$2003,Movements!$B$4:$B$2003,$A52,Movements!$F$4:$F$2003,Locations!$A$13)-SUMIFS(Movements!$D$4:$D$2003,Movements!$B$4:$B$2003,$A52,Movements!$E$4:$E$2003,Locations!$A$13))</f>
        <v/>
      </c>
      <c r="K52" s="21" t="str">
        <f>IF(OR($A52="",Locations!$A$14=""),"",N(Opening!J52)+SUMIFS(Movements!$D$4:$D$2003,Movements!$B$4:$B$2003,$A52,Movements!$F$4:$F$2003,Locations!$A$14)-SUMIFS(Movements!$D$4:$D$2003,Movements!$B$4:$B$2003,$A52,Movements!$E$4:$E$2003,Locations!$A$14))</f>
        <v/>
      </c>
      <c r="L52" s="22" t="str">
        <f t="shared" si="0"/>
        <v/>
      </c>
      <c r="M52" s="21" t="str">
        <f>IF($A52="","",N(Items!E52))</f>
        <v/>
      </c>
      <c r="N52" s="23" t="str">
        <f t="shared" si="1"/>
        <v/>
      </c>
      <c r="O52" s="21" t="str">
        <f>IF($A52="","",IF(L52&lt;=M52,MAX(0,N(Items!F52)-L52),0))</f>
        <v/>
      </c>
      <c r="P52" s="24" t="str">
        <f>IF($A52="","",ROUND(L52*N(Items!D52),2))</f>
        <v/>
      </c>
    </row>
    <row r="53" spans="1:16" x14ac:dyDescent="0.3">
      <c r="A53" s="16" t="str">
        <f>IF(Items!A53="","",Items!A53)</f>
        <v/>
      </c>
      <c r="B53" s="16" t="str">
        <f>IF($A53="","",Items!B53)</f>
        <v/>
      </c>
      <c r="C53" s="16" t="str">
        <f>IF($A53="","",Items!C53&amp;"")</f>
        <v/>
      </c>
      <c r="D53" s="21" t="str">
        <f>IF(OR($A53="",Locations!$A$7=""),"",N(Opening!C53)+SUMIFS(Movements!$D$4:$D$2003,Movements!$B$4:$B$2003,$A53,Movements!$F$4:$F$2003,Locations!$A$7)-SUMIFS(Movements!$D$4:$D$2003,Movements!$B$4:$B$2003,$A53,Movements!$E$4:$E$2003,Locations!$A$7))</f>
        <v/>
      </c>
      <c r="E53" s="21" t="str">
        <f>IF(OR($A53="",Locations!$A$8=""),"",N(Opening!D53)+SUMIFS(Movements!$D$4:$D$2003,Movements!$B$4:$B$2003,$A53,Movements!$F$4:$F$2003,Locations!$A$8)-SUMIFS(Movements!$D$4:$D$2003,Movements!$B$4:$B$2003,$A53,Movements!$E$4:$E$2003,Locations!$A$8))</f>
        <v/>
      </c>
      <c r="F53" s="21" t="str">
        <f>IF(OR($A53="",Locations!$A$9=""),"",N(Opening!E53)+SUMIFS(Movements!$D$4:$D$2003,Movements!$B$4:$B$2003,$A53,Movements!$F$4:$F$2003,Locations!$A$9)-SUMIFS(Movements!$D$4:$D$2003,Movements!$B$4:$B$2003,$A53,Movements!$E$4:$E$2003,Locations!$A$9))</f>
        <v/>
      </c>
      <c r="G53" s="21" t="str">
        <f>IF(OR($A53="",Locations!$A$10=""),"",N(Opening!F53)+SUMIFS(Movements!$D$4:$D$2003,Movements!$B$4:$B$2003,$A53,Movements!$F$4:$F$2003,Locations!$A$10)-SUMIFS(Movements!$D$4:$D$2003,Movements!$B$4:$B$2003,$A53,Movements!$E$4:$E$2003,Locations!$A$10))</f>
        <v/>
      </c>
      <c r="H53" s="21" t="str">
        <f>IF(OR($A53="",Locations!$A$11=""),"",N(Opening!G53)+SUMIFS(Movements!$D$4:$D$2003,Movements!$B$4:$B$2003,$A53,Movements!$F$4:$F$2003,Locations!$A$11)-SUMIFS(Movements!$D$4:$D$2003,Movements!$B$4:$B$2003,$A53,Movements!$E$4:$E$2003,Locations!$A$11))</f>
        <v/>
      </c>
      <c r="I53" s="21" t="str">
        <f>IF(OR($A53="",Locations!$A$12=""),"",N(Opening!H53)+SUMIFS(Movements!$D$4:$D$2003,Movements!$B$4:$B$2003,$A53,Movements!$F$4:$F$2003,Locations!$A$12)-SUMIFS(Movements!$D$4:$D$2003,Movements!$B$4:$B$2003,$A53,Movements!$E$4:$E$2003,Locations!$A$12))</f>
        <v/>
      </c>
      <c r="J53" s="21" t="str">
        <f>IF(OR($A53="",Locations!$A$13=""),"",N(Opening!I53)+SUMIFS(Movements!$D$4:$D$2003,Movements!$B$4:$B$2003,$A53,Movements!$F$4:$F$2003,Locations!$A$13)-SUMIFS(Movements!$D$4:$D$2003,Movements!$B$4:$B$2003,$A53,Movements!$E$4:$E$2003,Locations!$A$13))</f>
        <v/>
      </c>
      <c r="K53" s="21" t="str">
        <f>IF(OR($A53="",Locations!$A$14=""),"",N(Opening!J53)+SUMIFS(Movements!$D$4:$D$2003,Movements!$B$4:$B$2003,$A53,Movements!$F$4:$F$2003,Locations!$A$14)-SUMIFS(Movements!$D$4:$D$2003,Movements!$B$4:$B$2003,$A53,Movements!$E$4:$E$2003,Locations!$A$14))</f>
        <v/>
      </c>
      <c r="L53" s="22" t="str">
        <f t="shared" si="0"/>
        <v/>
      </c>
      <c r="M53" s="21" t="str">
        <f>IF($A53="","",N(Items!E53))</f>
        <v/>
      </c>
      <c r="N53" s="23" t="str">
        <f t="shared" si="1"/>
        <v/>
      </c>
      <c r="O53" s="21" t="str">
        <f>IF($A53="","",IF(L53&lt;=M53,MAX(0,N(Items!F53)-L53),0))</f>
        <v/>
      </c>
      <c r="P53" s="24" t="str">
        <f>IF($A53="","",ROUND(L53*N(Items!D53),2))</f>
        <v/>
      </c>
    </row>
    <row r="54" spans="1:16" x14ac:dyDescent="0.3">
      <c r="A54" s="16" t="str">
        <f>IF(Items!A54="","",Items!A54)</f>
        <v/>
      </c>
      <c r="B54" s="16" t="str">
        <f>IF($A54="","",Items!B54)</f>
        <v/>
      </c>
      <c r="C54" s="16" t="str">
        <f>IF($A54="","",Items!C54&amp;"")</f>
        <v/>
      </c>
      <c r="D54" s="21" t="str">
        <f>IF(OR($A54="",Locations!$A$7=""),"",N(Opening!C54)+SUMIFS(Movements!$D$4:$D$2003,Movements!$B$4:$B$2003,$A54,Movements!$F$4:$F$2003,Locations!$A$7)-SUMIFS(Movements!$D$4:$D$2003,Movements!$B$4:$B$2003,$A54,Movements!$E$4:$E$2003,Locations!$A$7))</f>
        <v/>
      </c>
      <c r="E54" s="21" t="str">
        <f>IF(OR($A54="",Locations!$A$8=""),"",N(Opening!D54)+SUMIFS(Movements!$D$4:$D$2003,Movements!$B$4:$B$2003,$A54,Movements!$F$4:$F$2003,Locations!$A$8)-SUMIFS(Movements!$D$4:$D$2003,Movements!$B$4:$B$2003,$A54,Movements!$E$4:$E$2003,Locations!$A$8))</f>
        <v/>
      </c>
      <c r="F54" s="21" t="str">
        <f>IF(OR($A54="",Locations!$A$9=""),"",N(Opening!E54)+SUMIFS(Movements!$D$4:$D$2003,Movements!$B$4:$B$2003,$A54,Movements!$F$4:$F$2003,Locations!$A$9)-SUMIFS(Movements!$D$4:$D$2003,Movements!$B$4:$B$2003,$A54,Movements!$E$4:$E$2003,Locations!$A$9))</f>
        <v/>
      </c>
      <c r="G54" s="21" t="str">
        <f>IF(OR($A54="",Locations!$A$10=""),"",N(Opening!F54)+SUMIFS(Movements!$D$4:$D$2003,Movements!$B$4:$B$2003,$A54,Movements!$F$4:$F$2003,Locations!$A$10)-SUMIFS(Movements!$D$4:$D$2003,Movements!$B$4:$B$2003,$A54,Movements!$E$4:$E$2003,Locations!$A$10))</f>
        <v/>
      </c>
      <c r="H54" s="21" t="str">
        <f>IF(OR($A54="",Locations!$A$11=""),"",N(Opening!G54)+SUMIFS(Movements!$D$4:$D$2003,Movements!$B$4:$B$2003,$A54,Movements!$F$4:$F$2003,Locations!$A$11)-SUMIFS(Movements!$D$4:$D$2003,Movements!$B$4:$B$2003,$A54,Movements!$E$4:$E$2003,Locations!$A$11))</f>
        <v/>
      </c>
      <c r="I54" s="21" t="str">
        <f>IF(OR($A54="",Locations!$A$12=""),"",N(Opening!H54)+SUMIFS(Movements!$D$4:$D$2003,Movements!$B$4:$B$2003,$A54,Movements!$F$4:$F$2003,Locations!$A$12)-SUMIFS(Movements!$D$4:$D$2003,Movements!$B$4:$B$2003,$A54,Movements!$E$4:$E$2003,Locations!$A$12))</f>
        <v/>
      </c>
      <c r="J54" s="21" t="str">
        <f>IF(OR($A54="",Locations!$A$13=""),"",N(Opening!I54)+SUMIFS(Movements!$D$4:$D$2003,Movements!$B$4:$B$2003,$A54,Movements!$F$4:$F$2003,Locations!$A$13)-SUMIFS(Movements!$D$4:$D$2003,Movements!$B$4:$B$2003,$A54,Movements!$E$4:$E$2003,Locations!$A$13))</f>
        <v/>
      </c>
      <c r="K54" s="21" t="str">
        <f>IF(OR($A54="",Locations!$A$14=""),"",N(Opening!J54)+SUMIFS(Movements!$D$4:$D$2003,Movements!$B$4:$B$2003,$A54,Movements!$F$4:$F$2003,Locations!$A$14)-SUMIFS(Movements!$D$4:$D$2003,Movements!$B$4:$B$2003,$A54,Movements!$E$4:$E$2003,Locations!$A$14))</f>
        <v/>
      </c>
      <c r="L54" s="22" t="str">
        <f t="shared" si="0"/>
        <v/>
      </c>
      <c r="M54" s="21" t="str">
        <f>IF($A54="","",N(Items!E54))</f>
        <v/>
      </c>
      <c r="N54" s="23" t="str">
        <f t="shared" si="1"/>
        <v/>
      </c>
      <c r="O54" s="21" t="str">
        <f>IF($A54="","",IF(L54&lt;=M54,MAX(0,N(Items!F54)-L54),0))</f>
        <v/>
      </c>
      <c r="P54" s="24" t="str">
        <f>IF($A54="","",ROUND(L54*N(Items!D54),2))</f>
        <v/>
      </c>
    </row>
    <row r="55" spans="1:16" x14ac:dyDescent="0.3">
      <c r="A55" s="16" t="str">
        <f>IF(Items!A55="","",Items!A55)</f>
        <v/>
      </c>
      <c r="B55" s="16" t="str">
        <f>IF($A55="","",Items!B55)</f>
        <v/>
      </c>
      <c r="C55" s="16" t="str">
        <f>IF($A55="","",Items!C55&amp;"")</f>
        <v/>
      </c>
      <c r="D55" s="21" t="str">
        <f>IF(OR($A55="",Locations!$A$7=""),"",N(Opening!C55)+SUMIFS(Movements!$D$4:$D$2003,Movements!$B$4:$B$2003,$A55,Movements!$F$4:$F$2003,Locations!$A$7)-SUMIFS(Movements!$D$4:$D$2003,Movements!$B$4:$B$2003,$A55,Movements!$E$4:$E$2003,Locations!$A$7))</f>
        <v/>
      </c>
      <c r="E55" s="21" t="str">
        <f>IF(OR($A55="",Locations!$A$8=""),"",N(Opening!D55)+SUMIFS(Movements!$D$4:$D$2003,Movements!$B$4:$B$2003,$A55,Movements!$F$4:$F$2003,Locations!$A$8)-SUMIFS(Movements!$D$4:$D$2003,Movements!$B$4:$B$2003,$A55,Movements!$E$4:$E$2003,Locations!$A$8))</f>
        <v/>
      </c>
      <c r="F55" s="21" t="str">
        <f>IF(OR($A55="",Locations!$A$9=""),"",N(Opening!E55)+SUMIFS(Movements!$D$4:$D$2003,Movements!$B$4:$B$2003,$A55,Movements!$F$4:$F$2003,Locations!$A$9)-SUMIFS(Movements!$D$4:$D$2003,Movements!$B$4:$B$2003,$A55,Movements!$E$4:$E$2003,Locations!$A$9))</f>
        <v/>
      </c>
      <c r="G55" s="21" t="str">
        <f>IF(OR($A55="",Locations!$A$10=""),"",N(Opening!F55)+SUMIFS(Movements!$D$4:$D$2003,Movements!$B$4:$B$2003,$A55,Movements!$F$4:$F$2003,Locations!$A$10)-SUMIFS(Movements!$D$4:$D$2003,Movements!$B$4:$B$2003,$A55,Movements!$E$4:$E$2003,Locations!$A$10))</f>
        <v/>
      </c>
      <c r="H55" s="21" t="str">
        <f>IF(OR($A55="",Locations!$A$11=""),"",N(Opening!G55)+SUMIFS(Movements!$D$4:$D$2003,Movements!$B$4:$B$2003,$A55,Movements!$F$4:$F$2003,Locations!$A$11)-SUMIFS(Movements!$D$4:$D$2003,Movements!$B$4:$B$2003,$A55,Movements!$E$4:$E$2003,Locations!$A$11))</f>
        <v/>
      </c>
      <c r="I55" s="21" t="str">
        <f>IF(OR($A55="",Locations!$A$12=""),"",N(Opening!H55)+SUMIFS(Movements!$D$4:$D$2003,Movements!$B$4:$B$2003,$A55,Movements!$F$4:$F$2003,Locations!$A$12)-SUMIFS(Movements!$D$4:$D$2003,Movements!$B$4:$B$2003,$A55,Movements!$E$4:$E$2003,Locations!$A$12))</f>
        <v/>
      </c>
      <c r="J55" s="21" t="str">
        <f>IF(OR($A55="",Locations!$A$13=""),"",N(Opening!I55)+SUMIFS(Movements!$D$4:$D$2003,Movements!$B$4:$B$2003,$A55,Movements!$F$4:$F$2003,Locations!$A$13)-SUMIFS(Movements!$D$4:$D$2003,Movements!$B$4:$B$2003,$A55,Movements!$E$4:$E$2003,Locations!$A$13))</f>
        <v/>
      </c>
      <c r="K55" s="21" t="str">
        <f>IF(OR($A55="",Locations!$A$14=""),"",N(Opening!J55)+SUMIFS(Movements!$D$4:$D$2003,Movements!$B$4:$B$2003,$A55,Movements!$F$4:$F$2003,Locations!$A$14)-SUMIFS(Movements!$D$4:$D$2003,Movements!$B$4:$B$2003,$A55,Movements!$E$4:$E$2003,Locations!$A$14))</f>
        <v/>
      </c>
      <c r="L55" s="22" t="str">
        <f t="shared" si="0"/>
        <v/>
      </c>
      <c r="M55" s="21" t="str">
        <f>IF($A55="","",N(Items!E55))</f>
        <v/>
      </c>
      <c r="N55" s="23" t="str">
        <f t="shared" si="1"/>
        <v/>
      </c>
      <c r="O55" s="21" t="str">
        <f>IF($A55="","",IF(L55&lt;=M55,MAX(0,N(Items!F55)-L55),0))</f>
        <v/>
      </c>
      <c r="P55" s="24" t="str">
        <f>IF($A55="","",ROUND(L55*N(Items!D55),2))</f>
        <v/>
      </c>
    </row>
    <row r="56" spans="1:16" x14ac:dyDescent="0.3">
      <c r="A56" s="16" t="str">
        <f>IF(Items!A56="","",Items!A56)</f>
        <v/>
      </c>
      <c r="B56" s="16" t="str">
        <f>IF($A56="","",Items!B56)</f>
        <v/>
      </c>
      <c r="C56" s="16" t="str">
        <f>IF($A56="","",Items!C56&amp;"")</f>
        <v/>
      </c>
      <c r="D56" s="21" t="str">
        <f>IF(OR($A56="",Locations!$A$7=""),"",N(Opening!C56)+SUMIFS(Movements!$D$4:$D$2003,Movements!$B$4:$B$2003,$A56,Movements!$F$4:$F$2003,Locations!$A$7)-SUMIFS(Movements!$D$4:$D$2003,Movements!$B$4:$B$2003,$A56,Movements!$E$4:$E$2003,Locations!$A$7))</f>
        <v/>
      </c>
      <c r="E56" s="21" t="str">
        <f>IF(OR($A56="",Locations!$A$8=""),"",N(Opening!D56)+SUMIFS(Movements!$D$4:$D$2003,Movements!$B$4:$B$2003,$A56,Movements!$F$4:$F$2003,Locations!$A$8)-SUMIFS(Movements!$D$4:$D$2003,Movements!$B$4:$B$2003,$A56,Movements!$E$4:$E$2003,Locations!$A$8))</f>
        <v/>
      </c>
      <c r="F56" s="21" t="str">
        <f>IF(OR($A56="",Locations!$A$9=""),"",N(Opening!E56)+SUMIFS(Movements!$D$4:$D$2003,Movements!$B$4:$B$2003,$A56,Movements!$F$4:$F$2003,Locations!$A$9)-SUMIFS(Movements!$D$4:$D$2003,Movements!$B$4:$B$2003,$A56,Movements!$E$4:$E$2003,Locations!$A$9))</f>
        <v/>
      </c>
      <c r="G56" s="21" t="str">
        <f>IF(OR($A56="",Locations!$A$10=""),"",N(Opening!F56)+SUMIFS(Movements!$D$4:$D$2003,Movements!$B$4:$B$2003,$A56,Movements!$F$4:$F$2003,Locations!$A$10)-SUMIFS(Movements!$D$4:$D$2003,Movements!$B$4:$B$2003,$A56,Movements!$E$4:$E$2003,Locations!$A$10))</f>
        <v/>
      </c>
      <c r="H56" s="21" t="str">
        <f>IF(OR($A56="",Locations!$A$11=""),"",N(Opening!G56)+SUMIFS(Movements!$D$4:$D$2003,Movements!$B$4:$B$2003,$A56,Movements!$F$4:$F$2003,Locations!$A$11)-SUMIFS(Movements!$D$4:$D$2003,Movements!$B$4:$B$2003,$A56,Movements!$E$4:$E$2003,Locations!$A$11))</f>
        <v/>
      </c>
      <c r="I56" s="21" t="str">
        <f>IF(OR($A56="",Locations!$A$12=""),"",N(Opening!H56)+SUMIFS(Movements!$D$4:$D$2003,Movements!$B$4:$B$2003,$A56,Movements!$F$4:$F$2003,Locations!$A$12)-SUMIFS(Movements!$D$4:$D$2003,Movements!$B$4:$B$2003,$A56,Movements!$E$4:$E$2003,Locations!$A$12))</f>
        <v/>
      </c>
      <c r="J56" s="21" t="str">
        <f>IF(OR($A56="",Locations!$A$13=""),"",N(Opening!I56)+SUMIFS(Movements!$D$4:$D$2003,Movements!$B$4:$B$2003,$A56,Movements!$F$4:$F$2003,Locations!$A$13)-SUMIFS(Movements!$D$4:$D$2003,Movements!$B$4:$B$2003,$A56,Movements!$E$4:$E$2003,Locations!$A$13))</f>
        <v/>
      </c>
      <c r="K56" s="21" t="str">
        <f>IF(OR($A56="",Locations!$A$14=""),"",N(Opening!J56)+SUMIFS(Movements!$D$4:$D$2003,Movements!$B$4:$B$2003,$A56,Movements!$F$4:$F$2003,Locations!$A$14)-SUMIFS(Movements!$D$4:$D$2003,Movements!$B$4:$B$2003,$A56,Movements!$E$4:$E$2003,Locations!$A$14))</f>
        <v/>
      </c>
      <c r="L56" s="22" t="str">
        <f t="shared" si="0"/>
        <v/>
      </c>
      <c r="M56" s="21" t="str">
        <f>IF($A56="","",N(Items!E56))</f>
        <v/>
      </c>
      <c r="N56" s="23" t="str">
        <f t="shared" si="1"/>
        <v/>
      </c>
      <c r="O56" s="21" t="str">
        <f>IF($A56="","",IF(L56&lt;=M56,MAX(0,N(Items!F56)-L56),0))</f>
        <v/>
      </c>
      <c r="P56" s="24" t="str">
        <f>IF($A56="","",ROUND(L56*N(Items!D56),2))</f>
        <v/>
      </c>
    </row>
    <row r="57" spans="1:16" x14ac:dyDescent="0.3">
      <c r="A57" s="16" t="str">
        <f>IF(Items!A57="","",Items!A57)</f>
        <v/>
      </c>
      <c r="B57" s="16" t="str">
        <f>IF($A57="","",Items!B57)</f>
        <v/>
      </c>
      <c r="C57" s="16" t="str">
        <f>IF($A57="","",Items!C57&amp;"")</f>
        <v/>
      </c>
      <c r="D57" s="21" t="str">
        <f>IF(OR($A57="",Locations!$A$7=""),"",N(Opening!C57)+SUMIFS(Movements!$D$4:$D$2003,Movements!$B$4:$B$2003,$A57,Movements!$F$4:$F$2003,Locations!$A$7)-SUMIFS(Movements!$D$4:$D$2003,Movements!$B$4:$B$2003,$A57,Movements!$E$4:$E$2003,Locations!$A$7))</f>
        <v/>
      </c>
      <c r="E57" s="21" t="str">
        <f>IF(OR($A57="",Locations!$A$8=""),"",N(Opening!D57)+SUMIFS(Movements!$D$4:$D$2003,Movements!$B$4:$B$2003,$A57,Movements!$F$4:$F$2003,Locations!$A$8)-SUMIFS(Movements!$D$4:$D$2003,Movements!$B$4:$B$2003,$A57,Movements!$E$4:$E$2003,Locations!$A$8))</f>
        <v/>
      </c>
      <c r="F57" s="21" t="str">
        <f>IF(OR($A57="",Locations!$A$9=""),"",N(Opening!E57)+SUMIFS(Movements!$D$4:$D$2003,Movements!$B$4:$B$2003,$A57,Movements!$F$4:$F$2003,Locations!$A$9)-SUMIFS(Movements!$D$4:$D$2003,Movements!$B$4:$B$2003,$A57,Movements!$E$4:$E$2003,Locations!$A$9))</f>
        <v/>
      </c>
      <c r="G57" s="21" t="str">
        <f>IF(OR($A57="",Locations!$A$10=""),"",N(Opening!F57)+SUMIFS(Movements!$D$4:$D$2003,Movements!$B$4:$B$2003,$A57,Movements!$F$4:$F$2003,Locations!$A$10)-SUMIFS(Movements!$D$4:$D$2003,Movements!$B$4:$B$2003,$A57,Movements!$E$4:$E$2003,Locations!$A$10))</f>
        <v/>
      </c>
      <c r="H57" s="21" t="str">
        <f>IF(OR($A57="",Locations!$A$11=""),"",N(Opening!G57)+SUMIFS(Movements!$D$4:$D$2003,Movements!$B$4:$B$2003,$A57,Movements!$F$4:$F$2003,Locations!$A$11)-SUMIFS(Movements!$D$4:$D$2003,Movements!$B$4:$B$2003,$A57,Movements!$E$4:$E$2003,Locations!$A$11))</f>
        <v/>
      </c>
      <c r="I57" s="21" t="str">
        <f>IF(OR($A57="",Locations!$A$12=""),"",N(Opening!H57)+SUMIFS(Movements!$D$4:$D$2003,Movements!$B$4:$B$2003,$A57,Movements!$F$4:$F$2003,Locations!$A$12)-SUMIFS(Movements!$D$4:$D$2003,Movements!$B$4:$B$2003,$A57,Movements!$E$4:$E$2003,Locations!$A$12))</f>
        <v/>
      </c>
      <c r="J57" s="21" t="str">
        <f>IF(OR($A57="",Locations!$A$13=""),"",N(Opening!I57)+SUMIFS(Movements!$D$4:$D$2003,Movements!$B$4:$B$2003,$A57,Movements!$F$4:$F$2003,Locations!$A$13)-SUMIFS(Movements!$D$4:$D$2003,Movements!$B$4:$B$2003,$A57,Movements!$E$4:$E$2003,Locations!$A$13))</f>
        <v/>
      </c>
      <c r="K57" s="21" t="str">
        <f>IF(OR($A57="",Locations!$A$14=""),"",N(Opening!J57)+SUMIFS(Movements!$D$4:$D$2003,Movements!$B$4:$B$2003,$A57,Movements!$F$4:$F$2003,Locations!$A$14)-SUMIFS(Movements!$D$4:$D$2003,Movements!$B$4:$B$2003,$A57,Movements!$E$4:$E$2003,Locations!$A$14))</f>
        <v/>
      </c>
      <c r="L57" s="22" t="str">
        <f t="shared" si="0"/>
        <v/>
      </c>
      <c r="M57" s="21" t="str">
        <f>IF($A57="","",N(Items!E57))</f>
        <v/>
      </c>
      <c r="N57" s="23" t="str">
        <f t="shared" si="1"/>
        <v/>
      </c>
      <c r="O57" s="21" t="str">
        <f>IF($A57="","",IF(L57&lt;=M57,MAX(0,N(Items!F57)-L57),0))</f>
        <v/>
      </c>
      <c r="P57" s="24" t="str">
        <f>IF($A57="","",ROUND(L57*N(Items!D57),2))</f>
        <v/>
      </c>
    </row>
    <row r="58" spans="1:16" x14ac:dyDescent="0.3">
      <c r="A58" s="16" t="str">
        <f>IF(Items!A58="","",Items!A58)</f>
        <v/>
      </c>
      <c r="B58" s="16" t="str">
        <f>IF($A58="","",Items!B58)</f>
        <v/>
      </c>
      <c r="C58" s="16" t="str">
        <f>IF($A58="","",Items!C58&amp;"")</f>
        <v/>
      </c>
      <c r="D58" s="21" t="str">
        <f>IF(OR($A58="",Locations!$A$7=""),"",N(Opening!C58)+SUMIFS(Movements!$D$4:$D$2003,Movements!$B$4:$B$2003,$A58,Movements!$F$4:$F$2003,Locations!$A$7)-SUMIFS(Movements!$D$4:$D$2003,Movements!$B$4:$B$2003,$A58,Movements!$E$4:$E$2003,Locations!$A$7))</f>
        <v/>
      </c>
      <c r="E58" s="21" t="str">
        <f>IF(OR($A58="",Locations!$A$8=""),"",N(Opening!D58)+SUMIFS(Movements!$D$4:$D$2003,Movements!$B$4:$B$2003,$A58,Movements!$F$4:$F$2003,Locations!$A$8)-SUMIFS(Movements!$D$4:$D$2003,Movements!$B$4:$B$2003,$A58,Movements!$E$4:$E$2003,Locations!$A$8))</f>
        <v/>
      </c>
      <c r="F58" s="21" t="str">
        <f>IF(OR($A58="",Locations!$A$9=""),"",N(Opening!E58)+SUMIFS(Movements!$D$4:$D$2003,Movements!$B$4:$B$2003,$A58,Movements!$F$4:$F$2003,Locations!$A$9)-SUMIFS(Movements!$D$4:$D$2003,Movements!$B$4:$B$2003,$A58,Movements!$E$4:$E$2003,Locations!$A$9))</f>
        <v/>
      </c>
      <c r="G58" s="21" t="str">
        <f>IF(OR($A58="",Locations!$A$10=""),"",N(Opening!F58)+SUMIFS(Movements!$D$4:$D$2003,Movements!$B$4:$B$2003,$A58,Movements!$F$4:$F$2003,Locations!$A$10)-SUMIFS(Movements!$D$4:$D$2003,Movements!$B$4:$B$2003,$A58,Movements!$E$4:$E$2003,Locations!$A$10))</f>
        <v/>
      </c>
      <c r="H58" s="21" t="str">
        <f>IF(OR($A58="",Locations!$A$11=""),"",N(Opening!G58)+SUMIFS(Movements!$D$4:$D$2003,Movements!$B$4:$B$2003,$A58,Movements!$F$4:$F$2003,Locations!$A$11)-SUMIFS(Movements!$D$4:$D$2003,Movements!$B$4:$B$2003,$A58,Movements!$E$4:$E$2003,Locations!$A$11))</f>
        <v/>
      </c>
      <c r="I58" s="21" t="str">
        <f>IF(OR($A58="",Locations!$A$12=""),"",N(Opening!H58)+SUMIFS(Movements!$D$4:$D$2003,Movements!$B$4:$B$2003,$A58,Movements!$F$4:$F$2003,Locations!$A$12)-SUMIFS(Movements!$D$4:$D$2003,Movements!$B$4:$B$2003,$A58,Movements!$E$4:$E$2003,Locations!$A$12))</f>
        <v/>
      </c>
      <c r="J58" s="21" t="str">
        <f>IF(OR($A58="",Locations!$A$13=""),"",N(Opening!I58)+SUMIFS(Movements!$D$4:$D$2003,Movements!$B$4:$B$2003,$A58,Movements!$F$4:$F$2003,Locations!$A$13)-SUMIFS(Movements!$D$4:$D$2003,Movements!$B$4:$B$2003,$A58,Movements!$E$4:$E$2003,Locations!$A$13))</f>
        <v/>
      </c>
      <c r="K58" s="21" t="str">
        <f>IF(OR($A58="",Locations!$A$14=""),"",N(Opening!J58)+SUMIFS(Movements!$D$4:$D$2003,Movements!$B$4:$B$2003,$A58,Movements!$F$4:$F$2003,Locations!$A$14)-SUMIFS(Movements!$D$4:$D$2003,Movements!$B$4:$B$2003,$A58,Movements!$E$4:$E$2003,Locations!$A$14))</f>
        <v/>
      </c>
      <c r="L58" s="22" t="str">
        <f t="shared" si="0"/>
        <v/>
      </c>
      <c r="M58" s="21" t="str">
        <f>IF($A58="","",N(Items!E58))</f>
        <v/>
      </c>
      <c r="N58" s="23" t="str">
        <f t="shared" si="1"/>
        <v/>
      </c>
      <c r="O58" s="21" t="str">
        <f>IF($A58="","",IF(L58&lt;=M58,MAX(0,N(Items!F58)-L58),0))</f>
        <v/>
      </c>
      <c r="P58" s="24" t="str">
        <f>IF($A58="","",ROUND(L58*N(Items!D58),2))</f>
        <v/>
      </c>
    </row>
    <row r="59" spans="1:16" x14ac:dyDescent="0.3">
      <c r="A59" s="16" t="str">
        <f>IF(Items!A59="","",Items!A59)</f>
        <v/>
      </c>
      <c r="B59" s="16" t="str">
        <f>IF($A59="","",Items!B59)</f>
        <v/>
      </c>
      <c r="C59" s="16" t="str">
        <f>IF($A59="","",Items!C59&amp;"")</f>
        <v/>
      </c>
      <c r="D59" s="21" t="str">
        <f>IF(OR($A59="",Locations!$A$7=""),"",N(Opening!C59)+SUMIFS(Movements!$D$4:$D$2003,Movements!$B$4:$B$2003,$A59,Movements!$F$4:$F$2003,Locations!$A$7)-SUMIFS(Movements!$D$4:$D$2003,Movements!$B$4:$B$2003,$A59,Movements!$E$4:$E$2003,Locations!$A$7))</f>
        <v/>
      </c>
      <c r="E59" s="21" t="str">
        <f>IF(OR($A59="",Locations!$A$8=""),"",N(Opening!D59)+SUMIFS(Movements!$D$4:$D$2003,Movements!$B$4:$B$2003,$A59,Movements!$F$4:$F$2003,Locations!$A$8)-SUMIFS(Movements!$D$4:$D$2003,Movements!$B$4:$B$2003,$A59,Movements!$E$4:$E$2003,Locations!$A$8))</f>
        <v/>
      </c>
      <c r="F59" s="21" t="str">
        <f>IF(OR($A59="",Locations!$A$9=""),"",N(Opening!E59)+SUMIFS(Movements!$D$4:$D$2003,Movements!$B$4:$B$2003,$A59,Movements!$F$4:$F$2003,Locations!$A$9)-SUMIFS(Movements!$D$4:$D$2003,Movements!$B$4:$B$2003,$A59,Movements!$E$4:$E$2003,Locations!$A$9))</f>
        <v/>
      </c>
      <c r="G59" s="21" t="str">
        <f>IF(OR($A59="",Locations!$A$10=""),"",N(Opening!F59)+SUMIFS(Movements!$D$4:$D$2003,Movements!$B$4:$B$2003,$A59,Movements!$F$4:$F$2003,Locations!$A$10)-SUMIFS(Movements!$D$4:$D$2003,Movements!$B$4:$B$2003,$A59,Movements!$E$4:$E$2003,Locations!$A$10))</f>
        <v/>
      </c>
      <c r="H59" s="21" t="str">
        <f>IF(OR($A59="",Locations!$A$11=""),"",N(Opening!G59)+SUMIFS(Movements!$D$4:$D$2003,Movements!$B$4:$B$2003,$A59,Movements!$F$4:$F$2003,Locations!$A$11)-SUMIFS(Movements!$D$4:$D$2003,Movements!$B$4:$B$2003,$A59,Movements!$E$4:$E$2003,Locations!$A$11))</f>
        <v/>
      </c>
      <c r="I59" s="21" t="str">
        <f>IF(OR($A59="",Locations!$A$12=""),"",N(Opening!H59)+SUMIFS(Movements!$D$4:$D$2003,Movements!$B$4:$B$2003,$A59,Movements!$F$4:$F$2003,Locations!$A$12)-SUMIFS(Movements!$D$4:$D$2003,Movements!$B$4:$B$2003,$A59,Movements!$E$4:$E$2003,Locations!$A$12))</f>
        <v/>
      </c>
      <c r="J59" s="21" t="str">
        <f>IF(OR($A59="",Locations!$A$13=""),"",N(Opening!I59)+SUMIFS(Movements!$D$4:$D$2003,Movements!$B$4:$B$2003,$A59,Movements!$F$4:$F$2003,Locations!$A$13)-SUMIFS(Movements!$D$4:$D$2003,Movements!$B$4:$B$2003,$A59,Movements!$E$4:$E$2003,Locations!$A$13))</f>
        <v/>
      </c>
      <c r="K59" s="21" t="str">
        <f>IF(OR($A59="",Locations!$A$14=""),"",N(Opening!J59)+SUMIFS(Movements!$D$4:$D$2003,Movements!$B$4:$B$2003,$A59,Movements!$F$4:$F$2003,Locations!$A$14)-SUMIFS(Movements!$D$4:$D$2003,Movements!$B$4:$B$2003,$A59,Movements!$E$4:$E$2003,Locations!$A$14))</f>
        <v/>
      </c>
      <c r="L59" s="22" t="str">
        <f t="shared" si="0"/>
        <v/>
      </c>
      <c r="M59" s="21" t="str">
        <f>IF($A59="","",N(Items!E59))</f>
        <v/>
      </c>
      <c r="N59" s="23" t="str">
        <f t="shared" si="1"/>
        <v/>
      </c>
      <c r="O59" s="21" t="str">
        <f>IF($A59="","",IF(L59&lt;=M59,MAX(0,N(Items!F59)-L59),0))</f>
        <v/>
      </c>
      <c r="P59" s="24" t="str">
        <f>IF($A59="","",ROUND(L59*N(Items!D59),2))</f>
        <v/>
      </c>
    </row>
    <row r="60" spans="1:16" x14ac:dyDescent="0.3">
      <c r="A60" s="16" t="str">
        <f>IF(Items!A60="","",Items!A60)</f>
        <v/>
      </c>
      <c r="B60" s="16" t="str">
        <f>IF($A60="","",Items!B60)</f>
        <v/>
      </c>
      <c r="C60" s="16" t="str">
        <f>IF($A60="","",Items!C60&amp;"")</f>
        <v/>
      </c>
      <c r="D60" s="21" t="str">
        <f>IF(OR($A60="",Locations!$A$7=""),"",N(Opening!C60)+SUMIFS(Movements!$D$4:$D$2003,Movements!$B$4:$B$2003,$A60,Movements!$F$4:$F$2003,Locations!$A$7)-SUMIFS(Movements!$D$4:$D$2003,Movements!$B$4:$B$2003,$A60,Movements!$E$4:$E$2003,Locations!$A$7))</f>
        <v/>
      </c>
      <c r="E60" s="21" t="str">
        <f>IF(OR($A60="",Locations!$A$8=""),"",N(Opening!D60)+SUMIFS(Movements!$D$4:$D$2003,Movements!$B$4:$B$2003,$A60,Movements!$F$4:$F$2003,Locations!$A$8)-SUMIFS(Movements!$D$4:$D$2003,Movements!$B$4:$B$2003,$A60,Movements!$E$4:$E$2003,Locations!$A$8))</f>
        <v/>
      </c>
      <c r="F60" s="21" t="str">
        <f>IF(OR($A60="",Locations!$A$9=""),"",N(Opening!E60)+SUMIFS(Movements!$D$4:$D$2003,Movements!$B$4:$B$2003,$A60,Movements!$F$4:$F$2003,Locations!$A$9)-SUMIFS(Movements!$D$4:$D$2003,Movements!$B$4:$B$2003,$A60,Movements!$E$4:$E$2003,Locations!$A$9))</f>
        <v/>
      </c>
      <c r="G60" s="21" t="str">
        <f>IF(OR($A60="",Locations!$A$10=""),"",N(Opening!F60)+SUMIFS(Movements!$D$4:$D$2003,Movements!$B$4:$B$2003,$A60,Movements!$F$4:$F$2003,Locations!$A$10)-SUMIFS(Movements!$D$4:$D$2003,Movements!$B$4:$B$2003,$A60,Movements!$E$4:$E$2003,Locations!$A$10))</f>
        <v/>
      </c>
      <c r="H60" s="21" t="str">
        <f>IF(OR($A60="",Locations!$A$11=""),"",N(Opening!G60)+SUMIFS(Movements!$D$4:$D$2003,Movements!$B$4:$B$2003,$A60,Movements!$F$4:$F$2003,Locations!$A$11)-SUMIFS(Movements!$D$4:$D$2003,Movements!$B$4:$B$2003,$A60,Movements!$E$4:$E$2003,Locations!$A$11))</f>
        <v/>
      </c>
      <c r="I60" s="21" t="str">
        <f>IF(OR($A60="",Locations!$A$12=""),"",N(Opening!H60)+SUMIFS(Movements!$D$4:$D$2003,Movements!$B$4:$B$2003,$A60,Movements!$F$4:$F$2003,Locations!$A$12)-SUMIFS(Movements!$D$4:$D$2003,Movements!$B$4:$B$2003,$A60,Movements!$E$4:$E$2003,Locations!$A$12))</f>
        <v/>
      </c>
      <c r="J60" s="21" t="str">
        <f>IF(OR($A60="",Locations!$A$13=""),"",N(Opening!I60)+SUMIFS(Movements!$D$4:$D$2003,Movements!$B$4:$B$2003,$A60,Movements!$F$4:$F$2003,Locations!$A$13)-SUMIFS(Movements!$D$4:$D$2003,Movements!$B$4:$B$2003,$A60,Movements!$E$4:$E$2003,Locations!$A$13))</f>
        <v/>
      </c>
      <c r="K60" s="21" t="str">
        <f>IF(OR($A60="",Locations!$A$14=""),"",N(Opening!J60)+SUMIFS(Movements!$D$4:$D$2003,Movements!$B$4:$B$2003,$A60,Movements!$F$4:$F$2003,Locations!$A$14)-SUMIFS(Movements!$D$4:$D$2003,Movements!$B$4:$B$2003,$A60,Movements!$E$4:$E$2003,Locations!$A$14))</f>
        <v/>
      </c>
      <c r="L60" s="22" t="str">
        <f t="shared" si="0"/>
        <v/>
      </c>
      <c r="M60" s="21" t="str">
        <f>IF($A60="","",N(Items!E60))</f>
        <v/>
      </c>
      <c r="N60" s="23" t="str">
        <f t="shared" si="1"/>
        <v/>
      </c>
      <c r="O60" s="21" t="str">
        <f>IF($A60="","",IF(L60&lt;=M60,MAX(0,N(Items!F60)-L60),0))</f>
        <v/>
      </c>
      <c r="P60" s="24" t="str">
        <f>IF($A60="","",ROUND(L60*N(Items!D60),2))</f>
        <v/>
      </c>
    </row>
    <row r="61" spans="1:16" x14ac:dyDescent="0.3">
      <c r="A61" s="16" t="str">
        <f>IF(Items!A61="","",Items!A61)</f>
        <v/>
      </c>
      <c r="B61" s="16" t="str">
        <f>IF($A61="","",Items!B61)</f>
        <v/>
      </c>
      <c r="C61" s="16" t="str">
        <f>IF($A61="","",Items!C61&amp;"")</f>
        <v/>
      </c>
      <c r="D61" s="21" t="str">
        <f>IF(OR($A61="",Locations!$A$7=""),"",N(Opening!C61)+SUMIFS(Movements!$D$4:$D$2003,Movements!$B$4:$B$2003,$A61,Movements!$F$4:$F$2003,Locations!$A$7)-SUMIFS(Movements!$D$4:$D$2003,Movements!$B$4:$B$2003,$A61,Movements!$E$4:$E$2003,Locations!$A$7))</f>
        <v/>
      </c>
      <c r="E61" s="21" t="str">
        <f>IF(OR($A61="",Locations!$A$8=""),"",N(Opening!D61)+SUMIFS(Movements!$D$4:$D$2003,Movements!$B$4:$B$2003,$A61,Movements!$F$4:$F$2003,Locations!$A$8)-SUMIFS(Movements!$D$4:$D$2003,Movements!$B$4:$B$2003,$A61,Movements!$E$4:$E$2003,Locations!$A$8))</f>
        <v/>
      </c>
      <c r="F61" s="21" t="str">
        <f>IF(OR($A61="",Locations!$A$9=""),"",N(Opening!E61)+SUMIFS(Movements!$D$4:$D$2003,Movements!$B$4:$B$2003,$A61,Movements!$F$4:$F$2003,Locations!$A$9)-SUMIFS(Movements!$D$4:$D$2003,Movements!$B$4:$B$2003,$A61,Movements!$E$4:$E$2003,Locations!$A$9))</f>
        <v/>
      </c>
      <c r="G61" s="21" t="str">
        <f>IF(OR($A61="",Locations!$A$10=""),"",N(Opening!F61)+SUMIFS(Movements!$D$4:$D$2003,Movements!$B$4:$B$2003,$A61,Movements!$F$4:$F$2003,Locations!$A$10)-SUMIFS(Movements!$D$4:$D$2003,Movements!$B$4:$B$2003,$A61,Movements!$E$4:$E$2003,Locations!$A$10))</f>
        <v/>
      </c>
      <c r="H61" s="21" t="str">
        <f>IF(OR($A61="",Locations!$A$11=""),"",N(Opening!G61)+SUMIFS(Movements!$D$4:$D$2003,Movements!$B$4:$B$2003,$A61,Movements!$F$4:$F$2003,Locations!$A$11)-SUMIFS(Movements!$D$4:$D$2003,Movements!$B$4:$B$2003,$A61,Movements!$E$4:$E$2003,Locations!$A$11))</f>
        <v/>
      </c>
      <c r="I61" s="21" t="str">
        <f>IF(OR($A61="",Locations!$A$12=""),"",N(Opening!H61)+SUMIFS(Movements!$D$4:$D$2003,Movements!$B$4:$B$2003,$A61,Movements!$F$4:$F$2003,Locations!$A$12)-SUMIFS(Movements!$D$4:$D$2003,Movements!$B$4:$B$2003,$A61,Movements!$E$4:$E$2003,Locations!$A$12))</f>
        <v/>
      </c>
      <c r="J61" s="21" t="str">
        <f>IF(OR($A61="",Locations!$A$13=""),"",N(Opening!I61)+SUMIFS(Movements!$D$4:$D$2003,Movements!$B$4:$B$2003,$A61,Movements!$F$4:$F$2003,Locations!$A$13)-SUMIFS(Movements!$D$4:$D$2003,Movements!$B$4:$B$2003,$A61,Movements!$E$4:$E$2003,Locations!$A$13))</f>
        <v/>
      </c>
      <c r="K61" s="21" t="str">
        <f>IF(OR($A61="",Locations!$A$14=""),"",N(Opening!J61)+SUMIFS(Movements!$D$4:$D$2003,Movements!$B$4:$B$2003,$A61,Movements!$F$4:$F$2003,Locations!$A$14)-SUMIFS(Movements!$D$4:$D$2003,Movements!$B$4:$B$2003,$A61,Movements!$E$4:$E$2003,Locations!$A$14))</f>
        <v/>
      </c>
      <c r="L61" s="22" t="str">
        <f t="shared" si="0"/>
        <v/>
      </c>
      <c r="M61" s="21" t="str">
        <f>IF($A61="","",N(Items!E61))</f>
        <v/>
      </c>
      <c r="N61" s="23" t="str">
        <f t="shared" si="1"/>
        <v/>
      </c>
      <c r="O61" s="21" t="str">
        <f>IF($A61="","",IF(L61&lt;=M61,MAX(0,N(Items!F61)-L61),0))</f>
        <v/>
      </c>
      <c r="P61" s="24" t="str">
        <f>IF($A61="","",ROUND(L61*N(Items!D61),2))</f>
        <v/>
      </c>
    </row>
    <row r="62" spans="1:16" x14ac:dyDescent="0.3">
      <c r="A62" s="16" t="str">
        <f>IF(Items!A62="","",Items!A62)</f>
        <v/>
      </c>
      <c r="B62" s="16" t="str">
        <f>IF($A62="","",Items!B62)</f>
        <v/>
      </c>
      <c r="C62" s="16" t="str">
        <f>IF($A62="","",Items!C62&amp;"")</f>
        <v/>
      </c>
      <c r="D62" s="21" t="str">
        <f>IF(OR($A62="",Locations!$A$7=""),"",N(Opening!C62)+SUMIFS(Movements!$D$4:$D$2003,Movements!$B$4:$B$2003,$A62,Movements!$F$4:$F$2003,Locations!$A$7)-SUMIFS(Movements!$D$4:$D$2003,Movements!$B$4:$B$2003,$A62,Movements!$E$4:$E$2003,Locations!$A$7))</f>
        <v/>
      </c>
      <c r="E62" s="21" t="str">
        <f>IF(OR($A62="",Locations!$A$8=""),"",N(Opening!D62)+SUMIFS(Movements!$D$4:$D$2003,Movements!$B$4:$B$2003,$A62,Movements!$F$4:$F$2003,Locations!$A$8)-SUMIFS(Movements!$D$4:$D$2003,Movements!$B$4:$B$2003,$A62,Movements!$E$4:$E$2003,Locations!$A$8))</f>
        <v/>
      </c>
      <c r="F62" s="21" t="str">
        <f>IF(OR($A62="",Locations!$A$9=""),"",N(Opening!E62)+SUMIFS(Movements!$D$4:$D$2003,Movements!$B$4:$B$2003,$A62,Movements!$F$4:$F$2003,Locations!$A$9)-SUMIFS(Movements!$D$4:$D$2003,Movements!$B$4:$B$2003,$A62,Movements!$E$4:$E$2003,Locations!$A$9))</f>
        <v/>
      </c>
      <c r="G62" s="21" t="str">
        <f>IF(OR($A62="",Locations!$A$10=""),"",N(Opening!F62)+SUMIFS(Movements!$D$4:$D$2003,Movements!$B$4:$B$2003,$A62,Movements!$F$4:$F$2003,Locations!$A$10)-SUMIFS(Movements!$D$4:$D$2003,Movements!$B$4:$B$2003,$A62,Movements!$E$4:$E$2003,Locations!$A$10))</f>
        <v/>
      </c>
      <c r="H62" s="21" t="str">
        <f>IF(OR($A62="",Locations!$A$11=""),"",N(Opening!G62)+SUMIFS(Movements!$D$4:$D$2003,Movements!$B$4:$B$2003,$A62,Movements!$F$4:$F$2003,Locations!$A$11)-SUMIFS(Movements!$D$4:$D$2003,Movements!$B$4:$B$2003,$A62,Movements!$E$4:$E$2003,Locations!$A$11))</f>
        <v/>
      </c>
      <c r="I62" s="21" t="str">
        <f>IF(OR($A62="",Locations!$A$12=""),"",N(Opening!H62)+SUMIFS(Movements!$D$4:$D$2003,Movements!$B$4:$B$2003,$A62,Movements!$F$4:$F$2003,Locations!$A$12)-SUMIFS(Movements!$D$4:$D$2003,Movements!$B$4:$B$2003,$A62,Movements!$E$4:$E$2003,Locations!$A$12))</f>
        <v/>
      </c>
      <c r="J62" s="21" t="str">
        <f>IF(OR($A62="",Locations!$A$13=""),"",N(Opening!I62)+SUMIFS(Movements!$D$4:$D$2003,Movements!$B$4:$B$2003,$A62,Movements!$F$4:$F$2003,Locations!$A$13)-SUMIFS(Movements!$D$4:$D$2003,Movements!$B$4:$B$2003,$A62,Movements!$E$4:$E$2003,Locations!$A$13))</f>
        <v/>
      </c>
      <c r="K62" s="21" t="str">
        <f>IF(OR($A62="",Locations!$A$14=""),"",N(Opening!J62)+SUMIFS(Movements!$D$4:$D$2003,Movements!$B$4:$B$2003,$A62,Movements!$F$4:$F$2003,Locations!$A$14)-SUMIFS(Movements!$D$4:$D$2003,Movements!$B$4:$B$2003,$A62,Movements!$E$4:$E$2003,Locations!$A$14))</f>
        <v/>
      </c>
      <c r="L62" s="22" t="str">
        <f t="shared" si="0"/>
        <v/>
      </c>
      <c r="M62" s="21" t="str">
        <f>IF($A62="","",N(Items!E62))</f>
        <v/>
      </c>
      <c r="N62" s="23" t="str">
        <f t="shared" si="1"/>
        <v/>
      </c>
      <c r="O62" s="21" t="str">
        <f>IF($A62="","",IF(L62&lt;=M62,MAX(0,N(Items!F62)-L62),0))</f>
        <v/>
      </c>
      <c r="P62" s="24" t="str">
        <f>IF($A62="","",ROUND(L62*N(Items!D62),2))</f>
        <v/>
      </c>
    </row>
    <row r="63" spans="1:16" x14ac:dyDescent="0.3">
      <c r="A63" s="16" t="str">
        <f>IF(Items!A63="","",Items!A63)</f>
        <v/>
      </c>
      <c r="B63" s="16" t="str">
        <f>IF($A63="","",Items!B63)</f>
        <v/>
      </c>
      <c r="C63" s="16" t="str">
        <f>IF($A63="","",Items!C63&amp;"")</f>
        <v/>
      </c>
      <c r="D63" s="21" t="str">
        <f>IF(OR($A63="",Locations!$A$7=""),"",N(Opening!C63)+SUMIFS(Movements!$D$4:$D$2003,Movements!$B$4:$B$2003,$A63,Movements!$F$4:$F$2003,Locations!$A$7)-SUMIFS(Movements!$D$4:$D$2003,Movements!$B$4:$B$2003,$A63,Movements!$E$4:$E$2003,Locations!$A$7))</f>
        <v/>
      </c>
      <c r="E63" s="21" t="str">
        <f>IF(OR($A63="",Locations!$A$8=""),"",N(Opening!D63)+SUMIFS(Movements!$D$4:$D$2003,Movements!$B$4:$B$2003,$A63,Movements!$F$4:$F$2003,Locations!$A$8)-SUMIFS(Movements!$D$4:$D$2003,Movements!$B$4:$B$2003,$A63,Movements!$E$4:$E$2003,Locations!$A$8))</f>
        <v/>
      </c>
      <c r="F63" s="21" t="str">
        <f>IF(OR($A63="",Locations!$A$9=""),"",N(Opening!E63)+SUMIFS(Movements!$D$4:$D$2003,Movements!$B$4:$B$2003,$A63,Movements!$F$4:$F$2003,Locations!$A$9)-SUMIFS(Movements!$D$4:$D$2003,Movements!$B$4:$B$2003,$A63,Movements!$E$4:$E$2003,Locations!$A$9))</f>
        <v/>
      </c>
      <c r="G63" s="21" t="str">
        <f>IF(OR($A63="",Locations!$A$10=""),"",N(Opening!F63)+SUMIFS(Movements!$D$4:$D$2003,Movements!$B$4:$B$2003,$A63,Movements!$F$4:$F$2003,Locations!$A$10)-SUMIFS(Movements!$D$4:$D$2003,Movements!$B$4:$B$2003,$A63,Movements!$E$4:$E$2003,Locations!$A$10))</f>
        <v/>
      </c>
      <c r="H63" s="21" t="str">
        <f>IF(OR($A63="",Locations!$A$11=""),"",N(Opening!G63)+SUMIFS(Movements!$D$4:$D$2003,Movements!$B$4:$B$2003,$A63,Movements!$F$4:$F$2003,Locations!$A$11)-SUMIFS(Movements!$D$4:$D$2003,Movements!$B$4:$B$2003,$A63,Movements!$E$4:$E$2003,Locations!$A$11))</f>
        <v/>
      </c>
      <c r="I63" s="21" t="str">
        <f>IF(OR($A63="",Locations!$A$12=""),"",N(Opening!H63)+SUMIFS(Movements!$D$4:$D$2003,Movements!$B$4:$B$2003,$A63,Movements!$F$4:$F$2003,Locations!$A$12)-SUMIFS(Movements!$D$4:$D$2003,Movements!$B$4:$B$2003,$A63,Movements!$E$4:$E$2003,Locations!$A$12))</f>
        <v/>
      </c>
      <c r="J63" s="21" t="str">
        <f>IF(OR($A63="",Locations!$A$13=""),"",N(Opening!I63)+SUMIFS(Movements!$D$4:$D$2003,Movements!$B$4:$B$2003,$A63,Movements!$F$4:$F$2003,Locations!$A$13)-SUMIFS(Movements!$D$4:$D$2003,Movements!$B$4:$B$2003,$A63,Movements!$E$4:$E$2003,Locations!$A$13))</f>
        <v/>
      </c>
      <c r="K63" s="21" t="str">
        <f>IF(OR($A63="",Locations!$A$14=""),"",N(Opening!J63)+SUMIFS(Movements!$D$4:$D$2003,Movements!$B$4:$B$2003,$A63,Movements!$F$4:$F$2003,Locations!$A$14)-SUMIFS(Movements!$D$4:$D$2003,Movements!$B$4:$B$2003,$A63,Movements!$E$4:$E$2003,Locations!$A$14))</f>
        <v/>
      </c>
      <c r="L63" s="22" t="str">
        <f t="shared" si="0"/>
        <v/>
      </c>
      <c r="M63" s="21" t="str">
        <f>IF($A63="","",N(Items!E63))</f>
        <v/>
      </c>
      <c r="N63" s="23" t="str">
        <f t="shared" si="1"/>
        <v/>
      </c>
      <c r="O63" s="21" t="str">
        <f>IF($A63="","",IF(L63&lt;=M63,MAX(0,N(Items!F63)-L63),0))</f>
        <v/>
      </c>
      <c r="P63" s="24" t="str">
        <f>IF($A63="","",ROUND(L63*N(Items!D63),2))</f>
        <v/>
      </c>
    </row>
    <row r="64" spans="1:16" x14ac:dyDescent="0.3">
      <c r="A64" s="16" t="str">
        <f>IF(Items!A64="","",Items!A64)</f>
        <v/>
      </c>
      <c r="B64" s="16" t="str">
        <f>IF($A64="","",Items!B64)</f>
        <v/>
      </c>
      <c r="C64" s="16" t="str">
        <f>IF($A64="","",Items!C64&amp;"")</f>
        <v/>
      </c>
      <c r="D64" s="21" t="str">
        <f>IF(OR($A64="",Locations!$A$7=""),"",N(Opening!C64)+SUMIFS(Movements!$D$4:$D$2003,Movements!$B$4:$B$2003,$A64,Movements!$F$4:$F$2003,Locations!$A$7)-SUMIFS(Movements!$D$4:$D$2003,Movements!$B$4:$B$2003,$A64,Movements!$E$4:$E$2003,Locations!$A$7))</f>
        <v/>
      </c>
      <c r="E64" s="21" t="str">
        <f>IF(OR($A64="",Locations!$A$8=""),"",N(Opening!D64)+SUMIFS(Movements!$D$4:$D$2003,Movements!$B$4:$B$2003,$A64,Movements!$F$4:$F$2003,Locations!$A$8)-SUMIFS(Movements!$D$4:$D$2003,Movements!$B$4:$B$2003,$A64,Movements!$E$4:$E$2003,Locations!$A$8))</f>
        <v/>
      </c>
      <c r="F64" s="21" t="str">
        <f>IF(OR($A64="",Locations!$A$9=""),"",N(Opening!E64)+SUMIFS(Movements!$D$4:$D$2003,Movements!$B$4:$B$2003,$A64,Movements!$F$4:$F$2003,Locations!$A$9)-SUMIFS(Movements!$D$4:$D$2003,Movements!$B$4:$B$2003,$A64,Movements!$E$4:$E$2003,Locations!$A$9))</f>
        <v/>
      </c>
      <c r="G64" s="21" t="str">
        <f>IF(OR($A64="",Locations!$A$10=""),"",N(Opening!F64)+SUMIFS(Movements!$D$4:$D$2003,Movements!$B$4:$B$2003,$A64,Movements!$F$4:$F$2003,Locations!$A$10)-SUMIFS(Movements!$D$4:$D$2003,Movements!$B$4:$B$2003,$A64,Movements!$E$4:$E$2003,Locations!$A$10))</f>
        <v/>
      </c>
      <c r="H64" s="21" t="str">
        <f>IF(OR($A64="",Locations!$A$11=""),"",N(Opening!G64)+SUMIFS(Movements!$D$4:$D$2003,Movements!$B$4:$B$2003,$A64,Movements!$F$4:$F$2003,Locations!$A$11)-SUMIFS(Movements!$D$4:$D$2003,Movements!$B$4:$B$2003,$A64,Movements!$E$4:$E$2003,Locations!$A$11))</f>
        <v/>
      </c>
      <c r="I64" s="21" t="str">
        <f>IF(OR($A64="",Locations!$A$12=""),"",N(Opening!H64)+SUMIFS(Movements!$D$4:$D$2003,Movements!$B$4:$B$2003,$A64,Movements!$F$4:$F$2003,Locations!$A$12)-SUMIFS(Movements!$D$4:$D$2003,Movements!$B$4:$B$2003,$A64,Movements!$E$4:$E$2003,Locations!$A$12))</f>
        <v/>
      </c>
      <c r="J64" s="21" t="str">
        <f>IF(OR($A64="",Locations!$A$13=""),"",N(Opening!I64)+SUMIFS(Movements!$D$4:$D$2003,Movements!$B$4:$B$2003,$A64,Movements!$F$4:$F$2003,Locations!$A$13)-SUMIFS(Movements!$D$4:$D$2003,Movements!$B$4:$B$2003,$A64,Movements!$E$4:$E$2003,Locations!$A$13))</f>
        <v/>
      </c>
      <c r="K64" s="21" t="str">
        <f>IF(OR($A64="",Locations!$A$14=""),"",N(Opening!J64)+SUMIFS(Movements!$D$4:$D$2003,Movements!$B$4:$B$2003,$A64,Movements!$F$4:$F$2003,Locations!$A$14)-SUMIFS(Movements!$D$4:$D$2003,Movements!$B$4:$B$2003,$A64,Movements!$E$4:$E$2003,Locations!$A$14))</f>
        <v/>
      </c>
      <c r="L64" s="22" t="str">
        <f t="shared" si="0"/>
        <v/>
      </c>
      <c r="M64" s="21" t="str">
        <f>IF($A64="","",N(Items!E64))</f>
        <v/>
      </c>
      <c r="N64" s="23" t="str">
        <f t="shared" si="1"/>
        <v/>
      </c>
      <c r="O64" s="21" t="str">
        <f>IF($A64="","",IF(L64&lt;=M64,MAX(0,N(Items!F64)-L64),0))</f>
        <v/>
      </c>
      <c r="P64" s="24" t="str">
        <f>IF($A64="","",ROUND(L64*N(Items!D64),2))</f>
        <v/>
      </c>
    </row>
    <row r="65" spans="1:16" x14ac:dyDescent="0.3">
      <c r="A65" s="16" t="str">
        <f>IF(Items!A65="","",Items!A65)</f>
        <v/>
      </c>
      <c r="B65" s="16" t="str">
        <f>IF($A65="","",Items!B65)</f>
        <v/>
      </c>
      <c r="C65" s="16" t="str">
        <f>IF($A65="","",Items!C65&amp;"")</f>
        <v/>
      </c>
      <c r="D65" s="21" t="str">
        <f>IF(OR($A65="",Locations!$A$7=""),"",N(Opening!C65)+SUMIFS(Movements!$D$4:$D$2003,Movements!$B$4:$B$2003,$A65,Movements!$F$4:$F$2003,Locations!$A$7)-SUMIFS(Movements!$D$4:$D$2003,Movements!$B$4:$B$2003,$A65,Movements!$E$4:$E$2003,Locations!$A$7))</f>
        <v/>
      </c>
      <c r="E65" s="21" t="str">
        <f>IF(OR($A65="",Locations!$A$8=""),"",N(Opening!D65)+SUMIFS(Movements!$D$4:$D$2003,Movements!$B$4:$B$2003,$A65,Movements!$F$4:$F$2003,Locations!$A$8)-SUMIFS(Movements!$D$4:$D$2003,Movements!$B$4:$B$2003,$A65,Movements!$E$4:$E$2003,Locations!$A$8))</f>
        <v/>
      </c>
      <c r="F65" s="21" t="str">
        <f>IF(OR($A65="",Locations!$A$9=""),"",N(Opening!E65)+SUMIFS(Movements!$D$4:$D$2003,Movements!$B$4:$B$2003,$A65,Movements!$F$4:$F$2003,Locations!$A$9)-SUMIFS(Movements!$D$4:$D$2003,Movements!$B$4:$B$2003,$A65,Movements!$E$4:$E$2003,Locations!$A$9))</f>
        <v/>
      </c>
      <c r="G65" s="21" t="str">
        <f>IF(OR($A65="",Locations!$A$10=""),"",N(Opening!F65)+SUMIFS(Movements!$D$4:$D$2003,Movements!$B$4:$B$2003,$A65,Movements!$F$4:$F$2003,Locations!$A$10)-SUMIFS(Movements!$D$4:$D$2003,Movements!$B$4:$B$2003,$A65,Movements!$E$4:$E$2003,Locations!$A$10))</f>
        <v/>
      </c>
      <c r="H65" s="21" t="str">
        <f>IF(OR($A65="",Locations!$A$11=""),"",N(Opening!G65)+SUMIFS(Movements!$D$4:$D$2003,Movements!$B$4:$B$2003,$A65,Movements!$F$4:$F$2003,Locations!$A$11)-SUMIFS(Movements!$D$4:$D$2003,Movements!$B$4:$B$2003,$A65,Movements!$E$4:$E$2003,Locations!$A$11))</f>
        <v/>
      </c>
      <c r="I65" s="21" t="str">
        <f>IF(OR($A65="",Locations!$A$12=""),"",N(Opening!H65)+SUMIFS(Movements!$D$4:$D$2003,Movements!$B$4:$B$2003,$A65,Movements!$F$4:$F$2003,Locations!$A$12)-SUMIFS(Movements!$D$4:$D$2003,Movements!$B$4:$B$2003,$A65,Movements!$E$4:$E$2003,Locations!$A$12))</f>
        <v/>
      </c>
      <c r="J65" s="21" t="str">
        <f>IF(OR($A65="",Locations!$A$13=""),"",N(Opening!I65)+SUMIFS(Movements!$D$4:$D$2003,Movements!$B$4:$B$2003,$A65,Movements!$F$4:$F$2003,Locations!$A$13)-SUMIFS(Movements!$D$4:$D$2003,Movements!$B$4:$B$2003,$A65,Movements!$E$4:$E$2003,Locations!$A$13))</f>
        <v/>
      </c>
      <c r="K65" s="21" t="str">
        <f>IF(OR($A65="",Locations!$A$14=""),"",N(Opening!J65)+SUMIFS(Movements!$D$4:$D$2003,Movements!$B$4:$B$2003,$A65,Movements!$F$4:$F$2003,Locations!$A$14)-SUMIFS(Movements!$D$4:$D$2003,Movements!$B$4:$B$2003,$A65,Movements!$E$4:$E$2003,Locations!$A$14))</f>
        <v/>
      </c>
      <c r="L65" s="22" t="str">
        <f t="shared" si="0"/>
        <v/>
      </c>
      <c r="M65" s="21" t="str">
        <f>IF($A65="","",N(Items!E65))</f>
        <v/>
      </c>
      <c r="N65" s="23" t="str">
        <f t="shared" si="1"/>
        <v/>
      </c>
      <c r="O65" s="21" t="str">
        <f>IF($A65="","",IF(L65&lt;=M65,MAX(0,N(Items!F65)-L65),0))</f>
        <v/>
      </c>
      <c r="P65" s="24" t="str">
        <f>IF($A65="","",ROUND(L65*N(Items!D65),2))</f>
        <v/>
      </c>
    </row>
    <row r="66" spans="1:16" x14ac:dyDescent="0.3">
      <c r="A66" s="16" t="str">
        <f>IF(Items!A66="","",Items!A66)</f>
        <v/>
      </c>
      <c r="B66" s="16" t="str">
        <f>IF($A66="","",Items!B66)</f>
        <v/>
      </c>
      <c r="C66" s="16" t="str">
        <f>IF($A66="","",Items!C66&amp;"")</f>
        <v/>
      </c>
      <c r="D66" s="21" t="str">
        <f>IF(OR($A66="",Locations!$A$7=""),"",N(Opening!C66)+SUMIFS(Movements!$D$4:$D$2003,Movements!$B$4:$B$2003,$A66,Movements!$F$4:$F$2003,Locations!$A$7)-SUMIFS(Movements!$D$4:$D$2003,Movements!$B$4:$B$2003,$A66,Movements!$E$4:$E$2003,Locations!$A$7))</f>
        <v/>
      </c>
      <c r="E66" s="21" t="str">
        <f>IF(OR($A66="",Locations!$A$8=""),"",N(Opening!D66)+SUMIFS(Movements!$D$4:$D$2003,Movements!$B$4:$B$2003,$A66,Movements!$F$4:$F$2003,Locations!$A$8)-SUMIFS(Movements!$D$4:$D$2003,Movements!$B$4:$B$2003,$A66,Movements!$E$4:$E$2003,Locations!$A$8))</f>
        <v/>
      </c>
      <c r="F66" s="21" t="str">
        <f>IF(OR($A66="",Locations!$A$9=""),"",N(Opening!E66)+SUMIFS(Movements!$D$4:$D$2003,Movements!$B$4:$B$2003,$A66,Movements!$F$4:$F$2003,Locations!$A$9)-SUMIFS(Movements!$D$4:$D$2003,Movements!$B$4:$B$2003,$A66,Movements!$E$4:$E$2003,Locations!$A$9))</f>
        <v/>
      </c>
      <c r="G66" s="21" t="str">
        <f>IF(OR($A66="",Locations!$A$10=""),"",N(Opening!F66)+SUMIFS(Movements!$D$4:$D$2003,Movements!$B$4:$B$2003,$A66,Movements!$F$4:$F$2003,Locations!$A$10)-SUMIFS(Movements!$D$4:$D$2003,Movements!$B$4:$B$2003,$A66,Movements!$E$4:$E$2003,Locations!$A$10))</f>
        <v/>
      </c>
      <c r="H66" s="21" t="str">
        <f>IF(OR($A66="",Locations!$A$11=""),"",N(Opening!G66)+SUMIFS(Movements!$D$4:$D$2003,Movements!$B$4:$B$2003,$A66,Movements!$F$4:$F$2003,Locations!$A$11)-SUMIFS(Movements!$D$4:$D$2003,Movements!$B$4:$B$2003,$A66,Movements!$E$4:$E$2003,Locations!$A$11))</f>
        <v/>
      </c>
      <c r="I66" s="21" t="str">
        <f>IF(OR($A66="",Locations!$A$12=""),"",N(Opening!H66)+SUMIFS(Movements!$D$4:$D$2003,Movements!$B$4:$B$2003,$A66,Movements!$F$4:$F$2003,Locations!$A$12)-SUMIFS(Movements!$D$4:$D$2003,Movements!$B$4:$B$2003,$A66,Movements!$E$4:$E$2003,Locations!$A$12))</f>
        <v/>
      </c>
      <c r="J66" s="21" t="str">
        <f>IF(OR($A66="",Locations!$A$13=""),"",N(Opening!I66)+SUMIFS(Movements!$D$4:$D$2003,Movements!$B$4:$B$2003,$A66,Movements!$F$4:$F$2003,Locations!$A$13)-SUMIFS(Movements!$D$4:$D$2003,Movements!$B$4:$B$2003,$A66,Movements!$E$4:$E$2003,Locations!$A$13))</f>
        <v/>
      </c>
      <c r="K66" s="21" t="str">
        <f>IF(OR($A66="",Locations!$A$14=""),"",N(Opening!J66)+SUMIFS(Movements!$D$4:$D$2003,Movements!$B$4:$B$2003,$A66,Movements!$F$4:$F$2003,Locations!$A$14)-SUMIFS(Movements!$D$4:$D$2003,Movements!$B$4:$B$2003,$A66,Movements!$E$4:$E$2003,Locations!$A$14))</f>
        <v/>
      </c>
      <c r="L66" s="22" t="str">
        <f t="shared" si="0"/>
        <v/>
      </c>
      <c r="M66" s="21" t="str">
        <f>IF($A66="","",N(Items!E66))</f>
        <v/>
      </c>
      <c r="N66" s="23" t="str">
        <f t="shared" si="1"/>
        <v/>
      </c>
      <c r="O66" s="21" t="str">
        <f>IF($A66="","",IF(L66&lt;=M66,MAX(0,N(Items!F66)-L66),0))</f>
        <v/>
      </c>
      <c r="P66" s="24" t="str">
        <f>IF($A66="","",ROUND(L66*N(Items!D66),2))</f>
        <v/>
      </c>
    </row>
    <row r="67" spans="1:16" x14ac:dyDescent="0.3">
      <c r="A67" s="16" t="str">
        <f>IF(Items!A67="","",Items!A67)</f>
        <v/>
      </c>
      <c r="B67" s="16" t="str">
        <f>IF($A67="","",Items!B67)</f>
        <v/>
      </c>
      <c r="C67" s="16" t="str">
        <f>IF($A67="","",Items!C67&amp;"")</f>
        <v/>
      </c>
      <c r="D67" s="21" t="str">
        <f>IF(OR($A67="",Locations!$A$7=""),"",N(Opening!C67)+SUMIFS(Movements!$D$4:$D$2003,Movements!$B$4:$B$2003,$A67,Movements!$F$4:$F$2003,Locations!$A$7)-SUMIFS(Movements!$D$4:$D$2003,Movements!$B$4:$B$2003,$A67,Movements!$E$4:$E$2003,Locations!$A$7))</f>
        <v/>
      </c>
      <c r="E67" s="21" t="str">
        <f>IF(OR($A67="",Locations!$A$8=""),"",N(Opening!D67)+SUMIFS(Movements!$D$4:$D$2003,Movements!$B$4:$B$2003,$A67,Movements!$F$4:$F$2003,Locations!$A$8)-SUMIFS(Movements!$D$4:$D$2003,Movements!$B$4:$B$2003,$A67,Movements!$E$4:$E$2003,Locations!$A$8))</f>
        <v/>
      </c>
      <c r="F67" s="21" t="str">
        <f>IF(OR($A67="",Locations!$A$9=""),"",N(Opening!E67)+SUMIFS(Movements!$D$4:$D$2003,Movements!$B$4:$B$2003,$A67,Movements!$F$4:$F$2003,Locations!$A$9)-SUMIFS(Movements!$D$4:$D$2003,Movements!$B$4:$B$2003,$A67,Movements!$E$4:$E$2003,Locations!$A$9))</f>
        <v/>
      </c>
      <c r="G67" s="21" t="str">
        <f>IF(OR($A67="",Locations!$A$10=""),"",N(Opening!F67)+SUMIFS(Movements!$D$4:$D$2003,Movements!$B$4:$B$2003,$A67,Movements!$F$4:$F$2003,Locations!$A$10)-SUMIFS(Movements!$D$4:$D$2003,Movements!$B$4:$B$2003,$A67,Movements!$E$4:$E$2003,Locations!$A$10))</f>
        <v/>
      </c>
      <c r="H67" s="21" t="str">
        <f>IF(OR($A67="",Locations!$A$11=""),"",N(Opening!G67)+SUMIFS(Movements!$D$4:$D$2003,Movements!$B$4:$B$2003,$A67,Movements!$F$4:$F$2003,Locations!$A$11)-SUMIFS(Movements!$D$4:$D$2003,Movements!$B$4:$B$2003,$A67,Movements!$E$4:$E$2003,Locations!$A$11))</f>
        <v/>
      </c>
      <c r="I67" s="21" t="str">
        <f>IF(OR($A67="",Locations!$A$12=""),"",N(Opening!H67)+SUMIFS(Movements!$D$4:$D$2003,Movements!$B$4:$B$2003,$A67,Movements!$F$4:$F$2003,Locations!$A$12)-SUMIFS(Movements!$D$4:$D$2003,Movements!$B$4:$B$2003,$A67,Movements!$E$4:$E$2003,Locations!$A$12))</f>
        <v/>
      </c>
      <c r="J67" s="21" t="str">
        <f>IF(OR($A67="",Locations!$A$13=""),"",N(Opening!I67)+SUMIFS(Movements!$D$4:$D$2003,Movements!$B$4:$B$2003,$A67,Movements!$F$4:$F$2003,Locations!$A$13)-SUMIFS(Movements!$D$4:$D$2003,Movements!$B$4:$B$2003,$A67,Movements!$E$4:$E$2003,Locations!$A$13))</f>
        <v/>
      </c>
      <c r="K67" s="21" t="str">
        <f>IF(OR($A67="",Locations!$A$14=""),"",N(Opening!J67)+SUMIFS(Movements!$D$4:$D$2003,Movements!$B$4:$B$2003,$A67,Movements!$F$4:$F$2003,Locations!$A$14)-SUMIFS(Movements!$D$4:$D$2003,Movements!$B$4:$B$2003,$A67,Movements!$E$4:$E$2003,Locations!$A$14))</f>
        <v/>
      </c>
      <c r="L67" s="22" t="str">
        <f t="shared" si="0"/>
        <v/>
      </c>
      <c r="M67" s="21" t="str">
        <f>IF($A67="","",N(Items!E67))</f>
        <v/>
      </c>
      <c r="N67" s="23" t="str">
        <f t="shared" si="1"/>
        <v/>
      </c>
      <c r="O67" s="21" t="str">
        <f>IF($A67="","",IF(L67&lt;=M67,MAX(0,N(Items!F67)-L67),0))</f>
        <v/>
      </c>
      <c r="P67" s="24" t="str">
        <f>IF($A67="","",ROUND(L67*N(Items!D67),2))</f>
        <v/>
      </c>
    </row>
    <row r="68" spans="1:16" x14ac:dyDescent="0.3">
      <c r="A68" s="16" t="str">
        <f>IF(Items!A68="","",Items!A68)</f>
        <v/>
      </c>
      <c r="B68" s="16" t="str">
        <f>IF($A68="","",Items!B68)</f>
        <v/>
      </c>
      <c r="C68" s="16" t="str">
        <f>IF($A68="","",Items!C68&amp;"")</f>
        <v/>
      </c>
      <c r="D68" s="21" t="str">
        <f>IF(OR($A68="",Locations!$A$7=""),"",N(Opening!C68)+SUMIFS(Movements!$D$4:$D$2003,Movements!$B$4:$B$2003,$A68,Movements!$F$4:$F$2003,Locations!$A$7)-SUMIFS(Movements!$D$4:$D$2003,Movements!$B$4:$B$2003,$A68,Movements!$E$4:$E$2003,Locations!$A$7))</f>
        <v/>
      </c>
      <c r="E68" s="21" t="str">
        <f>IF(OR($A68="",Locations!$A$8=""),"",N(Opening!D68)+SUMIFS(Movements!$D$4:$D$2003,Movements!$B$4:$B$2003,$A68,Movements!$F$4:$F$2003,Locations!$A$8)-SUMIFS(Movements!$D$4:$D$2003,Movements!$B$4:$B$2003,$A68,Movements!$E$4:$E$2003,Locations!$A$8))</f>
        <v/>
      </c>
      <c r="F68" s="21" t="str">
        <f>IF(OR($A68="",Locations!$A$9=""),"",N(Opening!E68)+SUMIFS(Movements!$D$4:$D$2003,Movements!$B$4:$B$2003,$A68,Movements!$F$4:$F$2003,Locations!$A$9)-SUMIFS(Movements!$D$4:$D$2003,Movements!$B$4:$B$2003,$A68,Movements!$E$4:$E$2003,Locations!$A$9))</f>
        <v/>
      </c>
      <c r="G68" s="21" t="str">
        <f>IF(OR($A68="",Locations!$A$10=""),"",N(Opening!F68)+SUMIFS(Movements!$D$4:$D$2003,Movements!$B$4:$B$2003,$A68,Movements!$F$4:$F$2003,Locations!$A$10)-SUMIFS(Movements!$D$4:$D$2003,Movements!$B$4:$B$2003,$A68,Movements!$E$4:$E$2003,Locations!$A$10))</f>
        <v/>
      </c>
      <c r="H68" s="21" t="str">
        <f>IF(OR($A68="",Locations!$A$11=""),"",N(Opening!G68)+SUMIFS(Movements!$D$4:$D$2003,Movements!$B$4:$B$2003,$A68,Movements!$F$4:$F$2003,Locations!$A$11)-SUMIFS(Movements!$D$4:$D$2003,Movements!$B$4:$B$2003,$A68,Movements!$E$4:$E$2003,Locations!$A$11))</f>
        <v/>
      </c>
      <c r="I68" s="21" t="str">
        <f>IF(OR($A68="",Locations!$A$12=""),"",N(Opening!H68)+SUMIFS(Movements!$D$4:$D$2003,Movements!$B$4:$B$2003,$A68,Movements!$F$4:$F$2003,Locations!$A$12)-SUMIFS(Movements!$D$4:$D$2003,Movements!$B$4:$B$2003,$A68,Movements!$E$4:$E$2003,Locations!$A$12))</f>
        <v/>
      </c>
      <c r="J68" s="21" t="str">
        <f>IF(OR($A68="",Locations!$A$13=""),"",N(Opening!I68)+SUMIFS(Movements!$D$4:$D$2003,Movements!$B$4:$B$2003,$A68,Movements!$F$4:$F$2003,Locations!$A$13)-SUMIFS(Movements!$D$4:$D$2003,Movements!$B$4:$B$2003,$A68,Movements!$E$4:$E$2003,Locations!$A$13))</f>
        <v/>
      </c>
      <c r="K68" s="21" t="str">
        <f>IF(OR($A68="",Locations!$A$14=""),"",N(Opening!J68)+SUMIFS(Movements!$D$4:$D$2003,Movements!$B$4:$B$2003,$A68,Movements!$F$4:$F$2003,Locations!$A$14)-SUMIFS(Movements!$D$4:$D$2003,Movements!$B$4:$B$2003,$A68,Movements!$E$4:$E$2003,Locations!$A$14))</f>
        <v/>
      </c>
      <c r="L68" s="22" t="str">
        <f t="shared" ref="L68:L131" si="2">IF($A68="","",SUM(D68:K68))</f>
        <v/>
      </c>
      <c r="M68" s="21" t="str">
        <f>IF($A68="","",N(Items!E68))</f>
        <v/>
      </c>
      <c r="N68" s="23" t="str">
        <f t="shared" ref="N68:N131" si="3">IF($A68="","",IF(COUNTIF(D68:K68,"&lt;0")&gt;0,"Negative",IF(L68&lt;=M68,"Reorder","OK")))</f>
        <v/>
      </c>
      <c r="O68" s="21" t="str">
        <f>IF($A68="","",IF(L68&lt;=M68,MAX(0,N(Items!F68)-L68),0))</f>
        <v/>
      </c>
      <c r="P68" s="24" t="str">
        <f>IF($A68="","",ROUND(L68*N(Items!D68),2))</f>
        <v/>
      </c>
    </row>
    <row r="69" spans="1:16" x14ac:dyDescent="0.3">
      <c r="A69" s="16" t="str">
        <f>IF(Items!A69="","",Items!A69)</f>
        <v/>
      </c>
      <c r="B69" s="16" t="str">
        <f>IF($A69="","",Items!B69)</f>
        <v/>
      </c>
      <c r="C69" s="16" t="str">
        <f>IF($A69="","",Items!C69&amp;"")</f>
        <v/>
      </c>
      <c r="D69" s="21" t="str">
        <f>IF(OR($A69="",Locations!$A$7=""),"",N(Opening!C69)+SUMIFS(Movements!$D$4:$D$2003,Movements!$B$4:$B$2003,$A69,Movements!$F$4:$F$2003,Locations!$A$7)-SUMIFS(Movements!$D$4:$D$2003,Movements!$B$4:$B$2003,$A69,Movements!$E$4:$E$2003,Locations!$A$7))</f>
        <v/>
      </c>
      <c r="E69" s="21" t="str">
        <f>IF(OR($A69="",Locations!$A$8=""),"",N(Opening!D69)+SUMIFS(Movements!$D$4:$D$2003,Movements!$B$4:$B$2003,$A69,Movements!$F$4:$F$2003,Locations!$A$8)-SUMIFS(Movements!$D$4:$D$2003,Movements!$B$4:$B$2003,$A69,Movements!$E$4:$E$2003,Locations!$A$8))</f>
        <v/>
      </c>
      <c r="F69" s="21" t="str">
        <f>IF(OR($A69="",Locations!$A$9=""),"",N(Opening!E69)+SUMIFS(Movements!$D$4:$D$2003,Movements!$B$4:$B$2003,$A69,Movements!$F$4:$F$2003,Locations!$A$9)-SUMIFS(Movements!$D$4:$D$2003,Movements!$B$4:$B$2003,$A69,Movements!$E$4:$E$2003,Locations!$A$9))</f>
        <v/>
      </c>
      <c r="G69" s="21" t="str">
        <f>IF(OR($A69="",Locations!$A$10=""),"",N(Opening!F69)+SUMIFS(Movements!$D$4:$D$2003,Movements!$B$4:$B$2003,$A69,Movements!$F$4:$F$2003,Locations!$A$10)-SUMIFS(Movements!$D$4:$D$2003,Movements!$B$4:$B$2003,$A69,Movements!$E$4:$E$2003,Locations!$A$10))</f>
        <v/>
      </c>
      <c r="H69" s="21" t="str">
        <f>IF(OR($A69="",Locations!$A$11=""),"",N(Opening!G69)+SUMIFS(Movements!$D$4:$D$2003,Movements!$B$4:$B$2003,$A69,Movements!$F$4:$F$2003,Locations!$A$11)-SUMIFS(Movements!$D$4:$D$2003,Movements!$B$4:$B$2003,$A69,Movements!$E$4:$E$2003,Locations!$A$11))</f>
        <v/>
      </c>
      <c r="I69" s="21" t="str">
        <f>IF(OR($A69="",Locations!$A$12=""),"",N(Opening!H69)+SUMIFS(Movements!$D$4:$D$2003,Movements!$B$4:$B$2003,$A69,Movements!$F$4:$F$2003,Locations!$A$12)-SUMIFS(Movements!$D$4:$D$2003,Movements!$B$4:$B$2003,$A69,Movements!$E$4:$E$2003,Locations!$A$12))</f>
        <v/>
      </c>
      <c r="J69" s="21" t="str">
        <f>IF(OR($A69="",Locations!$A$13=""),"",N(Opening!I69)+SUMIFS(Movements!$D$4:$D$2003,Movements!$B$4:$B$2003,$A69,Movements!$F$4:$F$2003,Locations!$A$13)-SUMIFS(Movements!$D$4:$D$2003,Movements!$B$4:$B$2003,$A69,Movements!$E$4:$E$2003,Locations!$A$13))</f>
        <v/>
      </c>
      <c r="K69" s="21" t="str">
        <f>IF(OR($A69="",Locations!$A$14=""),"",N(Opening!J69)+SUMIFS(Movements!$D$4:$D$2003,Movements!$B$4:$B$2003,$A69,Movements!$F$4:$F$2003,Locations!$A$14)-SUMIFS(Movements!$D$4:$D$2003,Movements!$B$4:$B$2003,$A69,Movements!$E$4:$E$2003,Locations!$A$14))</f>
        <v/>
      </c>
      <c r="L69" s="22" t="str">
        <f t="shared" si="2"/>
        <v/>
      </c>
      <c r="M69" s="21" t="str">
        <f>IF($A69="","",N(Items!E69))</f>
        <v/>
      </c>
      <c r="N69" s="23" t="str">
        <f t="shared" si="3"/>
        <v/>
      </c>
      <c r="O69" s="21" t="str">
        <f>IF($A69="","",IF(L69&lt;=M69,MAX(0,N(Items!F69)-L69),0))</f>
        <v/>
      </c>
      <c r="P69" s="24" t="str">
        <f>IF($A69="","",ROUND(L69*N(Items!D69),2))</f>
        <v/>
      </c>
    </row>
    <row r="70" spans="1:16" x14ac:dyDescent="0.3">
      <c r="A70" s="16" t="str">
        <f>IF(Items!A70="","",Items!A70)</f>
        <v/>
      </c>
      <c r="B70" s="16" t="str">
        <f>IF($A70="","",Items!B70)</f>
        <v/>
      </c>
      <c r="C70" s="16" t="str">
        <f>IF($A70="","",Items!C70&amp;"")</f>
        <v/>
      </c>
      <c r="D70" s="21" t="str">
        <f>IF(OR($A70="",Locations!$A$7=""),"",N(Opening!C70)+SUMIFS(Movements!$D$4:$D$2003,Movements!$B$4:$B$2003,$A70,Movements!$F$4:$F$2003,Locations!$A$7)-SUMIFS(Movements!$D$4:$D$2003,Movements!$B$4:$B$2003,$A70,Movements!$E$4:$E$2003,Locations!$A$7))</f>
        <v/>
      </c>
      <c r="E70" s="21" t="str">
        <f>IF(OR($A70="",Locations!$A$8=""),"",N(Opening!D70)+SUMIFS(Movements!$D$4:$D$2003,Movements!$B$4:$B$2003,$A70,Movements!$F$4:$F$2003,Locations!$A$8)-SUMIFS(Movements!$D$4:$D$2003,Movements!$B$4:$B$2003,$A70,Movements!$E$4:$E$2003,Locations!$A$8))</f>
        <v/>
      </c>
      <c r="F70" s="21" t="str">
        <f>IF(OR($A70="",Locations!$A$9=""),"",N(Opening!E70)+SUMIFS(Movements!$D$4:$D$2003,Movements!$B$4:$B$2003,$A70,Movements!$F$4:$F$2003,Locations!$A$9)-SUMIFS(Movements!$D$4:$D$2003,Movements!$B$4:$B$2003,$A70,Movements!$E$4:$E$2003,Locations!$A$9))</f>
        <v/>
      </c>
      <c r="G70" s="21" t="str">
        <f>IF(OR($A70="",Locations!$A$10=""),"",N(Opening!F70)+SUMIFS(Movements!$D$4:$D$2003,Movements!$B$4:$B$2003,$A70,Movements!$F$4:$F$2003,Locations!$A$10)-SUMIFS(Movements!$D$4:$D$2003,Movements!$B$4:$B$2003,$A70,Movements!$E$4:$E$2003,Locations!$A$10))</f>
        <v/>
      </c>
      <c r="H70" s="21" t="str">
        <f>IF(OR($A70="",Locations!$A$11=""),"",N(Opening!G70)+SUMIFS(Movements!$D$4:$D$2003,Movements!$B$4:$B$2003,$A70,Movements!$F$4:$F$2003,Locations!$A$11)-SUMIFS(Movements!$D$4:$D$2003,Movements!$B$4:$B$2003,$A70,Movements!$E$4:$E$2003,Locations!$A$11))</f>
        <v/>
      </c>
      <c r="I70" s="21" t="str">
        <f>IF(OR($A70="",Locations!$A$12=""),"",N(Opening!H70)+SUMIFS(Movements!$D$4:$D$2003,Movements!$B$4:$B$2003,$A70,Movements!$F$4:$F$2003,Locations!$A$12)-SUMIFS(Movements!$D$4:$D$2003,Movements!$B$4:$B$2003,$A70,Movements!$E$4:$E$2003,Locations!$A$12))</f>
        <v/>
      </c>
      <c r="J70" s="21" t="str">
        <f>IF(OR($A70="",Locations!$A$13=""),"",N(Opening!I70)+SUMIFS(Movements!$D$4:$D$2003,Movements!$B$4:$B$2003,$A70,Movements!$F$4:$F$2003,Locations!$A$13)-SUMIFS(Movements!$D$4:$D$2003,Movements!$B$4:$B$2003,$A70,Movements!$E$4:$E$2003,Locations!$A$13))</f>
        <v/>
      </c>
      <c r="K70" s="21" t="str">
        <f>IF(OR($A70="",Locations!$A$14=""),"",N(Opening!J70)+SUMIFS(Movements!$D$4:$D$2003,Movements!$B$4:$B$2003,$A70,Movements!$F$4:$F$2003,Locations!$A$14)-SUMIFS(Movements!$D$4:$D$2003,Movements!$B$4:$B$2003,$A70,Movements!$E$4:$E$2003,Locations!$A$14))</f>
        <v/>
      </c>
      <c r="L70" s="22" t="str">
        <f t="shared" si="2"/>
        <v/>
      </c>
      <c r="M70" s="21" t="str">
        <f>IF($A70="","",N(Items!E70))</f>
        <v/>
      </c>
      <c r="N70" s="23" t="str">
        <f t="shared" si="3"/>
        <v/>
      </c>
      <c r="O70" s="21" t="str">
        <f>IF($A70="","",IF(L70&lt;=M70,MAX(0,N(Items!F70)-L70),0))</f>
        <v/>
      </c>
      <c r="P70" s="24" t="str">
        <f>IF($A70="","",ROUND(L70*N(Items!D70),2))</f>
        <v/>
      </c>
    </row>
    <row r="71" spans="1:16" x14ac:dyDescent="0.3">
      <c r="A71" s="16" t="str">
        <f>IF(Items!A71="","",Items!A71)</f>
        <v/>
      </c>
      <c r="B71" s="16" t="str">
        <f>IF($A71="","",Items!B71)</f>
        <v/>
      </c>
      <c r="C71" s="16" t="str">
        <f>IF($A71="","",Items!C71&amp;"")</f>
        <v/>
      </c>
      <c r="D71" s="21" t="str">
        <f>IF(OR($A71="",Locations!$A$7=""),"",N(Opening!C71)+SUMIFS(Movements!$D$4:$D$2003,Movements!$B$4:$B$2003,$A71,Movements!$F$4:$F$2003,Locations!$A$7)-SUMIFS(Movements!$D$4:$D$2003,Movements!$B$4:$B$2003,$A71,Movements!$E$4:$E$2003,Locations!$A$7))</f>
        <v/>
      </c>
      <c r="E71" s="21" t="str">
        <f>IF(OR($A71="",Locations!$A$8=""),"",N(Opening!D71)+SUMIFS(Movements!$D$4:$D$2003,Movements!$B$4:$B$2003,$A71,Movements!$F$4:$F$2003,Locations!$A$8)-SUMIFS(Movements!$D$4:$D$2003,Movements!$B$4:$B$2003,$A71,Movements!$E$4:$E$2003,Locations!$A$8))</f>
        <v/>
      </c>
      <c r="F71" s="21" t="str">
        <f>IF(OR($A71="",Locations!$A$9=""),"",N(Opening!E71)+SUMIFS(Movements!$D$4:$D$2003,Movements!$B$4:$B$2003,$A71,Movements!$F$4:$F$2003,Locations!$A$9)-SUMIFS(Movements!$D$4:$D$2003,Movements!$B$4:$B$2003,$A71,Movements!$E$4:$E$2003,Locations!$A$9))</f>
        <v/>
      </c>
      <c r="G71" s="21" t="str">
        <f>IF(OR($A71="",Locations!$A$10=""),"",N(Opening!F71)+SUMIFS(Movements!$D$4:$D$2003,Movements!$B$4:$B$2003,$A71,Movements!$F$4:$F$2003,Locations!$A$10)-SUMIFS(Movements!$D$4:$D$2003,Movements!$B$4:$B$2003,$A71,Movements!$E$4:$E$2003,Locations!$A$10))</f>
        <v/>
      </c>
      <c r="H71" s="21" t="str">
        <f>IF(OR($A71="",Locations!$A$11=""),"",N(Opening!G71)+SUMIFS(Movements!$D$4:$D$2003,Movements!$B$4:$B$2003,$A71,Movements!$F$4:$F$2003,Locations!$A$11)-SUMIFS(Movements!$D$4:$D$2003,Movements!$B$4:$B$2003,$A71,Movements!$E$4:$E$2003,Locations!$A$11))</f>
        <v/>
      </c>
      <c r="I71" s="21" t="str">
        <f>IF(OR($A71="",Locations!$A$12=""),"",N(Opening!H71)+SUMIFS(Movements!$D$4:$D$2003,Movements!$B$4:$B$2003,$A71,Movements!$F$4:$F$2003,Locations!$A$12)-SUMIFS(Movements!$D$4:$D$2003,Movements!$B$4:$B$2003,$A71,Movements!$E$4:$E$2003,Locations!$A$12))</f>
        <v/>
      </c>
      <c r="J71" s="21" t="str">
        <f>IF(OR($A71="",Locations!$A$13=""),"",N(Opening!I71)+SUMIFS(Movements!$D$4:$D$2003,Movements!$B$4:$B$2003,$A71,Movements!$F$4:$F$2003,Locations!$A$13)-SUMIFS(Movements!$D$4:$D$2003,Movements!$B$4:$B$2003,$A71,Movements!$E$4:$E$2003,Locations!$A$13))</f>
        <v/>
      </c>
      <c r="K71" s="21" t="str">
        <f>IF(OR($A71="",Locations!$A$14=""),"",N(Opening!J71)+SUMIFS(Movements!$D$4:$D$2003,Movements!$B$4:$B$2003,$A71,Movements!$F$4:$F$2003,Locations!$A$14)-SUMIFS(Movements!$D$4:$D$2003,Movements!$B$4:$B$2003,$A71,Movements!$E$4:$E$2003,Locations!$A$14))</f>
        <v/>
      </c>
      <c r="L71" s="22" t="str">
        <f t="shared" si="2"/>
        <v/>
      </c>
      <c r="M71" s="21" t="str">
        <f>IF($A71="","",N(Items!E71))</f>
        <v/>
      </c>
      <c r="N71" s="23" t="str">
        <f t="shared" si="3"/>
        <v/>
      </c>
      <c r="O71" s="21" t="str">
        <f>IF($A71="","",IF(L71&lt;=M71,MAX(0,N(Items!F71)-L71),0))</f>
        <v/>
      </c>
      <c r="P71" s="24" t="str">
        <f>IF($A71="","",ROUND(L71*N(Items!D71),2))</f>
        <v/>
      </c>
    </row>
    <row r="72" spans="1:16" x14ac:dyDescent="0.3">
      <c r="A72" s="16" t="str">
        <f>IF(Items!A72="","",Items!A72)</f>
        <v/>
      </c>
      <c r="B72" s="16" t="str">
        <f>IF($A72="","",Items!B72)</f>
        <v/>
      </c>
      <c r="C72" s="16" t="str">
        <f>IF($A72="","",Items!C72&amp;"")</f>
        <v/>
      </c>
      <c r="D72" s="21" t="str">
        <f>IF(OR($A72="",Locations!$A$7=""),"",N(Opening!C72)+SUMIFS(Movements!$D$4:$D$2003,Movements!$B$4:$B$2003,$A72,Movements!$F$4:$F$2003,Locations!$A$7)-SUMIFS(Movements!$D$4:$D$2003,Movements!$B$4:$B$2003,$A72,Movements!$E$4:$E$2003,Locations!$A$7))</f>
        <v/>
      </c>
      <c r="E72" s="21" t="str">
        <f>IF(OR($A72="",Locations!$A$8=""),"",N(Opening!D72)+SUMIFS(Movements!$D$4:$D$2003,Movements!$B$4:$B$2003,$A72,Movements!$F$4:$F$2003,Locations!$A$8)-SUMIFS(Movements!$D$4:$D$2003,Movements!$B$4:$B$2003,$A72,Movements!$E$4:$E$2003,Locations!$A$8))</f>
        <v/>
      </c>
      <c r="F72" s="21" t="str">
        <f>IF(OR($A72="",Locations!$A$9=""),"",N(Opening!E72)+SUMIFS(Movements!$D$4:$D$2003,Movements!$B$4:$B$2003,$A72,Movements!$F$4:$F$2003,Locations!$A$9)-SUMIFS(Movements!$D$4:$D$2003,Movements!$B$4:$B$2003,$A72,Movements!$E$4:$E$2003,Locations!$A$9))</f>
        <v/>
      </c>
      <c r="G72" s="21" t="str">
        <f>IF(OR($A72="",Locations!$A$10=""),"",N(Opening!F72)+SUMIFS(Movements!$D$4:$D$2003,Movements!$B$4:$B$2003,$A72,Movements!$F$4:$F$2003,Locations!$A$10)-SUMIFS(Movements!$D$4:$D$2003,Movements!$B$4:$B$2003,$A72,Movements!$E$4:$E$2003,Locations!$A$10))</f>
        <v/>
      </c>
      <c r="H72" s="21" t="str">
        <f>IF(OR($A72="",Locations!$A$11=""),"",N(Opening!G72)+SUMIFS(Movements!$D$4:$D$2003,Movements!$B$4:$B$2003,$A72,Movements!$F$4:$F$2003,Locations!$A$11)-SUMIFS(Movements!$D$4:$D$2003,Movements!$B$4:$B$2003,$A72,Movements!$E$4:$E$2003,Locations!$A$11))</f>
        <v/>
      </c>
      <c r="I72" s="21" t="str">
        <f>IF(OR($A72="",Locations!$A$12=""),"",N(Opening!H72)+SUMIFS(Movements!$D$4:$D$2003,Movements!$B$4:$B$2003,$A72,Movements!$F$4:$F$2003,Locations!$A$12)-SUMIFS(Movements!$D$4:$D$2003,Movements!$B$4:$B$2003,$A72,Movements!$E$4:$E$2003,Locations!$A$12))</f>
        <v/>
      </c>
      <c r="J72" s="21" t="str">
        <f>IF(OR($A72="",Locations!$A$13=""),"",N(Opening!I72)+SUMIFS(Movements!$D$4:$D$2003,Movements!$B$4:$B$2003,$A72,Movements!$F$4:$F$2003,Locations!$A$13)-SUMIFS(Movements!$D$4:$D$2003,Movements!$B$4:$B$2003,$A72,Movements!$E$4:$E$2003,Locations!$A$13))</f>
        <v/>
      </c>
      <c r="K72" s="21" t="str">
        <f>IF(OR($A72="",Locations!$A$14=""),"",N(Opening!J72)+SUMIFS(Movements!$D$4:$D$2003,Movements!$B$4:$B$2003,$A72,Movements!$F$4:$F$2003,Locations!$A$14)-SUMIFS(Movements!$D$4:$D$2003,Movements!$B$4:$B$2003,$A72,Movements!$E$4:$E$2003,Locations!$A$14))</f>
        <v/>
      </c>
      <c r="L72" s="22" t="str">
        <f t="shared" si="2"/>
        <v/>
      </c>
      <c r="M72" s="21" t="str">
        <f>IF($A72="","",N(Items!E72))</f>
        <v/>
      </c>
      <c r="N72" s="23" t="str">
        <f t="shared" si="3"/>
        <v/>
      </c>
      <c r="O72" s="21" t="str">
        <f>IF($A72="","",IF(L72&lt;=M72,MAX(0,N(Items!F72)-L72),0))</f>
        <v/>
      </c>
      <c r="P72" s="24" t="str">
        <f>IF($A72="","",ROUND(L72*N(Items!D72),2))</f>
        <v/>
      </c>
    </row>
    <row r="73" spans="1:16" x14ac:dyDescent="0.3">
      <c r="A73" s="16" t="str">
        <f>IF(Items!A73="","",Items!A73)</f>
        <v/>
      </c>
      <c r="B73" s="16" t="str">
        <f>IF($A73="","",Items!B73)</f>
        <v/>
      </c>
      <c r="C73" s="16" t="str">
        <f>IF($A73="","",Items!C73&amp;"")</f>
        <v/>
      </c>
      <c r="D73" s="21" t="str">
        <f>IF(OR($A73="",Locations!$A$7=""),"",N(Opening!C73)+SUMIFS(Movements!$D$4:$D$2003,Movements!$B$4:$B$2003,$A73,Movements!$F$4:$F$2003,Locations!$A$7)-SUMIFS(Movements!$D$4:$D$2003,Movements!$B$4:$B$2003,$A73,Movements!$E$4:$E$2003,Locations!$A$7))</f>
        <v/>
      </c>
      <c r="E73" s="21" t="str">
        <f>IF(OR($A73="",Locations!$A$8=""),"",N(Opening!D73)+SUMIFS(Movements!$D$4:$D$2003,Movements!$B$4:$B$2003,$A73,Movements!$F$4:$F$2003,Locations!$A$8)-SUMIFS(Movements!$D$4:$D$2003,Movements!$B$4:$B$2003,$A73,Movements!$E$4:$E$2003,Locations!$A$8))</f>
        <v/>
      </c>
      <c r="F73" s="21" t="str">
        <f>IF(OR($A73="",Locations!$A$9=""),"",N(Opening!E73)+SUMIFS(Movements!$D$4:$D$2003,Movements!$B$4:$B$2003,$A73,Movements!$F$4:$F$2003,Locations!$A$9)-SUMIFS(Movements!$D$4:$D$2003,Movements!$B$4:$B$2003,$A73,Movements!$E$4:$E$2003,Locations!$A$9))</f>
        <v/>
      </c>
      <c r="G73" s="21" t="str">
        <f>IF(OR($A73="",Locations!$A$10=""),"",N(Opening!F73)+SUMIFS(Movements!$D$4:$D$2003,Movements!$B$4:$B$2003,$A73,Movements!$F$4:$F$2003,Locations!$A$10)-SUMIFS(Movements!$D$4:$D$2003,Movements!$B$4:$B$2003,$A73,Movements!$E$4:$E$2003,Locations!$A$10))</f>
        <v/>
      </c>
      <c r="H73" s="21" t="str">
        <f>IF(OR($A73="",Locations!$A$11=""),"",N(Opening!G73)+SUMIFS(Movements!$D$4:$D$2003,Movements!$B$4:$B$2003,$A73,Movements!$F$4:$F$2003,Locations!$A$11)-SUMIFS(Movements!$D$4:$D$2003,Movements!$B$4:$B$2003,$A73,Movements!$E$4:$E$2003,Locations!$A$11))</f>
        <v/>
      </c>
      <c r="I73" s="21" t="str">
        <f>IF(OR($A73="",Locations!$A$12=""),"",N(Opening!H73)+SUMIFS(Movements!$D$4:$D$2003,Movements!$B$4:$B$2003,$A73,Movements!$F$4:$F$2003,Locations!$A$12)-SUMIFS(Movements!$D$4:$D$2003,Movements!$B$4:$B$2003,$A73,Movements!$E$4:$E$2003,Locations!$A$12))</f>
        <v/>
      </c>
      <c r="J73" s="21" t="str">
        <f>IF(OR($A73="",Locations!$A$13=""),"",N(Opening!I73)+SUMIFS(Movements!$D$4:$D$2003,Movements!$B$4:$B$2003,$A73,Movements!$F$4:$F$2003,Locations!$A$13)-SUMIFS(Movements!$D$4:$D$2003,Movements!$B$4:$B$2003,$A73,Movements!$E$4:$E$2003,Locations!$A$13))</f>
        <v/>
      </c>
      <c r="K73" s="21" t="str">
        <f>IF(OR($A73="",Locations!$A$14=""),"",N(Opening!J73)+SUMIFS(Movements!$D$4:$D$2003,Movements!$B$4:$B$2003,$A73,Movements!$F$4:$F$2003,Locations!$A$14)-SUMIFS(Movements!$D$4:$D$2003,Movements!$B$4:$B$2003,$A73,Movements!$E$4:$E$2003,Locations!$A$14))</f>
        <v/>
      </c>
      <c r="L73" s="22" t="str">
        <f t="shared" si="2"/>
        <v/>
      </c>
      <c r="M73" s="21" t="str">
        <f>IF($A73="","",N(Items!E73))</f>
        <v/>
      </c>
      <c r="N73" s="23" t="str">
        <f t="shared" si="3"/>
        <v/>
      </c>
      <c r="O73" s="21" t="str">
        <f>IF($A73="","",IF(L73&lt;=M73,MAX(0,N(Items!F73)-L73),0))</f>
        <v/>
      </c>
      <c r="P73" s="24" t="str">
        <f>IF($A73="","",ROUND(L73*N(Items!D73),2))</f>
        <v/>
      </c>
    </row>
    <row r="74" spans="1:16" x14ac:dyDescent="0.3">
      <c r="A74" s="16" t="str">
        <f>IF(Items!A74="","",Items!A74)</f>
        <v/>
      </c>
      <c r="B74" s="16" t="str">
        <f>IF($A74="","",Items!B74)</f>
        <v/>
      </c>
      <c r="C74" s="16" t="str">
        <f>IF($A74="","",Items!C74&amp;"")</f>
        <v/>
      </c>
      <c r="D74" s="21" t="str">
        <f>IF(OR($A74="",Locations!$A$7=""),"",N(Opening!C74)+SUMIFS(Movements!$D$4:$D$2003,Movements!$B$4:$B$2003,$A74,Movements!$F$4:$F$2003,Locations!$A$7)-SUMIFS(Movements!$D$4:$D$2003,Movements!$B$4:$B$2003,$A74,Movements!$E$4:$E$2003,Locations!$A$7))</f>
        <v/>
      </c>
      <c r="E74" s="21" t="str">
        <f>IF(OR($A74="",Locations!$A$8=""),"",N(Opening!D74)+SUMIFS(Movements!$D$4:$D$2003,Movements!$B$4:$B$2003,$A74,Movements!$F$4:$F$2003,Locations!$A$8)-SUMIFS(Movements!$D$4:$D$2003,Movements!$B$4:$B$2003,$A74,Movements!$E$4:$E$2003,Locations!$A$8))</f>
        <v/>
      </c>
      <c r="F74" s="21" t="str">
        <f>IF(OR($A74="",Locations!$A$9=""),"",N(Opening!E74)+SUMIFS(Movements!$D$4:$D$2003,Movements!$B$4:$B$2003,$A74,Movements!$F$4:$F$2003,Locations!$A$9)-SUMIFS(Movements!$D$4:$D$2003,Movements!$B$4:$B$2003,$A74,Movements!$E$4:$E$2003,Locations!$A$9))</f>
        <v/>
      </c>
      <c r="G74" s="21" t="str">
        <f>IF(OR($A74="",Locations!$A$10=""),"",N(Opening!F74)+SUMIFS(Movements!$D$4:$D$2003,Movements!$B$4:$B$2003,$A74,Movements!$F$4:$F$2003,Locations!$A$10)-SUMIFS(Movements!$D$4:$D$2003,Movements!$B$4:$B$2003,$A74,Movements!$E$4:$E$2003,Locations!$A$10))</f>
        <v/>
      </c>
      <c r="H74" s="21" t="str">
        <f>IF(OR($A74="",Locations!$A$11=""),"",N(Opening!G74)+SUMIFS(Movements!$D$4:$D$2003,Movements!$B$4:$B$2003,$A74,Movements!$F$4:$F$2003,Locations!$A$11)-SUMIFS(Movements!$D$4:$D$2003,Movements!$B$4:$B$2003,$A74,Movements!$E$4:$E$2003,Locations!$A$11))</f>
        <v/>
      </c>
      <c r="I74" s="21" t="str">
        <f>IF(OR($A74="",Locations!$A$12=""),"",N(Opening!H74)+SUMIFS(Movements!$D$4:$D$2003,Movements!$B$4:$B$2003,$A74,Movements!$F$4:$F$2003,Locations!$A$12)-SUMIFS(Movements!$D$4:$D$2003,Movements!$B$4:$B$2003,$A74,Movements!$E$4:$E$2003,Locations!$A$12))</f>
        <v/>
      </c>
      <c r="J74" s="21" t="str">
        <f>IF(OR($A74="",Locations!$A$13=""),"",N(Opening!I74)+SUMIFS(Movements!$D$4:$D$2003,Movements!$B$4:$B$2003,$A74,Movements!$F$4:$F$2003,Locations!$A$13)-SUMIFS(Movements!$D$4:$D$2003,Movements!$B$4:$B$2003,$A74,Movements!$E$4:$E$2003,Locations!$A$13))</f>
        <v/>
      </c>
      <c r="K74" s="21" t="str">
        <f>IF(OR($A74="",Locations!$A$14=""),"",N(Opening!J74)+SUMIFS(Movements!$D$4:$D$2003,Movements!$B$4:$B$2003,$A74,Movements!$F$4:$F$2003,Locations!$A$14)-SUMIFS(Movements!$D$4:$D$2003,Movements!$B$4:$B$2003,$A74,Movements!$E$4:$E$2003,Locations!$A$14))</f>
        <v/>
      </c>
      <c r="L74" s="22" t="str">
        <f t="shared" si="2"/>
        <v/>
      </c>
      <c r="M74" s="21" t="str">
        <f>IF($A74="","",N(Items!E74))</f>
        <v/>
      </c>
      <c r="N74" s="23" t="str">
        <f t="shared" si="3"/>
        <v/>
      </c>
      <c r="O74" s="21" t="str">
        <f>IF($A74="","",IF(L74&lt;=M74,MAX(0,N(Items!F74)-L74),0))</f>
        <v/>
      </c>
      <c r="P74" s="24" t="str">
        <f>IF($A74="","",ROUND(L74*N(Items!D74),2))</f>
        <v/>
      </c>
    </row>
    <row r="75" spans="1:16" x14ac:dyDescent="0.3">
      <c r="A75" s="16" t="str">
        <f>IF(Items!A75="","",Items!A75)</f>
        <v/>
      </c>
      <c r="B75" s="16" t="str">
        <f>IF($A75="","",Items!B75)</f>
        <v/>
      </c>
      <c r="C75" s="16" t="str">
        <f>IF($A75="","",Items!C75&amp;"")</f>
        <v/>
      </c>
      <c r="D75" s="21" t="str">
        <f>IF(OR($A75="",Locations!$A$7=""),"",N(Opening!C75)+SUMIFS(Movements!$D$4:$D$2003,Movements!$B$4:$B$2003,$A75,Movements!$F$4:$F$2003,Locations!$A$7)-SUMIFS(Movements!$D$4:$D$2003,Movements!$B$4:$B$2003,$A75,Movements!$E$4:$E$2003,Locations!$A$7))</f>
        <v/>
      </c>
      <c r="E75" s="21" t="str">
        <f>IF(OR($A75="",Locations!$A$8=""),"",N(Opening!D75)+SUMIFS(Movements!$D$4:$D$2003,Movements!$B$4:$B$2003,$A75,Movements!$F$4:$F$2003,Locations!$A$8)-SUMIFS(Movements!$D$4:$D$2003,Movements!$B$4:$B$2003,$A75,Movements!$E$4:$E$2003,Locations!$A$8))</f>
        <v/>
      </c>
      <c r="F75" s="21" t="str">
        <f>IF(OR($A75="",Locations!$A$9=""),"",N(Opening!E75)+SUMIFS(Movements!$D$4:$D$2003,Movements!$B$4:$B$2003,$A75,Movements!$F$4:$F$2003,Locations!$A$9)-SUMIFS(Movements!$D$4:$D$2003,Movements!$B$4:$B$2003,$A75,Movements!$E$4:$E$2003,Locations!$A$9))</f>
        <v/>
      </c>
      <c r="G75" s="21" t="str">
        <f>IF(OR($A75="",Locations!$A$10=""),"",N(Opening!F75)+SUMIFS(Movements!$D$4:$D$2003,Movements!$B$4:$B$2003,$A75,Movements!$F$4:$F$2003,Locations!$A$10)-SUMIFS(Movements!$D$4:$D$2003,Movements!$B$4:$B$2003,$A75,Movements!$E$4:$E$2003,Locations!$A$10))</f>
        <v/>
      </c>
      <c r="H75" s="21" t="str">
        <f>IF(OR($A75="",Locations!$A$11=""),"",N(Opening!G75)+SUMIFS(Movements!$D$4:$D$2003,Movements!$B$4:$B$2003,$A75,Movements!$F$4:$F$2003,Locations!$A$11)-SUMIFS(Movements!$D$4:$D$2003,Movements!$B$4:$B$2003,$A75,Movements!$E$4:$E$2003,Locations!$A$11))</f>
        <v/>
      </c>
      <c r="I75" s="21" t="str">
        <f>IF(OR($A75="",Locations!$A$12=""),"",N(Opening!H75)+SUMIFS(Movements!$D$4:$D$2003,Movements!$B$4:$B$2003,$A75,Movements!$F$4:$F$2003,Locations!$A$12)-SUMIFS(Movements!$D$4:$D$2003,Movements!$B$4:$B$2003,$A75,Movements!$E$4:$E$2003,Locations!$A$12))</f>
        <v/>
      </c>
      <c r="J75" s="21" t="str">
        <f>IF(OR($A75="",Locations!$A$13=""),"",N(Opening!I75)+SUMIFS(Movements!$D$4:$D$2003,Movements!$B$4:$B$2003,$A75,Movements!$F$4:$F$2003,Locations!$A$13)-SUMIFS(Movements!$D$4:$D$2003,Movements!$B$4:$B$2003,$A75,Movements!$E$4:$E$2003,Locations!$A$13))</f>
        <v/>
      </c>
      <c r="K75" s="21" t="str">
        <f>IF(OR($A75="",Locations!$A$14=""),"",N(Opening!J75)+SUMIFS(Movements!$D$4:$D$2003,Movements!$B$4:$B$2003,$A75,Movements!$F$4:$F$2003,Locations!$A$14)-SUMIFS(Movements!$D$4:$D$2003,Movements!$B$4:$B$2003,$A75,Movements!$E$4:$E$2003,Locations!$A$14))</f>
        <v/>
      </c>
      <c r="L75" s="22" t="str">
        <f t="shared" si="2"/>
        <v/>
      </c>
      <c r="M75" s="21" t="str">
        <f>IF($A75="","",N(Items!E75))</f>
        <v/>
      </c>
      <c r="N75" s="23" t="str">
        <f t="shared" si="3"/>
        <v/>
      </c>
      <c r="O75" s="21" t="str">
        <f>IF($A75="","",IF(L75&lt;=M75,MAX(0,N(Items!F75)-L75),0))</f>
        <v/>
      </c>
      <c r="P75" s="24" t="str">
        <f>IF($A75="","",ROUND(L75*N(Items!D75),2))</f>
        <v/>
      </c>
    </row>
    <row r="76" spans="1:16" x14ac:dyDescent="0.3">
      <c r="A76" s="16" t="str">
        <f>IF(Items!A76="","",Items!A76)</f>
        <v/>
      </c>
      <c r="B76" s="16" t="str">
        <f>IF($A76="","",Items!B76)</f>
        <v/>
      </c>
      <c r="C76" s="16" t="str">
        <f>IF($A76="","",Items!C76&amp;"")</f>
        <v/>
      </c>
      <c r="D76" s="21" t="str">
        <f>IF(OR($A76="",Locations!$A$7=""),"",N(Opening!C76)+SUMIFS(Movements!$D$4:$D$2003,Movements!$B$4:$B$2003,$A76,Movements!$F$4:$F$2003,Locations!$A$7)-SUMIFS(Movements!$D$4:$D$2003,Movements!$B$4:$B$2003,$A76,Movements!$E$4:$E$2003,Locations!$A$7))</f>
        <v/>
      </c>
      <c r="E76" s="21" t="str">
        <f>IF(OR($A76="",Locations!$A$8=""),"",N(Opening!D76)+SUMIFS(Movements!$D$4:$D$2003,Movements!$B$4:$B$2003,$A76,Movements!$F$4:$F$2003,Locations!$A$8)-SUMIFS(Movements!$D$4:$D$2003,Movements!$B$4:$B$2003,$A76,Movements!$E$4:$E$2003,Locations!$A$8))</f>
        <v/>
      </c>
      <c r="F76" s="21" t="str">
        <f>IF(OR($A76="",Locations!$A$9=""),"",N(Opening!E76)+SUMIFS(Movements!$D$4:$D$2003,Movements!$B$4:$B$2003,$A76,Movements!$F$4:$F$2003,Locations!$A$9)-SUMIFS(Movements!$D$4:$D$2003,Movements!$B$4:$B$2003,$A76,Movements!$E$4:$E$2003,Locations!$A$9))</f>
        <v/>
      </c>
      <c r="G76" s="21" t="str">
        <f>IF(OR($A76="",Locations!$A$10=""),"",N(Opening!F76)+SUMIFS(Movements!$D$4:$D$2003,Movements!$B$4:$B$2003,$A76,Movements!$F$4:$F$2003,Locations!$A$10)-SUMIFS(Movements!$D$4:$D$2003,Movements!$B$4:$B$2003,$A76,Movements!$E$4:$E$2003,Locations!$A$10))</f>
        <v/>
      </c>
      <c r="H76" s="21" t="str">
        <f>IF(OR($A76="",Locations!$A$11=""),"",N(Opening!G76)+SUMIFS(Movements!$D$4:$D$2003,Movements!$B$4:$B$2003,$A76,Movements!$F$4:$F$2003,Locations!$A$11)-SUMIFS(Movements!$D$4:$D$2003,Movements!$B$4:$B$2003,$A76,Movements!$E$4:$E$2003,Locations!$A$11))</f>
        <v/>
      </c>
      <c r="I76" s="21" t="str">
        <f>IF(OR($A76="",Locations!$A$12=""),"",N(Opening!H76)+SUMIFS(Movements!$D$4:$D$2003,Movements!$B$4:$B$2003,$A76,Movements!$F$4:$F$2003,Locations!$A$12)-SUMIFS(Movements!$D$4:$D$2003,Movements!$B$4:$B$2003,$A76,Movements!$E$4:$E$2003,Locations!$A$12))</f>
        <v/>
      </c>
      <c r="J76" s="21" t="str">
        <f>IF(OR($A76="",Locations!$A$13=""),"",N(Opening!I76)+SUMIFS(Movements!$D$4:$D$2003,Movements!$B$4:$B$2003,$A76,Movements!$F$4:$F$2003,Locations!$A$13)-SUMIFS(Movements!$D$4:$D$2003,Movements!$B$4:$B$2003,$A76,Movements!$E$4:$E$2003,Locations!$A$13))</f>
        <v/>
      </c>
      <c r="K76" s="21" t="str">
        <f>IF(OR($A76="",Locations!$A$14=""),"",N(Opening!J76)+SUMIFS(Movements!$D$4:$D$2003,Movements!$B$4:$B$2003,$A76,Movements!$F$4:$F$2003,Locations!$A$14)-SUMIFS(Movements!$D$4:$D$2003,Movements!$B$4:$B$2003,$A76,Movements!$E$4:$E$2003,Locations!$A$14))</f>
        <v/>
      </c>
      <c r="L76" s="22" t="str">
        <f t="shared" si="2"/>
        <v/>
      </c>
      <c r="M76" s="21" t="str">
        <f>IF($A76="","",N(Items!E76))</f>
        <v/>
      </c>
      <c r="N76" s="23" t="str">
        <f t="shared" si="3"/>
        <v/>
      </c>
      <c r="O76" s="21" t="str">
        <f>IF($A76="","",IF(L76&lt;=M76,MAX(0,N(Items!F76)-L76),0))</f>
        <v/>
      </c>
      <c r="P76" s="24" t="str">
        <f>IF($A76="","",ROUND(L76*N(Items!D76),2))</f>
        <v/>
      </c>
    </row>
    <row r="77" spans="1:16" x14ac:dyDescent="0.3">
      <c r="A77" s="16" t="str">
        <f>IF(Items!A77="","",Items!A77)</f>
        <v/>
      </c>
      <c r="B77" s="16" t="str">
        <f>IF($A77="","",Items!B77)</f>
        <v/>
      </c>
      <c r="C77" s="16" t="str">
        <f>IF($A77="","",Items!C77&amp;"")</f>
        <v/>
      </c>
      <c r="D77" s="21" t="str">
        <f>IF(OR($A77="",Locations!$A$7=""),"",N(Opening!C77)+SUMIFS(Movements!$D$4:$D$2003,Movements!$B$4:$B$2003,$A77,Movements!$F$4:$F$2003,Locations!$A$7)-SUMIFS(Movements!$D$4:$D$2003,Movements!$B$4:$B$2003,$A77,Movements!$E$4:$E$2003,Locations!$A$7))</f>
        <v/>
      </c>
      <c r="E77" s="21" t="str">
        <f>IF(OR($A77="",Locations!$A$8=""),"",N(Opening!D77)+SUMIFS(Movements!$D$4:$D$2003,Movements!$B$4:$B$2003,$A77,Movements!$F$4:$F$2003,Locations!$A$8)-SUMIFS(Movements!$D$4:$D$2003,Movements!$B$4:$B$2003,$A77,Movements!$E$4:$E$2003,Locations!$A$8))</f>
        <v/>
      </c>
      <c r="F77" s="21" t="str">
        <f>IF(OR($A77="",Locations!$A$9=""),"",N(Opening!E77)+SUMIFS(Movements!$D$4:$D$2003,Movements!$B$4:$B$2003,$A77,Movements!$F$4:$F$2003,Locations!$A$9)-SUMIFS(Movements!$D$4:$D$2003,Movements!$B$4:$B$2003,$A77,Movements!$E$4:$E$2003,Locations!$A$9))</f>
        <v/>
      </c>
      <c r="G77" s="21" t="str">
        <f>IF(OR($A77="",Locations!$A$10=""),"",N(Opening!F77)+SUMIFS(Movements!$D$4:$D$2003,Movements!$B$4:$B$2003,$A77,Movements!$F$4:$F$2003,Locations!$A$10)-SUMIFS(Movements!$D$4:$D$2003,Movements!$B$4:$B$2003,$A77,Movements!$E$4:$E$2003,Locations!$A$10))</f>
        <v/>
      </c>
      <c r="H77" s="21" t="str">
        <f>IF(OR($A77="",Locations!$A$11=""),"",N(Opening!G77)+SUMIFS(Movements!$D$4:$D$2003,Movements!$B$4:$B$2003,$A77,Movements!$F$4:$F$2003,Locations!$A$11)-SUMIFS(Movements!$D$4:$D$2003,Movements!$B$4:$B$2003,$A77,Movements!$E$4:$E$2003,Locations!$A$11))</f>
        <v/>
      </c>
      <c r="I77" s="21" t="str">
        <f>IF(OR($A77="",Locations!$A$12=""),"",N(Opening!H77)+SUMIFS(Movements!$D$4:$D$2003,Movements!$B$4:$B$2003,$A77,Movements!$F$4:$F$2003,Locations!$A$12)-SUMIFS(Movements!$D$4:$D$2003,Movements!$B$4:$B$2003,$A77,Movements!$E$4:$E$2003,Locations!$A$12))</f>
        <v/>
      </c>
      <c r="J77" s="21" t="str">
        <f>IF(OR($A77="",Locations!$A$13=""),"",N(Opening!I77)+SUMIFS(Movements!$D$4:$D$2003,Movements!$B$4:$B$2003,$A77,Movements!$F$4:$F$2003,Locations!$A$13)-SUMIFS(Movements!$D$4:$D$2003,Movements!$B$4:$B$2003,$A77,Movements!$E$4:$E$2003,Locations!$A$13))</f>
        <v/>
      </c>
      <c r="K77" s="21" t="str">
        <f>IF(OR($A77="",Locations!$A$14=""),"",N(Opening!J77)+SUMIFS(Movements!$D$4:$D$2003,Movements!$B$4:$B$2003,$A77,Movements!$F$4:$F$2003,Locations!$A$14)-SUMIFS(Movements!$D$4:$D$2003,Movements!$B$4:$B$2003,$A77,Movements!$E$4:$E$2003,Locations!$A$14))</f>
        <v/>
      </c>
      <c r="L77" s="22" t="str">
        <f t="shared" si="2"/>
        <v/>
      </c>
      <c r="M77" s="21" t="str">
        <f>IF($A77="","",N(Items!E77))</f>
        <v/>
      </c>
      <c r="N77" s="23" t="str">
        <f t="shared" si="3"/>
        <v/>
      </c>
      <c r="O77" s="21" t="str">
        <f>IF($A77="","",IF(L77&lt;=M77,MAX(0,N(Items!F77)-L77),0))</f>
        <v/>
      </c>
      <c r="P77" s="24" t="str">
        <f>IF($A77="","",ROUND(L77*N(Items!D77),2))</f>
        <v/>
      </c>
    </row>
    <row r="78" spans="1:16" x14ac:dyDescent="0.3">
      <c r="A78" s="16" t="str">
        <f>IF(Items!A78="","",Items!A78)</f>
        <v/>
      </c>
      <c r="B78" s="16" t="str">
        <f>IF($A78="","",Items!B78)</f>
        <v/>
      </c>
      <c r="C78" s="16" t="str">
        <f>IF($A78="","",Items!C78&amp;"")</f>
        <v/>
      </c>
      <c r="D78" s="21" t="str">
        <f>IF(OR($A78="",Locations!$A$7=""),"",N(Opening!C78)+SUMIFS(Movements!$D$4:$D$2003,Movements!$B$4:$B$2003,$A78,Movements!$F$4:$F$2003,Locations!$A$7)-SUMIFS(Movements!$D$4:$D$2003,Movements!$B$4:$B$2003,$A78,Movements!$E$4:$E$2003,Locations!$A$7))</f>
        <v/>
      </c>
      <c r="E78" s="21" t="str">
        <f>IF(OR($A78="",Locations!$A$8=""),"",N(Opening!D78)+SUMIFS(Movements!$D$4:$D$2003,Movements!$B$4:$B$2003,$A78,Movements!$F$4:$F$2003,Locations!$A$8)-SUMIFS(Movements!$D$4:$D$2003,Movements!$B$4:$B$2003,$A78,Movements!$E$4:$E$2003,Locations!$A$8))</f>
        <v/>
      </c>
      <c r="F78" s="21" t="str">
        <f>IF(OR($A78="",Locations!$A$9=""),"",N(Opening!E78)+SUMIFS(Movements!$D$4:$D$2003,Movements!$B$4:$B$2003,$A78,Movements!$F$4:$F$2003,Locations!$A$9)-SUMIFS(Movements!$D$4:$D$2003,Movements!$B$4:$B$2003,$A78,Movements!$E$4:$E$2003,Locations!$A$9))</f>
        <v/>
      </c>
      <c r="G78" s="21" t="str">
        <f>IF(OR($A78="",Locations!$A$10=""),"",N(Opening!F78)+SUMIFS(Movements!$D$4:$D$2003,Movements!$B$4:$B$2003,$A78,Movements!$F$4:$F$2003,Locations!$A$10)-SUMIFS(Movements!$D$4:$D$2003,Movements!$B$4:$B$2003,$A78,Movements!$E$4:$E$2003,Locations!$A$10))</f>
        <v/>
      </c>
      <c r="H78" s="21" t="str">
        <f>IF(OR($A78="",Locations!$A$11=""),"",N(Opening!G78)+SUMIFS(Movements!$D$4:$D$2003,Movements!$B$4:$B$2003,$A78,Movements!$F$4:$F$2003,Locations!$A$11)-SUMIFS(Movements!$D$4:$D$2003,Movements!$B$4:$B$2003,$A78,Movements!$E$4:$E$2003,Locations!$A$11))</f>
        <v/>
      </c>
      <c r="I78" s="21" t="str">
        <f>IF(OR($A78="",Locations!$A$12=""),"",N(Opening!H78)+SUMIFS(Movements!$D$4:$D$2003,Movements!$B$4:$B$2003,$A78,Movements!$F$4:$F$2003,Locations!$A$12)-SUMIFS(Movements!$D$4:$D$2003,Movements!$B$4:$B$2003,$A78,Movements!$E$4:$E$2003,Locations!$A$12))</f>
        <v/>
      </c>
      <c r="J78" s="21" t="str">
        <f>IF(OR($A78="",Locations!$A$13=""),"",N(Opening!I78)+SUMIFS(Movements!$D$4:$D$2003,Movements!$B$4:$B$2003,$A78,Movements!$F$4:$F$2003,Locations!$A$13)-SUMIFS(Movements!$D$4:$D$2003,Movements!$B$4:$B$2003,$A78,Movements!$E$4:$E$2003,Locations!$A$13))</f>
        <v/>
      </c>
      <c r="K78" s="21" t="str">
        <f>IF(OR($A78="",Locations!$A$14=""),"",N(Opening!J78)+SUMIFS(Movements!$D$4:$D$2003,Movements!$B$4:$B$2003,$A78,Movements!$F$4:$F$2003,Locations!$A$14)-SUMIFS(Movements!$D$4:$D$2003,Movements!$B$4:$B$2003,$A78,Movements!$E$4:$E$2003,Locations!$A$14))</f>
        <v/>
      </c>
      <c r="L78" s="22" t="str">
        <f t="shared" si="2"/>
        <v/>
      </c>
      <c r="M78" s="21" t="str">
        <f>IF($A78="","",N(Items!E78))</f>
        <v/>
      </c>
      <c r="N78" s="23" t="str">
        <f t="shared" si="3"/>
        <v/>
      </c>
      <c r="O78" s="21" t="str">
        <f>IF($A78="","",IF(L78&lt;=M78,MAX(0,N(Items!F78)-L78),0))</f>
        <v/>
      </c>
      <c r="P78" s="24" t="str">
        <f>IF($A78="","",ROUND(L78*N(Items!D78),2))</f>
        <v/>
      </c>
    </row>
    <row r="79" spans="1:16" x14ac:dyDescent="0.3">
      <c r="A79" s="16" t="str">
        <f>IF(Items!A79="","",Items!A79)</f>
        <v/>
      </c>
      <c r="B79" s="16" t="str">
        <f>IF($A79="","",Items!B79)</f>
        <v/>
      </c>
      <c r="C79" s="16" t="str">
        <f>IF($A79="","",Items!C79&amp;"")</f>
        <v/>
      </c>
      <c r="D79" s="21" t="str">
        <f>IF(OR($A79="",Locations!$A$7=""),"",N(Opening!C79)+SUMIFS(Movements!$D$4:$D$2003,Movements!$B$4:$B$2003,$A79,Movements!$F$4:$F$2003,Locations!$A$7)-SUMIFS(Movements!$D$4:$D$2003,Movements!$B$4:$B$2003,$A79,Movements!$E$4:$E$2003,Locations!$A$7))</f>
        <v/>
      </c>
      <c r="E79" s="21" t="str">
        <f>IF(OR($A79="",Locations!$A$8=""),"",N(Opening!D79)+SUMIFS(Movements!$D$4:$D$2003,Movements!$B$4:$B$2003,$A79,Movements!$F$4:$F$2003,Locations!$A$8)-SUMIFS(Movements!$D$4:$D$2003,Movements!$B$4:$B$2003,$A79,Movements!$E$4:$E$2003,Locations!$A$8))</f>
        <v/>
      </c>
      <c r="F79" s="21" t="str">
        <f>IF(OR($A79="",Locations!$A$9=""),"",N(Opening!E79)+SUMIFS(Movements!$D$4:$D$2003,Movements!$B$4:$B$2003,$A79,Movements!$F$4:$F$2003,Locations!$A$9)-SUMIFS(Movements!$D$4:$D$2003,Movements!$B$4:$B$2003,$A79,Movements!$E$4:$E$2003,Locations!$A$9))</f>
        <v/>
      </c>
      <c r="G79" s="21" t="str">
        <f>IF(OR($A79="",Locations!$A$10=""),"",N(Opening!F79)+SUMIFS(Movements!$D$4:$D$2003,Movements!$B$4:$B$2003,$A79,Movements!$F$4:$F$2003,Locations!$A$10)-SUMIFS(Movements!$D$4:$D$2003,Movements!$B$4:$B$2003,$A79,Movements!$E$4:$E$2003,Locations!$A$10))</f>
        <v/>
      </c>
      <c r="H79" s="21" t="str">
        <f>IF(OR($A79="",Locations!$A$11=""),"",N(Opening!G79)+SUMIFS(Movements!$D$4:$D$2003,Movements!$B$4:$B$2003,$A79,Movements!$F$4:$F$2003,Locations!$A$11)-SUMIFS(Movements!$D$4:$D$2003,Movements!$B$4:$B$2003,$A79,Movements!$E$4:$E$2003,Locations!$A$11))</f>
        <v/>
      </c>
      <c r="I79" s="21" t="str">
        <f>IF(OR($A79="",Locations!$A$12=""),"",N(Opening!H79)+SUMIFS(Movements!$D$4:$D$2003,Movements!$B$4:$B$2003,$A79,Movements!$F$4:$F$2003,Locations!$A$12)-SUMIFS(Movements!$D$4:$D$2003,Movements!$B$4:$B$2003,$A79,Movements!$E$4:$E$2003,Locations!$A$12))</f>
        <v/>
      </c>
      <c r="J79" s="21" t="str">
        <f>IF(OR($A79="",Locations!$A$13=""),"",N(Opening!I79)+SUMIFS(Movements!$D$4:$D$2003,Movements!$B$4:$B$2003,$A79,Movements!$F$4:$F$2003,Locations!$A$13)-SUMIFS(Movements!$D$4:$D$2003,Movements!$B$4:$B$2003,$A79,Movements!$E$4:$E$2003,Locations!$A$13))</f>
        <v/>
      </c>
      <c r="K79" s="21" t="str">
        <f>IF(OR($A79="",Locations!$A$14=""),"",N(Opening!J79)+SUMIFS(Movements!$D$4:$D$2003,Movements!$B$4:$B$2003,$A79,Movements!$F$4:$F$2003,Locations!$A$14)-SUMIFS(Movements!$D$4:$D$2003,Movements!$B$4:$B$2003,$A79,Movements!$E$4:$E$2003,Locations!$A$14))</f>
        <v/>
      </c>
      <c r="L79" s="22" t="str">
        <f t="shared" si="2"/>
        <v/>
      </c>
      <c r="M79" s="21" t="str">
        <f>IF($A79="","",N(Items!E79))</f>
        <v/>
      </c>
      <c r="N79" s="23" t="str">
        <f t="shared" si="3"/>
        <v/>
      </c>
      <c r="O79" s="21" t="str">
        <f>IF($A79="","",IF(L79&lt;=M79,MAX(0,N(Items!F79)-L79),0))</f>
        <v/>
      </c>
      <c r="P79" s="24" t="str">
        <f>IF($A79="","",ROUND(L79*N(Items!D79),2))</f>
        <v/>
      </c>
    </row>
    <row r="80" spans="1:16" x14ac:dyDescent="0.3">
      <c r="A80" s="16" t="str">
        <f>IF(Items!A80="","",Items!A80)</f>
        <v/>
      </c>
      <c r="B80" s="16" t="str">
        <f>IF($A80="","",Items!B80)</f>
        <v/>
      </c>
      <c r="C80" s="16" t="str">
        <f>IF($A80="","",Items!C80&amp;"")</f>
        <v/>
      </c>
      <c r="D80" s="21" t="str">
        <f>IF(OR($A80="",Locations!$A$7=""),"",N(Opening!C80)+SUMIFS(Movements!$D$4:$D$2003,Movements!$B$4:$B$2003,$A80,Movements!$F$4:$F$2003,Locations!$A$7)-SUMIFS(Movements!$D$4:$D$2003,Movements!$B$4:$B$2003,$A80,Movements!$E$4:$E$2003,Locations!$A$7))</f>
        <v/>
      </c>
      <c r="E80" s="21" t="str">
        <f>IF(OR($A80="",Locations!$A$8=""),"",N(Opening!D80)+SUMIFS(Movements!$D$4:$D$2003,Movements!$B$4:$B$2003,$A80,Movements!$F$4:$F$2003,Locations!$A$8)-SUMIFS(Movements!$D$4:$D$2003,Movements!$B$4:$B$2003,$A80,Movements!$E$4:$E$2003,Locations!$A$8))</f>
        <v/>
      </c>
      <c r="F80" s="21" t="str">
        <f>IF(OR($A80="",Locations!$A$9=""),"",N(Opening!E80)+SUMIFS(Movements!$D$4:$D$2003,Movements!$B$4:$B$2003,$A80,Movements!$F$4:$F$2003,Locations!$A$9)-SUMIFS(Movements!$D$4:$D$2003,Movements!$B$4:$B$2003,$A80,Movements!$E$4:$E$2003,Locations!$A$9))</f>
        <v/>
      </c>
      <c r="G80" s="21" t="str">
        <f>IF(OR($A80="",Locations!$A$10=""),"",N(Opening!F80)+SUMIFS(Movements!$D$4:$D$2003,Movements!$B$4:$B$2003,$A80,Movements!$F$4:$F$2003,Locations!$A$10)-SUMIFS(Movements!$D$4:$D$2003,Movements!$B$4:$B$2003,$A80,Movements!$E$4:$E$2003,Locations!$A$10))</f>
        <v/>
      </c>
      <c r="H80" s="21" t="str">
        <f>IF(OR($A80="",Locations!$A$11=""),"",N(Opening!G80)+SUMIFS(Movements!$D$4:$D$2003,Movements!$B$4:$B$2003,$A80,Movements!$F$4:$F$2003,Locations!$A$11)-SUMIFS(Movements!$D$4:$D$2003,Movements!$B$4:$B$2003,$A80,Movements!$E$4:$E$2003,Locations!$A$11))</f>
        <v/>
      </c>
      <c r="I80" s="21" t="str">
        <f>IF(OR($A80="",Locations!$A$12=""),"",N(Opening!H80)+SUMIFS(Movements!$D$4:$D$2003,Movements!$B$4:$B$2003,$A80,Movements!$F$4:$F$2003,Locations!$A$12)-SUMIFS(Movements!$D$4:$D$2003,Movements!$B$4:$B$2003,$A80,Movements!$E$4:$E$2003,Locations!$A$12))</f>
        <v/>
      </c>
      <c r="J80" s="21" t="str">
        <f>IF(OR($A80="",Locations!$A$13=""),"",N(Opening!I80)+SUMIFS(Movements!$D$4:$D$2003,Movements!$B$4:$B$2003,$A80,Movements!$F$4:$F$2003,Locations!$A$13)-SUMIFS(Movements!$D$4:$D$2003,Movements!$B$4:$B$2003,$A80,Movements!$E$4:$E$2003,Locations!$A$13))</f>
        <v/>
      </c>
      <c r="K80" s="21" t="str">
        <f>IF(OR($A80="",Locations!$A$14=""),"",N(Opening!J80)+SUMIFS(Movements!$D$4:$D$2003,Movements!$B$4:$B$2003,$A80,Movements!$F$4:$F$2003,Locations!$A$14)-SUMIFS(Movements!$D$4:$D$2003,Movements!$B$4:$B$2003,$A80,Movements!$E$4:$E$2003,Locations!$A$14))</f>
        <v/>
      </c>
      <c r="L80" s="22" t="str">
        <f t="shared" si="2"/>
        <v/>
      </c>
      <c r="M80" s="21" t="str">
        <f>IF($A80="","",N(Items!E80))</f>
        <v/>
      </c>
      <c r="N80" s="23" t="str">
        <f t="shared" si="3"/>
        <v/>
      </c>
      <c r="O80" s="21" t="str">
        <f>IF($A80="","",IF(L80&lt;=M80,MAX(0,N(Items!F80)-L80),0))</f>
        <v/>
      </c>
      <c r="P80" s="24" t="str">
        <f>IF($A80="","",ROUND(L80*N(Items!D80),2))</f>
        <v/>
      </c>
    </row>
    <row r="81" spans="1:16" x14ac:dyDescent="0.3">
      <c r="A81" s="16" t="str">
        <f>IF(Items!A81="","",Items!A81)</f>
        <v/>
      </c>
      <c r="B81" s="16" t="str">
        <f>IF($A81="","",Items!B81)</f>
        <v/>
      </c>
      <c r="C81" s="16" t="str">
        <f>IF($A81="","",Items!C81&amp;"")</f>
        <v/>
      </c>
      <c r="D81" s="21" t="str">
        <f>IF(OR($A81="",Locations!$A$7=""),"",N(Opening!C81)+SUMIFS(Movements!$D$4:$D$2003,Movements!$B$4:$B$2003,$A81,Movements!$F$4:$F$2003,Locations!$A$7)-SUMIFS(Movements!$D$4:$D$2003,Movements!$B$4:$B$2003,$A81,Movements!$E$4:$E$2003,Locations!$A$7))</f>
        <v/>
      </c>
      <c r="E81" s="21" t="str">
        <f>IF(OR($A81="",Locations!$A$8=""),"",N(Opening!D81)+SUMIFS(Movements!$D$4:$D$2003,Movements!$B$4:$B$2003,$A81,Movements!$F$4:$F$2003,Locations!$A$8)-SUMIFS(Movements!$D$4:$D$2003,Movements!$B$4:$B$2003,$A81,Movements!$E$4:$E$2003,Locations!$A$8))</f>
        <v/>
      </c>
      <c r="F81" s="21" t="str">
        <f>IF(OR($A81="",Locations!$A$9=""),"",N(Opening!E81)+SUMIFS(Movements!$D$4:$D$2003,Movements!$B$4:$B$2003,$A81,Movements!$F$4:$F$2003,Locations!$A$9)-SUMIFS(Movements!$D$4:$D$2003,Movements!$B$4:$B$2003,$A81,Movements!$E$4:$E$2003,Locations!$A$9))</f>
        <v/>
      </c>
      <c r="G81" s="21" t="str">
        <f>IF(OR($A81="",Locations!$A$10=""),"",N(Opening!F81)+SUMIFS(Movements!$D$4:$D$2003,Movements!$B$4:$B$2003,$A81,Movements!$F$4:$F$2003,Locations!$A$10)-SUMIFS(Movements!$D$4:$D$2003,Movements!$B$4:$B$2003,$A81,Movements!$E$4:$E$2003,Locations!$A$10))</f>
        <v/>
      </c>
      <c r="H81" s="21" t="str">
        <f>IF(OR($A81="",Locations!$A$11=""),"",N(Opening!G81)+SUMIFS(Movements!$D$4:$D$2003,Movements!$B$4:$B$2003,$A81,Movements!$F$4:$F$2003,Locations!$A$11)-SUMIFS(Movements!$D$4:$D$2003,Movements!$B$4:$B$2003,$A81,Movements!$E$4:$E$2003,Locations!$A$11))</f>
        <v/>
      </c>
      <c r="I81" s="21" t="str">
        <f>IF(OR($A81="",Locations!$A$12=""),"",N(Opening!H81)+SUMIFS(Movements!$D$4:$D$2003,Movements!$B$4:$B$2003,$A81,Movements!$F$4:$F$2003,Locations!$A$12)-SUMIFS(Movements!$D$4:$D$2003,Movements!$B$4:$B$2003,$A81,Movements!$E$4:$E$2003,Locations!$A$12))</f>
        <v/>
      </c>
      <c r="J81" s="21" t="str">
        <f>IF(OR($A81="",Locations!$A$13=""),"",N(Opening!I81)+SUMIFS(Movements!$D$4:$D$2003,Movements!$B$4:$B$2003,$A81,Movements!$F$4:$F$2003,Locations!$A$13)-SUMIFS(Movements!$D$4:$D$2003,Movements!$B$4:$B$2003,$A81,Movements!$E$4:$E$2003,Locations!$A$13))</f>
        <v/>
      </c>
      <c r="K81" s="21" t="str">
        <f>IF(OR($A81="",Locations!$A$14=""),"",N(Opening!J81)+SUMIFS(Movements!$D$4:$D$2003,Movements!$B$4:$B$2003,$A81,Movements!$F$4:$F$2003,Locations!$A$14)-SUMIFS(Movements!$D$4:$D$2003,Movements!$B$4:$B$2003,$A81,Movements!$E$4:$E$2003,Locations!$A$14))</f>
        <v/>
      </c>
      <c r="L81" s="22" t="str">
        <f t="shared" si="2"/>
        <v/>
      </c>
      <c r="M81" s="21" t="str">
        <f>IF($A81="","",N(Items!E81))</f>
        <v/>
      </c>
      <c r="N81" s="23" t="str">
        <f t="shared" si="3"/>
        <v/>
      </c>
      <c r="O81" s="21" t="str">
        <f>IF($A81="","",IF(L81&lt;=M81,MAX(0,N(Items!F81)-L81),0))</f>
        <v/>
      </c>
      <c r="P81" s="24" t="str">
        <f>IF($A81="","",ROUND(L81*N(Items!D81),2))</f>
        <v/>
      </c>
    </row>
    <row r="82" spans="1:16" x14ac:dyDescent="0.3">
      <c r="A82" s="16" t="str">
        <f>IF(Items!A82="","",Items!A82)</f>
        <v/>
      </c>
      <c r="B82" s="16" t="str">
        <f>IF($A82="","",Items!B82)</f>
        <v/>
      </c>
      <c r="C82" s="16" t="str">
        <f>IF($A82="","",Items!C82&amp;"")</f>
        <v/>
      </c>
      <c r="D82" s="21" t="str">
        <f>IF(OR($A82="",Locations!$A$7=""),"",N(Opening!C82)+SUMIFS(Movements!$D$4:$D$2003,Movements!$B$4:$B$2003,$A82,Movements!$F$4:$F$2003,Locations!$A$7)-SUMIFS(Movements!$D$4:$D$2003,Movements!$B$4:$B$2003,$A82,Movements!$E$4:$E$2003,Locations!$A$7))</f>
        <v/>
      </c>
      <c r="E82" s="21" t="str">
        <f>IF(OR($A82="",Locations!$A$8=""),"",N(Opening!D82)+SUMIFS(Movements!$D$4:$D$2003,Movements!$B$4:$B$2003,$A82,Movements!$F$4:$F$2003,Locations!$A$8)-SUMIFS(Movements!$D$4:$D$2003,Movements!$B$4:$B$2003,$A82,Movements!$E$4:$E$2003,Locations!$A$8))</f>
        <v/>
      </c>
      <c r="F82" s="21" t="str">
        <f>IF(OR($A82="",Locations!$A$9=""),"",N(Opening!E82)+SUMIFS(Movements!$D$4:$D$2003,Movements!$B$4:$B$2003,$A82,Movements!$F$4:$F$2003,Locations!$A$9)-SUMIFS(Movements!$D$4:$D$2003,Movements!$B$4:$B$2003,$A82,Movements!$E$4:$E$2003,Locations!$A$9))</f>
        <v/>
      </c>
      <c r="G82" s="21" t="str">
        <f>IF(OR($A82="",Locations!$A$10=""),"",N(Opening!F82)+SUMIFS(Movements!$D$4:$D$2003,Movements!$B$4:$B$2003,$A82,Movements!$F$4:$F$2003,Locations!$A$10)-SUMIFS(Movements!$D$4:$D$2003,Movements!$B$4:$B$2003,$A82,Movements!$E$4:$E$2003,Locations!$A$10))</f>
        <v/>
      </c>
      <c r="H82" s="21" t="str">
        <f>IF(OR($A82="",Locations!$A$11=""),"",N(Opening!G82)+SUMIFS(Movements!$D$4:$D$2003,Movements!$B$4:$B$2003,$A82,Movements!$F$4:$F$2003,Locations!$A$11)-SUMIFS(Movements!$D$4:$D$2003,Movements!$B$4:$B$2003,$A82,Movements!$E$4:$E$2003,Locations!$A$11))</f>
        <v/>
      </c>
      <c r="I82" s="21" t="str">
        <f>IF(OR($A82="",Locations!$A$12=""),"",N(Opening!H82)+SUMIFS(Movements!$D$4:$D$2003,Movements!$B$4:$B$2003,$A82,Movements!$F$4:$F$2003,Locations!$A$12)-SUMIFS(Movements!$D$4:$D$2003,Movements!$B$4:$B$2003,$A82,Movements!$E$4:$E$2003,Locations!$A$12))</f>
        <v/>
      </c>
      <c r="J82" s="21" t="str">
        <f>IF(OR($A82="",Locations!$A$13=""),"",N(Opening!I82)+SUMIFS(Movements!$D$4:$D$2003,Movements!$B$4:$B$2003,$A82,Movements!$F$4:$F$2003,Locations!$A$13)-SUMIFS(Movements!$D$4:$D$2003,Movements!$B$4:$B$2003,$A82,Movements!$E$4:$E$2003,Locations!$A$13))</f>
        <v/>
      </c>
      <c r="K82" s="21" t="str">
        <f>IF(OR($A82="",Locations!$A$14=""),"",N(Opening!J82)+SUMIFS(Movements!$D$4:$D$2003,Movements!$B$4:$B$2003,$A82,Movements!$F$4:$F$2003,Locations!$A$14)-SUMIFS(Movements!$D$4:$D$2003,Movements!$B$4:$B$2003,$A82,Movements!$E$4:$E$2003,Locations!$A$14))</f>
        <v/>
      </c>
      <c r="L82" s="22" t="str">
        <f t="shared" si="2"/>
        <v/>
      </c>
      <c r="M82" s="21" t="str">
        <f>IF($A82="","",N(Items!E82))</f>
        <v/>
      </c>
      <c r="N82" s="23" t="str">
        <f t="shared" si="3"/>
        <v/>
      </c>
      <c r="O82" s="21" t="str">
        <f>IF($A82="","",IF(L82&lt;=M82,MAX(0,N(Items!F82)-L82),0))</f>
        <v/>
      </c>
      <c r="P82" s="24" t="str">
        <f>IF($A82="","",ROUND(L82*N(Items!D82),2))</f>
        <v/>
      </c>
    </row>
    <row r="83" spans="1:16" x14ac:dyDescent="0.3">
      <c r="A83" s="16" t="str">
        <f>IF(Items!A83="","",Items!A83)</f>
        <v/>
      </c>
      <c r="B83" s="16" t="str">
        <f>IF($A83="","",Items!B83)</f>
        <v/>
      </c>
      <c r="C83" s="16" t="str">
        <f>IF($A83="","",Items!C83&amp;"")</f>
        <v/>
      </c>
      <c r="D83" s="21" t="str">
        <f>IF(OR($A83="",Locations!$A$7=""),"",N(Opening!C83)+SUMIFS(Movements!$D$4:$D$2003,Movements!$B$4:$B$2003,$A83,Movements!$F$4:$F$2003,Locations!$A$7)-SUMIFS(Movements!$D$4:$D$2003,Movements!$B$4:$B$2003,$A83,Movements!$E$4:$E$2003,Locations!$A$7))</f>
        <v/>
      </c>
      <c r="E83" s="21" t="str">
        <f>IF(OR($A83="",Locations!$A$8=""),"",N(Opening!D83)+SUMIFS(Movements!$D$4:$D$2003,Movements!$B$4:$B$2003,$A83,Movements!$F$4:$F$2003,Locations!$A$8)-SUMIFS(Movements!$D$4:$D$2003,Movements!$B$4:$B$2003,$A83,Movements!$E$4:$E$2003,Locations!$A$8))</f>
        <v/>
      </c>
      <c r="F83" s="21" t="str">
        <f>IF(OR($A83="",Locations!$A$9=""),"",N(Opening!E83)+SUMIFS(Movements!$D$4:$D$2003,Movements!$B$4:$B$2003,$A83,Movements!$F$4:$F$2003,Locations!$A$9)-SUMIFS(Movements!$D$4:$D$2003,Movements!$B$4:$B$2003,$A83,Movements!$E$4:$E$2003,Locations!$A$9))</f>
        <v/>
      </c>
      <c r="G83" s="21" t="str">
        <f>IF(OR($A83="",Locations!$A$10=""),"",N(Opening!F83)+SUMIFS(Movements!$D$4:$D$2003,Movements!$B$4:$B$2003,$A83,Movements!$F$4:$F$2003,Locations!$A$10)-SUMIFS(Movements!$D$4:$D$2003,Movements!$B$4:$B$2003,$A83,Movements!$E$4:$E$2003,Locations!$A$10))</f>
        <v/>
      </c>
      <c r="H83" s="21" t="str">
        <f>IF(OR($A83="",Locations!$A$11=""),"",N(Opening!G83)+SUMIFS(Movements!$D$4:$D$2003,Movements!$B$4:$B$2003,$A83,Movements!$F$4:$F$2003,Locations!$A$11)-SUMIFS(Movements!$D$4:$D$2003,Movements!$B$4:$B$2003,$A83,Movements!$E$4:$E$2003,Locations!$A$11))</f>
        <v/>
      </c>
      <c r="I83" s="21" t="str">
        <f>IF(OR($A83="",Locations!$A$12=""),"",N(Opening!H83)+SUMIFS(Movements!$D$4:$D$2003,Movements!$B$4:$B$2003,$A83,Movements!$F$4:$F$2003,Locations!$A$12)-SUMIFS(Movements!$D$4:$D$2003,Movements!$B$4:$B$2003,$A83,Movements!$E$4:$E$2003,Locations!$A$12))</f>
        <v/>
      </c>
      <c r="J83" s="21" t="str">
        <f>IF(OR($A83="",Locations!$A$13=""),"",N(Opening!I83)+SUMIFS(Movements!$D$4:$D$2003,Movements!$B$4:$B$2003,$A83,Movements!$F$4:$F$2003,Locations!$A$13)-SUMIFS(Movements!$D$4:$D$2003,Movements!$B$4:$B$2003,$A83,Movements!$E$4:$E$2003,Locations!$A$13))</f>
        <v/>
      </c>
      <c r="K83" s="21" t="str">
        <f>IF(OR($A83="",Locations!$A$14=""),"",N(Opening!J83)+SUMIFS(Movements!$D$4:$D$2003,Movements!$B$4:$B$2003,$A83,Movements!$F$4:$F$2003,Locations!$A$14)-SUMIFS(Movements!$D$4:$D$2003,Movements!$B$4:$B$2003,$A83,Movements!$E$4:$E$2003,Locations!$A$14))</f>
        <v/>
      </c>
      <c r="L83" s="22" t="str">
        <f t="shared" si="2"/>
        <v/>
      </c>
      <c r="M83" s="21" t="str">
        <f>IF($A83="","",N(Items!E83))</f>
        <v/>
      </c>
      <c r="N83" s="23" t="str">
        <f t="shared" si="3"/>
        <v/>
      </c>
      <c r="O83" s="21" t="str">
        <f>IF($A83="","",IF(L83&lt;=M83,MAX(0,N(Items!F83)-L83),0))</f>
        <v/>
      </c>
      <c r="P83" s="24" t="str">
        <f>IF($A83="","",ROUND(L83*N(Items!D83),2))</f>
        <v/>
      </c>
    </row>
    <row r="84" spans="1:16" x14ac:dyDescent="0.3">
      <c r="A84" s="16" t="str">
        <f>IF(Items!A84="","",Items!A84)</f>
        <v/>
      </c>
      <c r="B84" s="16" t="str">
        <f>IF($A84="","",Items!B84)</f>
        <v/>
      </c>
      <c r="C84" s="16" t="str">
        <f>IF($A84="","",Items!C84&amp;"")</f>
        <v/>
      </c>
      <c r="D84" s="21" t="str">
        <f>IF(OR($A84="",Locations!$A$7=""),"",N(Opening!C84)+SUMIFS(Movements!$D$4:$D$2003,Movements!$B$4:$B$2003,$A84,Movements!$F$4:$F$2003,Locations!$A$7)-SUMIFS(Movements!$D$4:$D$2003,Movements!$B$4:$B$2003,$A84,Movements!$E$4:$E$2003,Locations!$A$7))</f>
        <v/>
      </c>
      <c r="E84" s="21" t="str">
        <f>IF(OR($A84="",Locations!$A$8=""),"",N(Opening!D84)+SUMIFS(Movements!$D$4:$D$2003,Movements!$B$4:$B$2003,$A84,Movements!$F$4:$F$2003,Locations!$A$8)-SUMIFS(Movements!$D$4:$D$2003,Movements!$B$4:$B$2003,$A84,Movements!$E$4:$E$2003,Locations!$A$8))</f>
        <v/>
      </c>
      <c r="F84" s="21" t="str">
        <f>IF(OR($A84="",Locations!$A$9=""),"",N(Opening!E84)+SUMIFS(Movements!$D$4:$D$2003,Movements!$B$4:$B$2003,$A84,Movements!$F$4:$F$2003,Locations!$A$9)-SUMIFS(Movements!$D$4:$D$2003,Movements!$B$4:$B$2003,$A84,Movements!$E$4:$E$2003,Locations!$A$9))</f>
        <v/>
      </c>
      <c r="G84" s="21" t="str">
        <f>IF(OR($A84="",Locations!$A$10=""),"",N(Opening!F84)+SUMIFS(Movements!$D$4:$D$2003,Movements!$B$4:$B$2003,$A84,Movements!$F$4:$F$2003,Locations!$A$10)-SUMIFS(Movements!$D$4:$D$2003,Movements!$B$4:$B$2003,$A84,Movements!$E$4:$E$2003,Locations!$A$10))</f>
        <v/>
      </c>
      <c r="H84" s="21" t="str">
        <f>IF(OR($A84="",Locations!$A$11=""),"",N(Opening!G84)+SUMIFS(Movements!$D$4:$D$2003,Movements!$B$4:$B$2003,$A84,Movements!$F$4:$F$2003,Locations!$A$11)-SUMIFS(Movements!$D$4:$D$2003,Movements!$B$4:$B$2003,$A84,Movements!$E$4:$E$2003,Locations!$A$11))</f>
        <v/>
      </c>
      <c r="I84" s="21" t="str">
        <f>IF(OR($A84="",Locations!$A$12=""),"",N(Opening!H84)+SUMIFS(Movements!$D$4:$D$2003,Movements!$B$4:$B$2003,$A84,Movements!$F$4:$F$2003,Locations!$A$12)-SUMIFS(Movements!$D$4:$D$2003,Movements!$B$4:$B$2003,$A84,Movements!$E$4:$E$2003,Locations!$A$12))</f>
        <v/>
      </c>
      <c r="J84" s="21" t="str">
        <f>IF(OR($A84="",Locations!$A$13=""),"",N(Opening!I84)+SUMIFS(Movements!$D$4:$D$2003,Movements!$B$4:$B$2003,$A84,Movements!$F$4:$F$2003,Locations!$A$13)-SUMIFS(Movements!$D$4:$D$2003,Movements!$B$4:$B$2003,$A84,Movements!$E$4:$E$2003,Locations!$A$13))</f>
        <v/>
      </c>
      <c r="K84" s="21" t="str">
        <f>IF(OR($A84="",Locations!$A$14=""),"",N(Opening!J84)+SUMIFS(Movements!$D$4:$D$2003,Movements!$B$4:$B$2003,$A84,Movements!$F$4:$F$2003,Locations!$A$14)-SUMIFS(Movements!$D$4:$D$2003,Movements!$B$4:$B$2003,$A84,Movements!$E$4:$E$2003,Locations!$A$14))</f>
        <v/>
      </c>
      <c r="L84" s="22" t="str">
        <f t="shared" si="2"/>
        <v/>
      </c>
      <c r="M84" s="21" t="str">
        <f>IF($A84="","",N(Items!E84))</f>
        <v/>
      </c>
      <c r="N84" s="23" t="str">
        <f t="shared" si="3"/>
        <v/>
      </c>
      <c r="O84" s="21" t="str">
        <f>IF($A84="","",IF(L84&lt;=M84,MAX(0,N(Items!F84)-L84),0))</f>
        <v/>
      </c>
      <c r="P84" s="24" t="str">
        <f>IF($A84="","",ROUND(L84*N(Items!D84),2))</f>
        <v/>
      </c>
    </row>
    <row r="85" spans="1:16" x14ac:dyDescent="0.3">
      <c r="A85" s="16" t="str">
        <f>IF(Items!A85="","",Items!A85)</f>
        <v/>
      </c>
      <c r="B85" s="16" t="str">
        <f>IF($A85="","",Items!B85)</f>
        <v/>
      </c>
      <c r="C85" s="16" t="str">
        <f>IF($A85="","",Items!C85&amp;"")</f>
        <v/>
      </c>
      <c r="D85" s="21" t="str">
        <f>IF(OR($A85="",Locations!$A$7=""),"",N(Opening!C85)+SUMIFS(Movements!$D$4:$D$2003,Movements!$B$4:$B$2003,$A85,Movements!$F$4:$F$2003,Locations!$A$7)-SUMIFS(Movements!$D$4:$D$2003,Movements!$B$4:$B$2003,$A85,Movements!$E$4:$E$2003,Locations!$A$7))</f>
        <v/>
      </c>
      <c r="E85" s="21" t="str">
        <f>IF(OR($A85="",Locations!$A$8=""),"",N(Opening!D85)+SUMIFS(Movements!$D$4:$D$2003,Movements!$B$4:$B$2003,$A85,Movements!$F$4:$F$2003,Locations!$A$8)-SUMIFS(Movements!$D$4:$D$2003,Movements!$B$4:$B$2003,$A85,Movements!$E$4:$E$2003,Locations!$A$8))</f>
        <v/>
      </c>
      <c r="F85" s="21" t="str">
        <f>IF(OR($A85="",Locations!$A$9=""),"",N(Opening!E85)+SUMIFS(Movements!$D$4:$D$2003,Movements!$B$4:$B$2003,$A85,Movements!$F$4:$F$2003,Locations!$A$9)-SUMIFS(Movements!$D$4:$D$2003,Movements!$B$4:$B$2003,$A85,Movements!$E$4:$E$2003,Locations!$A$9))</f>
        <v/>
      </c>
      <c r="G85" s="21" t="str">
        <f>IF(OR($A85="",Locations!$A$10=""),"",N(Opening!F85)+SUMIFS(Movements!$D$4:$D$2003,Movements!$B$4:$B$2003,$A85,Movements!$F$4:$F$2003,Locations!$A$10)-SUMIFS(Movements!$D$4:$D$2003,Movements!$B$4:$B$2003,$A85,Movements!$E$4:$E$2003,Locations!$A$10))</f>
        <v/>
      </c>
      <c r="H85" s="21" t="str">
        <f>IF(OR($A85="",Locations!$A$11=""),"",N(Opening!G85)+SUMIFS(Movements!$D$4:$D$2003,Movements!$B$4:$B$2003,$A85,Movements!$F$4:$F$2003,Locations!$A$11)-SUMIFS(Movements!$D$4:$D$2003,Movements!$B$4:$B$2003,$A85,Movements!$E$4:$E$2003,Locations!$A$11))</f>
        <v/>
      </c>
      <c r="I85" s="21" t="str">
        <f>IF(OR($A85="",Locations!$A$12=""),"",N(Opening!H85)+SUMIFS(Movements!$D$4:$D$2003,Movements!$B$4:$B$2003,$A85,Movements!$F$4:$F$2003,Locations!$A$12)-SUMIFS(Movements!$D$4:$D$2003,Movements!$B$4:$B$2003,$A85,Movements!$E$4:$E$2003,Locations!$A$12))</f>
        <v/>
      </c>
      <c r="J85" s="21" t="str">
        <f>IF(OR($A85="",Locations!$A$13=""),"",N(Opening!I85)+SUMIFS(Movements!$D$4:$D$2003,Movements!$B$4:$B$2003,$A85,Movements!$F$4:$F$2003,Locations!$A$13)-SUMIFS(Movements!$D$4:$D$2003,Movements!$B$4:$B$2003,$A85,Movements!$E$4:$E$2003,Locations!$A$13))</f>
        <v/>
      </c>
      <c r="K85" s="21" t="str">
        <f>IF(OR($A85="",Locations!$A$14=""),"",N(Opening!J85)+SUMIFS(Movements!$D$4:$D$2003,Movements!$B$4:$B$2003,$A85,Movements!$F$4:$F$2003,Locations!$A$14)-SUMIFS(Movements!$D$4:$D$2003,Movements!$B$4:$B$2003,$A85,Movements!$E$4:$E$2003,Locations!$A$14))</f>
        <v/>
      </c>
      <c r="L85" s="22" t="str">
        <f t="shared" si="2"/>
        <v/>
      </c>
      <c r="M85" s="21" t="str">
        <f>IF($A85="","",N(Items!E85))</f>
        <v/>
      </c>
      <c r="N85" s="23" t="str">
        <f t="shared" si="3"/>
        <v/>
      </c>
      <c r="O85" s="21" t="str">
        <f>IF($A85="","",IF(L85&lt;=M85,MAX(0,N(Items!F85)-L85),0))</f>
        <v/>
      </c>
      <c r="P85" s="24" t="str">
        <f>IF($A85="","",ROUND(L85*N(Items!D85),2))</f>
        <v/>
      </c>
    </row>
    <row r="86" spans="1:16" x14ac:dyDescent="0.3">
      <c r="A86" s="16" t="str">
        <f>IF(Items!A86="","",Items!A86)</f>
        <v/>
      </c>
      <c r="B86" s="16" t="str">
        <f>IF($A86="","",Items!B86)</f>
        <v/>
      </c>
      <c r="C86" s="16" t="str">
        <f>IF($A86="","",Items!C86&amp;"")</f>
        <v/>
      </c>
      <c r="D86" s="21" t="str">
        <f>IF(OR($A86="",Locations!$A$7=""),"",N(Opening!C86)+SUMIFS(Movements!$D$4:$D$2003,Movements!$B$4:$B$2003,$A86,Movements!$F$4:$F$2003,Locations!$A$7)-SUMIFS(Movements!$D$4:$D$2003,Movements!$B$4:$B$2003,$A86,Movements!$E$4:$E$2003,Locations!$A$7))</f>
        <v/>
      </c>
      <c r="E86" s="21" t="str">
        <f>IF(OR($A86="",Locations!$A$8=""),"",N(Opening!D86)+SUMIFS(Movements!$D$4:$D$2003,Movements!$B$4:$B$2003,$A86,Movements!$F$4:$F$2003,Locations!$A$8)-SUMIFS(Movements!$D$4:$D$2003,Movements!$B$4:$B$2003,$A86,Movements!$E$4:$E$2003,Locations!$A$8))</f>
        <v/>
      </c>
      <c r="F86" s="21" t="str">
        <f>IF(OR($A86="",Locations!$A$9=""),"",N(Opening!E86)+SUMIFS(Movements!$D$4:$D$2003,Movements!$B$4:$B$2003,$A86,Movements!$F$4:$F$2003,Locations!$A$9)-SUMIFS(Movements!$D$4:$D$2003,Movements!$B$4:$B$2003,$A86,Movements!$E$4:$E$2003,Locations!$A$9))</f>
        <v/>
      </c>
      <c r="G86" s="21" t="str">
        <f>IF(OR($A86="",Locations!$A$10=""),"",N(Opening!F86)+SUMIFS(Movements!$D$4:$D$2003,Movements!$B$4:$B$2003,$A86,Movements!$F$4:$F$2003,Locations!$A$10)-SUMIFS(Movements!$D$4:$D$2003,Movements!$B$4:$B$2003,$A86,Movements!$E$4:$E$2003,Locations!$A$10))</f>
        <v/>
      </c>
      <c r="H86" s="21" t="str">
        <f>IF(OR($A86="",Locations!$A$11=""),"",N(Opening!G86)+SUMIFS(Movements!$D$4:$D$2003,Movements!$B$4:$B$2003,$A86,Movements!$F$4:$F$2003,Locations!$A$11)-SUMIFS(Movements!$D$4:$D$2003,Movements!$B$4:$B$2003,$A86,Movements!$E$4:$E$2003,Locations!$A$11))</f>
        <v/>
      </c>
      <c r="I86" s="21" t="str">
        <f>IF(OR($A86="",Locations!$A$12=""),"",N(Opening!H86)+SUMIFS(Movements!$D$4:$D$2003,Movements!$B$4:$B$2003,$A86,Movements!$F$4:$F$2003,Locations!$A$12)-SUMIFS(Movements!$D$4:$D$2003,Movements!$B$4:$B$2003,$A86,Movements!$E$4:$E$2003,Locations!$A$12))</f>
        <v/>
      </c>
      <c r="J86" s="21" t="str">
        <f>IF(OR($A86="",Locations!$A$13=""),"",N(Opening!I86)+SUMIFS(Movements!$D$4:$D$2003,Movements!$B$4:$B$2003,$A86,Movements!$F$4:$F$2003,Locations!$A$13)-SUMIFS(Movements!$D$4:$D$2003,Movements!$B$4:$B$2003,$A86,Movements!$E$4:$E$2003,Locations!$A$13))</f>
        <v/>
      </c>
      <c r="K86" s="21" t="str">
        <f>IF(OR($A86="",Locations!$A$14=""),"",N(Opening!J86)+SUMIFS(Movements!$D$4:$D$2003,Movements!$B$4:$B$2003,$A86,Movements!$F$4:$F$2003,Locations!$A$14)-SUMIFS(Movements!$D$4:$D$2003,Movements!$B$4:$B$2003,$A86,Movements!$E$4:$E$2003,Locations!$A$14))</f>
        <v/>
      </c>
      <c r="L86" s="22" t="str">
        <f t="shared" si="2"/>
        <v/>
      </c>
      <c r="M86" s="21" t="str">
        <f>IF($A86="","",N(Items!E86))</f>
        <v/>
      </c>
      <c r="N86" s="23" t="str">
        <f t="shared" si="3"/>
        <v/>
      </c>
      <c r="O86" s="21" t="str">
        <f>IF($A86="","",IF(L86&lt;=M86,MAX(0,N(Items!F86)-L86),0))</f>
        <v/>
      </c>
      <c r="P86" s="24" t="str">
        <f>IF($A86="","",ROUND(L86*N(Items!D86),2))</f>
        <v/>
      </c>
    </row>
    <row r="87" spans="1:16" x14ac:dyDescent="0.3">
      <c r="A87" s="16" t="str">
        <f>IF(Items!A87="","",Items!A87)</f>
        <v/>
      </c>
      <c r="B87" s="16" t="str">
        <f>IF($A87="","",Items!B87)</f>
        <v/>
      </c>
      <c r="C87" s="16" t="str">
        <f>IF($A87="","",Items!C87&amp;"")</f>
        <v/>
      </c>
      <c r="D87" s="21" t="str">
        <f>IF(OR($A87="",Locations!$A$7=""),"",N(Opening!C87)+SUMIFS(Movements!$D$4:$D$2003,Movements!$B$4:$B$2003,$A87,Movements!$F$4:$F$2003,Locations!$A$7)-SUMIFS(Movements!$D$4:$D$2003,Movements!$B$4:$B$2003,$A87,Movements!$E$4:$E$2003,Locations!$A$7))</f>
        <v/>
      </c>
      <c r="E87" s="21" t="str">
        <f>IF(OR($A87="",Locations!$A$8=""),"",N(Opening!D87)+SUMIFS(Movements!$D$4:$D$2003,Movements!$B$4:$B$2003,$A87,Movements!$F$4:$F$2003,Locations!$A$8)-SUMIFS(Movements!$D$4:$D$2003,Movements!$B$4:$B$2003,$A87,Movements!$E$4:$E$2003,Locations!$A$8))</f>
        <v/>
      </c>
      <c r="F87" s="21" t="str">
        <f>IF(OR($A87="",Locations!$A$9=""),"",N(Opening!E87)+SUMIFS(Movements!$D$4:$D$2003,Movements!$B$4:$B$2003,$A87,Movements!$F$4:$F$2003,Locations!$A$9)-SUMIFS(Movements!$D$4:$D$2003,Movements!$B$4:$B$2003,$A87,Movements!$E$4:$E$2003,Locations!$A$9))</f>
        <v/>
      </c>
      <c r="G87" s="21" t="str">
        <f>IF(OR($A87="",Locations!$A$10=""),"",N(Opening!F87)+SUMIFS(Movements!$D$4:$D$2003,Movements!$B$4:$B$2003,$A87,Movements!$F$4:$F$2003,Locations!$A$10)-SUMIFS(Movements!$D$4:$D$2003,Movements!$B$4:$B$2003,$A87,Movements!$E$4:$E$2003,Locations!$A$10))</f>
        <v/>
      </c>
      <c r="H87" s="21" t="str">
        <f>IF(OR($A87="",Locations!$A$11=""),"",N(Opening!G87)+SUMIFS(Movements!$D$4:$D$2003,Movements!$B$4:$B$2003,$A87,Movements!$F$4:$F$2003,Locations!$A$11)-SUMIFS(Movements!$D$4:$D$2003,Movements!$B$4:$B$2003,$A87,Movements!$E$4:$E$2003,Locations!$A$11))</f>
        <v/>
      </c>
      <c r="I87" s="21" t="str">
        <f>IF(OR($A87="",Locations!$A$12=""),"",N(Opening!H87)+SUMIFS(Movements!$D$4:$D$2003,Movements!$B$4:$B$2003,$A87,Movements!$F$4:$F$2003,Locations!$A$12)-SUMIFS(Movements!$D$4:$D$2003,Movements!$B$4:$B$2003,$A87,Movements!$E$4:$E$2003,Locations!$A$12))</f>
        <v/>
      </c>
      <c r="J87" s="21" t="str">
        <f>IF(OR($A87="",Locations!$A$13=""),"",N(Opening!I87)+SUMIFS(Movements!$D$4:$D$2003,Movements!$B$4:$B$2003,$A87,Movements!$F$4:$F$2003,Locations!$A$13)-SUMIFS(Movements!$D$4:$D$2003,Movements!$B$4:$B$2003,$A87,Movements!$E$4:$E$2003,Locations!$A$13))</f>
        <v/>
      </c>
      <c r="K87" s="21" t="str">
        <f>IF(OR($A87="",Locations!$A$14=""),"",N(Opening!J87)+SUMIFS(Movements!$D$4:$D$2003,Movements!$B$4:$B$2003,$A87,Movements!$F$4:$F$2003,Locations!$A$14)-SUMIFS(Movements!$D$4:$D$2003,Movements!$B$4:$B$2003,$A87,Movements!$E$4:$E$2003,Locations!$A$14))</f>
        <v/>
      </c>
      <c r="L87" s="22" t="str">
        <f t="shared" si="2"/>
        <v/>
      </c>
      <c r="M87" s="21" t="str">
        <f>IF($A87="","",N(Items!E87))</f>
        <v/>
      </c>
      <c r="N87" s="23" t="str">
        <f t="shared" si="3"/>
        <v/>
      </c>
      <c r="O87" s="21" t="str">
        <f>IF($A87="","",IF(L87&lt;=M87,MAX(0,N(Items!F87)-L87),0))</f>
        <v/>
      </c>
      <c r="P87" s="24" t="str">
        <f>IF($A87="","",ROUND(L87*N(Items!D87),2))</f>
        <v/>
      </c>
    </row>
    <row r="88" spans="1:16" x14ac:dyDescent="0.3">
      <c r="A88" s="16" t="str">
        <f>IF(Items!A88="","",Items!A88)</f>
        <v/>
      </c>
      <c r="B88" s="16" t="str">
        <f>IF($A88="","",Items!B88)</f>
        <v/>
      </c>
      <c r="C88" s="16" t="str">
        <f>IF($A88="","",Items!C88&amp;"")</f>
        <v/>
      </c>
      <c r="D88" s="21" t="str">
        <f>IF(OR($A88="",Locations!$A$7=""),"",N(Opening!C88)+SUMIFS(Movements!$D$4:$D$2003,Movements!$B$4:$B$2003,$A88,Movements!$F$4:$F$2003,Locations!$A$7)-SUMIFS(Movements!$D$4:$D$2003,Movements!$B$4:$B$2003,$A88,Movements!$E$4:$E$2003,Locations!$A$7))</f>
        <v/>
      </c>
      <c r="E88" s="21" t="str">
        <f>IF(OR($A88="",Locations!$A$8=""),"",N(Opening!D88)+SUMIFS(Movements!$D$4:$D$2003,Movements!$B$4:$B$2003,$A88,Movements!$F$4:$F$2003,Locations!$A$8)-SUMIFS(Movements!$D$4:$D$2003,Movements!$B$4:$B$2003,$A88,Movements!$E$4:$E$2003,Locations!$A$8))</f>
        <v/>
      </c>
      <c r="F88" s="21" t="str">
        <f>IF(OR($A88="",Locations!$A$9=""),"",N(Opening!E88)+SUMIFS(Movements!$D$4:$D$2003,Movements!$B$4:$B$2003,$A88,Movements!$F$4:$F$2003,Locations!$A$9)-SUMIFS(Movements!$D$4:$D$2003,Movements!$B$4:$B$2003,$A88,Movements!$E$4:$E$2003,Locations!$A$9))</f>
        <v/>
      </c>
      <c r="G88" s="21" t="str">
        <f>IF(OR($A88="",Locations!$A$10=""),"",N(Opening!F88)+SUMIFS(Movements!$D$4:$D$2003,Movements!$B$4:$B$2003,$A88,Movements!$F$4:$F$2003,Locations!$A$10)-SUMIFS(Movements!$D$4:$D$2003,Movements!$B$4:$B$2003,$A88,Movements!$E$4:$E$2003,Locations!$A$10))</f>
        <v/>
      </c>
      <c r="H88" s="21" t="str">
        <f>IF(OR($A88="",Locations!$A$11=""),"",N(Opening!G88)+SUMIFS(Movements!$D$4:$D$2003,Movements!$B$4:$B$2003,$A88,Movements!$F$4:$F$2003,Locations!$A$11)-SUMIFS(Movements!$D$4:$D$2003,Movements!$B$4:$B$2003,$A88,Movements!$E$4:$E$2003,Locations!$A$11))</f>
        <v/>
      </c>
      <c r="I88" s="21" t="str">
        <f>IF(OR($A88="",Locations!$A$12=""),"",N(Opening!H88)+SUMIFS(Movements!$D$4:$D$2003,Movements!$B$4:$B$2003,$A88,Movements!$F$4:$F$2003,Locations!$A$12)-SUMIFS(Movements!$D$4:$D$2003,Movements!$B$4:$B$2003,$A88,Movements!$E$4:$E$2003,Locations!$A$12))</f>
        <v/>
      </c>
      <c r="J88" s="21" t="str">
        <f>IF(OR($A88="",Locations!$A$13=""),"",N(Opening!I88)+SUMIFS(Movements!$D$4:$D$2003,Movements!$B$4:$B$2003,$A88,Movements!$F$4:$F$2003,Locations!$A$13)-SUMIFS(Movements!$D$4:$D$2003,Movements!$B$4:$B$2003,$A88,Movements!$E$4:$E$2003,Locations!$A$13))</f>
        <v/>
      </c>
      <c r="K88" s="21" t="str">
        <f>IF(OR($A88="",Locations!$A$14=""),"",N(Opening!J88)+SUMIFS(Movements!$D$4:$D$2003,Movements!$B$4:$B$2003,$A88,Movements!$F$4:$F$2003,Locations!$A$14)-SUMIFS(Movements!$D$4:$D$2003,Movements!$B$4:$B$2003,$A88,Movements!$E$4:$E$2003,Locations!$A$14))</f>
        <v/>
      </c>
      <c r="L88" s="22" t="str">
        <f t="shared" si="2"/>
        <v/>
      </c>
      <c r="M88" s="21" t="str">
        <f>IF($A88="","",N(Items!E88))</f>
        <v/>
      </c>
      <c r="N88" s="23" t="str">
        <f t="shared" si="3"/>
        <v/>
      </c>
      <c r="O88" s="21" t="str">
        <f>IF($A88="","",IF(L88&lt;=M88,MAX(0,N(Items!F88)-L88),0))</f>
        <v/>
      </c>
      <c r="P88" s="24" t="str">
        <f>IF($A88="","",ROUND(L88*N(Items!D88),2))</f>
        <v/>
      </c>
    </row>
    <row r="89" spans="1:16" x14ac:dyDescent="0.3">
      <c r="A89" s="16" t="str">
        <f>IF(Items!A89="","",Items!A89)</f>
        <v/>
      </c>
      <c r="B89" s="16" t="str">
        <f>IF($A89="","",Items!B89)</f>
        <v/>
      </c>
      <c r="C89" s="16" t="str">
        <f>IF($A89="","",Items!C89&amp;"")</f>
        <v/>
      </c>
      <c r="D89" s="21" t="str">
        <f>IF(OR($A89="",Locations!$A$7=""),"",N(Opening!C89)+SUMIFS(Movements!$D$4:$D$2003,Movements!$B$4:$B$2003,$A89,Movements!$F$4:$F$2003,Locations!$A$7)-SUMIFS(Movements!$D$4:$D$2003,Movements!$B$4:$B$2003,$A89,Movements!$E$4:$E$2003,Locations!$A$7))</f>
        <v/>
      </c>
      <c r="E89" s="21" t="str">
        <f>IF(OR($A89="",Locations!$A$8=""),"",N(Opening!D89)+SUMIFS(Movements!$D$4:$D$2003,Movements!$B$4:$B$2003,$A89,Movements!$F$4:$F$2003,Locations!$A$8)-SUMIFS(Movements!$D$4:$D$2003,Movements!$B$4:$B$2003,$A89,Movements!$E$4:$E$2003,Locations!$A$8))</f>
        <v/>
      </c>
      <c r="F89" s="21" t="str">
        <f>IF(OR($A89="",Locations!$A$9=""),"",N(Opening!E89)+SUMIFS(Movements!$D$4:$D$2003,Movements!$B$4:$B$2003,$A89,Movements!$F$4:$F$2003,Locations!$A$9)-SUMIFS(Movements!$D$4:$D$2003,Movements!$B$4:$B$2003,$A89,Movements!$E$4:$E$2003,Locations!$A$9))</f>
        <v/>
      </c>
      <c r="G89" s="21" t="str">
        <f>IF(OR($A89="",Locations!$A$10=""),"",N(Opening!F89)+SUMIFS(Movements!$D$4:$D$2003,Movements!$B$4:$B$2003,$A89,Movements!$F$4:$F$2003,Locations!$A$10)-SUMIFS(Movements!$D$4:$D$2003,Movements!$B$4:$B$2003,$A89,Movements!$E$4:$E$2003,Locations!$A$10))</f>
        <v/>
      </c>
      <c r="H89" s="21" t="str">
        <f>IF(OR($A89="",Locations!$A$11=""),"",N(Opening!G89)+SUMIFS(Movements!$D$4:$D$2003,Movements!$B$4:$B$2003,$A89,Movements!$F$4:$F$2003,Locations!$A$11)-SUMIFS(Movements!$D$4:$D$2003,Movements!$B$4:$B$2003,$A89,Movements!$E$4:$E$2003,Locations!$A$11))</f>
        <v/>
      </c>
      <c r="I89" s="21" t="str">
        <f>IF(OR($A89="",Locations!$A$12=""),"",N(Opening!H89)+SUMIFS(Movements!$D$4:$D$2003,Movements!$B$4:$B$2003,$A89,Movements!$F$4:$F$2003,Locations!$A$12)-SUMIFS(Movements!$D$4:$D$2003,Movements!$B$4:$B$2003,$A89,Movements!$E$4:$E$2003,Locations!$A$12))</f>
        <v/>
      </c>
      <c r="J89" s="21" t="str">
        <f>IF(OR($A89="",Locations!$A$13=""),"",N(Opening!I89)+SUMIFS(Movements!$D$4:$D$2003,Movements!$B$4:$B$2003,$A89,Movements!$F$4:$F$2003,Locations!$A$13)-SUMIFS(Movements!$D$4:$D$2003,Movements!$B$4:$B$2003,$A89,Movements!$E$4:$E$2003,Locations!$A$13))</f>
        <v/>
      </c>
      <c r="K89" s="21" t="str">
        <f>IF(OR($A89="",Locations!$A$14=""),"",N(Opening!J89)+SUMIFS(Movements!$D$4:$D$2003,Movements!$B$4:$B$2003,$A89,Movements!$F$4:$F$2003,Locations!$A$14)-SUMIFS(Movements!$D$4:$D$2003,Movements!$B$4:$B$2003,$A89,Movements!$E$4:$E$2003,Locations!$A$14))</f>
        <v/>
      </c>
      <c r="L89" s="22" t="str">
        <f t="shared" si="2"/>
        <v/>
      </c>
      <c r="M89" s="21" t="str">
        <f>IF($A89="","",N(Items!E89))</f>
        <v/>
      </c>
      <c r="N89" s="23" t="str">
        <f t="shared" si="3"/>
        <v/>
      </c>
      <c r="O89" s="21" t="str">
        <f>IF($A89="","",IF(L89&lt;=M89,MAX(0,N(Items!F89)-L89),0))</f>
        <v/>
      </c>
      <c r="P89" s="24" t="str">
        <f>IF($A89="","",ROUND(L89*N(Items!D89),2))</f>
        <v/>
      </c>
    </row>
    <row r="90" spans="1:16" x14ac:dyDescent="0.3">
      <c r="A90" s="16" t="str">
        <f>IF(Items!A90="","",Items!A90)</f>
        <v/>
      </c>
      <c r="B90" s="16" t="str">
        <f>IF($A90="","",Items!B90)</f>
        <v/>
      </c>
      <c r="C90" s="16" t="str">
        <f>IF($A90="","",Items!C90&amp;"")</f>
        <v/>
      </c>
      <c r="D90" s="21" t="str">
        <f>IF(OR($A90="",Locations!$A$7=""),"",N(Opening!C90)+SUMIFS(Movements!$D$4:$D$2003,Movements!$B$4:$B$2003,$A90,Movements!$F$4:$F$2003,Locations!$A$7)-SUMIFS(Movements!$D$4:$D$2003,Movements!$B$4:$B$2003,$A90,Movements!$E$4:$E$2003,Locations!$A$7))</f>
        <v/>
      </c>
      <c r="E90" s="21" t="str">
        <f>IF(OR($A90="",Locations!$A$8=""),"",N(Opening!D90)+SUMIFS(Movements!$D$4:$D$2003,Movements!$B$4:$B$2003,$A90,Movements!$F$4:$F$2003,Locations!$A$8)-SUMIFS(Movements!$D$4:$D$2003,Movements!$B$4:$B$2003,$A90,Movements!$E$4:$E$2003,Locations!$A$8))</f>
        <v/>
      </c>
      <c r="F90" s="21" t="str">
        <f>IF(OR($A90="",Locations!$A$9=""),"",N(Opening!E90)+SUMIFS(Movements!$D$4:$D$2003,Movements!$B$4:$B$2003,$A90,Movements!$F$4:$F$2003,Locations!$A$9)-SUMIFS(Movements!$D$4:$D$2003,Movements!$B$4:$B$2003,$A90,Movements!$E$4:$E$2003,Locations!$A$9))</f>
        <v/>
      </c>
      <c r="G90" s="21" t="str">
        <f>IF(OR($A90="",Locations!$A$10=""),"",N(Opening!F90)+SUMIFS(Movements!$D$4:$D$2003,Movements!$B$4:$B$2003,$A90,Movements!$F$4:$F$2003,Locations!$A$10)-SUMIFS(Movements!$D$4:$D$2003,Movements!$B$4:$B$2003,$A90,Movements!$E$4:$E$2003,Locations!$A$10))</f>
        <v/>
      </c>
      <c r="H90" s="21" t="str">
        <f>IF(OR($A90="",Locations!$A$11=""),"",N(Opening!G90)+SUMIFS(Movements!$D$4:$D$2003,Movements!$B$4:$B$2003,$A90,Movements!$F$4:$F$2003,Locations!$A$11)-SUMIFS(Movements!$D$4:$D$2003,Movements!$B$4:$B$2003,$A90,Movements!$E$4:$E$2003,Locations!$A$11))</f>
        <v/>
      </c>
      <c r="I90" s="21" t="str">
        <f>IF(OR($A90="",Locations!$A$12=""),"",N(Opening!H90)+SUMIFS(Movements!$D$4:$D$2003,Movements!$B$4:$B$2003,$A90,Movements!$F$4:$F$2003,Locations!$A$12)-SUMIFS(Movements!$D$4:$D$2003,Movements!$B$4:$B$2003,$A90,Movements!$E$4:$E$2003,Locations!$A$12))</f>
        <v/>
      </c>
      <c r="J90" s="21" t="str">
        <f>IF(OR($A90="",Locations!$A$13=""),"",N(Opening!I90)+SUMIFS(Movements!$D$4:$D$2003,Movements!$B$4:$B$2003,$A90,Movements!$F$4:$F$2003,Locations!$A$13)-SUMIFS(Movements!$D$4:$D$2003,Movements!$B$4:$B$2003,$A90,Movements!$E$4:$E$2003,Locations!$A$13))</f>
        <v/>
      </c>
      <c r="K90" s="21" t="str">
        <f>IF(OR($A90="",Locations!$A$14=""),"",N(Opening!J90)+SUMIFS(Movements!$D$4:$D$2003,Movements!$B$4:$B$2003,$A90,Movements!$F$4:$F$2003,Locations!$A$14)-SUMIFS(Movements!$D$4:$D$2003,Movements!$B$4:$B$2003,$A90,Movements!$E$4:$E$2003,Locations!$A$14))</f>
        <v/>
      </c>
      <c r="L90" s="22" t="str">
        <f t="shared" si="2"/>
        <v/>
      </c>
      <c r="M90" s="21" t="str">
        <f>IF($A90="","",N(Items!E90))</f>
        <v/>
      </c>
      <c r="N90" s="23" t="str">
        <f t="shared" si="3"/>
        <v/>
      </c>
      <c r="O90" s="21" t="str">
        <f>IF($A90="","",IF(L90&lt;=M90,MAX(0,N(Items!F90)-L90),0))</f>
        <v/>
      </c>
      <c r="P90" s="24" t="str">
        <f>IF($A90="","",ROUND(L90*N(Items!D90),2))</f>
        <v/>
      </c>
    </row>
    <row r="91" spans="1:16" x14ac:dyDescent="0.3">
      <c r="A91" s="16" t="str">
        <f>IF(Items!A91="","",Items!A91)</f>
        <v/>
      </c>
      <c r="B91" s="16" t="str">
        <f>IF($A91="","",Items!B91)</f>
        <v/>
      </c>
      <c r="C91" s="16" t="str">
        <f>IF($A91="","",Items!C91&amp;"")</f>
        <v/>
      </c>
      <c r="D91" s="21" t="str">
        <f>IF(OR($A91="",Locations!$A$7=""),"",N(Opening!C91)+SUMIFS(Movements!$D$4:$D$2003,Movements!$B$4:$B$2003,$A91,Movements!$F$4:$F$2003,Locations!$A$7)-SUMIFS(Movements!$D$4:$D$2003,Movements!$B$4:$B$2003,$A91,Movements!$E$4:$E$2003,Locations!$A$7))</f>
        <v/>
      </c>
      <c r="E91" s="21" t="str">
        <f>IF(OR($A91="",Locations!$A$8=""),"",N(Opening!D91)+SUMIFS(Movements!$D$4:$D$2003,Movements!$B$4:$B$2003,$A91,Movements!$F$4:$F$2003,Locations!$A$8)-SUMIFS(Movements!$D$4:$D$2003,Movements!$B$4:$B$2003,$A91,Movements!$E$4:$E$2003,Locations!$A$8))</f>
        <v/>
      </c>
      <c r="F91" s="21" t="str">
        <f>IF(OR($A91="",Locations!$A$9=""),"",N(Opening!E91)+SUMIFS(Movements!$D$4:$D$2003,Movements!$B$4:$B$2003,$A91,Movements!$F$4:$F$2003,Locations!$A$9)-SUMIFS(Movements!$D$4:$D$2003,Movements!$B$4:$B$2003,$A91,Movements!$E$4:$E$2003,Locations!$A$9))</f>
        <v/>
      </c>
      <c r="G91" s="21" t="str">
        <f>IF(OR($A91="",Locations!$A$10=""),"",N(Opening!F91)+SUMIFS(Movements!$D$4:$D$2003,Movements!$B$4:$B$2003,$A91,Movements!$F$4:$F$2003,Locations!$A$10)-SUMIFS(Movements!$D$4:$D$2003,Movements!$B$4:$B$2003,$A91,Movements!$E$4:$E$2003,Locations!$A$10))</f>
        <v/>
      </c>
      <c r="H91" s="21" t="str">
        <f>IF(OR($A91="",Locations!$A$11=""),"",N(Opening!G91)+SUMIFS(Movements!$D$4:$D$2003,Movements!$B$4:$B$2003,$A91,Movements!$F$4:$F$2003,Locations!$A$11)-SUMIFS(Movements!$D$4:$D$2003,Movements!$B$4:$B$2003,$A91,Movements!$E$4:$E$2003,Locations!$A$11))</f>
        <v/>
      </c>
      <c r="I91" s="21" t="str">
        <f>IF(OR($A91="",Locations!$A$12=""),"",N(Opening!H91)+SUMIFS(Movements!$D$4:$D$2003,Movements!$B$4:$B$2003,$A91,Movements!$F$4:$F$2003,Locations!$A$12)-SUMIFS(Movements!$D$4:$D$2003,Movements!$B$4:$B$2003,$A91,Movements!$E$4:$E$2003,Locations!$A$12))</f>
        <v/>
      </c>
      <c r="J91" s="21" t="str">
        <f>IF(OR($A91="",Locations!$A$13=""),"",N(Opening!I91)+SUMIFS(Movements!$D$4:$D$2003,Movements!$B$4:$B$2003,$A91,Movements!$F$4:$F$2003,Locations!$A$13)-SUMIFS(Movements!$D$4:$D$2003,Movements!$B$4:$B$2003,$A91,Movements!$E$4:$E$2003,Locations!$A$13))</f>
        <v/>
      </c>
      <c r="K91" s="21" t="str">
        <f>IF(OR($A91="",Locations!$A$14=""),"",N(Opening!J91)+SUMIFS(Movements!$D$4:$D$2003,Movements!$B$4:$B$2003,$A91,Movements!$F$4:$F$2003,Locations!$A$14)-SUMIFS(Movements!$D$4:$D$2003,Movements!$B$4:$B$2003,$A91,Movements!$E$4:$E$2003,Locations!$A$14))</f>
        <v/>
      </c>
      <c r="L91" s="22" t="str">
        <f t="shared" si="2"/>
        <v/>
      </c>
      <c r="M91" s="21" t="str">
        <f>IF($A91="","",N(Items!E91))</f>
        <v/>
      </c>
      <c r="N91" s="23" t="str">
        <f t="shared" si="3"/>
        <v/>
      </c>
      <c r="O91" s="21" t="str">
        <f>IF($A91="","",IF(L91&lt;=M91,MAX(0,N(Items!F91)-L91),0))</f>
        <v/>
      </c>
      <c r="P91" s="24" t="str">
        <f>IF($A91="","",ROUND(L91*N(Items!D91),2))</f>
        <v/>
      </c>
    </row>
    <row r="92" spans="1:16" x14ac:dyDescent="0.3">
      <c r="A92" s="16" t="str">
        <f>IF(Items!A92="","",Items!A92)</f>
        <v/>
      </c>
      <c r="B92" s="16" t="str">
        <f>IF($A92="","",Items!B92)</f>
        <v/>
      </c>
      <c r="C92" s="16" t="str">
        <f>IF($A92="","",Items!C92&amp;"")</f>
        <v/>
      </c>
      <c r="D92" s="21" t="str">
        <f>IF(OR($A92="",Locations!$A$7=""),"",N(Opening!C92)+SUMIFS(Movements!$D$4:$D$2003,Movements!$B$4:$B$2003,$A92,Movements!$F$4:$F$2003,Locations!$A$7)-SUMIFS(Movements!$D$4:$D$2003,Movements!$B$4:$B$2003,$A92,Movements!$E$4:$E$2003,Locations!$A$7))</f>
        <v/>
      </c>
      <c r="E92" s="21" t="str">
        <f>IF(OR($A92="",Locations!$A$8=""),"",N(Opening!D92)+SUMIFS(Movements!$D$4:$D$2003,Movements!$B$4:$B$2003,$A92,Movements!$F$4:$F$2003,Locations!$A$8)-SUMIFS(Movements!$D$4:$D$2003,Movements!$B$4:$B$2003,$A92,Movements!$E$4:$E$2003,Locations!$A$8))</f>
        <v/>
      </c>
      <c r="F92" s="21" t="str">
        <f>IF(OR($A92="",Locations!$A$9=""),"",N(Opening!E92)+SUMIFS(Movements!$D$4:$D$2003,Movements!$B$4:$B$2003,$A92,Movements!$F$4:$F$2003,Locations!$A$9)-SUMIFS(Movements!$D$4:$D$2003,Movements!$B$4:$B$2003,$A92,Movements!$E$4:$E$2003,Locations!$A$9))</f>
        <v/>
      </c>
      <c r="G92" s="21" t="str">
        <f>IF(OR($A92="",Locations!$A$10=""),"",N(Opening!F92)+SUMIFS(Movements!$D$4:$D$2003,Movements!$B$4:$B$2003,$A92,Movements!$F$4:$F$2003,Locations!$A$10)-SUMIFS(Movements!$D$4:$D$2003,Movements!$B$4:$B$2003,$A92,Movements!$E$4:$E$2003,Locations!$A$10))</f>
        <v/>
      </c>
      <c r="H92" s="21" t="str">
        <f>IF(OR($A92="",Locations!$A$11=""),"",N(Opening!G92)+SUMIFS(Movements!$D$4:$D$2003,Movements!$B$4:$B$2003,$A92,Movements!$F$4:$F$2003,Locations!$A$11)-SUMIFS(Movements!$D$4:$D$2003,Movements!$B$4:$B$2003,$A92,Movements!$E$4:$E$2003,Locations!$A$11))</f>
        <v/>
      </c>
      <c r="I92" s="21" t="str">
        <f>IF(OR($A92="",Locations!$A$12=""),"",N(Opening!H92)+SUMIFS(Movements!$D$4:$D$2003,Movements!$B$4:$B$2003,$A92,Movements!$F$4:$F$2003,Locations!$A$12)-SUMIFS(Movements!$D$4:$D$2003,Movements!$B$4:$B$2003,$A92,Movements!$E$4:$E$2003,Locations!$A$12))</f>
        <v/>
      </c>
      <c r="J92" s="21" t="str">
        <f>IF(OR($A92="",Locations!$A$13=""),"",N(Opening!I92)+SUMIFS(Movements!$D$4:$D$2003,Movements!$B$4:$B$2003,$A92,Movements!$F$4:$F$2003,Locations!$A$13)-SUMIFS(Movements!$D$4:$D$2003,Movements!$B$4:$B$2003,$A92,Movements!$E$4:$E$2003,Locations!$A$13))</f>
        <v/>
      </c>
      <c r="K92" s="21" t="str">
        <f>IF(OR($A92="",Locations!$A$14=""),"",N(Opening!J92)+SUMIFS(Movements!$D$4:$D$2003,Movements!$B$4:$B$2003,$A92,Movements!$F$4:$F$2003,Locations!$A$14)-SUMIFS(Movements!$D$4:$D$2003,Movements!$B$4:$B$2003,$A92,Movements!$E$4:$E$2003,Locations!$A$14))</f>
        <v/>
      </c>
      <c r="L92" s="22" t="str">
        <f t="shared" si="2"/>
        <v/>
      </c>
      <c r="M92" s="21" t="str">
        <f>IF($A92="","",N(Items!E92))</f>
        <v/>
      </c>
      <c r="N92" s="23" t="str">
        <f t="shared" si="3"/>
        <v/>
      </c>
      <c r="O92" s="21" t="str">
        <f>IF($A92="","",IF(L92&lt;=M92,MAX(0,N(Items!F92)-L92),0))</f>
        <v/>
      </c>
      <c r="P92" s="24" t="str">
        <f>IF($A92="","",ROUND(L92*N(Items!D92),2))</f>
        <v/>
      </c>
    </row>
    <row r="93" spans="1:16" x14ac:dyDescent="0.3">
      <c r="A93" s="16" t="str">
        <f>IF(Items!A93="","",Items!A93)</f>
        <v/>
      </c>
      <c r="B93" s="16" t="str">
        <f>IF($A93="","",Items!B93)</f>
        <v/>
      </c>
      <c r="C93" s="16" t="str">
        <f>IF($A93="","",Items!C93&amp;"")</f>
        <v/>
      </c>
      <c r="D93" s="21" t="str">
        <f>IF(OR($A93="",Locations!$A$7=""),"",N(Opening!C93)+SUMIFS(Movements!$D$4:$D$2003,Movements!$B$4:$B$2003,$A93,Movements!$F$4:$F$2003,Locations!$A$7)-SUMIFS(Movements!$D$4:$D$2003,Movements!$B$4:$B$2003,$A93,Movements!$E$4:$E$2003,Locations!$A$7))</f>
        <v/>
      </c>
      <c r="E93" s="21" t="str">
        <f>IF(OR($A93="",Locations!$A$8=""),"",N(Opening!D93)+SUMIFS(Movements!$D$4:$D$2003,Movements!$B$4:$B$2003,$A93,Movements!$F$4:$F$2003,Locations!$A$8)-SUMIFS(Movements!$D$4:$D$2003,Movements!$B$4:$B$2003,$A93,Movements!$E$4:$E$2003,Locations!$A$8))</f>
        <v/>
      </c>
      <c r="F93" s="21" t="str">
        <f>IF(OR($A93="",Locations!$A$9=""),"",N(Opening!E93)+SUMIFS(Movements!$D$4:$D$2003,Movements!$B$4:$B$2003,$A93,Movements!$F$4:$F$2003,Locations!$A$9)-SUMIFS(Movements!$D$4:$D$2003,Movements!$B$4:$B$2003,$A93,Movements!$E$4:$E$2003,Locations!$A$9))</f>
        <v/>
      </c>
      <c r="G93" s="21" t="str">
        <f>IF(OR($A93="",Locations!$A$10=""),"",N(Opening!F93)+SUMIFS(Movements!$D$4:$D$2003,Movements!$B$4:$B$2003,$A93,Movements!$F$4:$F$2003,Locations!$A$10)-SUMIFS(Movements!$D$4:$D$2003,Movements!$B$4:$B$2003,$A93,Movements!$E$4:$E$2003,Locations!$A$10))</f>
        <v/>
      </c>
      <c r="H93" s="21" t="str">
        <f>IF(OR($A93="",Locations!$A$11=""),"",N(Opening!G93)+SUMIFS(Movements!$D$4:$D$2003,Movements!$B$4:$B$2003,$A93,Movements!$F$4:$F$2003,Locations!$A$11)-SUMIFS(Movements!$D$4:$D$2003,Movements!$B$4:$B$2003,$A93,Movements!$E$4:$E$2003,Locations!$A$11))</f>
        <v/>
      </c>
      <c r="I93" s="21" t="str">
        <f>IF(OR($A93="",Locations!$A$12=""),"",N(Opening!H93)+SUMIFS(Movements!$D$4:$D$2003,Movements!$B$4:$B$2003,$A93,Movements!$F$4:$F$2003,Locations!$A$12)-SUMIFS(Movements!$D$4:$D$2003,Movements!$B$4:$B$2003,$A93,Movements!$E$4:$E$2003,Locations!$A$12))</f>
        <v/>
      </c>
      <c r="J93" s="21" t="str">
        <f>IF(OR($A93="",Locations!$A$13=""),"",N(Opening!I93)+SUMIFS(Movements!$D$4:$D$2003,Movements!$B$4:$B$2003,$A93,Movements!$F$4:$F$2003,Locations!$A$13)-SUMIFS(Movements!$D$4:$D$2003,Movements!$B$4:$B$2003,$A93,Movements!$E$4:$E$2003,Locations!$A$13))</f>
        <v/>
      </c>
      <c r="K93" s="21" t="str">
        <f>IF(OR($A93="",Locations!$A$14=""),"",N(Opening!J93)+SUMIFS(Movements!$D$4:$D$2003,Movements!$B$4:$B$2003,$A93,Movements!$F$4:$F$2003,Locations!$A$14)-SUMIFS(Movements!$D$4:$D$2003,Movements!$B$4:$B$2003,$A93,Movements!$E$4:$E$2003,Locations!$A$14))</f>
        <v/>
      </c>
      <c r="L93" s="22" t="str">
        <f t="shared" si="2"/>
        <v/>
      </c>
      <c r="M93" s="21" t="str">
        <f>IF($A93="","",N(Items!E93))</f>
        <v/>
      </c>
      <c r="N93" s="23" t="str">
        <f t="shared" si="3"/>
        <v/>
      </c>
      <c r="O93" s="21" t="str">
        <f>IF($A93="","",IF(L93&lt;=M93,MAX(0,N(Items!F93)-L93),0))</f>
        <v/>
      </c>
      <c r="P93" s="24" t="str">
        <f>IF($A93="","",ROUND(L93*N(Items!D93),2))</f>
        <v/>
      </c>
    </row>
    <row r="94" spans="1:16" x14ac:dyDescent="0.3">
      <c r="A94" s="16" t="str">
        <f>IF(Items!A94="","",Items!A94)</f>
        <v/>
      </c>
      <c r="B94" s="16" t="str">
        <f>IF($A94="","",Items!B94)</f>
        <v/>
      </c>
      <c r="C94" s="16" t="str">
        <f>IF($A94="","",Items!C94&amp;"")</f>
        <v/>
      </c>
      <c r="D94" s="21" t="str">
        <f>IF(OR($A94="",Locations!$A$7=""),"",N(Opening!C94)+SUMIFS(Movements!$D$4:$D$2003,Movements!$B$4:$B$2003,$A94,Movements!$F$4:$F$2003,Locations!$A$7)-SUMIFS(Movements!$D$4:$D$2003,Movements!$B$4:$B$2003,$A94,Movements!$E$4:$E$2003,Locations!$A$7))</f>
        <v/>
      </c>
      <c r="E94" s="21" t="str">
        <f>IF(OR($A94="",Locations!$A$8=""),"",N(Opening!D94)+SUMIFS(Movements!$D$4:$D$2003,Movements!$B$4:$B$2003,$A94,Movements!$F$4:$F$2003,Locations!$A$8)-SUMIFS(Movements!$D$4:$D$2003,Movements!$B$4:$B$2003,$A94,Movements!$E$4:$E$2003,Locations!$A$8))</f>
        <v/>
      </c>
      <c r="F94" s="21" t="str">
        <f>IF(OR($A94="",Locations!$A$9=""),"",N(Opening!E94)+SUMIFS(Movements!$D$4:$D$2003,Movements!$B$4:$B$2003,$A94,Movements!$F$4:$F$2003,Locations!$A$9)-SUMIFS(Movements!$D$4:$D$2003,Movements!$B$4:$B$2003,$A94,Movements!$E$4:$E$2003,Locations!$A$9))</f>
        <v/>
      </c>
      <c r="G94" s="21" t="str">
        <f>IF(OR($A94="",Locations!$A$10=""),"",N(Opening!F94)+SUMIFS(Movements!$D$4:$D$2003,Movements!$B$4:$B$2003,$A94,Movements!$F$4:$F$2003,Locations!$A$10)-SUMIFS(Movements!$D$4:$D$2003,Movements!$B$4:$B$2003,$A94,Movements!$E$4:$E$2003,Locations!$A$10))</f>
        <v/>
      </c>
      <c r="H94" s="21" t="str">
        <f>IF(OR($A94="",Locations!$A$11=""),"",N(Opening!G94)+SUMIFS(Movements!$D$4:$D$2003,Movements!$B$4:$B$2003,$A94,Movements!$F$4:$F$2003,Locations!$A$11)-SUMIFS(Movements!$D$4:$D$2003,Movements!$B$4:$B$2003,$A94,Movements!$E$4:$E$2003,Locations!$A$11))</f>
        <v/>
      </c>
      <c r="I94" s="21" t="str">
        <f>IF(OR($A94="",Locations!$A$12=""),"",N(Opening!H94)+SUMIFS(Movements!$D$4:$D$2003,Movements!$B$4:$B$2003,$A94,Movements!$F$4:$F$2003,Locations!$A$12)-SUMIFS(Movements!$D$4:$D$2003,Movements!$B$4:$B$2003,$A94,Movements!$E$4:$E$2003,Locations!$A$12))</f>
        <v/>
      </c>
      <c r="J94" s="21" t="str">
        <f>IF(OR($A94="",Locations!$A$13=""),"",N(Opening!I94)+SUMIFS(Movements!$D$4:$D$2003,Movements!$B$4:$B$2003,$A94,Movements!$F$4:$F$2003,Locations!$A$13)-SUMIFS(Movements!$D$4:$D$2003,Movements!$B$4:$B$2003,$A94,Movements!$E$4:$E$2003,Locations!$A$13))</f>
        <v/>
      </c>
      <c r="K94" s="21" t="str">
        <f>IF(OR($A94="",Locations!$A$14=""),"",N(Opening!J94)+SUMIFS(Movements!$D$4:$D$2003,Movements!$B$4:$B$2003,$A94,Movements!$F$4:$F$2003,Locations!$A$14)-SUMIFS(Movements!$D$4:$D$2003,Movements!$B$4:$B$2003,$A94,Movements!$E$4:$E$2003,Locations!$A$14))</f>
        <v/>
      </c>
      <c r="L94" s="22" t="str">
        <f t="shared" si="2"/>
        <v/>
      </c>
      <c r="M94" s="21" t="str">
        <f>IF($A94="","",N(Items!E94))</f>
        <v/>
      </c>
      <c r="N94" s="23" t="str">
        <f t="shared" si="3"/>
        <v/>
      </c>
      <c r="O94" s="21" t="str">
        <f>IF($A94="","",IF(L94&lt;=M94,MAX(0,N(Items!F94)-L94),0))</f>
        <v/>
      </c>
      <c r="P94" s="24" t="str">
        <f>IF($A94="","",ROUND(L94*N(Items!D94),2))</f>
        <v/>
      </c>
    </row>
    <row r="95" spans="1:16" x14ac:dyDescent="0.3">
      <c r="A95" s="16" t="str">
        <f>IF(Items!A95="","",Items!A95)</f>
        <v/>
      </c>
      <c r="B95" s="16" t="str">
        <f>IF($A95="","",Items!B95)</f>
        <v/>
      </c>
      <c r="C95" s="16" t="str">
        <f>IF($A95="","",Items!C95&amp;"")</f>
        <v/>
      </c>
      <c r="D95" s="21" t="str">
        <f>IF(OR($A95="",Locations!$A$7=""),"",N(Opening!C95)+SUMIFS(Movements!$D$4:$D$2003,Movements!$B$4:$B$2003,$A95,Movements!$F$4:$F$2003,Locations!$A$7)-SUMIFS(Movements!$D$4:$D$2003,Movements!$B$4:$B$2003,$A95,Movements!$E$4:$E$2003,Locations!$A$7))</f>
        <v/>
      </c>
      <c r="E95" s="21" t="str">
        <f>IF(OR($A95="",Locations!$A$8=""),"",N(Opening!D95)+SUMIFS(Movements!$D$4:$D$2003,Movements!$B$4:$B$2003,$A95,Movements!$F$4:$F$2003,Locations!$A$8)-SUMIFS(Movements!$D$4:$D$2003,Movements!$B$4:$B$2003,$A95,Movements!$E$4:$E$2003,Locations!$A$8))</f>
        <v/>
      </c>
      <c r="F95" s="21" t="str">
        <f>IF(OR($A95="",Locations!$A$9=""),"",N(Opening!E95)+SUMIFS(Movements!$D$4:$D$2003,Movements!$B$4:$B$2003,$A95,Movements!$F$4:$F$2003,Locations!$A$9)-SUMIFS(Movements!$D$4:$D$2003,Movements!$B$4:$B$2003,$A95,Movements!$E$4:$E$2003,Locations!$A$9))</f>
        <v/>
      </c>
      <c r="G95" s="21" t="str">
        <f>IF(OR($A95="",Locations!$A$10=""),"",N(Opening!F95)+SUMIFS(Movements!$D$4:$D$2003,Movements!$B$4:$B$2003,$A95,Movements!$F$4:$F$2003,Locations!$A$10)-SUMIFS(Movements!$D$4:$D$2003,Movements!$B$4:$B$2003,$A95,Movements!$E$4:$E$2003,Locations!$A$10))</f>
        <v/>
      </c>
      <c r="H95" s="21" t="str">
        <f>IF(OR($A95="",Locations!$A$11=""),"",N(Opening!G95)+SUMIFS(Movements!$D$4:$D$2003,Movements!$B$4:$B$2003,$A95,Movements!$F$4:$F$2003,Locations!$A$11)-SUMIFS(Movements!$D$4:$D$2003,Movements!$B$4:$B$2003,$A95,Movements!$E$4:$E$2003,Locations!$A$11))</f>
        <v/>
      </c>
      <c r="I95" s="21" t="str">
        <f>IF(OR($A95="",Locations!$A$12=""),"",N(Opening!H95)+SUMIFS(Movements!$D$4:$D$2003,Movements!$B$4:$B$2003,$A95,Movements!$F$4:$F$2003,Locations!$A$12)-SUMIFS(Movements!$D$4:$D$2003,Movements!$B$4:$B$2003,$A95,Movements!$E$4:$E$2003,Locations!$A$12))</f>
        <v/>
      </c>
      <c r="J95" s="21" t="str">
        <f>IF(OR($A95="",Locations!$A$13=""),"",N(Opening!I95)+SUMIFS(Movements!$D$4:$D$2003,Movements!$B$4:$B$2003,$A95,Movements!$F$4:$F$2003,Locations!$A$13)-SUMIFS(Movements!$D$4:$D$2003,Movements!$B$4:$B$2003,$A95,Movements!$E$4:$E$2003,Locations!$A$13))</f>
        <v/>
      </c>
      <c r="K95" s="21" t="str">
        <f>IF(OR($A95="",Locations!$A$14=""),"",N(Opening!J95)+SUMIFS(Movements!$D$4:$D$2003,Movements!$B$4:$B$2003,$A95,Movements!$F$4:$F$2003,Locations!$A$14)-SUMIFS(Movements!$D$4:$D$2003,Movements!$B$4:$B$2003,$A95,Movements!$E$4:$E$2003,Locations!$A$14))</f>
        <v/>
      </c>
      <c r="L95" s="22" t="str">
        <f t="shared" si="2"/>
        <v/>
      </c>
      <c r="M95" s="21" t="str">
        <f>IF($A95="","",N(Items!E95))</f>
        <v/>
      </c>
      <c r="N95" s="23" t="str">
        <f t="shared" si="3"/>
        <v/>
      </c>
      <c r="O95" s="21" t="str">
        <f>IF($A95="","",IF(L95&lt;=M95,MAX(0,N(Items!F95)-L95),0))</f>
        <v/>
      </c>
      <c r="P95" s="24" t="str">
        <f>IF($A95="","",ROUND(L95*N(Items!D95),2))</f>
        <v/>
      </c>
    </row>
    <row r="96" spans="1:16" x14ac:dyDescent="0.3">
      <c r="A96" s="16" t="str">
        <f>IF(Items!A96="","",Items!A96)</f>
        <v/>
      </c>
      <c r="B96" s="16" t="str">
        <f>IF($A96="","",Items!B96)</f>
        <v/>
      </c>
      <c r="C96" s="16" t="str">
        <f>IF($A96="","",Items!C96&amp;"")</f>
        <v/>
      </c>
      <c r="D96" s="21" t="str">
        <f>IF(OR($A96="",Locations!$A$7=""),"",N(Opening!C96)+SUMIFS(Movements!$D$4:$D$2003,Movements!$B$4:$B$2003,$A96,Movements!$F$4:$F$2003,Locations!$A$7)-SUMIFS(Movements!$D$4:$D$2003,Movements!$B$4:$B$2003,$A96,Movements!$E$4:$E$2003,Locations!$A$7))</f>
        <v/>
      </c>
      <c r="E96" s="21" t="str">
        <f>IF(OR($A96="",Locations!$A$8=""),"",N(Opening!D96)+SUMIFS(Movements!$D$4:$D$2003,Movements!$B$4:$B$2003,$A96,Movements!$F$4:$F$2003,Locations!$A$8)-SUMIFS(Movements!$D$4:$D$2003,Movements!$B$4:$B$2003,$A96,Movements!$E$4:$E$2003,Locations!$A$8))</f>
        <v/>
      </c>
      <c r="F96" s="21" t="str">
        <f>IF(OR($A96="",Locations!$A$9=""),"",N(Opening!E96)+SUMIFS(Movements!$D$4:$D$2003,Movements!$B$4:$B$2003,$A96,Movements!$F$4:$F$2003,Locations!$A$9)-SUMIFS(Movements!$D$4:$D$2003,Movements!$B$4:$B$2003,$A96,Movements!$E$4:$E$2003,Locations!$A$9))</f>
        <v/>
      </c>
      <c r="G96" s="21" t="str">
        <f>IF(OR($A96="",Locations!$A$10=""),"",N(Opening!F96)+SUMIFS(Movements!$D$4:$D$2003,Movements!$B$4:$B$2003,$A96,Movements!$F$4:$F$2003,Locations!$A$10)-SUMIFS(Movements!$D$4:$D$2003,Movements!$B$4:$B$2003,$A96,Movements!$E$4:$E$2003,Locations!$A$10))</f>
        <v/>
      </c>
      <c r="H96" s="21" t="str">
        <f>IF(OR($A96="",Locations!$A$11=""),"",N(Opening!G96)+SUMIFS(Movements!$D$4:$D$2003,Movements!$B$4:$B$2003,$A96,Movements!$F$4:$F$2003,Locations!$A$11)-SUMIFS(Movements!$D$4:$D$2003,Movements!$B$4:$B$2003,$A96,Movements!$E$4:$E$2003,Locations!$A$11))</f>
        <v/>
      </c>
      <c r="I96" s="21" t="str">
        <f>IF(OR($A96="",Locations!$A$12=""),"",N(Opening!H96)+SUMIFS(Movements!$D$4:$D$2003,Movements!$B$4:$B$2003,$A96,Movements!$F$4:$F$2003,Locations!$A$12)-SUMIFS(Movements!$D$4:$D$2003,Movements!$B$4:$B$2003,$A96,Movements!$E$4:$E$2003,Locations!$A$12))</f>
        <v/>
      </c>
      <c r="J96" s="21" t="str">
        <f>IF(OR($A96="",Locations!$A$13=""),"",N(Opening!I96)+SUMIFS(Movements!$D$4:$D$2003,Movements!$B$4:$B$2003,$A96,Movements!$F$4:$F$2003,Locations!$A$13)-SUMIFS(Movements!$D$4:$D$2003,Movements!$B$4:$B$2003,$A96,Movements!$E$4:$E$2003,Locations!$A$13))</f>
        <v/>
      </c>
      <c r="K96" s="21" t="str">
        <f>IF(OR($A96="",Locations!$A$14=""),"",N(Opening!J96)+SUMIFS(Movements!$D$4:$D$2003,Movements!$B$4:$B$2003,$A96,Movements!$F$4:$F$2003,Locations!$A$14)-SUMIFS(Movements!$D$4:$D$2003,Movements!$B$4:$B$2003,$A96,Movements!$E$4:$E$2003,Locations!$A$14))</f>
        <v/>
      </c>
      <c r="L96" s="22" t="str">
        <f t="shared" si="2"/>
        <v/>
      </c>
      <c r="M96" s="21" t="str">
        <f>IF($A96="","",N(Items!E96))</f>
        <v/>
      </c>
      <c r="N96" s="23" t="str">
        <f t="shared" si="3"/>
        <v/>
      </c>
      <c r="O96" s="21" t="str">
        <f>IF($A96="","",IF(L96&lt;=M96,MAX(0,N(Items!F96)-L96),0))</f>
        <v/>
      </c>
      <c r="P96" s="24" t="str">
        <f>IF($A96="","",ROUND(L96*N(Items!D96),2))</f>
        <v/>
      </c>
    </row>
    <row r="97" spans="1:16" x14ac:dyDescent="0.3">
      <c r="A97" s="16" t="str">
        <f>IF(Items!A97="","",Items!A97)</f>
        <v/>
      </c>
      <c r="B97" s="16" t="str">
        <f>IF($A97="","",Items!B97)</f>
        <v/>
      </c>
      <c r="C97" s="16" t="str">
        <f>IF($A97="","",Items!C97&amp;"")</f>
        <v/>
      </c>
      <c r="D97" s="21" t="str">
        <f>IF(OR($A97="",Locations!$A$7=""),"",N(Opening!C97)+SUMIFS(Movements!$D$4:$D$2003,Movements!$B$4:$B$2003,$A97,Movements!$F$4:$F$2003,Locations!$A$7)-SUMIFS(Movements!$D$4:$D$2003,Movements!$B$4:$B$2003,$A97,Movements!$E$4:$E$2003,Locations!$A$7))</f>
        <v/>
      </c>
      <c r="E97" s="21" t="str">
        <f>IF(OR($A97="",Locations!$A$8=""),"",N(Opening!D97)+SUMIFS(Movements!$D$4:$D$2003,Movements!$B$4:$B$2003,$A97,Movements!$F$4:$F$2003,Locations!$A$8)-SUMIFS(Movements!$D$4:$D$2003,Movements!$B$4:$B$2003,$A97,Movements!$E$4:$E$2003,Locations!$A$8))</f>
        <v/>
      </c>
      <c r="F97" s="21" t="str">
        <f>IF(OR($A97="",Locations!$A$9=""),"",N(Opening!E97)+SUMIFS(Movements!$D$4:$D$2003,Movements!$B$4:$B$2003,$A97,Movements!$F$4:$F$2003,Locations!$A$9)-SUMIFS(Movements!$D$4:$D$2003,Movements!$B$4:$B$2003,$A97,Movements!$E$4:$E$2003,Locations!$A$9))</f>
        <v/>
      </c>
      <c r="G97" s="21" t="str">
        <f>IF(OR($A97="",Locations!$A$10=""),"",N(Opening!F97)+SUMIFS(Movements!$D$4:$D$2003,Movements!$B$4:$B$2003,$A97,Movements!$F$4:$F$2003,Locations!$A$10)-SUMIFS(Movements!$D$4:$D$2003,Movements!$B$4:$B$2003,$A97,Movements!$E$4:$E$2003,Locations!$A$10))</f>
        <v/>
      </c>
      <c r="H97" s="21" t="str">
        <f>IF(OR($A97="",Locations!$A$11=""),"",N(Opening!G97)+SUMIFS(Movements!$D$4:$D$2003,Movements!$B$4:$B$2003,$A97,Movements!$F$4:$F$2003,Locations!$A$11)-SUMIFS(Movements!$D$4:$D$2003,Movements!$B$4:$B$2003,$A97,Movements!$E$4:$E$2003,Locations!$A$11))</f>
        <v/>
      </c>
      <c r="I97" s="21" t="str">
        <f>IF(OR($A97="",Locations!$A$12=""),"",N(Opening!H97)+SUMIFS(Movements!$D$4:$D$2003,Movements!$B$4:$B$2003,$A97,Movements!$F$4:$F$2003,Locations!$A$12)-SUMIFS(Movements!$D$4:$D$2003,Movements!$B$4:$B$2003,$A97,Movements!$E$4:$E$2003,Locations!$A$12))</f>
        <v/>
      </c>
      <c r="J97" s="21" t="str">
        <f>IF(OR($A97="",Locations!$A$13=""),"",N(Opening!I97)+SUMIFS(Movements!$D$4:$D$2003,Movements!$B$4:$B$2003,$A97,Movements!$F$4:$F$2003,Locations!$A$13)-SUMIFS(Movements!$D$4:$D$2003,Movements!$B$4:$B$2003,$A97,Movements!$E$4:$E$2003,Locations!$A$13))</f>
        <v/>
      </c>
      <c r="K97" s="21" t="str">
        <f>IF(OR($A97="",Locations!$A$14=""),"",N(Opening!J97)+SUMIFS(Movements!$D$4:$D$2003,Movements!$B$4:$B$2003,$A97,Movements!$F$4:$F$2003,Locations!$A$14)-SUMIFS(Movements!$D$4:$D$2003,Movements!$B$4:$B$2003,$A97,Movements!$E$4:$E$2003,Locations!$A$14))</f>
        <v/>
      </c>
      <c r="L97" s="22" t="str">
        <f t="shared" si="2"/>
        <v/>
      </c>
      <c r="M97" s="21" t="str">
        <f>IF($A97="","",N(Items!E97))</f>
        <v/>
      </c>
      <c r="N97" s="23" t="str">
        <f t="shared" si="3"/>
        <v/>
      </c>
      <c r="O97" s="21" t="str">
        <f>IF($A97="","",IF(L97&lt;=M97,MAX(0,N(Items!F97)-L97),0))</f>
        <v/>
      </c>
      <c r="P97" s="24" t="str">
        <f>IF($A97="","",ROUND(L97*N(Items!D97),2))</f>
        <v/>
      </c>
    </row>
    <row r="98" spans="1:16" x14ac:dyDescent="0.3">
      <c r="A98" s="16" t="str">
        <f>IF(Items!A98="","",Items!A98)</f>
        <v/>
      </c>
      <c r="B98" s="16" t="str">
        <f>IF($A98="","",Items!B98)</f>
        <v/>
      </c>
      <c r="C98" s="16" t="str">
        <f>IF($A98="","",Items!C98&amp;"")</f>
        <v/>
      </c>
      <c r="D98" s="21" t="str">
        <f>IF(OR($A98="",Locations!$A$7=""),"",N(Opening!C98)+SUMIFS(Movements!$D$4:$D$2003,Movements!$B$4:$B$2003,$A98,Movements!$F$4:$F$2003,Locations!$A$7)-SUMIFS(Movements!$D$4:$D$2003,Movements!$B$4:$B$2003,$A98,Movements!$E$4:$E$2003,Locations!$A$7))</f>
        <v/>
      </c>
      <c r="E98" s="21" t="str">
        <f>IF(OR($A98="",Locations!$A$8=""),"",N(Opening!D98)+SUMIFS(Movements!$D$4:$D$2003,Movements!$B$4:$B$2003,$A98,Movements!$F$4:$F$2003,Locations!$A$8)-SUMIFS(Movements!$D$4:$D$2003,Movements!$B$4:$B$2003,$A98,Movements!$E$4:$E$2003,Locations!$A$8))</f>
        <v/>
      </c>
      <c r="F98" s="21" t="str">
        <f>IF(OR($A98="",Locations!$A$9=""),"",N(Opening!E98)+SUMIFS(Movements!$D$4:$D$2003,Movements!$B$4:$B$2003,$A98,Movements!$F$4:$F$2003,Locations!$A$9)-SUMIFS(Movements!$D$4:$D$2003,Movements!$B$4:$B$2003,$A98,Movements!$E$4:$E$2003,Locations!$A$9))</f>
        <v/>
      </c>
      <c r="G98" s="21" t="str">
        <f>IF(OR($A98="",Locations!$A$10=""),"",N(Opening!F98)+SUMIFS(Movements!$D$4:$D$2003,Movements!$B$4:$B$2003,$A98,Movements!$F$4:$F$2003,Locations!$A$10)-SUMIFS(Movements!$D$4:$D$2003,Movements!$B$4:$B$2003,$A98,Movements!$E$4:$E$2003,Locations!$A$10))</f>
        <v/>
      </c>
      <c r="H98" s="21" t="str">
        <f>IF(OR($A98="",Locations!$A$11=""),"",N(Opening!G98)+SUMIFS(Movements!$D$4:$D$2003,Movements!$B$4:$B$2003,$A98,Movements!$F$4:$F$2003,Locations!$A$11)-SUMIFS(Movements!$D$4:$D$2003,Movements!$B$4:$B$2003,$A98,Movements!$E$4:$E$2003,Locations!$A$11))</f>
        <v/>
      </c>
      <c r="I98" s="21" t="str">
        <f>IF(OR($A98="",Locations!$A$12=""),"",N(Opening!H98)+SUMIFS(Movements!$D$4:$D$2003,Movements!$B$4:$B$2003,$A98,Movements!$F$4:$F$2003,Locations!$A$12)-SUMIFS(Movements!$D$4:$D$2003,Movements!$B$4:$B$2003,$A98,Movements!$E$4:$E$2003,Locations!$A$12))</f>
        <v/>
      </c>
      <c r="J98" s="21" t="str">
        <f>IF(OR($A98="",Locations!$A$13=""),"",N(Opening!I98)+SUMIFS(Movements!$D$4:$D$2003,Movements!$B$4:$B$2003,$A98,Movements!$F$4:$F$2003,Locations!$A$13)-SUMIFS(Movements!$D$4:$D$2003,Movements!$B$4:$B$2003,$A98,Movements!$E$4:$E$2003,Locations!$A$13))</f>
        <v/>
      </c>
      <c r="K98" s="21" t="str">
        <f>IF(OR($A98="",Locations!$A$14=""),"",N(Opening!J98)+SUMIFS(Movements!$D$4:$D$2003,Movements!$B$4:$B$2003,$A98,Movements!$F$4:$F$2003,Locations!$A$14)-SUMIFS(Movements!$D$4:$D$2003,Movements!$B$4:$B$2003,$A98,Movements!$E$4:$E$2003,Locations!$A$14))</f>
        <v/>
      </c>
      <c r="L98" s="22" t="str">
        <f t="shared" si="2"/>
        <v/>
      </c>
      <c r="M98" s="21" t="str">
        <f>IF($A98="","",N(Items!E98))</f>
        <v/>
      </c>
      <c r="N98" s="23" t="str">
        <f t="shared" si="3"/>
        <v/>
      </c>
      <c r="O98" s="21" t="str">
        <f>IF($A98="","",IF(L98&lt;=M98,MAX(0,N(Items!F98)-L98),0))</f>
        <v/>
      </c>
      <c r="P98" s="24" t="str">
        <f>IF($A98="","",ROUND(L98*N(Items!D98),2))</f>
        <v/>
      </c>
    </row>
    <row r="99" spans="1:16" x14ac:dyDescent="0.3">
      <c r="A99" s="16" t="str">
        <f>IF(Items!A99="","",Items!A99)</f>
        <v/>
      </c>
      <c r="B99" s="16" t="str">
        <f>IF($A99="","",Items!B99)</f>
        <v/>
      </c>
      <c r="C99" s="16" t="str">
        <f>IF($A99="","",Items!C99&amp;"")</f>
        <v/>
      </c>
      <c r="D99" s="21" t="str">
        <f>IF(OR($A99="",Locations!$A$7=""),"",N(Opening!C99)+SUMIFS(Movements!$D$4:$D$2003,Movements!$B$4:$B$2003,$A99,Movements!$F$4:$F$2003,Locations!$A$7)-SUMIFS(Movements!$D$4:$D$2003,Movements!$B$4:$B$2003,$A99,Movements!$E$4:$E$2003,Locations!$A$7))</f>
        <v/>
      </c>
      <c r="E99" s="21" t="str">
        <f>IF(OR($A99="",Locations!$A$8=""),"",N(Opening!D99)+SUMIFS(Movements!$D$4:$D$2003,Movements!$B$4:$B$2003,$A99,Movements!$F$4:$F$2003,Locations!$A$8)-SUMIFS(Movements!$D$4:$D$2003,Movements!$B$4:$B$2003,$A99,Movements!$E$4:$E$2003,Locations!$A$8))</f>
        <v/>
      </c>
      <c r="F99" s="21" t="str">
        <f>IF(OR($A99="",Locations!$A$9=""),"",N(Opening!E99)+SUMIFS(Movements!$D$4:$D$2003,Movements!$B$4:$B$2003,$A99,Movements!$F$4:$F$2003,Locations!$A$9)-SUMIFS(Movements!$D$4:$D$2003,Movements!$B$4:$B$2003,$A99,Movements!$E$4:$E$2003,Locations!$A$9))</f>
        <v/>
      </c>
      <c r="G99" s="21" t="str">
        <f>IF(OR($A99="",Locations!$A$10=""),"",N(Opening!F99)+SUMIFS(Movements!$D$4:$D$2003,Movements!$B$4:$B$2003,$A99,Movements!$F$4:$F$2003,Locations!$A$10)-SUMIFS(Movements!$D$4:$D$2003,Movements!$B$4:$B$2003,$A99,Movements!$E$4:$E$2003,Locations!$A$10))</f>
        <v/>
      </c>
      <c r="H99" s="21" t="str">
        <f>IF(OR($A99="",Locations!$A$11=""),"",N(Opening!G99)+SUMIFS(Movements!$D$4:$D$2003,Movements!$B$4:$B$2003,$A99,Movements!$F$4:$F$2003,Locations!$A$11)-SUMIFS(Movements!$D$4:$D$2003,Movements!$B$4:$B$2003,$A99,Movements!$E$4:$E$2003,Locations!$A$11))</f>
        <v/>
      </c>
      <c r="I99" s="21" t="str">
        <f>IF(OR($A99="",Locations!$A$12=""),"",N(Opening!H99)+SUMIFS(Movements!$D$4:$D$2003,Movements!$B$4:$B$2003,$A99,Movements!$F$4:$F$2003,Locations!$A$12)-SUMIFS(Movements!$D$4:$D$2003,Movements!$B$4:$B$2003,$A99,Movements!$E$4:$E$2003,Locations!$A$12))</f>
        <v/>
      </c>
      <c r="J99" s="21" t="str">
        <f>IF(OR($A99="",Locations!$A$13=""),"",N(Opening!I99)+SUMIFS(Movements!$D$4:$D$2003,Movements!$B$4:$B$2003,$A99,Movements!$F$4:$F$2003,Locations!$A$13)-SUMIFS(Movements!$D$4:$D$2003,Movements!$B$4:$B$2003,$A99,Movements!$E$4:$E$2003,Locations!$A$13))</f>
        <v/>
      </c>
      <c r="K99" s="21" t="str">
        <f>IF(OR($A99="",Locations!$A$14=""),"",N(Opening!J99)+SUMIFS(Movements!$D$4:$D$2003,Movements!$B$4:$B$2003,$A99,Movements!$F$4:$F$2003,Locations!$A$14)-SUMIFS(Movements!$D$4:$D$2003,Movements!$B$4:$B$2003,$A99,Movements!$E$4:$E$2003,Locations!$A$14))</f>
        <v/>
      </c>
      <c r="L99" s="22" t="str">
        <f t="shared" si="2"/>
        <v/>
      </c>
      <c r="M99" s="21" t="str">
        <f>IF($A99="","",N(Items!E99))</f>
        <v/>
      </c>
      <c r="N99" s="23" t="str">
        <f t="shared" si="3"/>
        <v/>
      </c>
      <c r="O99" s="21" t="str">
        <f>IF($A99="","",IF(L99&lt;=M99,MAX(0,N(Items!F99)-L99),0))</f>
        <v/>
      </c>
      <c r="P99" s="24" t="str">
        <f>IF($A99="","",ROUND(L99*N(Items!D99),2))</f>
        <v/>
      </c>
    </row>
    <row r="100" spans="1:16" x14ac:dyDescent="0.3">
      <c r="A100" s="16" t="str">
        <f>IF(Items!A100="","",Items!A100)</f>
        <v/>
      </c>
      <c r="B100" s="16" t="str">
        <f>IF($A100="","",Items!B100)</f>
        <v/>
      </c>
      <c r="C100" s="16" t="str">
        <f>IF($A100="","",Items!C100&amp;"")</f>
        <v/>
      </c>
      <c r="D100" s="21" t="str">
        <f>IF(OR($A100="",Locations!$A$7=""),"",N(Opening!C100)+SUMIFS(Movements!$D$4:$D$2003,Movements!$B$4:$B$2003,$A100,Movements!$F$4:$F$2003,Locations!$A$7)-SUMIFS(Movements!$D$4:$D$2003,Movements!$B$4:$B$2003,$A100,Movements!$E$4:$E$2003,Locations!$A$7))</f>
        <v/>
      </c>
      <c r="E100" s="21" t="str">
        <f>IF(OR($A100="",Locations!$A$8=""),"",N(Opening!D100)+SUMIFS(Movements!$D$4:$D$2003,Movements!$B$4:$B$2003,$A100,Movements!$F$4:$F$2003,Locations!$A$8)-SUMIFS(Movements!$D$4:$D$2003,Movements!$B$4:$B$2003,$A100,Movements!$E$4:$E$2003,Locations!$A$8))</f>
        <v/>
      </c>
      <c r="F100" s="21" t="str">
        <f>IF(OR($A100="",Locations!$A$9=""),"",N(Opening!E100)+SUMIFS(Movements!$D$4:$D$2003,Movements!$B$4:$B$2003,$A100,Movements!$F$4:$F$2003,Locations!$A$9)-SUMIFS(Movements!$D$4:$D$2003,Movements!$B$4:$B$2003,$A100,Movements!$E$4:$E$2003,Locations!$A$9))</f>
        <v/>
      </c>
      <c r="G100" s="21" t="str">
        <f>IF(OR($A100="",Locations!$A$10=""),"",N(Opening!F100)+SUMIFS(Movements!$D$4:$D$2003,Movements!$B$4:$B$2003,$A100,Movements!$F$4:$F$2003,Locations!$A$10)-SUMIFS(Movements!$D$4:$D$2003,Movements!$B$4:$B$2003,$A100,Movements!$E$4:$E$2003,Locations!$A$10))</f>
        <v/>
      </c>
      <c r="H100" s="21" t="str">
        <f>IF(OR($A100="",Locations!$A$11=""),"",N(Opening!G100)+SUMIFS(Movements!$D$4:$D$2003,Movements!$B$4:$B$2003,$A100,Movements!$F$4:$F$2003,Locations!$A$11)-SUMIFS(Movements!$D$4:$D$2003,Movements!$B$4:$B$2003,$A100,Movements!$E$4:$E$2003,Locations!$A$11))</f>
        <v/>
      </c>
      <c r="I100" s="21" t="str">
        <f>IF(OR($A100="",Locations!$A$12=""),"",N(Opening!H100)+SUMIFS(Movements!$D$4:$D$2003,Movements!$B$4:$B$2003,$A100,Movements!$F$4:$F$2003,Locations!$A$12)-SUMIFS(Movements!$D$4:$D$2003,Movements!$B$4:$B$2003,$A100,Movements!$E$4:$E$2003,Locations!$A$12))</f>
        <v/>
      </c>
      <c r="J100" s="21" t="str">
        <f>IF(OR($A100="",Locations!$A$13=""),"",N(Opening!I100)+SUMIFS(Movements!$D$4:$D$2003,Movements!$B$4:$B$2003,$A100,Movements!$F$4:$F$2003,Locations!$A$13)-SUMIFS(Movements!$D$4:$D$2003,Movements!$B$4:$B$2003,$A100,Movements!$E$4:$E$2003,Locations!$A$13))</f>
        <v/>
      </c>
      <c r="K100" s="21" t="str">
        <f>IF(OR($A100="",Locations!$A$14=""),"",N(Opening!J100)+SUMIFS(Movements!$D$4:$D$2003,Movements!$B$4:$B$2003,$A100,Movements!$F$4:$F$2003,Locations!$A$14)-SUMIFS(Movements!$D$4:$D$2003,Movements!$B$4:$B$2003,$A100,Movements!$E$4:$E$2003,Locations!$A$14))</f>
        <v/>
      </c>
      <c r="L100" s="22" t="str">
        <f t="shared" si="2"/>
        <v/>
      </c>
      <c r="M100" s="21" t="str">
        <f>IF($A100="","",N(Items!E100))</f>
        <v/>
      </c>
      <c r="N100" s="23" t="str">
        <f t="shared" si="3"/>
        <v/>
      </c>
      <c r="O100" s="21" t="str">
        <f>IF($A100="","",IF(L100&lt;=M100,MAX(0,N(Items!F100)-L100),0))</f>
        <v/>
      </c>
      <c r="P100" s="24" t="str">
        <f>IF($A100="","",ROUND(L100*N(Items!D100),2))</f>
        <v/>
      </c>
    </row>
    <row r="101" spans="1:16" x14ac:dyDescent="0.3">
      <c r="A101" s="16" t="str">
        <f>IF(Items!A101="","",Items!A101)</f>
        <v/>
      </c>
      <c r="B101" s="16" t="str">
        <f>IF($A101="","",Items!B101)</f>
        <v/>
      </c>
      <c r="C101" s="16" t="str">
        <f>IF($A101="","",Items!C101&amp;"")</f>
        <v/>
      </c>
      <c r="D101" s="21" t="str">
        <f>IF(OR($A101="",Locations!$A$7=""),"",N(Opening!C101)+SUMIFS(Movements!$D$4:$D$2003,Movements!$B$4:$B$2003,$A101,Movements!$F$4:$F$2003,Locations!$A$7)-SUMIFS(Movements!$D$4:$D$2003,Movements!$B$4:$B$2003,$A101,Movements!$E$4:$E$2003,Locations!$A$7))</f>
        <v/>
      </c>
      <c r="E101" s="21" t="str">
        <f>IF(OR($A101="",Locations!$A$8=""),"",N(Opening!D101)+SUMIFS(Movements!$D$4:$D$2003,Movements!$B$4:$B$2003,$A101,Movements!$F$4:$F$2003,Locations!$A$8)-SUMIFS(Movements!$D$4:$D$2003,Movements!$B$4:$B$2003,$A101,Movements!$E$4:$E$2003,Locations!$A$8))</f>
        <v/>
      </c>
      <c r="F101" s="21" t="str">
        <f>IF(OR($A101="",Locations!$A$9=""),"",N(Opening!E101)+SUMIFS(Movements!$D$4:$D$2003,Movements!$B$4:$B$2003,$A101,Movements!$F$4:$F$2003,Locations!$A$9)-SUMIFS(Movements!$D$4:$D$2003,Movements!$B$4:$B$2003,$A101,Movements!$E$4:$E$2003,Locations!$A$9))</f>
        <v/>
      </c>
      <c r="G101" s="21" t="str">
        <f>IF(OR($A101="",Locations!$A$10=""),"",N(Opening!F101)+SUMIFS(Movements!$D$4:$D$2003,Movements!$B$4:$B$2003,$A101,Movements!$F$4:$F$2003,Locations!$A$10)-SUMIFS(Movements!$D$4:$D$2003,Movements!$B$4:$B$2003,$A101,Movements!$E$4:$E$2003,Locations!$A$10))</f>
        <v/>
      </c>
      <c r="H101" s="21" t="str">
        <f>IF(OR($A101="",Locations!$A$11=""),"",N(Opening!G101)+SUMIFS(Movements!$D$4:$D$2003,Movements!$B$4:$B$2003,$A101,Movements!$F$4:$F$2003,Locations!$A$11)-SUMIFS(Movements!$D$4:$D$2003,Movements!$B$4:$B$2003,$A101,Movements!$E$4:$E$2003,Locations!$A$11))</f>
        <v/>
      </c>
      <c r="I101" s="21" t="str">
        <f>IF(OR($A101="",Locations!$A$12=""),"",N(Opening!H101)+SUMIFS(Movements!$D$4:$D$2003,Movements!$B$4:$B$2003,$A101,Movements!$F$4:$F$2003,Locations!$A$12)-SUMIFS(Movements!$D$4:$D$2003,Movements!$B$4:$B$2003,$A101,Movements!$E$4:$E$2003,Locations!$A$12))</f>
        <v/>
      </c>
      <c r="J101" s="21" t="str">
        <f>IF(OR($A101="",Locations!$A$13=""),"",N(Opening!I101)+SUMIFS(Movements!$D$4:$D$2003,Movements!$B$4:$B$2003,$A101,Movements!$F$4:$F$2003,Locations!$A$13)-SUMIFS(Movements!$D$4:$D$2003,Movements!$B$4:$B$2003,$A101,Movements!$E$4:$E$2003,Locations!$A$13))</f>
        <v/>
      </c>
      <c r="K101" s="21" t="str">
        <f>IF(OR($A101="",Locations!$A$14=""),"",N(Opening!J101)+SUMIFS(Movements!$D$4:$D$2003,Movements!$B$4:$B$2003,$A101,Movements!$F$4:$F$2003,Locations!$A$14)-SUMIFS(Movements!$D$4:$D$2003,Movements!$B$4:$B$2003,$A101,Movements!$E$4:$E$2003,Locations!$A$14))</f>
        <v/>
      </c>
      <c r="L101" s="22" t="str">
        <f t="shared" si="2"/>
        <v/>
      </c>
      <c r="M101" s="21" t="str">
        <f>IF($A101="","",N(Items!E101))</f>
        <v/>
      </c>
      <c r="N101" s="23" t="str">
        <f t="shared" si="3"/>
        <v/>
      </c>
      <c r="O101" s="21" t="str">
        <f>IF($A101="","",IF(L101&lt;=M101,MAX(0,N(Items!F101)-L101),0))</f>
        <v/>
      </c>
      <c r="P101" s="24" t="str">
        <f>IF($A101="","",ROUND(L101*N(Items!D101),2))</f>
        <v/>
      </c>
    </row>
    <row r="102" spans="1:16" x14ac:dyDescent="0.3">
      <c r="A102" s="16" t="str">
        <f>IF(Items!A102="","",Items!A102)</f>
        <v/>
      </c>
      <c r="B102" s="16" t="str">
        <f>IF($A102="","",Items!B102)</f>
        <v/>
      </c>
      <c r="C102" s="16" t="str">
        <f>IF($A102="","",Items!C102&amp;"")</f>
        <v/>
      </c>
      <c r="D102" s="21" t="str">
        <f>IF(OR($A102="",Locations!$A$7=""),"",N(Opening!C102)+SUMIFS(Movements!$D$4:$D$2003,Movements!$B$4:$B$2003,$A102,Movements!$F$4:$F$2003,Locations!$A$7)-SUMIFS(Movements!$D$4:$D$2003,Movements!$B$4:$B$2003,$A102,Movements!$E$4:$E$2003,Locations!$A$7))</f>
        <v/>
      </c>
      <c r="E102" s="21" t="str">
        <f>IF(OR($A102="",Locations!$A$8=""),"",N(Opening!D102)+SUMIFS(Movements!$D$4:$D$2003,Movements!$B$4:$B$2003,$A102,Movements!$F$4:$F$2003,Locations!$A$8)-SUMIFS(Movements!$D$4:$D$2003,Movements!$B$4:$B$2003,$A102,Movements!$E$4:$E$2003,Locations!$A$8))</f>
        <v/>
      </c>
      <c r="F102" s="21" t="str">
        <f>IF(OR($A102="",Locations!$A$9=""),"",N(Opening!E102)+SUMIFS(Movements!$D$4:$D$2003,Movements!$B$4:$B$2003,$A102,Movements!$F$4:$F$2003,Locations!$A$9)-SUMIFS(Movements!$D$4:$D$2003,Movements!$B$4:$B$2003,$A102,Movements!$E$4:$E$2003,Locations!$A$9))</f>
        <v/>
      </c>
      <c r="G102" s="21" t="str">
        <f>IF(OR($A102="",Locations!$A$10=""),"",N(Opening!F102)+SUMIFS(Movements!$D$4:$D$2003,Movements!$B$4:$B$2003,$A102,Movements!$F$4:$F$2003,Locations!$A$10)-SUMIFS(Movements!$D$4:$D$2003,Movements!$B$4:$B$2003,$A102,Movements!$E$4:$E$2003,Locations!$A$10))</f>
        <v/>
      </c>
      <c r="H102" s="21" t="str">
        <f>IF(OR($A102="",Locations!$A$11=""),"",N(Opening!G102)+SUMIFS(Movements!$D$4:$D$2003,Movements!$B$4:$B$2003,$A102,Movements!$F$4:$F$2003,Locations!$A$11)-SUMIFS(Movements!$D$4:$D$2003,Movements!$B$4:$B$2003,$A102,Movements!$E$4:$E$2003,Locations!$A$11))</f>
        <v/>
      </c>
      <c r="I102" s="21" t="str">
        <f>IF(OR($A102="",Locations!$A$12=""),"",N(Opening!H102)+SUMIFS(Movements!$D$4:$D$2003,Movements!$B$4:$B$2003,$A102,Movements!$F$4:$F$2003,Locations!$A$12)-SUMIFS(Movements!$D$4:$D$2003,Movements!$B$4:$B$2003,$A102,Movements!$E$4:$E$2003,Locations!$A$12))</f>
        <v/>
      </c>
      <c r="J102" s="21" t="str">
        <f>IF(OR($A102="",Locations!$A$13=""),"",N(Opening!I102)+SUMIFS(Movements!$D$4:$D$2003,Movements!$B$4:$B$2003,$A102,Movements!$F$4:$F$2003,Locations!$A$13)-SUMIFS(Movements!$D$4:$D$2003,Movements!$B$4:$B$2003,$A102,Movements!$E$4:$E$2003,Locations!$A$13))</f>
        <v/>
      </c>
      <c r="K102" s="21" t="str">
        <f>IF(OR($A102="",Locations!$A$14=""),"",N(Opening!J102)+SUMIFS(Movements!$D$4:$D$2003,Movements!$B$4:$B$2003,$A102,Movements!$F$4:$F$2003,Locations!$A$14)-SUMIFS(Movements!$D$4:$D$2003,Movements!$B$4:$B$2003,$A102,Movements!$E$4:$E$2003,Locations!$A$14))</f>
        <v/>
      </c>
      <c r="L102" s="22" t="str">
        <f t="shared" si="2"/>
        <v/>
      </c>
      <c r="M102" s="21" t="str">
        <f>IF($A102="","",N(Items!E102))</f>
        <v/>
      </c>
      <c r="N102" s="23" t="str">
        <f t="shared" si="3"/>
        <v/>
      </c>
      <c r="O102" s="21" t="str">
        <f>IF($A102="","",IF(L102&lt;=M102,MAX(0,N(Items!F102)-L102),0))</f>
        <v/>
      </c>
      <c r="P102" s="24" t="str">
        <f>IF($A102="","",ROUND(L102*N(Items!D102),2))</f>
        <v/>
      </c>
    </row>
    <row r="103" spans="1:16" x14ac:dyDescent="0.3">
      <c r="A103" s="16" t="str">
        <f>IF(Items!A103="","",Items!A103)</f>
        <v/>
      </c>
      <c r="B103" s="16" t="str">
        <f>IF($A103="","",Items!B103)</f>
        <v/>
      </c>
      <c r="C103" s="16" t="str">
        <f>IF($A103="","",Items!C103&amp;"")</f>
        <v/>
      </c>
      <c r="D103" s="21" t="str">
        <f>IF(OR($A103="",Locations!$A$7=""),"",N(Opening!C103)+SUMIFS(Movements!$D$4:$D$2003,Movements!$B$4:$B$2003,$A103,Movements!$F$4:$F$2003,Locations!$A$7)-SUMIFS(Movements!$D$4:$D$2003,Movements!$B$4:$B$2003,$A103,Movements!$E$4:$E$2003,Locations!$A$7))</f>
        <v/>
      </c>
      <c r="E103" s="21" t="str">
        <f>IF(OR($A103="",Locations!$A$8=""),"",N(Opening!D103)+SUMIFS(Movements!$D$4:$D$2003,Movements!$B$4:$B$2003,$A103,Movements!$F$4:$F$2003,Locations!$A$8)-SUMIFS(Movements!$D$4:$D$2003,Movements!$B$4:$B$2003,$A103,Movements!$E$4:$E$2003,Locations!$A$8))</f>
        <v/>
      </c>
      <c r="F103" s="21" t="str">
        <f>IF(OR($A103="",Locations!$A$9=""),"",N(Opening!E103)+SUMIFS(Movements!$D$4:$D$2003,Movements!$B$4:$B$2003,$A103,Movements!$F$4:$F$2003,Locations!$A$9)-SUMIFS(Movements!$D$4:$D$2003,Movements!$B$4:$B$2003,$A103,Movements!$E$4:$E$2003,Locations!$A$9))</f>
        <v/>
      </c>
      <c r="G103" s="21" t="str">
        <f>IF(OR($A103="",Locations!$A$10=""),"",N(Opening!F103)+SUMIFS(Movements!$D$4:$D$2003,Movements!$B$4:$B$2003,$A103,Movements!$F$4:$F$2003,Locations!$A$10)-SUMIFS(Movements!$D$4:$D$2003,Movements!$B$4:$B$2003,$A103,Movements!$E$4:$E$2003,Locations!$A$10))</f>
        <v/>
      </c>
      <c r="H103" s="21" t="str">
        <f>IF(OR($A103="",Locations!$A$11=""),"",N(Opening!G103)+SUMIFS(Movements!$D$4:$D$2003,Movements!$B$4:$B$2003,$A103,Movements!$F$4:$F$2003,Locations!$A$11)-SUMIFS(Movements!$D$4:$D$2003,Movements!$B$4:$B$2003,$A103,Movements!$E$4:$E$2003,Locations!$A$11))</f>
        <v/>
      </c>
      <c r="I103" s="21" t="str">
        <f>IF(OR($A103="",Locations!$A$12=""),"",N(Opening!H103)+SUMIFS(Movements!$D$4:$D$2003,Movements!$B$4:$B$2003,$A103,Movements!$F$4:$F$2003,Locations!$A$12)-SUMIFS(Movements!$D$4:$D$2003,Movements!$B$4:$B$2003,$A103,Movements!$E$4:$E$2003,Locations!$A$12))</f>
        <v/>
      </c>
      <c r="J103" s="21" t="str">
        <f>IF(OR($A103="",Locations!$A$13=""),"",N(Opening!I103)+SUMIFS(Movements!$D$4:$D$2003,Movements!$B$4:$B$2003,$A103,Movements!$F$4:$F$2003,Locations!$A$13)-SUMIFS(Movements!$D$4:$D$2003,Movements!$B$4:$B$2003,$A103,Movements!$E$4:$E$2003,Locations!$A$13))</f>
        <v/>
      </c>
      <c r="K103" s="21" t="str">
        <f>IF(OR($A103="",Locations!$A$14=""),"",N(Opening!J103)+SUMIFS(Movements!$D$4:$D$2003,Movements!$B$4:$B$2003,$A103,Movements!$F$4:$F$2003,Locations!$A$14)-SUMIFS(Movements!$D$4:$D$2003,Movements!$B$4:$B$2003,$A103,Movements!$E$4:$E$2003,Locations!$A$14))</f>
        <v/>
      </c>
      <c r="L103" s="22" t="str">
        <f t="shared" si="2"/>
        <v/>
      </c>
      <c r="M103" s="21" t="str">
        <f>IF($A103="","",N(Items!E103))</f>
        <v/>
      </c>
      <c r="N103" s="23" t="str">
        <f t="shared" si="3"/>
        <v/>
      </c>
      <c r="O103" s="21" t="str">
        <f>IF($A103="","",IF(L103&lt;=M103,MAX(0,N(Items!F103)-L103),0))</f>
        <v/>
      </c>
      <c r="P103" s="24" t="str">
        <f>IF($A103="","",ROUND(L103*N(Items!D103),2))</f>
        <v/>
      </c>
    </row>
    <row r="104" spans="1:16" x14ac:dyDescent="0.3">
      <c r="A104" s="16" t="str">
        <f>IF(Items!A104="","",Items!A104)</f>
        <v/>
      </c>
      <c r="B104" s="16" t="str">
        <f>IF($A104="","",Items!B104)</f>
        <v/>
      </c>
      <c r="C104" s="16" t="str">
        <f>IF($A104="","",Items!C104&amp;"")</f>
        <v/>
      </c>
      <c r="D104" s="21" t="str">
        <f>IF(OR($A104="",Locations!$A$7=""),"",N(Opening!C104)+SUMIFS(Movements!$D$4:$D$2003,Movements!$B$4:$B$2003,$A104,Movements!$F$4:$F$2003,Locations!$A$7)-SUMIFS(Movements!$D$4:$D$2003,Movements!$B$4:$B$2003,$A104,Movements!$E$4:$E$2003,Locations!$A$7))</f>
        <v/>
      </c>
      <c r="E104" s="21" t="str">
        <f>IF(OR($A104="",Locations!$A$8=""),"",N(Opening!D104)+SUMIFS(Movements!$D$4:$D$2003,Movements!$B$4:$B$2003,$A104,Movements!$F$4:$F$2003,Locations!$A$8)-SUMIFS(Movements!$D$4:$D$2003,Movements!$B$4:$B$2003,$A104,Movements!$E$4:$E$2003,Locations!$A$8))</f>
        <v/>
      </c>
      <c r="F104" s="21" t="str">
        <f>IF(OR($A104="",Locations!$A$9=""),"",N(Opening!E104)+SUMIFS(Movements!$D$4:$D$2003,Movements!$B$4:$B$2003,$A104,Movements!$F$4:$F$2003,Locations!$A$9)-SUMIFS(Movements!$D$4:$D$2003,Movements!$B$4:$B$2003,$A104,Movements!$E$4:$E$2003,Locations!$A$9))</f>
        <v/>
      </c>
      <c r="G104" s="21" t="str">
        <f>IF(OR($A104="",Locations!$A$10=""),"",N(Opening!F104)+SUMIFS(Movements!$D$4:$D$2003,Movements!$B$4:$B$2003,$A104,Movements!$F$4:$F$2003,Locations!$A$10)-SUMIFS(Movements!$D$4:$D$2003,Movements!$B$4:$B$2003,$A104,Movements!$E$4:$E$2003,Locations!$A$10))</f>
        <v/>
      </c>
      <c r="H104" s="21" t="str">
        <f>IF(OR($A104="",Locations!$A$11=""),"",N(Opening!G104)+SUMIFS(Movements!$D$4:$D$2003,Movements!$B$4:$B$2003,$A104,Movements!$F$4:$F$2003,Locations!$A$11)-SUMIFS(Movements!$D$4:$D$2003,Movements!$B$4:$B$2003,$A104,Movements!$E$4:$E$2003,Locations!$A$11))</f>
        <v/>
      </c>
      <c r="I104" s="21" t="str">
        <f>IF(OR($A104="",Locations!$A$12=""),"",N(Opening!H104)+SUMIFS(Movements!$D$4:$D$2003,Movements!$B$4:$B$2003,$A104,Movements!$F$4:$F$2003,Locations!$A$12)-SUMIFS(Movements!$D$4:$D$2003,Movements!$B$4:$B$2003,$A104,Movements!$E$4:$E$2003,Locations!$A$12))</f>
        <v/>
      </c>
      <c r="J104" s="21" t="str">
        <f>IF(OR($A104="",Locations!$A$13=""),"",N(Opening!I104)+SUMIFS(Movements!$D$4:$D$2003,Movements!$B$4:$B$2003,$A104,Movements!$F$4:$F$2003,Locations!$A$13)-SUMIFS(Movements!$D$4:$D$2003,Movements!$B$4:$B$2003,$A104,Movements!$E$4:$E$2003,Locations!$A$13))</f>
        <v/>
      </c>
      <c r="K104" s="21" t="str">
        <f>IF(OR($A104="",Locations!$A$14=""),"",N(Opening!J104)+SUMIFS(Movements!$D$4:$D$2003,Movements!$B$4:$B$2003,$A104,Movements!$F$4:$F$2003,Locations!$A$14)-SUMIFS(Movements!$D$4:$D$2003,Movements!$B$4:$B$2003,$A104,Movements!$E$4:$E$2003,Locations!$A$14))</f>
        <v/>
      </c>
      <c r="L104" s="22" t="str">
        <f t="shared" si="2"/>
        <v/>
      </c>
      <c r="M104" s="21" t="str">
        <f>IF($A104="","",N(Items!E104))</f>
        <v/>
      </c>
      <c r="N104" s="23" t="str">
        <f t="shared" si="3"/>
        <v/>
      </c>
      <c r="O104" s="21" t="str">
        <f>IF($A104="","",IF(L104&lt;=M104,MAX(0,N(Items!F104)-L104),0))</f>
        <v/>
      </c>
      <c r="P104" s="24" t="str">
        <f>IF($A104="","",ROUND(L104*N(Items!D104),2))</f>
        <v/>
      </c>
    </row>
    <row r="105" spans="1:16" x14ac:dyDescent="0.3">
      <c r="A105" s="16" t="str">
        <f>IF(Items!A105="","",Items!A105)</f>
        <v/>
      </c>
      <c r="B105" s="16" t="str">
        <f>IF($A105="","",Items!B105)</f>
        <v/>
      </c>
      <c r="C105" s="16" t="str">
        <f>IF($A105="","",Items!C105&amp;"")</f>
        <v/>
      </c>
      <c r="D105" s="21" t="str">
        <f>IF(OR($A105="",Locations!$A$7=""),"",N(Opening!C105)+SUMIFS(Movements!$D$4:$D$2003,Movements!$B$4:$B$2003,$A105,Movements!$F$4:$F$2003,Locations!$A$7)-SUMIFS(Movements!$D$4:$D$2003,Movements!$B$4:$B$2003,$A105,Movements!$E$4:$E$2003,Locations!$A$7))</f>
        <v/>
      </c>
      <c r="E105" s="21" t="str">
        <f>IF(OR($A105="",Locations!$A$8=""),"",N(Opening!D105)+SUMIFS(Movements!$D$4:$D$2003,Movements!$B$4:$B$2003,$A105,Movements!$F$4:$F$2003,Locations!$A$8)-SUMIFS(Movements!$D$4:$D$2003,Movements!$B$4:$B$2003,$A105,Movements!$E$4:$E$2003,Locations!$A$8))</f>
        <v/>
      </c>
      <c r="F105" s="21" t="str">
        <f>IF(OR($A105="",Locations!$A$9=""),"",N(Opening!E105)+SUMIFS(Movements!$D$4:$D$2003,Movements!$B$4:$B$2003,$A105,Movements!$F$4:$F$2003,Locations!$A$9)-SUMIFS(Movements!$D$4:$D$2003,Movements!$B$4:$B$2003,$A105,Movements!$E$4:$E$2003,Locations!$A$9))</f>
        <v/>
      </c>
      <c r="G105" s="21" t="str">
        <f>IF(OR($A105="",Locations!$A$10=""),"",N(Opening!F105)+SUMIFS(Movements!$D$4:$D$2003,Movements!$B$4:$B$2003,$A105,Movements!$F$4:$F$2003,Locations!$A$10)-SUMIFS(Movements!$D$4:$D$2003,Movements!$B$4:$B$2003,$A105,Movements!$E$4:$E$2003,Locations!$A$10))</f>
        <v/>
      </c>
      <c r="H105" s="21" t="str">
        <f>IF(OR($A105="",Locations!$A$11=""),"",N(Opening!G105)+SUMIFS(Movements!$D$4:$D$2003,Movements!$B$4:$B$2003,$A105,Movements!$F$4:$F$2003,Locations!$A$11)-SUMIFS(Movements!$D$4:$D$2003,Movements!$B$4:$B$2003,$A105,Movements!$E$4:$E$2003,Locations!$A$11))</f>
        <v/>
      </c>
      <c r="I105" s="21" t="str">
        <f>IF(OR($A105="",Locations!$A$12=""),"",N(Opening!H105)+SUMIFS(Movements!$D$4:$D$2003,Movements!$B$4:$B$2003,$A105,Movements!$F$4:$F$2003,Locations!$A$12)-SUMIFS(Movements!$D$4:$D$2003,Movements!$B$4:$B$2003,$A105,Movements!$E$4:$E$2003,Locations!$A$12))</f>
        <v/>
      </c>
      <c r="J105" s="21" t="str">
        <f>IF(OR($A105="",Locations!$A$13=""),"",N(Opening!I105)+SUMIFS(Movements!$D$4:$D$2003,Movements!$B$4:$B$2003,$A105,Movements!$F$4:$F$2003,Locations!$A$13)-SUMIFS(Movements!$D$4:$D$2003,Movements!$B$4:$B$2003,$A105,Movements!$E$4:$E$2003,Locations!$A$13))</f>
        <v/>
      </c>
      <c r="K105" s="21" t="str">
        <f>IF(OR($A105="",Locations!$A$14=""),"",N(Opening!J105)+SUMIFS(Movements!$D$4:$D$2003,Movements!$B$4:$B$2003,$A105,Movements!$F$4:$F$2003,Locations!$A$14)-SUMIFS(Movements!$D$4:$D$2003,Movements!$B$4:$B$2003,$A105,Movements!$E$4:$E$2003,Locations!$A$14))</f>
        <v/>
      </c>
      <c r="L105" s="22" t="str">
        <f t="shared" si="2"/>
        <v/>
      </c>
      <c r="M105" s="21" t="str">
        <f>IF($A105="","",N(Items!E105))</f>
        <v/>
      </c>
      <c r="N105" s="23" t="str">
        <f t="shared" si="3"/>
        <v/>
      </c>
      <c r="O105" s="21" t="str">
        <f>IF($A105="","",IF(L105&lt;=M105,MAX(0,N(Items!F105)-L105),0))</f>
        <v/>
      </c>
      <c r="P105" s="24" t="str">
        <f>IF($A105="","",ROUND(L105*N(Items!D105),2))</f>
        <v/>
      </c>
    </row>
    <row r="106" spans="1:16" x14ac:dyDescent="0.3">
      <c r="A106" s="16" t="str">
        <f>IF(Items!A106="","",Items!A106)</f>
        <v/>
      </c>
      <c r="B106" s="16" t="str">
        <f>IF($A106="","",Items!B106)</f>
        <v/>
      </c>
      <c r="C106" s="16" t="str">
        <f>IF($A106="","",Items!C106&amp;"")</f>
        <v/>
      </c>
      <c r="D106" s="21" t="str">
        <f>IF(OR($A106="",Locations!$A$7=""),"",N(Opening!C106)+SUMIFS(Movements!$D$4:$D$2003,Movements!$B$4:$B$2003,$A106,Movements!$F$4:$F$2003,Locations!$A$7)-SUMIFS(Movements!$D$4:$D$2003,Movements!$B$4:$B$2003,$A106,Movements!$E$4:$E$2003,Locations!$A$7))</f>
        <v/>
      </c>
      <c r="E106" s="21" t="str">
        <f>IF(OR($A106="",Locations!$A$8=""),"",N(Opening!D106)+SUMIFS(Movements!$D$4:$D$2003,Movements!$B$4:$B$2003,$A106,Movements!$F$4:$F$2003,Locations!$A$8)-SUMIFS(Movements!$D$4:$D$2003,Movements!$B$4:$B$2003,$A106,Movements!$E$4:$E$2003,Locations!$A$8))</f>
        <v/>
      </c>
      <c r="F106" s="21" t="str">
        <f>IF(OR($A106="",Locations!$A$9=""),"",N(Opening!E106)+SUMIFS(Movements!$D$4:$D$2003,Movements!$B$4:$B$2003,$A106,Movements!$F$4:$F$2003,Locations!$A$9)-SUMIFS(Movements!$D$4:$D$2003,Movements!$B$4:$B$2003,$A106,Movements!$E$4:$E$2003,Locations!$A$9))</f>
        <v/>
      </c>
      <c r="G106" s="21" t="str">
        <f>IF(OR($A106="",Locations!$A$10=""),"",N(Opening!F106)+SUMIFS(Movements!$D$4:$D$2003,Movements!$B$4:$B$2003,$A106,Movements!$F$4:$F$2003,Locations!$A$10)-SUMIFS(Movements!$D$4:$D$2003,Movements!$B$4:$B$2003,$A106,Movements!$E$4:$E$2003,Locations!$A$10))</f>
        <v/>
      </c>
      <c r="H106" s="21" t="str">
        <f>IF(OR($A106="",Locations!$A$11=""),"",N(Opening!G106)+SUMIFS(Movements!$D$4:$D$2003,Movements!$B$4:$B$2003,$A106,Movements!$F$4:$F$2003,Locations!$A$11)-SUMIFS(Movements!$D$4:$D$2003,Movements!$B$4:$B$2003,$A106,Movements!$E$4:$E$2003,Locations!$A$11))</f>
        <v/>
      </c>
      <c r="I106" s="21" t="str">
        <f>IF(OR($A106="",Locations!$A$12=""),"",N(Opening!H106)+SUMIFS(Movements!$D$4:$D$2003,Movements!$B$4:$B$2003,$A106,Movements!$F$4:$F$2003,Locations!$A$12)-SUMIFS(Movements!$D$4:$D$2003,Movements!$B$4:$B$2003,$A106,Movements!$E$4:$E$2003,Locations!$A$12))</f>
        <v/>
      </c>
      <c r="J106" s="21" t="str">
        <f>IF(OR($A106="",Locations!$A$13=""),"",N(Opening!I106)+SUMIFS(Movements!$D$4:$D$2003,Movements!$B$4:$B$2003,$A106,Movements!$F$4:$F$2003,Locations!$A$13)-SUMIFS(Movements!$D$4:$D$2003,Movements!$B$4:$B$2003,$A106,Movements!$E$4:$E$2003,Locations!$A$13))</f>
        <v/>
      </c>
      <c r="K106" s="21" t="str">
        <f>IF(OR($A106="",Locations!$A$14=""),"",N(Opening!J106)+SUMIFS(Movements!$D$4:$D$2003,Movements!$B$4:$B$2003,$A106,Movements!$F$4:$F$2003,Locations!$A$14)-SUMIFS(Movements!$D$4:$D$2003,Movements!$B$4:$B$2003,$A106,Movements!$E$4:$E$2003,Locations!$A$14))</f>
        <v/>
      </c>
      <c r="L106" s="22" t="str">
        <f t="shared" si="2"/>
        <v/>
      </c>
      <c r="M106" s="21" t="str">
        <f>IF($A106="","",N(Items!E106))</f>
        <v/>
      </c>
      <c r="N106" s="23" t="str">
        <f t="shared" si="3"/>
        <v/>
      </c>
      <c r="O106" s="21" t="str">
        <f>IF($A106="","",IF(L106&lt;=M106,MAX(0,N(Items!F106)-L106),0))</f>
        <v/>
      </c>
      <c r="P106" s="24" t="str">
        <f>IF($A106="","",ROUND(L106*N(Items!D106),2))</f>
        <v/>
      </c>
    </row>
    <row r="107" spans="1:16" x14ac:dyDescent="0.3">
      <c r="A107" s="16" t="str">
        <f>IF(Items!A107="","",Items!A107)</f>
        <v/>
      </c>
      <c r="B107" s="16" t="str">
        <f>IF($A107="","",Items!B107)</f>
        <v/>
      </c>
      <c r="C107" s="16" t="str">
        <f>IF($A107="","",Items!C107&amp;"")</f>
        <v/>
      </c>
      <c r="D107" s="21" t="str">
        <f>IF(OR($A107="",Locations!$A$7=""),"",N(Opening!C107)+SUMIFS(Movements!$D$4:$D$2003,Movements!$B$4:$B$2003,$A107,Movements!$F$4:$F$2003,Locations!$A$7)-SUMIFS(Movements!$D$4:$D$2003,Movements!$B$4:$B$2003,$A107,Movements!$E$4:$E$2003,Locations!$A$7))</f>
        <v/>
      </c>
      <c r="E107" s="21" t="str">
        <f>IF(OR($A107="",Locations!$A$8=""),"",N(Opening!D107)+SUMIFS(Movements!$D$4:$D$2003,Movements!$B$4:$B$2003,$A107,Movements!$F$4:$F$2003,Locations!$A$8)-SUMIFS(Movements!$D$4:$D$2003,Movements!$B$4:$B$2003,$A107,Movements!$E$4:$E$2003,Locations!$A$8))</f>
        <v/>
      </c>
      <c r="F107" s="21" t="str">
        <f>IF(OR($A107="",Locations!$A$9=""),"",N(Opening!E107)+SUMIFS(Movements!$D$4:$D$2003,Movements!$B$4:$B$2003,$A107,Movements!$F$4:$F$2003,Locations!$A$9)-SUMIFS(Movements!$D$4:$D$2003,Movements!$B$4:$B$2003,$A107,Movements!$E$4:$E$2003,Locations!$A$9))</f>
        <v/>
      </c>
      <c r="G107" s="21" t="str">
        <f>IF(OR($A107="",Locations!$A$10=""),"",N(Opening!F107)+SUMIFS(Movements!$D$4:$D$2003,Movements!$B$4:$B$2003,$A107,Movements!$F$4:$F$2003,Locations!$A$10)-SUMIFS(Movements!$D$4:$D$2003,Movements!$B$4:$B$2003,$A107,Movements!$E$4:$E$2003,Locations!$A$10))</f>
        <v/>
      </c>
      <c r="H107" s="21" t="str">
        <f>IF(OR($A107="",Locations!$A$11=""),"",N(Opening!G107)+SUMIFS(Movements!$D$4:$D$2003,Movements!$B$4:$B$2003,$A107,Movements!$F$4:$F$2003,Locations!$A$11)-SUMIFS(Movements!$D$4:$D$2003,Movements!$B$4:$B$2003,$A107,Movements!$E$4:$E$2003,Locations!$A$11))</f>
        <v/>
      </c>
      <c r="I107" s="21" t="str">
        <f>IF(OR($A107="",Locations!$A$12=""),"",N(Opening!H107)+SUMIFS(Movements!$D$4:$D$2003,Movements!$B$4:$B$2003,$A107,Movements!$F$4:$F$2003,Locations!$A$12)-SUMIFS(Movements!$D$4:$D$2003,Movements!$B$4:$B$2003,$A107,Movements!$E$4:$E$2003,Locations!$A$12))</f>
        <v/>
      </c>
      <c r="J107" s="21" t="str">
        <f>IF(OR($A107="",Locations!$A$13=""),"",N(Opening!I107)+SUMIFS(Movements!$D$4:$D$2003,Movements!$B$4:$B$2003,$A107,Movements!$F$4:$F$2003,Locations!$A$13)-SUMIFS(Movements!$D$4:$D$2003,Movements!$B$4:$B$2003,$A107,Movements!$E$4:$E$2003,Locations!$A$13))</f>
        <v/>
      </c>
      <c r="K107" s="21" t="str">
        <f>IF(OR($A107="",Locations!$A$14=""),"",N(Opening!J107)+SUMIFS(Movements!$D$4:$D$2003,Movements!$B$4:$B$2003,$A107,Movements!$F$4:$F$2003,Locations!$A$14)-SUMIFS(Movements!$D$4:$D$2003,Movements!$B$4:$B$2003,$A107,Movements!$E$4:$E$2003,Locations!$A$14))</f>
        <v/>
      </c>
      <c r="L107" s="22" t="str">
        <f t="shared" si="2"/>
        <v/>
      </c>
      <c r="M107" s="21" t="str">
        <f>IF($A107="","",N(Items!E107))</f>
        <v/>
      </c>
      <c r="N107" s="23" t="str">
        <f t="shared" si="3"/>
        <v/>
      </c>
      <c r="O107" s="21" t="str">
        <f>IF($A107="","",IF(L107&lt;=M107,MAX(0,N(Items!F107)-L107),0))</f>
        <v/>
      </c>
      <c r="P107" s="24" t="str">
        <f>IF($A107="","",ROUND(L107*N(Items!D107),2))</f>
        <v/>
      </c>
    </row>
    <row r="108" spans="1:16" x14ac:dyDescent="0.3">
      <c r="A108" s="16" t="str">
        <f>IF(Items!A108="","",Items!A108)</f>
        <v/>
      </c>
      <c r="B108" s="16" t="str">
        <f>IF($A108="","",Items!B108)</f>
        <v/>
      </c>
      <c r="C108" s="16" t="str">
        <f>IF($A108="","",Items!C108&amp;"")</f>
        <v/>
      </c>
      <c r="D108" s="21" t="str">
        <f>IF(OR($A108="",Locations!$A$7=""),"",N(Opening!C108)+SUMIFS(Movements!$D$4:$D$2003,Movements!$B$4:$B$2003,$A108,Movements!$F$4:$F$2003,Locations!$A$7)-SUMIFS(Movements!$D$4:$D$2003,Movements!$B$4:$B$2003,$A108,Movements!$E$4:$E$2003,Locations!$A$7))</f>
        <v/>
      </c>
      <c r="E108" s="21" t="str">
        <f>IF(OR($A108="",Locations!$A$8=""),"",N(Opening!D108)+SUMIFS(Movements!$D$4:$D$2003,Movements!$B$4:$B$2003,$A108,Movements!$F$4:$F$2003,Locations!$A$8)-SUMIFS(Movements!$D$4:$D$2003,Movements!$B$4:$B$2003,$A108,Movements!$E$4:$E$2003,Locations!$A$8))</f>
        <v/>
      </c>
      <c r="F108" s="21" t="str">
        <f>IF(OR($A108="",Locations!$A$9=""),"",N(Opening!E108)+SUMIFS(Movements!$D$4:$D$2003,Movements!$B$4:$B$2003,$A108,Movements!$F$4:$F$2003,Locations!$A$9)-SUMIFS(Movements!$D$4:$D$2003,Movements!$B$4:$B$2003,$A108,Movements!$E$4:$E$2003,Locations!$A$9))</f>
        <v/>
      </c>
      <c r="G108" s="21" t="str">
        <f>IF(OR($A108="",Locations!$A$10=""),"",N(Opening!F108)+SUMIFS(Movements!$D$4:$D$2003,Movements!$B$4:$B$2003,$A108,Movements!$F$4:$F$2003,Locations!$A$10)-SUMIFS(Movements!$D$4:$D$2003,Movements!$B$4:$B$2003,$A108,Movements!$E$4:$E$2003,Locations!$A$10))</f>
        <v/>
      </c>
      <c r="H108" s="21" t="str">
        <f>IF(OR($A108="",Locations!$A$11=""),"",N(Opening!G108)+SUMIFS(Movements!$D$4:$D$2003,Movements!$B$4:$B$2003,$A108,Movements!$F$4:$F$2003,Locations!$A$11)-SUMIFS(Movements!$D$4:$D$2003,Movements!$B$4:$B$2003,$A108,Movements!$E$4:$E$2003,Locations!$A$11))</f>
        <v/>
      </c>
      <c r="I108" s="21" t="str">
        <f>IF(OR($A108="",Locations!$A$12=""),"",N(Opening!H108)+SUMIFS(Movements!$D$4:$D$2003,Movements!$B$4:$B$2003,$A108,Movements!$F$4:$F$2003,Locations!$A$12)-SUMIFS(Movements!$D$4:$D$2003,Movements!$B$4:$B$2003,$A108,Movements!$E$4:$E$2003,Locations!$A$12))</f>
        <v/>
      </c>
      <c r="J108" s="21" t="str">
        <f>IF(OR($A108="",Locations!$A$13=""),"",N(Opening!I108)+SUMIFS(Movements!$D$4:$D$2003,Movements!$B$4:$B$2003,$A108,Movements!$F$4:$F$2003,Locations!$A$13)-SUMIFS(Movements!$D$4:$D$2003,Movements!$B$4:$B$2003,$A108,Movements!$E$4:$E$2003,Locations!$A$13))</f>
        <v/>
      </c>
      <c r="K108" s="21" t="str">
        <f>IF(OR($A108="",Locations!$A$14=""),"",N(Opening!J108)+SUMIFS(Movements!$D$4:$D$2003,Movements!$B$4:$B$2003,$A108,Movements!$F$4:$F$2003,Locations!$A$14)-SUMIFS(Movements!$D$4:$D$2003,Movements!$B$4:$B$2003,$A108,Movements!$E$4:$E$2003,Locations!$A$14))</f>
        <v/>
      </c>
      <c r="L108" s="22" t="str">
        <f t="shared" si="2"/>
        <v/>
      </c>
      <c r="M108" s="21" t="str">
        <f>IF($A108="","",N(Items!E108))</f>
        <v/>
      </c>
      <c r="N108" s="23" t="str">
        <f t="shared" si="3"/>
        <v/>
      </c>
      <c r="O108" s="21" t="str">
        <f>IF($A108="","",IF(L108&lt;=M108,MAX(0,N(Items!F108)-L108),0))</f>
        <v/>
      </c>
      <c r="P108" s="24" t="str">
        <f>IF($A108="","",ROUND(L108*N(Items!D108),2))</f>
        <v/>
      </c>
    </row>
    <row r="109" spans="1:16" x14ac:dyDescent="0.3">
      <c r="A109" s="16" t="str">
        <f>IF(Items!A109="","",Items!A109)</f>
        <v/>
      </c>
      <c r="B109" s="16" t="str">
        <f>IF($A109="","",Items!B109)</f>
        <v/>
      </c>
      <c r="C109" s="16" t="str">
        <f>IF($A109="","",Items!C109&amp;"")</f>
        <v/>
      </c>
      <c r="D109" s="21" t="str">
        <f>IF(OR($A109="",Locations!$A$7=""),"",N(Opening!C109)+SUMIFS(Movements!$D$4:$D$2003,Movements!$B$4:$B$2003,$A109,Movements!$F$4:$F$2003,Locations!$A$7)-SUMIFS(Movements!$D$4:$D$2003,Movements!$B$4:$B$2003,$A109,Movements!$E$4:$E$2003,Locations!$A$7))</f>
        <v/>
      </c>
      <c r="E109" s="21" t="str">
        <f>IF(OR($A109="",Locations!$A$8=""),"",N(Opening!D109)+SUMIFS(Movements!$D$4:$D$2003,Movements!$B$4:$B$2003,$A109,Movements!$F$4:$F$2003,Locations!$A$8)-SUMIFS(Movements!$D$4:$D$2003,Movements!$B$4:$B$2003,$A109,Movements!$E$4:$E$2003,Locations!$A$8))</f>
        <v/>
      </c>
      <c r="F109" s="21" t="str">
        <f>IF(OR($A109="",Locations!$A$9=""),"",N(Opening!E109)+SUMIFS(Movements!$D$4:$D$2003,Movements!$B$4:$B$2003,$A109,Movements!$F$4:$F$2003,Locations!$A$9)-SUMIFS(Movements!$D$4:$D$2003,Movements!$B$4:$B$2003,$A109,Movements!$E$4:$E$2003,Locations!$A$9))</f>
        <v/>
      </c>
      <c r="G109" s="21" t="str">
        <f>IF(OR($A109="",Locations!$A$10=""),"",N(Opening!F109)+SUMIFS(Movements!$D$4:$D$2003,Movements!$B$4:$B$2003,$A109,Movements!$F$4:$F$2003,Locations!$A$10)-SUMIFS(Movements!$D$4:$D$2003,Movements!$B$4:$B$2003,$A109,Movements!$E$4:$E$2003,Locations!$A$10))</f>
        <v/>
      </c>
      <c r="H109" s="21" t="str">
        <f>IF(OR($A109="",Locations!$A$11=""),"",N(Opening!G109)+SUMIFS(Movements!$D$4:$D$2003,Movements!$B$4:$B$2003,$A109,Movements!$F$4:$F$2003,Locations!$A$11)-SUMIFS(Movements!$D$4:$D$2003,Movements!$B$4:$B$2003,$A109,Movements!$E$4:$E$2003,Locations!$A$11))</f>
        <v/>
      </c>
      <c r="I109" s="21" t="str">
        <f>IF(OR($A109="",Locations!$A$12=""),"",N(Opening!H109)+SUMIFS(Movements!$D$4:$D$2003,Movements!$B$4:$B$2003,$A109,Movements!$F$4:$F$2003,Locations!$A$12)-SUMIFS(Movements!$D$4:$D$2003,Movements!$B$4:$B$2003,$A109,Movements!$E$4:$E$2003,Locations!$A$12))</f>
        <v/>
      </c>
      <c r="J109" s="21" t="str">
        <f>IF(OR($A109="",Locations!$A$13=""),"",N(Opening!I109)+SUMIFS(Movements!$D$4:$D$2003,Movements!$B$4:$B$2003,$A109,Movements!$F$4:$F$2003,Locations!$A$13)-SUMIFS(Movements!$D$4:$D$2003,Movements!$B$4:$B$2003,$A109,Movements!$E$4:$E$2003,Locations!$A$13))</f>
        <v/>
      </c>
      <c r="K109" s="21" t="str">
        <f>IF(OR($A109="",Locations!$A$14=""),"",N(Opening!J109)+SUMIFS(Movements!$D$4:$D$2003,Movements!$B$4:$B$2003,$A109,Movements!$F$4:$F$2003,Locations!$A$14)-SUMIFS(Movements!$D$4:$D$2003,Movements!$B$4:$B$2003,$A109,Movements!$E$4:$E$2003,Locations!$A$14))</f>
        <v/>
      </c>
      <c r="L109" s="22" t="str">
        <f t="shared" si="2"/>
        <v/>
      </c>
      <c r="M109" s="21" t="str">
        <f>IF($A109="","",N(Items!E109))</f>
        <v/>
      </c>
      <c r="N109" s="23" t="str">
        <f t="shared" si="3"/>
        <v/>
      </c>
      <c r="O109" s="21" t="str">
        <f>IF($A109="","",IF(L109&lt;=M109,MAX(0,N(Items!F109)-L109),0))</f>
        <v/>
      </c>
      <c r="P109" s="24" t="str">
        <f>IF($A109="","",ROUND(L109*N(Items!D109),2))</f>
        <v/>
      </c>
    </row>
    <row r="110" spans="1:16" x14ac:dyDescent="0.3">
      <c r="A110" s="16" t="str">
        <f>IF(Items!A110="","",Items!A110)</f>
        <v/>
      </c>
      <c r="B110" s="16" t="str">
        <f>IF($A110="","",Items!B110)</f>
        <v/>
      </c>
      <c r="C110" s="16" t="str">
        <f>IF($A110="","",Items!C110&amp;"")</f>
        <v/>
      </c>
      <c r="D110" s="21" t="str">
        <f>IF(OR($A110="",Locations!$A$7=""),"",N(Opening!C110)+SUMIFS(Movements!$D$4:$D$2003,Movements!$B$4:$B$2003,$A110,Movements!$F$4:$F$2003,Locations!$A$7)-SUMIFS(Movements!$D$4:$D$2003,Movements!$B$4:$B$2003,$A110,Movements!$E$4:$E$2003,Locations!$A$7))</f>
        <v/>
      </c>
      <c r="E110" s="21" t="str">
        <f>IF(OR($A110="",Locations!$A$8=""),"",N(Opening!D110)+SUMIFS(Movements!$D$4:$D$2003,Movements!$B$4:$B$2003,$A110,Movements!$F$4:$F$2003,Locations!$A$8)-SUMIFS(Movements!$D$4:$D$2003,Movements!$B$4:$B$2003,$A110,Movements!$E$4:$E$2003,Locations!$A$8))</f>
        <v/>
      </c>
      <c r="F110" s="21" t="str">
        <f>IF(OR($A110="",Locations!$A$9=""),"",N(Opening!E110)+SUMIFS(Movements!$D$4:$D$2003,Movements!$B$4:$B$2003,$A110,Movements!$F$4:$F$2003,Locations!$A$9)-SUMIFS(Movements!$D$4:$D$2003,Movements!$B$4:$B$2003,$A110,Movements!$E$4:$E$2003,Locations!$A$9))</f>
        <v/>
      </c>
      <c r="G110" s="21" t="str">
        <f>IF(OR($A110="",Locations!$A$10=""),"",N(Opening!F110)+SUMIFS(Movements!$D$4:$D$2003,Movements!$B$4:$B$2003,$A110,Movements!$F$4:$F$2003,Locations!$A$10)-SUMIFS(Movements!$D$4:$D$2003,Movements!$B$4:$B$2003,$A110,Movements!$E$4:$E$2003,Locations!$A$10))</f>
        <v/>
      </c>
      <c r="H110" s="21" t="str">
        <f>IF(OR($A110="",Locations!$A$11=""),"",N(Opening!G110)+SUMIFS(Movements!$D$4:$D$2003,Movements!$B$4:$B$2003,$A110,Movements!$F$4:$F$2003,Locations!$A$11)-SUMIFS(Movements!$D$4:$D$2003,Movements!$B$4:$B$2003,$A110,Movements!$E$4:$E$2003,Locations!$A$11))</f>
        <v/>
      </c>
      <c r="I110" s="21" t="str">
        <f>IF(OR($A110="",Locations!$A$12=""),"",N(Opening!H110)+SUMIFS(Movements!$D$4:$D$2003,Movements!$B$4:$B$2003,$A110,Movements!$F$4:$F$2003,Locations!$A$12)-SUMIFS(Movements!$D$4:$D$2003,Movements!$B$4:$B$2003,$A110,Movements!$E$4:$E$2003,Locations!$A$12))</f>
        <v/>
      </c>
      <c r="J110" s="21" t="str">
        <f>IF(OR($A110="",Locations!$A$13=""),"",N(Opening!I110)+SUMIFS(Movements!$D$4:$D$2003,Movements!$B$4:$B$2003,$A110,Movements!$F$4:$F$2003,Locations!$A$13)-SUMIFS(Movements!$D$4:$D$2003,Movements!$B$4:$B$2003,$A110,Movements!$E$4:$E$2003,Locations!$A$13))</f>
        <v/>
      </c>
      <c r="K110" s="21" t="str">
        <f>IF(OR($A110="",Locations!$A$14=""),"",N(Opening!J110)+SUMIFS(Movements!$D$4:$D$2003,Movements!$B$4:$B$2003,$A110,Movements!$F$4:$F$2003,Locations!$A$14)-SUMIFS(Movements!$D$4:$D$2003,Movements!$B$4:$B$2003,$A110,Movements!$E$4:$E$2003,Locations!$A$14))</f>
        <v/>
      </c>
      <c r="L110" s="22" t="str">
        <f t="shared" si="2"/>
        <v/>
      </c>
      <c r="M110" s="21" t="str">
        <f>IF($A110="","",N(Items!E110))</f>
        <v/>
      </c>
      <c r="N110" s="23" t="str">
        <f t="shared" si="3"/>
        <v/>
      </c>
      <c r="O110" s="21" t="str">
        <f>IF($A110="","",IF(L110&lt;=M110,MAX(0,N(Items!F110)-L110),0))</f>
        <v/>
      </c>
      <c r="P110" s="24" t="str">
        <f>IF($A110="","",ROUND(L110*N(Items!D110),2))</f>
        <v/>
      </c>
    </row>
    <row r="111" spans="1:16" x14ac:dyDescent="0.3">
      <c r="A111" s="16" t="str">
        <f>IF(Items!A111="","",Items!A111)</f>
        <v/>
      </c>
      <c r="B111" s="16" t="str">
        <f>IF($A111="","",Items!B111)</f>
        <v/>
      </c>
      <c r="C111" s="16" t="str">
        <f>IF($A111="","",Items!C111&amp;"")</f>
        <v/>
      </c>
      <c r="D111" s="21" t="str">
        <f>IF(OR($A111="",Locations!$A$7=""),"",N(Opening!C111)+SUMIFS(Movements!$D$4:$D$2003,Movements!$B$4:$B$2003,$A111,Movements!$F$4:$F$2003,Locations!$A$7)-SUMIFS(Movements!$D$4:$D$2003,Movements!$B$4:$B$2003,$A111,Movements!$E$4:$E$2003,Locations!$A$7))</f>
        <v/>
      </c>
      <c r="E111" s="21" t="str">
        <f>IF(OR($A111="",Locations!$A$8=""),"",N(Opening!D111)+SUMIFS(Movements!$D$4:$D$2003,Movements!$B$4:$B$2003,$A111,Movements!$F$4:$F$2003,Locations!$A$8)-SUMIFS(Movements!$D$4:$D$2003,Movements!$B$4:$B$2003,$A111,Movements!$E$4:$E$2003,Locations!$A$8))</f>
        <v/>
      </c>
      <c r="F111" s="21" t="str">
        <f>IF(OR($A111="",Locations!$A$9=""),"",N(Opening!E111)+SUMIFS(Movements!$D$4:$D$2003,Movements!$B$4:$B$2003,$A111,Movements!$F$4:$F$2003,Locations!$A$9)-SUMIFS(Movements!$D$4:$D$2003,Movements!$B$4:$B$2003,$A111,Movements!$E$4:$E$2003,Locations!$A$9))</f>
        <v/>
      </c>
      <c r="G111" s="21" t="str">
        <f>IF(OR($A111="",Locations!$A$10=""),"",N(Opening!F111)+SUMIFS(Movements!$D$4:$D$2003,Movements!$B$4:$B$2003,$A111,Movements!$F$4:$F$2003,Locations!$A$10)-SUMIFS(Movements!$D$4:$D$2003,Movements!$B$4:$B$2003,$A111,Movements!$E$4:$E$2003,Locations!$A$10))</f>
        <v/>
      </c>
      <c r="H111" s="21" t="str">
        <f>IF(OR($A111="",Locations!$A$11=""),"",N(Opening!G111)+SUMIFS(Movements!$D$4:$D$2003,Movements!$B$4:$B$2003,$A111,Movements!$F$4:$F$2003,Locations!$A$11)-SUMIFS(Movements!$D$4:$D$2003,Movements!$B$4:$B$2003,$A111,Movements!$E$4:$E$2003,Locations!$A$11))</f>
        <v/>
      </c>
      <c r="I111" s="21" t="str">
        <f>IF(OR($A111="",Locations!$A$12=""),"",N(Opening!H111)+SUMIFS(Movements!$D$4:$D$2003,Movements!$B$4:$B$2003,$A111,Movements!$F$4:$F$2003,Locations!$A$12)-SUMIFS(Movements!$D$4:$D$2003,Movements!$B$4:$B$2003,$A111,Movements!$E$4:$E$2003,Locations!$A$12))</f>
        <v/>
      </c>
      <c r="J111" s="21" t="str">
        <f>IF(OR($A111="",Locations!$A$13=""),"",N(Opening!I111)+SUMIFS(Movements!$D$4:$D$2003,Movements!$B$4:$B$2003,$A111,Movements!$F$4:$F$2003,Locations!$A$13)-SUMIFS(Movements!$D$4:$D$2003,Movements!$B$4:$B$2003,$A111,Movements!$E$4:$E$2003,Locations!$A$13))</f>
        <v/>
      </c>
      <c r="K111" s="21" t="str">
        <f>IF(OR($A111="",Locations!$A$14=""),"",N(Opening!J111)+SUMIFS(Movements!$D$4:$D$2003,Movements!$B$4:$B$2003,$A111,Movements!$F$4:$F$2003,Locations!$A$14)-SUMIFS(Movements!$D$4:$D$2003,Movements!$B$4:$B$2003,$A111,Movements!$E$4:$E$2003,Locations!$A$14))</f>
        <v/>
      </c>
      <c r="L111" s="22" t="str">
        <f t="shared" si="2"/>
        <v/>
      </c>
      <c r="M111" s="21" t="str">
        <f>IF($A111="","",N(Items!E111))</f>
        <v/>
      </c>
      <c r="N111" s="23" t="str">
        <f t="shared" si="3"/>
        <v/>
      </c>
      <c r="O111" s="21" t="str">
        <f>IF($A111="","",IF(L111&lt;=M111,MAX(0,N(Items!F111)-L111),0))</f>
        <v/>
      </c>
      <c r="P111" s="24" t="str">
        <f>IF($A111="","",ROUND(L111*N(Items!D111),2))</f>
        <v/>
      </c>
    </row>
    <row r="112" spans="1:16" x14ac:dyDescent="0.3">
      <c r="A112" s="16" t="str">
        <f>IF(Items!A112="","",Items!A112)</f>
        <v/>
      </c>
      <c r="B112" s="16" t="str">
        <f>IF($A112="","",Items!B112)</f>
        <v/>
      </c>
      <c r="C112" s="16" t="str">
        <f>IF($A112="","",Items!C112&amp;"")</f>
        <v/>
      </c>
      <c r="D112" s="21" t="str">
        <f>IF(OR($A112="",Locations!$A$7=""),"",N(Opening!C112)+SUMIFS(Movements!$D$4:$D$2003,Movements!$B$4:$B$2003,$A112,Movements!$F$4:$F$2003,Locations!$A$7)-SUMIFS(Movements!$D$4:$D$2003,Movements!$B$4:$B$2003,$A112,Movements!$E$4:$E$2003,Locations!$A$7))</f>
        <v/>
      </c>
      <c r="E112" s="21" t="str">
        <f>IF(OR($A112="",Locations!$A$8=""),"",N(Opening!D112)+SUMIFS(Movements!$D$4:$D$2003,Movements!$B$4:$B$2003,$A112,Movements!$F$4:$F$2003,Locations!$A$8)-SUMIFS(Movements!$D$4:$D$2003,Movements!$B$4:$B$2003,$A112,Movements!$E$4:$E$2003,Locations!$A$8))</f>
        <v/>
      </c>
      <c r="F112" s="21" t="str">
        <f>IF(OR($A112="",Locations!$A$9=""),"",N(Opening!E112)+SUMIFS(Movements!$D$4:$D$2003,Movements!$B$4:$B$2003,$A112,Movements!$F$4:$F$2003,Locations!$A$9)-SUMIFS(Movements!$D$4:$D$2003,Movements!$B$4:$B$2003,$A112,Movements!$E$4:$E$2003,Locations!$A$9))</f>
        <v/>
      </c>
      <c r="G112" s="21" t="str">
        <f>IF(OR($A112="",Locations!$A$10=""),"",N(Opening!F112)+SUMIFS(Movements!$D$4:$D$2003,Movements!$B$4:$B$2003,$A112,Movements!$F$4:$F$2003,Locations!$A$10)-SUMIFS(Movements!$D$4:$D$2003,Movements!$B$4:$B$2003,$A112,Movements!$E$4:$E$2003,Locations!$A$10))</f>
        <v/>
      </c>
      <c r="H112" s="21" t="str">
        <f>IF(OR($A112="",Locations!$A$11=""),"",N(Opening!G112)+SUMIFS(Movements!$D$4:$D$2003,Movements!$B$4:$B$2003,$A112,Movements!$F$4:$F$2003,Locations!$A$11)-SUMIFS(Movements!$D$4:$D$2003,Movements!$B$4:$B$2003,$A112,Movements!$E$4:$E$2003,Locations!$A$11))</f>
        <v/>
      </c>
      <c r="I112" s="21" t="str">
        <f>IF(OR($A112="",Locations!$A$12=""),"",N(Opening!H112)+SUMIFS(Movements!$D$4:$D$2003,Movements!$B$4:$B$2003,$A112,Movements!$F$4:$F$2003,Locations!$A$12)-SUMIFS(Movements!$D$4:$D$2003,Movements!$B$4:$B$2003,$A112,Movements!$E$4:$E$2003,Locations!$A$12))</f>
        <v/>
      </c>
      <c r="J112" s="21" t="str">
        <f>IF(OR($A112="",Locations!$A$13=""),"",N(Opening!I112)+SUMIFS(Movements!$D$4:$D$2003,Movements!$B$4:$B$2003,$A112,Movements!$F$4:$F$2003,Locations!$A$13)-SUMIFS(Movements!$D$4:$D$2003,Movements!$B$4:$B$2003,$A112,Movements!$E$4:$E$2003,Locations!$A$13))</f>
        <v/>
      </c>
      <c r="K112" s="21" t="str">
        <f>IF(OR($A112="",Locations!$A$14=""),"",N(Opening!J112)+SUMIFS(Movements!$D$4:$D$2003,Movements!$B$4:$B$2003,$A112,Movements!$F$4:$F$2003,Locations!$A$14)-SUMIFS(Movements!$D$4:$D$2003,Movements!$B$4:$B$2003,$A112,Movements!$E$4:$E$2003,Locations!$A$14))</f>
        <v/>
      </c>
      <c r="L112" s="22" t="str">
        <f t="shared" si="2"/>
        <v/>
      </c>
      <c r="M112" s="21" t="str">
        <f>IF($A112="","",N(Items!E112))</f>
        <v/>
      </c>
      <c r="N112" s="23" t="str">
        <f t="shared" si="3"/>
        <v/>
      </c>
      <c r="O112" s="21" t="str">
        <f>IF($A112="","",IF(L112&lt;=M112,MAX(0,N(Items!F112)-L112),0))</f>
        <v/>
      </c>
      <c r="P112" s="24" t="str">
        <f>IF($A112="","",ROUND(L112*N(Items!D112),2))</f>
        <v/>
      </c>
    </row>
    <row r="113" spans="1:16" x14ac:dyDescent="0.3">
      <c r="A113" s="16" t="str">
        <f>IF(Items!A113="","",Items!A113)</f>
        <v/>
      </c>
      <c r="B113" s="16" t="str">
        <f>IF($A113="","",Items!B113)</f>
        <v/>
      </c>
      <c r="C113" s="16" t="str">
        <f>IF($A113="","",Items!C113&amp;"")</f>
        <v/>
      </c>
      <c r="D113" s="21" t="str">
        <f>IF(OR($A113="",Locations!$A$7=""),"",N(Opening!C113)+SUMIFS(Movements!$D$4:$D$2003,Movements!$B$4:$B$2003,$A113,Movements!$F$4:$F$2003,Locations!$A$7)-SUMIFS(Movements!$D$4:$D$2003,Movements!$B$4:$B$2003,$A113,Movements!$E$4:$E$2003,Locations!$A$7))</f>
        <v/>
      </c>
      <c r="E113" s="21" t="str">
        <f>IF(OR($A113="",Locations!$A$8=""),"",N(Opening!D113)+SUMIFS(Movements!$D$4:$D$2003,Movements!$B$4:$B$2003,$A113,Movements!$F$4:$F$2003,Locations!$A$8)-SUMIFS(Movements!$D$4:$D$2003,Movements!$B$4:$B$2003,$A113,Movements!$E$4:$E$2003,Locations!$A$8))</f>
        <v/>
      </c>
      <c r="F113" s="21" t="str">
        <f>IF(OR($A113="",Locations!$A$9=""),"",N(Opening!E113)+SUMIFS(Movements!$D$4:$D$2003,Movements!$B$4:$B$2003,$A113,Movements!$F$4:$F$2003,Locations!$A$9)-SUMIFS(Movements!$D$4:$D$2003,Movements!$B$4:$B$2003,$A113,Movements!$E$4:$E$2003,Locations!$A$9))</f>
        <v/>
      </c>
      <c r="G113" s="21" t="str">
        <f>IF(OR($A113="",Locations!$A$10=""),"",N(Opening!F113)+SUMIFS(Movements!$D$4:$D$2003,Movements!$B$4:$B$2003,$A113,Movements!$F$4:$F$2003,Locations!$A$10)-SUMIFS(Movements!$D$4:$D$2003,Movements!$B$4:$B$2003,$A113,Movements!$E$4:$E$2003,Locations!$A$10))</f>
        <v/>
      </c>
      <c r="H113" s="21" t="str">
        <f>IF(OR($A113="",Locations!$A$11=""),"",N(Opening!G113)+SUMIFS(Movements!$D$4:$D$2003,Movements!$B$4:$B$2003,$A113,Movements!$F$4:$F$2003,Locations!$A$11)-SUMIFS(Movements!$D$4:$D$2003,Movements!$B$4:$B$2003,$A113,Movements!$E$4:$E$2003,Locations!$A$11))</f>
        <v/>
      </c>
      <c r="I113" s="21" t="str">
        <f>IF(OR($A113="",Locations!$A$12=""),"",N(Opening!H113)+SUMIFS(Movements!$D$4:$D$2003,Movements!$B$4:$B$2003,$A113,Movements!$F$4:$F$2003,Locations!$A$12)-SUMIFS(Movements!$D$4:$D$2003,Movements!$B$4:$B$2003,$A113,Movements!$E$4:$E$2003,Locations!$A$12))</f>
        <v/>
      </c>
      <c r="J113" s="21" t="str">
        <f>IF(OR($A113="",Locations!$A$13=""),"",N(Opening!I113)+SUMIFS(Movements!$D$4:$D$2003,Movements!$B$4:$B$2003,$A113,Movements!$F$4:$F$2003,Locations!$A$13)-SUMIFS(Movements!$D$4:$D$2003,Movements!$B$4:$B$2003,$A113,Movements!$E$4:$E$2003,Locations!$A$13))</f>
        <v/>
      </c>
      <c r="K113" s="21" t="str">
        <f>IF(OR($A113="",Locations!$A$14=""),"",N(Opening!J113)+SUMIFS(Movements!$D$4:$D$2003,Movements!$B$4:$B$2003,$A113,Movements!$F$4:$F$2003,Locations!$A$14)-SUMIFS(Movements!$D$4:$D$2003,Movements!$B$4:$B$2003,$A113,Movements!$E$4:$E$2003,Locations!$A$14))</f>
        <v/>
      </c>
      <c r="L113" s="22" t="str">
        <f t="shared" si="2"/>
        <v/>
      </c>
      <c r="M113" s="21" t="str">
        <f>IF($A113="","",N(Items!E113))</f>
        <v/>
      </c>
      <c r="N113" s="23" t="str">
        <f t="shared" si="3"/>
        <v/>
      </c>
      <c r="O113" s="21" t="str">
        <f>IF($A113="","",IF(L113&lt;=M113,MAX(0,N(Items!F113)-L113),0))</f>
        <v/>
      </c>
      <c r="P113" s="24" t="str">
        <f>IF($A113="","",ROUND(L113*N(Items!D113),2))</f>
        <v/>
      </c>
    </row>
    <row r="114" spans="1:16" x14ac:dyDescent="0.3">
      <c r="A114" s="16" t="str">
        <f>IF(Items!A114="","",Items!A114)</f>
        <v/>
      </c>
      <c r="B114" s="16" t="str">
        <f>IF($A114="","",Items!B114)</f>
        <v/>
      </c>
      <c r="C114" s="16" t="str">
        <f>IF($A114="","",Items!C114&amp;"")</f>
        <v/>
      </c>
      <c r="D114" s="21" t="str">
        <f>IF(OR($A114="",Locations!$A$7=""),"",N(Opening!C114)+SUMIFS(Movements!$D$4:$D$2003,Movements!$B$4:$B$2003,$A114,Movements!$F$4:$F$2003,Locations!$A$7)-SUMIFS(Movements!$D$4:$D$2003,Movements!$B$4:$B$2003,$A114,Movements!$E$4:$E$2003,Locations!$A$7))</f>
        <v/>
      </c>
      <c r="E114" s="21" t="str">
        <f>IF(OR($A114="",Locations!$A$8=""),"",N(Opening!D114)+SUMIFS(Movements!$D$4:$D$2003,Movements!$B$4:$B$2003,$A114,Movements!$F$4:$F$2003,Locations!$A$8)-SUMIFS(Movements!$D$4:$D$2003,Movements!$B$4:$B$2003,$A114,Movements!$E$4:$E$2003,Locations!$A$8))</f>
        <v/>
      </c>
      <c r="F114" s="21" t="str">
        <f>IF(OR($A114="",Locations!$A$9=""),"",N(Opening!E114)+SUMIFS(Movements!$D$4:$D$2003,Movements!$B$4:$B$2003,$A114,Movements!$F$4:$F$2003,Locations!$A$9)-SUMIFS(Movements!$D$4:$D$2003,Movements!$B$4:$B$2003,$A114,Movements!$E$4:$E$2003,Locations!$A$9))</f>
        <v/>
      </c>
      <c r="G114" s="21" t="str">
        <f>IF(OR($A114="",Locations!$A$10=""),"",N(Opening!F114)+SUMIFS(Movements!$D$4:$D$2003,Movements!$B$4:$B$2003,$A114,Movements!$F$4:$F$2003,Locations!$A$10)-SUMIFS(Movements!$D$4:$D$2003,Movements!$B$4:$B$2003,$A114,Movements!$E$4:$E$2003,Locations!$A$10))</f>
        <v/>
      </c>
      <c r="H114" s="21" t="str">
        <f>IF(OR($A114="",Locations!$A$11=""),"",N(Opening!G114)+SUMIFS(Movements!$D$4:$D$2003,Movements!$B$4:$B$2003,$A114,Movements!$F$4:$F$2003,Locations!$A$11)-SUMIFS(Movements!$D$4:$D$2003,Movements!$B$4:$B$2003,$A114,Movements!$E$4:$E$2003,Locations!$A$11))</f>
        <v/>
      </c>
      <c r="I114" s="21" t="str">
        <f>IF(OR($A114="",Locations!$A$12=""),"",N(Opening!H114)+SUMIFS(Movements!$D$4:$D$2003,Movements!$B$4:$B$2003,$A114,Movements!$F$4:$F$2003,Locations!$A$12)-SUMIFS(Movements!$D$4:$D$2003,Movements!$B$4:$B$2003,$A114,Movements!$E$4:$E$2003,Locations!$A$12))</f>
        <v/>
      </c>
      <c r="J114" s="21" t="str">
        <f>IF(OR($A114="",Locations!$A$13=""),"",N(Opening!I114)+SUMIFS(Movements!$D$4:$D$2003,Movements!$B$4:$B$2003,$A114,Movements!$F$4:$F$2003,Locations!$A$13)-SUMIFS(Movements!$D$4:$D$2003,Movements!$B$4:$B$2003,$A114,Movements!$E$4:$E$2003,Locations!$A$13))</f>
        <v/>
      </c>
      <c r="K114" s="21" t="str">
        <f>IF(OR($A114="",Locations!$A$14=""),"",N(Opening!J114)+SUMIFS(Movements!$D$4:$D$2003,Movements!$B$4:$B$2003,$A114,Movements!$F$4:$F$2003,Locations!$A$14)-SUMIFS(Movements!$D$4:$D$2003,Movements!$B$4:$B$2003,$A114,Movements!$E$4:$E$2003,Locations!$A$14))</f>
        <v/>
      </c>
      <c r="L114" s="22" t="str">
        <f t="shared" si="2"/>
        <v/>
      </c>
      <c r="M114" s="21" t="str">
        <f>IF($A114="","",N(Items!E114))</f>
        <v/>
      </c>
      <c r="N114" s="23" t="str">
        <f t="shared" si="3"/>
        <v/>
      </c>
      <c r="O114" s="21" t="str">
        <f>IF($A114="","",IF(L114&lt;=M114,MAX(0,N(Items!F114)-L114),0))</f>
        <v/>
      </c>
      <c r="P114" s="24" t="str">
        <f>IF($A114="","",ROUND(L114*N(Items!D114),2))</f>
        <v/>
      </c>
    </row>
    <row r="115" spans="1:16" x14ac:dyDescent="0.3">
      <c r="A115" s="16" t="str">
        <f>IF(Items!A115="","",Items!A115)</f>
        <v/>
      </c>
      <c r="B115" s="16" t="str">
        <f>IF($A115="","",Items!B115)</f>
        <v/>
      </c>
      <c r="C115" s="16" t="str">
        <f>IF($A115="","",Items!C115&amp;"")</f>
        <v/>
      </c>
      <c r="D115" s="21" t="str">
        <f>IF(OR($A115="",Locations!$A$7=""),"",N(Opening!C115)+SUMIFS(Movements!$D$4:$D$2003,Movements!$B$4:$B$2003,$A115,Movements!$F$4:$F$2003,Locations!$A$7)-SUMIFS(Movements!$D$4:$D$2003,Movements!$B$4:$B$2003,$A115,Movements!$E$4:$E$2003,Locations!$A$7))</f>
        <v/>
      </c>
      <c r="E115" s="21" t="str">
        <f>IF(OR($A115="",Locations!$A$8=""),"",N(Opening!D115)+SUMIFS(Movements!$D$4:$D$2003,Movements!$B$4:$B$2003,$A115,Movements!$F$4:$F$2003,Locations!$A$8)-SUMIFS(Movements!$D$4:$D$2003,Movements!$B$4:$B$2003,$A115,Movements!$E$4:$E$2003,Locations!$A$8))</f>
        <v/>
      </c>
      <c r="F115" s="21" t="str">
        <f>IF(OR($A115="",Locations!$A$9=""),"",N(Opening!E115)+SUMIFS(Movements!$D$4:$D$2003,Movements!$B$4:$B$2003,$A115,Movements!$F$4:$F$2003,Locations!$A$9)-SUMIFS(Movements!$D$4:$D$2003,Movements!$B$4:$B$2003,$A115,Movements!$E$4:$E$2003,Locations!$A$9))</f>
        <v/>
      </c>
      <c r="G115" s="21" t="str">
        <f>IF(OR($A115="",Locations!$A$10=""),"",N(Opening!F115)+SUMIFS(Movements!$D$4:$D$2003,Movements!$B$4:$B$2003,$A115,Movements!$F$4:$F$2003,Locations!$A$10)-SUMIFS(Movements!$D$4:$D$2003,Movements!$B$4:$B$2003,$A115,Movements!$E$4:$E$2003,Locations!$A$10))</f>
        <v/>
      </c>
      <c r="H115" s="21" t="str">
        <f>IF(OR($A115="",Locations!$A$11=""),"",N(Opening!G115)+SUMIFS(Movements!$D$4:$D$2003,Movements!$B$4:$B$2003,$A115,Movements!$F$4:$F$2003,Locations!$A$11)-SUMIFS(Movements!$D$4:$D$2003,Movements!$B$4:$B$2003,$A115,Movements!$E$4:$E$2003,Locations!$A$11))</f>
        <v/>
      </c>
      <c r="I115" s="21" t="str">
        <f>IF(OR($A115="",Locations!$A$12=""),"",N(Opening!H115)+SUMIFS(Movements!$D$4:$D$2003,Movements!$B$4:$B$2003,$A115,Movements!$F$4:$F$2003,Locations!$A$12)-SUMIFS(Movements!$D$4:$D$2003,Movements!$B$4:$B$2003,$A115,Movements!$E$4:$E$2003,Locations!$A$12))</f>
        <v/>
      </c>
      <c r="J115" s="21" t="str">
        <f>IF(OR($A115="",Locations!$A$13=""),"",N(Opening!I115)+SUMIFS(Movements!$D$4:$D$2003,Movements!$B$4:$B$2003,$A115,Movements!$F$4:$F$2003,Locations!$A$13)-SUMIFS(Movements!$D$4:$D$2003,Movements!$B$4:$B$2003,$A115,Movements!$E$4:$E$2003,Locations!$A$13))</f>
        <v/>
      </c>
      <c r="K115" s="21" t="str">
        <f>IF(OR($A115="",Locations!$A$14=""),"",N(Opening!J115)+SUMIFS(Movements!$D$4:$D$2003,Movements!$B$4:$B$2003,$A115,Movements!$F$4:$F$2003,Locations!$A$14)-SUMIFS(Movements!$D$4:$D$2003,Movements!$B$4:$B$2003,$A115,Movements!$E$4:$E$2003,Locations!$A$14))</f>
        <v/>
      </c>
      <c r="L115" s="22" t="str">
        <f t="shared" si="2"/>
        <v/>
      </c>
      <c r="M115" s="21" t="str">
        <f>IF($A115="","",N(Items!E115))</f>
        <v/>
      </c>
      <c r="N115" s="23" t="str">
        <f t="shared" si="3"/>
        <v/>
      </c>
      <c r="O115" s="21" t="str">
        <f>IF($A115="","",IF(L115&lt;=M115,MAX(0,N(Items!F115)-L115),0))</f>
        <v/>
      </c>
      <c r="P115" s="24" t="str">
        <f>IF($A115="","",ROUND(L115*N(Items!D115),2))</f>
        <v/>
      </c>
    </row>
    <row r="116" spans="1:16" x14ac:dyDescent="0.3">
      <c r="A116" s="16" t="str">
        <f>IF(Items!A116="","",Items!A116)</f>
        <v/>
      </c>
      <c r="B116" s="16" t="str">
        <f>IF($A116="","",Items!B116)</f>
        <v/>
      </c>
      <c r="C116" s="16" t="str">
        <f>IF($A116="","",Items!C116&amp;"")</f>
        <v/>
      </c>
      <c r="D116" s="21" t="str">
        <f>IF(OR($A116="",Locations!$A$7=""),"",N(Opening!C116)+SUMIFS(Movements!$D$4:$D$2003,Movements!$B$4:$B$2003,$A116,Movements!$F$4:$F$2003,Locations!$A$7)-SUMIFS(Movements!$D$4:$D$2003,Movements!$B$4:$B$2003,$A116,Movements!$E$4:$E$2003,Locations!$A$7))</f>
        <v/>
      </c>
      <c r="E116" s="21" t="str">
        <f>IF(OR($A116="",Locations!$A$8=""),"",N(Opening!D116)+SUMIFS(Movements!$D$4:$D$2003,Movements!$B$4:$B$2003,$A116,Movements!$F$4:$F$2003,Locations!$A$8)-SUMIFS(Movements!$D$4:$D$2003,Movements!$B$4:$B$2003,$A116,Movements!$E$4:$E$2003,Locations!$A$8))</f>
        <v/>
      </c>
      <c r="F116" s="21" t="str">
        <f>IF(OR($A116="",Locations!$A$9=""),"",N(Opening!E116)+SUMIFS(Movements!$D$4:$D$2003,Movements!$B$4:$B$2003,$A116,Movements!$F$4:$F$2003,Locations!$A$9)-SUMIFS(Movements!$D$4:$D$2003,Movements!$B$4:$B$2003,$A116,Movements!$E$4:$E$2003,Locations!$A$9))</f>
        <v/>
      </c>
      <c r="G116" s="21" t="str">
        <f>IF(OR($A116="",Locations!$A$10=""),"",N(Opening!F116)+SUMIFS(Movements!$D$4:$D$2003,Movements!$B$4:$B$2003,$A116,Movements!$F$4:$F$2003,Locations!$A$10)-SUMIFS(Movements!$D$4:$D$2003,Movements!$B$4:$B$2003,$A116,Movements!$E$4:$E$2003,Locations!$A$10))</f>
        <v/>
      </c>
      <c r="H116" s="21" t="str">
        <f>IF(OR($A116="",Locations!$A$11=""),"",N(Opening!G116)+SUMIFS(Movements!$D$4:$D$2003,Movements!$B$4:$B$2003,$A116,Movements!$F$4:$F$2003,Locations!$A$11)-SUMIFS(Movements!$D$4:$D$2003,Movements!$B$4:$B$2003,$A116,Movements!$E$4:$E$2003,Locations!$A$11))</f>
        <v/>
      </c>
      <c r="I116" s="21" t="str">
        <f>IF(OR($A116="",Locations!$A$12=""),"",N(Opening!H116)+SUMIFS(Movements!$D$4:$D$2003,Movements!$B$4:$B$2003,$A116,Movements!$F$4:$F$2003,Locations!$A$12)-SUMIFS(Movements!$D$4:$D$2003,Movements!$B$4:$B$2003,$A116,Movements!$E$4:$E$2003,Locations!$A$12))</f>
        <v/>
      </c>
      <c r="J116" s="21" t="str">
        <f>IF(OR($A116="",Locations!$A$13=""),"",N(Opening!I116)+SUMIFS(Movements!$D$4:$D$2003,Movements!$B$4:$B$2003,$A116,Movements!$F$4:$F$2003,Locations!$A$13)-SUMIFS(Movements!$D$4:$D$2003,Movements!$B$4:$B$2003,$A116,Movements!$E$4:$E$2003,Locations!$A$13))</f>
        <v/>
      </c>
      <c r="K116" s="21" t="str">
        <f>IF(OR($A116="",Locations!$A$14=""),"",N(Opening!J116)+SUMIFS(Movements!$D$4:$D$2003,Movements!$B$4:$B$2003,$A116,Movements!$F$4:$F$2003,Locations!$A$14)-SUMIFS(Movements!$D$4:$D$2003,Movements!$B$4:$B$2003,$A116,Movements!$E$4:$E$2003,Locations!$A$14))</f>
        <v/>
      </c>
      <c r="L116" s="22" t="str">
        <f t="shared" si="2"/>
        <v/>
      </c>
      <c r="M116" s="21" t="str">
        <f>IF($A116="","",N(Items!E116))</f>
        <v/>
      </c>
      <c r="N116" s="23" t="str">
        <f t="shared" si="3"/>
        <v/>
      </c>
      <c r="O116" s="21" t="str">
        <f>IF($A116="","",IF(L116&lt;=M116,MAX(0,N(Items!F116)-L116),0))</f>
        <v/>
      </c>
      <c r="P116" s="24" t="str">
        <f>IF($A116="","",ROUND(L116*N(Items!D116),2))</f>
        <v/>
      </c>
    </row>
    <row r="117" spans="1:16" x14ac:dyDescent="0.3">
      <c r="A117" s="16" t="str">
        <f>IF(Items!A117="","",Items!A117)</f>
        <v/>
      </c>
      <c r="B117" s="16" t="str">
        <f>IF($A117="","",Items!B117)</f>
        <v/>
      </c>
      <c r="C117" s="16" t="str">
        <f>IF($A117="","",Items!C117&amp;"")</f>
        <v/>
      </c>
      <c r="D117" s="21" t="str">
        <f>IF(OR($A117="",Locations!$A$7=""),"",N(Opening!C117)+SUMIFS(Movements!$D$4:$D$2003,Movements!$B$4:$B$2003,$A117,Movements!$F$4:$F$2003,Locations!$A$7)-SUMIFS(Movements!$D$4:$D$2003,Movements!$B$4:$B$2003,$A117,Movements!$E$4:$E$2003,Locations!$A$7))</f>
        <v/>
      </c>
      <c r="E117" s="21" t="str">
        <f>IF(OR($A117="",Locations!$A$8=""),"",N(Opening!D117)+SUMIFS(Movements!$D$4:$D$2003,Movements!$B$4:$B$2003,$A117,Movements!$F$4:$F$2003,Locations!$A$8)-SUMIFS(Movements!$D$4:$D$2003,Movements!$B$4:$B$2003,$A117,Movements!$E$4:$E$2003,Locations!$A$8))</f>
        <v/>
      </c>
      <c r="F117" s="21" t="str">
        <f>IF(OR($A117="",Locations!$A$9=""),"",N(Opening!E117)+SUMIFS(Movements!$D$4:$D$2003,Movements!$B$4:$B$2003,$A117,Movements!$F$4:$F$2003,Locations!$A$9)-SUMIFS(Movements!$D$4:$D$2003,Movements!$B$4:$B$2003,$A117,Movements!$E$4:$E$2003,Locations!$A$9))</f>
        <v/>
      </c>
      <c r="G117" s="21" t="str">
        <f>IF(OR($A117="",Locations!$A$10=""),"",N(Opening!F117)+SUMIFS(Movements!$D$4:$D$2003,Movements!$B$4:$B$2003,$A117,Movements!$F$4:$F$2003,Locations!$A$10)-SUMIFS(Movements!$D$4:$D$2003,Movements!$B$4:$B$2003,$A117,Movements!$E$4:$E$2003,Locations!$A$10))</f>
        <v/>
      </c>
      <c r="H117" s="21" t="str">
        <f>IF(OR($A117="",Locations!$A$11=""),"",N(Opening!G117)+SUMIFS(Movements!$D$4:$D$2003,Movements!$B$4:$B$2003,$A117,Movements!$F$4:$F$2003,Locations!$A$11)-SUMIFS(Movements!$D$4:$D$2003,Movements!$B$4:$B$2003,$A117,Movements!$E$4:$E$2003,Locations!$A$11))</f>
        <v/>
      </c>
      <c r="I117" s="21" t="str">
        <f>IF(OR($A117="",Locations!$A$12=""),"",N(Opening!H117)+SUMIFS(Movements!$D$4:$D$2003,Movements!$B$4:$B$2003,$A117,Movements!$F$4:$F$2003,Locations!$A$12)-SUMIFS(Movements!$D$4:$D$2003,Movements!$B$4:$B$2003,$A117,Movements!$E$4:$E$2003,Locations!$A$12))</f>
        <v/>
      </c>
      <c r="J117" s="21" t="str">
        <f>IF(OR($A117="",Locations!$A$13=""),"",N(Opening!I117)+SUMIFS(Movements!$D$4:$D$2003,Movements!$B$4:$B$2003,$A117,Movements!$F$4:$F$2003,Locations!$A$13)-SUMIFS(Movements!$D$4:$D$2003,Movements!$B$4:$B$2003,$A117,Movements!$E$4:$E$2003,Locations!$A$13))</f>
        <v/>
      </c>
      <c r="K117" s="21" t="str">
        <f>IF(OR($A117="",Locations!$A$14=""),"",N(Opening!J117)+SUMIFS(Movements!$D$4:$D$2003,Movements!$B$4:$B$2003,$A117,Movements!$F$4:$F$2003,Locations!$A$14)-SUMIFS(Movements!$D$4:$D$2003,Movements!$B$4:$B$2003,$A117,Movements!$E$4:$E$2003,Locations!$A$14))</f>
        <v/>
      </c>
      <c r="L117" s="22" t="str">
        <f t="shared" si="2"/>
        <v/>
      </c>
      <c r="M117" s="21" t="str">
        <f>IF($A117="","",N(Items!E117))</f>
        <v/>
      </c>
      <c r="N117" s="23" t="str">
        <f t="shared" si="3"/>
        <v/>
      </c>
      <c r="O117" s="21" t="str">
        <f>IF($A117="","",IF(L117&lt;=M117,MAX(0,N(Items!F117)-L117),0))</f>
        <v/>
      </c>
      <c r="P117" s="24" t="str">
        <f>IF($A117="","",ROUND(L117*N(Items!D117),2))</f>
        <v/>
      </c>
    </row>
    <row r="118" spans="1:16" x14ac:dyDescent="0.3">
      <c r="A118" s="16" t="str">
        <f>IF(Items!A118="","",Items!A118)</f>
        <v/>
      </c>
      <c r="B118" s="16" t="str">
        <f>IF($A118="","",Items!B118)</f>
        <v/>
      </c>
      <c r="C118" s="16" t="str">
        <f>IF($A118="","",Items!C118&amp;"")</f>
        <v/>
      </c>
      <c r="D118" s="21" t="str">
        <f>IF(OR($A118="",Locations!$A$7=""),"",N(Opening!C118)+SUMIFS(Movements!$D$4:$D$2003,Movements!$B$4:$B$2003,$A118,Movements!$F$4:$F$2003,Locations!$A$7)-SUMIFS(Movements!$D$4:$D$2003,Movements!$B$4:$B$2003,$A118,Movements!$E$4:$E$2003,Locations!$A$7))</f>
        <v/>
      </c>
      <c r="E118" s="21" t="str">
        <f>IF(OR($A118="",Locations!$A$8=""),"",N(Opening!D118)+SUMIFS(Movements!$D$4:$D$2003,Movements!$B$4:$B$2003,$A118,Movements!$F$4:$F$2003,Locations!$A$8)-SUMIFS(Movements!$D$4:$D$2003,Movements!$B$4:$B$2003,$A118,Movements!$E$4:$E$2003,Locations!$A$8))</f>
        <v/>
      </c>
      <c r="F118" s="21" t="str">
        <f>IF(OR($A118="",Locations!$A$9=""),"",N(Opening!E118)+SUMIFS(Movements!$D$4:$D$2003,Movements!$B$4:$B$2003,$A118,Movements!$F$4:$F$2003,Locations!$A$9)-SUMIFS(Movements!$D$4:$D$2003,Movements!$B$4:$B$2003,$A118,Movements!$E$4:$E$2003,Locations!$A$9))</f>
        <v/>
      </c>
      <c r="G118" s="21" t="str">
        <f>IF(OR($A118="",Locations!$A$10=""),"",N(Opening!F118)+SUMIFS(Movements!$D$4:$D$2003,Movements!$B$4:$B$2003,$A118,Movements!$F$4:$F$2003,Locations!$A$10)-SUMIFS(Movements!$D$4:$D$2003,Movements!$B$4:$B$2003,$A118,Movements!$E$4:$E$2003,Locations!$A$10))</f>
        <v/>
      </c>
      <c r="H118" s="21" t="str">
        <f>IF(OR($A118="",Locations!$A$11=""),"",N(Opening!G118)+SUMIFS(Movements!$D$4:$D$2003,Movements!$B$4:$B$2003,$A118,Movements!$F$4:$F$2003,Locations!$A$11)-SUMIFS(Movements!$D$4:$D$2003,Movements!$B$4:$B$2003,$A118,Movements!$E$4:$E$2003,Locations!$A$11))</f>
        <v/>
      </c>
      <c r="I118" s="21" t="str">
        <f>IF(OR($A118="",Locations!$A$12=""),"",N(Opening!H118)+SUMIFS(Movements!$D$4:$D$2003,Movements!$B$4:$B$2003,$A118,Movements!$F$4:$F$2003,Locations!$A$12)-SUMIFS(Movements!$D$4:$D$2003,Movements!$B$4:$B$2003,$A118,Movements!$E$4:$E$2003,Locations!$A$12))</f>
        <v/>
      </c>
      <c r="J118" s="21" t="str">
        <f>IF(OR($A118="",Locations!$A$13=""),"",N(Opening!I118)+SUMIFS(Movements!$D$4:$D$2003,Movements!$B$4:$B$2003,$A118,Movements!$F$4:$F$2003,Locations!$A$13)-SUMIFS(Movements!$D$4:$D$2003,Movements!$B$4:$B$2003,$A118,Movements!$E$4:$E$2003,Locations!$A$13))</f>
        <v/>
      </c>
      <c r="K118" s="21" t="str">
        <f>IF(OR($A118="",Locations!$A$14=""),"",N(Opening!J118)+SUMIFS(Movements!$D$4:$D$2003,Movements!$B$4:$B$2003,$A118,Movements!$F$4:$F$2003,Locations!$A$14)-SUMIFS(Movements!$D$4:$D$2003,Movements!$B$4:$B$2003,$A118,Movements!$E$4:$E$2003,Locations!$A$14))</f>
        <v/>
      </c>
      <c r="L118" s="22" t="str">
        <f t="shared" si="2"/>
        <v/>
      </c>
      <c r="M118" s="21" t="str">
        <f>IF($A118="","",N(Items!E118))</f>
        <v/>
      </c>
      <c r="N118" s="23" t="str">
        <f t="shared" si="3"/>
        <v/>
      </c>
      <c r="O118" s="21" t="str">
        <f>IF($A118="","",IF(L118&lt;=M118,MAX(0,N(Items!F118)-L118),0))</f>
        <v/>
      </c>
      <c r="P118" s="24" t="str">
        <f>IF($A118="","",ROUND(L118*N(Items!D118),2))</f>
        <v/>
      </c>
    </row>
    <row r="119" spans="1:16" x14ac:dyDescent="0.3">
      <c r="A119" s="16" t="str">
        <f>IF(Items!A119="","",Items!A119)</f>
        <v/>
      </c>
      <c r="B119" s="16" t="str">
        <f>IF($A119="","",Items!B119)</f>
        <v/>
      </c>
      <c r="C119" s="16" t="str">
        <f>IF($A119="","",Items!C119&amp;"")</f>
        <v/>
      </c>
      <c r="D119" s="21" t="str">
        <f>IF(OR($A119="",Locations!$A$7=""),"",N(Opening!C119)+SUMIFS(Movements!$D$4:$D$2003,Movements!$B$4:$B$2003,$A119,Movements!$F$4:$F$2003,Locations!$A$7)-SUMIFS(Movements!$D$4:$D$2003,Movements!$B$4:$B$2003,$A119,Movements!$E$4:$E$2003,Locations!$A$7))</f>
        <v/>
      </c>
      <c r="E119" s="21" t="str">
        <f>IF(OR($A119="",Locations!$A$8=""),"",N(Opening!D119)+SUMIFS(Movements!$D$4:$D$2003,Movements!$B$4:$B$2003,$A119,Movements!$F$4:$F$2003,Locations!$A$8)-SUMIFS(Movements!$D$4:$D$2003,Movements!$B$4:$B$2003,$A119,Movements!$E$4:$E$2003,Locations!$A$8))</f>
        <v/>
      </c>
      <c r="F119" s="21" t="str">
        <f>IF(OR($A119="",Locations!$A$9=""),"",N(Opening!E119)+SUMIFS(Movements!$D$4:$D$2003,Movements!$B$4:$B$2003,$A119,Movements!$F$4:$F$2003,Locations!$A$9)-SUMIFS(Movements!$D$4:$D$2003,Movements!$B$4:$B$2003,$A119,Movements!$E$4:$E$2003,Locations!$A$9))</f>
        <v/>
      </c>
      <c r="G119" s="21" t="str">
        <f>IF(OR($A119="",Locations!$A$10=""),"",N(Opening!F119)+SUMIFS(Movements!$D$4:$D$2003,Movements!$B$4:$B$2003,$A119,Movements!$F$4:$F$2003,Locations!$A$10)-SUMIFS(Movements!$D$4:$D$2003,Movements!$B$4:$B$2003,$A119,Movements!$E$4:$E$2003,Locations!$A$10))</f>
        <v/>
      </c>
      <c r="H119" s="21" t="str">
        <f>IF(OR($A119="",Locations!$A$11=""),"",N(Opening!G119)+SUMIFS(Movements!$D$4:$D$2003,Movements!$B$4:$B$2003,$A119,Movements!$F$4:$F$2003,Locations!$A$11)-SUMIFS(Movements!$D$4:$D$2003,Movements!$B$4:$B$2003,$A119,Movements!$E$4:$E$2003,Locations!$A$11))</f>
        <v/>
      </c>
      <c r="I119" s="21" t="str">
        <f>IF(OR($A119="",Locations!$A$12=""),"",N(Opening!H119)+SUMIFS(Movements!$D$4:$D$2003,Movements!$B$4:$B$2003,$A119,Movements!$F$4:$F$2003,Locations!$A$12)-SUMIFS(Movements!$D$4:$D$2003,Movements!$B$4:$B$2003,$A119,Movements!$E$4:$E$2003,Locations!$A$12))</f>
        <v/>
      </c>
      <c r="J119" s="21" t="str">
        <f>IF(OR($A119="",Locations!$A$13=""),"",N(Opening!I119)+SUMIFS(Movements!$D$4:$D$2003,Movements!$B$4:$B$2003,$A119,Movements!$F$4:$F$2003,Locations!$A$13)-SUMIFS(Movements!$D$4:$D$2003,Movements!$B$4:$B$2003,$A119,Movements!$E$4:$E$2003,Locations!$A$13))</f>
        <v/>
      </c>
      <c r="K119" s="21" t="str">
        <f>IF(OR($A119="",Locations!$A$14=""),"",N(Opening!J119)+SUMIFS(Movements!$D$4:$D$2003,Movements!$B$4:$B$2003,$A119,Movements!$F$4:$F$2003,Locations!$A$14)-SUMIFS(Movements!$D$4:$D$2003,Movements!$B$4:$B$2003,$A119,Movements!$E$4:$E$2003,Locations!$A$14))</f>
        <v/>
      </c>
      <c r="L119" s="22" t="str">
        <f t="shared" si="2"/>
        <v/>
      </c>
      <c r="M119" s="21" t="str">
        <f>IF($A119="","",N(Items!E119))</f>
        <v/>
      </c>
      <c r="N119" s="23" t="str">
        <f t="shared" si="3"/>
        <v/>
      </c>
      <c r="O119" s="21" t="str">
        <f>IF($A119="","",IF(L119&lt;=M119,MAX(0,N(Items!F119)-L119),0))</f>
        <v/>
      </c>
      <c r="P119" s="24" t="str">
        <f>IF($A119="","",ROUND(L119*N(Items!D119),2))</f>
        <v/>
      </c>
    </row>
    <row r="120" spans="1:16" x14ac:dyDescent="0.3">
      <c r="A120" s="16" t="str">
        <f>IF(Items!A120="","",Items!A120)</f>
        <v/>
      </c>
      <c r="B120" s="16" t="str">
        <f>IF($A120="","",Items!B120)</f>
        <v/>
      </c>
      <c r="C120" s="16" t="str">
        <f>IF($A120="","",Items!C120&amp;"")</f>
        <v/>
      </c>
      <c r="D120" s="21" t="str">
        <f>IF(OR($A120="",Locations!$A$7=""),"",N(Opening!C120)+SUMIFS(Movements!$D$4:$D$2003,Movements!$B$4:$B$2003,$A120,Movements!$F$4:$F$2003,Locations!$A$7)-SUMIFS(Movements!$D$4:$D$2003,Movements!$B$4:$B$2003,$A120,Movements!$E$4:$E$2003,Locations!$A$7))</f>
        <v/>
      </c>
      <c r="E120" s="21" t="str">
        <f>IF(OR($A120="",Locations!$A$8=""),"",N(Opening!D120)+SUMIFS(Movements!$D$4:$D$2003,Movements!$B$4:$B$2003,$A120,Movements!$F$4:$F$2003,Locations!$A$8)-SUMIFS(Movements!$D$4:$D$2003,Movements!$B$4:$B$2003,$A120,Movements!$E$4:$E$2003,Locations!$A$8))</f>
        <v/>
      </c>
      <c r="F120" s="21" t="str">
        <f>IF(OR($A120="",Locations!$A$9=""),"",N(Opening!E120)+SUMIFS(Movements!$D$4:$D$2003,Movements!$B$4:$B$2003,$A120,Movements!$F$4:$F$2003,Locations!$A$9)-SUMIFS(Movements!$D$4:$D$2003,Movements!$B$4:$B$2003,$A120,Movements!$E$4:$E$2003,Locations!$A$9))</f>
        <v/>
      </c>
      <c r="G120" s="21" t="str">
        <f>IF(OR($A120="",Locations!$A$10=""),"",N(Opening!F120)+SUMIFS(Movements!$D$4:$D$2003,Movements!$B$4:$B$2003,$A120,Movements!$F$4:$F$2003,Locations!$A$10)-SUMIFS(Movements!$D$4:$D$2003,Movements!$B$4:$B$2003,$A120,Movements!$E$4:$E$2003,Locations!$A$10))</f>
        <v/>
      </c>
      <c r="H120" s="21" t="str">
        <f>IF(OR($A120="",Locations!$A$11=""),"",N(Opening!G120)+SUMIFS(Movements!$D$4:$D$2003,Movements!$B$4:$B$2003,$A120,Movements!$F$4:$F$2003,Locations!$A$11)-SUMIFS(Movements!$D$4:$D$2003,Movements!$B$4:$B$2003,$A120,Movements!$E$4:$E$2003,Locations!$A$11))</f>
        <v/>
      </c>
      <c r="I120" s="21" t="str">
        <f>IF(OR($A120="",Locations!$A$12=""),"",N(Opening!H120)+SUMIFS(Movements!$D$4:$D$2003,Movements!$B$4:$B$2003,$A120,Movements!$F$4:$F$2003,Locations!$A$12)-SUMIFS(Movements!$D$4:$D$2003,Movements!$B$4:$B$2003,$A120,Movements!$E$4:$E$2003,Locations!$A$12))</f>
        <v/>
      </c>
      <c r="J120" s="21" t="str">
        <f>IF(OR($A120="",Locations!$A$13=""),"",N(Opening!I120)+SUMIFS(Movements!$D$4:$D$2003,Movements!$B$4:$B$2003,$A120,Movements!$F$4:$F$2003,Locations!$A$13)-SUMIFS(Movements!$D$4:$D$2003,Movements!$B$4:$B$2003,$A120,Movements!$E$4:$E$2003,Locations!$A$13))</f>
        <v/>
      </c>
      <c r="K120" s="21" t="str">
        <f>IF(OR($A120="",Locations!$A$14=""),"",N(Opening!J120)+SUMIFS(Movements!$D$4:$D$2003,Movements!$B$4:$B$2003,$A120,Movements!$F$4:$F$2003,Locations!$A$14)-SUMIFS(Movements!$D$4:$D$2003,Movements!$B$4:$B$2003,$A120,Movements!$E$4:$E$2003,Locations!$A$14))</f>
        <v/>
      </c>
      <c r="L120" s="22" t="str">
        <f t="shared" si="2"/>
        <v/>
      </c>
      <c r="M120" s="21" t="str">
        <f>IF($A120="","",N(Items!E120))</f>
        <v/>
      </c>
      <c r="N120" s="23" t="str">
        <f t="shared" si="3"/>
        <v/>
      </c>
      <c r="O120" s="21" t="str">
        <f>IF($A120="","",IF(L120&lt;=M120,MAX(0,N(Items!F120)-L120),0))</f>
        <v/>
      </c>
      <c r="P120" s="24" t="str">
        <f>IF($A120="","",ROUND(L120*N(Items!D120),2))</f>
        <v/>
      </c>
    </row>
    <row r="121" spans="1:16" x14ac:dyDescent="0.3">
      <c r="A121" s="16" t="str">
        <f>IF(Items!A121="","",Items!A121)</f>
        <v/>
      </c>
      <c r="B121" s="16" t="str">
        <f>IF($A121="","",Items!B121)</f>
        <v/>
      </c>
      <c r="C121" s="16" t="str">
        <f>IF($A121="","",Items!C121&amp;"")</f>
        <v/>
      </c>
      <c r="D121" s="21" t="str">
        <f>IF(OR($A121="",Locations!$A$7=""),"",N(Opening!C121)+SUMIFS(Movements!$D$4:$D$2003,Movements!$B$4:$B$2003,$A121,Movements!$F$4:$F$2003,Locations!$A$7)-SUMIFS(Movements!$D$4:$D$2003,Movements!$B$4:$B$2003,$A121,Movements!$E$4:$E$2003,Locations!$A$7))</f>
        <v/>
      </c>
      <c r="E121" s="21" t="str">
        <f>IF(OR($A121="",Locations!$A$8=""),"",N(Opening!D121)+SUMIFS(Movements!$D$4:$D$2003,Movements!$B$4:$B$2003,$A121,Movements!$F$4:$F$2003,Locations!$A$8)-SUMIFS(Movements!$D$4:$D$2003,Movements!$B$4:$B$2003,$A121,Movements!$E$4:$E$2003,Locations!$A$8))</f>
        <v/>
      </c>
      <c r="F121" s="21" t="str">
        <f>IF(OR($A121="",Locations!$A$9=""),"",N(Opening!E121)+SUMIFS(Movements!$D$4:$D$2003,Movements!$B$4:$B$2003,$A121,Movements!$F$4:$F$2003,Locations!$A$9)-SUMIFS(Movements!$D$4:$D$2003,Movements!$B$4:$B$2003,$A121,Movements!$E$4:$E$2003,Locations!$A$9))</f>
        <v/>
      </c>
      <c r="G121" s="21" t="str">
        <f>IF(OR($A121="",Locations!$A$10=""),"",N(Opening!F121)+SUMIFS(Movements!$D$4:$D$2003,Movements!$B$4:$B$2003,$A121,Movements!$F$4:$F$2003,Locations!$A$10)-SUMIFS(Movements!$D$4:$D$2003,Movements!$B$4:$B$2003,$A121,Movements!$E$4:$E$2003,Locations!$A$10))</f>
        <v/>
      </c>
      <c r="H121" s="21" t="str">
        <f>IF(OR($A121="",Locations!$A$11=""),"",N(Opening!G121)+SUMIFS(Movements!$D$4:$D$2003,Movements!$B$4:$B$2003,$A121,Movements!$F$4:$F$2003,Locations!$A$11)-SUMIFS(Movements!$D$4:$D$2003,Movements!$B$4:$B$2003,$A121,Movements!$E$4:$E$2003,Locations!$A$11))</f>
        <v/>
      </c>
      <c r="I121" s="21" t="str">
        <f>IF(OR($A121="",Locations!$A$12=""),"",N(Opening!H121)+SUMIFS(Movements!$D$4:$D$2003,Movements!$B$4:$B$2003,$A121,Movements!$F$4:$F$2003,Locations!$A$12)-SUMIFS(Movements!$D$4:$D$2003,Movements!$B$4:$B$2003,$A121,Movements!$E$4:$E$2003,Locations!$A$12))</f>
        <v/>
      </c>
      <c r="J121" s="21" t="str">
        <f>IF(OR($A121="",Locations!$A$13=""),"",N(Opening!I121)+SUMIFS(Movements!$D$4:$D$2003,Movements!$B$4:$B$2003,$A121,Movements!$F$4:$F$2003,Locations!$A$13)-SUMIFS(Movements!$D$4:$D$2003,Movements!$B$4:$B$2003,$A121,Movements!$E$4:$E$2003,Locations!$A$13))</f>
        <v/>
      </c>
      <c r="K121" s="21" t="str">
        <f>IF(OR($A121="",Locations!$A$14=""),"",N(Opening!J121)+SUMIFS(Movements!$D$4:$D$2003,Movements!$B$4:$B$2003,$A121,Movements!$F$4:$F$2003,Locations!$A$14)-SUMIFS(Movements!$D$4:$D$2003,Movements!$B$4:$B$2003,$A121,Movements!$E$4:$E$2003,Locations!$A$14))</f>
        <v/>
      </c>
      <c r="L121" s="22" t="str">
        <f t="shared" si="2"/>
        <v/>
      </c>
      <c r="M121" s="21" t="str">
        <f>IF($A121="","",N(Items!E121))</f>
        <v/>
      </c>
      <c r="N121" s="23" t="str">
        <f t="shared" si="3"/>
        <v/>
      </c>
      <c r="O121" s="21" t="str">
        <f>IF($A121="","",IF(L121&lt;=M121,MAX(0,N(Items!F121)-L121),0))</f>
        <v/>
      </c>
      <c r="P121" s="24" t="str">
        <f>IF($A121="","",ROUND(L121*N(Items!D121),2))</f>
        <v/>
      </c>
    </row>
    <row r="122" spans="1:16" x14ac:dyDescent="0.3">
      <c r="A122" s="16" t="str">
        <f>IF(Items!A122="","",Items!A122)</f>
        <v/>
      </c>
      <c r="B122" s="16" t="str">
        <f>IF($A122="","",Items!B122)</f>
        <v/>
      </c>
      <c r="C122" s="16" t="str">
        <f>IF($A122="","",Items!C122&amp;"")</f>
        <v/>
      </c>
      <c r="D122" s="21" t="str">
        <f>IF(OR($A122="",Locations!$A$7=""),"",N(Opening!C122)+SUMIFS(Movements!$D$4:$D$2003,Movements!$B$4:$B$2003,$A122,Movements!$F$4:$F$2003,Locations!$A$7)-SUMIFS(Movements!$D$4:$D$2003,Movements!$B$4:$B$2003,$A122,Movements!$E$4:$E$2003,Locations!$A$7))</f>
        <v/>
      </c>
      <c r="E122" s="21" t="str">
        <f>IF(OR($A122="",Locations!$A$8=""),"",N(Opening!D122)+SUMIFS(Movements!$D$4:$D$2003,Movements!$B$4:$B$2003,$A122,Movements!$F$4:$F$2003,Locations!$A$8)-SUMIFS(Movements!$D$4:$D$2003,Movements!$B$4:$B$2003,$A122,Movements!$E$4:$E$2003,Locations!$A$8))</f>
        <v/>
      </c>
      <c r="F122" s="21" t="str">
        <f>IF(OR($A122="",Locations!$A$9=""),"",N(Opening!E122)+SUMIFS(Movements!$D$4:$D$2003,Movements!$B$4:$B$2003,$A122,Movements!$F$4:$F$2003,Locations!$A$9)-SUMIFS(Movements!$D$4:$D$2003,Movements!$B$4:$B$2003,$A122,Movements!$E$4:$E$2003,Locations!$A$9))</f>
        <v/>
      </c>
      <c r="G122" s="21" t="str">
        <f>IF(OR($A122="",Locations!$A$10=""),"",N(Opening!F122)+SUMIFS(Movements!$D$4:$D$2003,Movements!$B$4:$B$2003,$A122,Movements!$F$4:$F$2003,Locations!$A$10)-SUMIFS(Movements!$D$4:$D$2003,Movements!$B$4:$B$2003,$A122,Movements!$E$4:$E$2003,Locations!$A$10))</f>
        <v/>
      </c>
      <c r="H122" s="21" t="str">
        <f>IF(OR($A122="",Locations!$A$11=""),"",N(Opening!G122)+SUMIFS(Movements!$D$4:$D$2003,Movements!$B$4:$B$2003,$A122,Movements!$F$4:$F$2003,Locations!$A$11)-SUMIFS(Movements!$D$4:$D$2003,Movements!$B$4:$B$2003,$A122,Movements!$E$4:$E$2003,Locations!$A$11))</f>
        <v/>
      </c>
      <c r="I122" s="21" t="str">
        <f>IF(OR($A122="",Locations!$A$12=""),"",N(Opening!H122)+SUMIFS(Movements!$D$4:$D$2003,Movements!$B$4:$B$2003,$A122,Movements!$F$4:$F$2003,Locations!$A$12)-SUMIFS(Movements!$D$4:$D$2003,Movements!$B$4:$B$2003,$A122,Movements!$E$4:$E$2003,Locations!$A$12))</f>
        <v/>
      </c>
      <c r="J122" s="21" t="str">
        <f>IF(OR($A122="",Locations!$A$13=""),"",N(Opening!I122)+SUMIFS(Movements!$D$4:$D$2003,Movements!$B$4:$B$2003,$A122,Movements!$F$4:$F$2003,Locations!$A$13)-SUMIFS(Movements!$D$4:$D$2003,Movements!$B$4:$B$2003,$A122,Movements!$E$4:$E$2003,Locations!$A$13))</f>
        <v/>
      </c>
      <c r="K122" s="21" t="str">
        <f>IF(OR($A122="",Locations!$A$14=""),"",N(Opening!J122)+SUMIFS(Movements!$D$4:$D$2003,Movements!$B$4:$B$2003,$A122,Movements!$F$4:$F$2003,Locations!$A$14)-SUMIFS(Movements!$D$4:$D$2003,Movements!$B$4:$B$2003,$A122,Movements!$E$4:$E$2003,Locations!$A$14))</f>
        <v/>
      </c>
      <c r="L122" s="22" t="str">
        <f t="shared" si="2"/>
        <v/>
      </c>
      <c r="M122" s="21" t="str">
        <f>IF($A122="","",N(Items!E122))</f>
        <v/>
      </c>
      <c r="N122" s="23" t="str">
        <f t="shared" si="3"/>
        <v/>
      </c>
      <c r="O122" s="21" t="str">
        <f>IF($A122="","",IF(L122&lt;=M122,MAX(0,N(Items!F122)-L122),0))</f>
        <v/>
      </c>
      <c r="P122" s="24" t="str">
        <f>IF($A122="","",ROUND(L122*N(Items!D122),2))</f>
        <v/>
      </c>
    </row>
    <row r="123" spans="1:16" x14ac:dyDescent="0.3">
      <c r="A123" s="16" t="str">
        <f>IF(Items!A123="","",Items!A123)</f>
        <v/>
      </c>
      <c r="B123" s="16" t="str">
        <f>IF($A123="","",Items!B123)</f>
        <v/>
      </c>
      <c r="C123" s="16" t="str">
        <f>IF($A123="","",Items!C123&amp;"")</f>
        <v/>
      </c>
      <c r="D123" s="21" t="str">
        <f>IF(OR($A123="",Locations!$A$7=""),"",N(Opening!C123)+SUMIFS(Movements!$D$4:$D$2003,Movements!$B$4:$B$2003,$A123,Movements!$F$4:$F$2003,Locations!$A$7)-SUMIFS(Movements!$D$4:$D$2003,Movements!$B$4:$B$2003,$A123,Movements!$E$4:$E$2003,Locations!$A$7))</f>
        <v/>
      </c>
      <c r="E123" s="21" t="str">
        <f>IF(OR($A123="",Locations!$A$8=""),"",N(Opening!D123)+SUMIFS(Movements!$D$4:$D$2003,Movements!$B$4:$B$2003,$A123,Movements!$F$4:$F$2003,Locations!$A$8)-SUMIFS(Movements!$D$4:$D$2003,Movements!$B$4:$B$2003,$A123,Movements!$E$4:$E$2003,Locations!$A$8))</f>
        <v/>
      </c>
      <c r="F123" s="21" t="str">
        <f>IF(OR($A123="",Locations!$A$9=""),"",N(Opening!E123)+SUMIFS(Movements!$D$4:$D$2003,Movements!$B$4:$B$2003,$A123,Movements!$F$4:$F$2003,Locations!$A$9)-SUMIFS(Movements!$D$4:$D$2003,Movements!$B$4:$B$2003,$A123,Movements!$E$4:$E$2003,Locations!$A$9))</f>
        <v/>
      </c>
      <c r="G123" s="21" t="str">
        <f>IF(OR($A123="",Locations!$A$10=""),"",N(Opening!F123)+SUMIFS(Movements!$D$4:$D$2003,Movements!$B$4:$B$2003,$A123,Movements!$F$4:$F$2003,Locations!$A$10)-SUMIFS(Movements!$D$4:$D$2003,Movements!$B$4:$B$2003,$A123,Movements!$E$4:$E$2003,Locations!$A$10))</f>
        <v/>
      </c>
      <c r="H123" s="21" t="str">
        <f>IF(OR($A123="",Locations!$A$11=""),"",N(Opening!G123)+SUMIFS(Movements!$D$4:$D$2003,Movements!$B$4:$B$2003,$A123,Movements!$F$4:$F$2003,Locations!$A$11)-SUMIFS(Movements!$D$4:$D$2003,Movements!$B$4:$B$2003,$A123,Movements!$E$4:$E$2003,Locations!$A$11))</f>
        <v/>
      </c>
      <c r="I123" s="21" t="str">
        <f>IF(OR($A123="",Locations!$A$12=""),"",N(Opening!H123)+SUMIFS(Movements!$D$4:$D$2003,Movements!$B$4:$B$2003,$A123,Movements!$F$4:$F$2003,Locations!$A$12)-SUMIFS(Movements!$D$4:$D$2003,Movements!$B$4:$B$2003,$A123,Movements!$E$4:$E$2003,Locations!$A$12))</f>
        <v/>
      </c>
      <c r="J123" s="21" t="str">
        <f>IF(OR($A123="",Locations!$A$13=""),"",N(Opening!I123)+SUMIFS(Movements!$D$4:$D$2003,Movements!$B$4:$B$2003,$A123,Movements!$F$4:$F$2003,Locations!$A$13)-SUMIFS(Movements!$D$4:$D$2003,Movements!$B$4:$B$2003,$A123,Movements!$E$4:$E$2003,Locations!$A$13))</f>
        <v/>
      </c>
      <c r="K123" s="21" t="str">
        <f>IF(OR($A123="",Locations!$A$14=""),"",N(Opening!J123)+SUMIFS(Movements!$D$4:$D$2003,Movements!$B$4:$B$2003,$A123,Movements!$F$4:$F$2003,Locations!$A$14)-SUMIFS(Movements!$D$4:$D$2003,Movements!$B$4:$B$2003,$A123,Movements!$E$4:$E$2003,Locations!$A$14))</f>
        <v/>
      </c>
      <c r="L123" s="22" t="str">
        <f t="shared" si="2"/>
        <v/>
      </c>
      <c r="M123" s="21" t="str">
        <f>IF($A123="","",N(Items!E123))</f>
        <v/>
      </c>
      <c r="N123" s="23" t="str">
        <f t="shared" si="3"/>
        <v/>
      </c>
      <c r="O123" s="21" t="str">
        <f>IF($A123="","",IF(L123&lt;=M123,MAX(0,N(Items!F123)-L123),0))</f>
        <v/>
      </c>
      <c r="P123" s="24" t="str">
        <f>IF($A123="","",ROUND(L123*N(Items!D123),2))</f>
        <v/>
      </c>
    </row>
    <row r="124" spans="1:16" x14ac:dyDescent="0.3">
      <c r="A124" s="16" t="str">
        <f>IF(Items!A124="","",Items!A124)</f>
        <v/>
      </c>
      <c r="B124" s="16" t="str">
        <f>IF($A124="","",Items!B124)</f>
        <v/>
      </c>
      <c r="C124" s="16" t="str">
        <f>IF($A124="","",Items!C124&amp;"")</f>
        <v/>
      </c>
      <c r="D124" s="21" t="str">
        <f>IF(OR($A124="",Locations!$A$7=""),"",N(Opening!C124)+SUMIFS(Movements!$D$4:$D$2003,Movements!$B$4:$B$2003,$A124,Movements!$F$4:$F$2003,Locations!$A$7)-SUMIFS(Movements!$D$4:$D$2003,Movements!$B$4:$B$2003,$A124,Movements!$E$4:$E$2003,Locations!$A$7))</f>
        <v/>
      </c>
      <c r="E124" s="21" t="str">
        <f>IF(OR($A124="",Locations!$A$8=""),"",N(Opening!D124)+SUMIFS(Movements!$D$4:$D$2003,Movements!$B$4:$B$2003,$A124,Movements!$F$4:$F$2003,Locations!$A$8)-SUMIFS(Movements!$D$4:$D$2003,Movements!$B$4:$B$2003,$A124,Movements!$E$4:$E$2003,Locations!$A$8))</f>
        <v/>
      </c>
      <c r="F124" s="21" t="str">
        <f>IF(OR($A124="",Locations!$A$9=""),"",N(Opening!E124)+SUMIFS(Movements!$D$4:$D$2003,Movements!$B$4:$B$2003,$A124,Movements!$F$4:$F$2003,Locations!$A$9)-SUMIFS(Movements!$D$4:$D$2003,Movements!$B$4:$B$2003,$A124,Movements!$E$4:$E$2003,Locations!$A$9))</f>
        <v/>
      </c>
      <c r="G124" s="21" t="str">
        <f>IF(OR($A124="",Locations!$A$10=""),"",N(Opening!F124)+SUMIFS(Movements!$D$4:$D$2003,Movements!$B$4:$B$2003,$A124,Movements!$F$4:$F$2003,Locations!$A$10)-SUMIFS(Movements!$D$4:$D$2003,Movements!$B$4:$B$2003,$A124,Movements!$E$4:$E$2003,Locations!$A$10))</f>
        <v/>
      </c>
      <c r="H124" s="21" t="str">
        <f>IF(OR($A124="",Locations!$A$11=""),"",N(Opening!G124)+SUMIFS(Movements!$D$4:$D$2003,Movements!$B$4:$B$2003,$A124,Movements!$F$4:$F$2003,Locations!$A$11)-SUMIFS(Movements!$D$4:$D$2003,Movements!$B$4:$B$2003,$A124,Movements!$E$4:$E$2003,Locations!$A$11))</f>
        <v/>
      </c>
      <c r="I124" s="21" t="str">
        <f>IF(OR($A124="",Locations!$A$12=""),"",N(Opening!H124)+SUMIFS(Movements!$D$4:$D$2003,Movements!$B$4:$B$2003,$A124,Movements!$F$4:$F$2003,Locations!$A$12)-SUMIFS(Movements!$D$4:$D$2003,Movements!$B$4:$B$2003,$A124,Movements!$E$4:$E$2003,Locations!$A$12))</f>
        <v/>
      </c>
      <c r="J124" s="21" t="str">
        <f>IF(OR($A124="",Locations!$A$13=""),"",N(Opening!I124)+SUMIFS(Movements!$D$4:$D$2003,Movements!$B$4:$B$2003,$A124,Movements!$F$4:$F$2003,Locations!$A$13)-SUMIFS(Movements!$D$4:$D$2003,Movements!$B$4:$B$2003,$A124,Movements!$E$4:$E$2003,Locations!$A$13))</f>
        <v/>
      </c>
      <c r="K124" s="21" t="str">
        <f>IF(OR($A124="",Locations!$A$14=""),"",N(Opening!J124)+SUMIFS(Movements!$D$4:$D$2003,Movements!$B$4:$B$2003,$A124,Movements!$F$4:$F$2003,Locations!$A$14)-SUMIFS(Movements!$D$4:$D$2003,Movements!$B$4:$B$2003,$A124,Movements!$E$4:$E$2003,Locations!$A$14))</f>
        <v/>
      </c>
      <c r="L124" s="22" t="str">
        <f t="shared" si="2"/>
        <v/>
      </c>
      <c r="M124" s="21" t="str">
        <f>IF($A124="","",N(Items!E124))</f>
        <v/>
      </c>
      <c r="N124" s="23" t="str">
        <f t="shared" si="3"/>
        <v/>
      </c>
      <c r="O124" s="21" t="str">
        <f>IF($A124="","",IF(L124&lt;=M124,MAX(0,N(Items!F124)-L124),0))</f>
        <v/>
      </c>
      <c r="P124" s="24" t="str">
        <f>IF($A124="","",ROUND(L124*N(Items!D124),2))</f>
        <v/>
      </c>
    </row>
    <row r="125" spans="1:16" x14ac:dyDescent="0.3">
      <c r="A125" s="16" t="str">
        <f>IF(Items!A125="","",Items!A125)</f>
        <v/>
      </c>
      <c r="B125" s="16" t="str">
        <f>IF($A125="","",Items!B125)</f>
        <v/>
      </c>
      <c r="C125" s="16" t="str">
        <f>IF($A125="","",Items!C125&amp;"")</f>
        <v/>
      </c>
      <c r="D125" s="21" t="str">
        <f>IF(OR($A125="",Locations!$A$7=""),"",N(Opening!C125)+SUMIFS(Movements!$D$4:$D$2003,Movements!$B$4:$B$2003,$A125,Movements!$F$4:$F$2003,Locations!$A$7)-SUMIFS(Movements!$D$4:$D$2003,Movements!$B$4:$B$2003,$A125,Movements!$E$4:$E$2003,Locations!$A$7))</f>
        <v/>
      </c>
      <c r="E125" s="21" t="str">
        <f>IF(OR($A125="",Locations!$A$8=""),"",N(Opening!D125)+SUMIFS(Movements!$D$4:$D$2003,Movements!$B$4:$B$2003,$A125,Movements!$F$4:$F$2003,Locations!$A$8)-SUMIFS(Movements!$D$4:$D$2003,Movements!$B$4:$B$2003,$A125,Movements!$E$4:$E$2003,Locations!$A$8))</f>
        <v/>
      </c>
      <c r="F125" s="21" t="str">
        <f>IF(OR($A125="",Locations!$A$9=""),"",N(Opening!E125)+SUMIFS(Movements!$D$4:$D$2003,Movements!$B$4:$B$2003,$A125,Movements!$F$4:$F$2003,Locations!$A$9)-SUMIFS(Movements!$D$4:$D$2003,Movements!$B$4:$B$2003,$A125,Movements!$E$4:$E$2003,Locations!$A$9))</f>
        <v/>
      </c>
      <c r="G125" s="21" t="str">
        <f>IF(OR($A125="",Locations!$A$10=""),"",N(Opening!F125)+SUMIFS(Movements!$D$4:$D$2003,Movements!$B$4:$B$2003,$A125,Movements!$F$4:$F$2003,Locations!$A$10)-SUMIFS(Movements!$D$4:$D$2003,Movements!$B$4:$B$2003,$A125,Movements!$E$4:$E$2003,Locations!$A$10))</f>
        <v/>
      </c>
      <c r="H125" s="21" t="str">
        <f>IF(OR($A125="",Locations!$A$11=""),"",N(Opening!G125)+SUMIFS(Movements!$D$4:$D$2003,Movements!$B$4:$B$2003,$A125,Movements!$F$4:$F$2003,Locations!$A$11)-SUMIFS(Movements!$D$4:$D$2003,Movements!$B$4:$B$2003,$A125,Movements!$E$4:$E$2003,Locations!$A$11))</f>
        <v/>
      </c>
      <c r="I125" s="21" t="str">
        <f>IF(OR($A125="",Locations!$A$12=""),"",N(Opening!H125)+SUMIFS(Movements!$D$4:$D$2003,Movements!$B$4:$B$2003,$A125,Movements!$F$4:$F$2003,Locations!$A$12)-SUMIFS(Movements!$D$4:$D$2003,Movements!$B$4:$B$2003,$A125,Movements!$E$4:$E$2003,Locations!$A$12))</f>
        <v/>
      </c>
      <c r="J125" s="21" t="str">
        <f>IF(OR($A125="",Locations!$A$13=""),"",N(Opening!I125)+SUMIFS(Movements!$D$4:$D$2003,Movements!$B$4:$B$2003,$A125,Movements!$F$4:$F$2003,Locations!$A$13)-SUMIFS(Movements!$D$4:$D$2003,Movements!$B$4:$B$2003,$A125,Movements!$E$4:$E$2003,Locations!$A$13))</f>
        <v/>
      </c>
      <c r="K125" s="21" t="str">
        <f>IF(OR($A125="",Locations!$A$14=""),"",N(Opening!J125)+SUMIFS(Movements!$D$4:$D$2003,Movements!$B$4:$B$2003,$A125,Movements!$F$4:$F$2003,Locations!$A$14)-SUMIFS(Movements!$D$4:$D$2003,Movements!$B$4:$B$2003,$A125,Movements!$E$4:$E$2003,Locations!$A$14))</f>
        <v/>
      </c>
      <c r="L125" s="22" t="str">
        <f t="shared" si="2"/>
        <v/>
      </c>
      <c r="M125" s="21" t="str">
        <f>IF($A125="","",N(Items!E125))</f>
        <v/>
      </c>
      <c r="N125" s="23" t="str">
        <f t="shared" si="3"/>
        <v/>
      </c>
      <c r="O125" s="21" t="str">
        <f>IF($A125="","",IF(L125&lt;=M125,MAX(0,N(Items!F125)-L125),0))</f>
        <v/>
      </c>
      <c r="P125" s="24" t="str">
        <f>IF($A125="","",ROUND(L125*N(Items!D125),2))</f>
        <v/>
      </c>
    </row>
    <row r="126" spans="1:16" x14ac:dyDescent="0.3">
      <c r="A126" s="16" t="str">
        <f>IF(Items!A126="","",Items!A126)</f>
        <v/>
      </c>
      <c r="B126" s="16" t="str">
        <f>IF($A126="","",Items!B126)</f>
        <v/>
      </c>
      <c r="C126" s="16" t="str">
        <f>IF($A126="","",Items!C126&amp;"")</f>
        <v/>
      </c>
      <c r="D126" s="21" t="str">
        <f>IF(OR($A126="",Locations!$A$7=""),"",N(Opening!C126)+SUMIFS(Movements!$D$4:$D$2003,Movements!$B$4:$B$2003,$A126,Movements!$F$4:$F$2003,Locations!$A$7)-SUMIFS(Movements!$D$4:$D$2003,Movements!$B$4:$B$2003,$A126,Movements!$E$4:$E$2003,Locations!$A$7))</f>
        <v/>
      </c>
      <c r="E126" s="21" t="str">
        <f>IF(OR($A126="",Locations!$A$8=""),"",N(Opening!D126)+SUMIFS(Movements!$D$4:$D$2003,Movements!$B$4:$B$2003,$A126,Movements!$F$4:$F$2003,Locations!$A$8)-SUMIFS(Movements!$D$4:$D$2003,Movements!$B$4:$B$2003,$A126,Movements!$E$4:$E$2003,Locations!$A$8))</f>
        <v/>
      </c>
      <c r="F126" s="21" t="str">
        <f>IF(OR($A126="",Locations!$A$9=""),"",N(Opening!E126)+SUMIFS(Movements!$D$4:$D$2003,Movements!$B$4:$B$2003,$A126,Movements!$F$4:$F$2003,Locations!$A$9)-SUMIFS(Movements!$D$4:$D$2003,Movements!$B$4:$B$2003,$A126,Movements!$E$4:$E$2003,Locations!$A$9))</f>
        <v/>
      </c>
      <c r="G126" s="21" t="str">
        <f>IF(OR($A126="",Locations!$A$10=""),"",N(Opening!F126)+SUMIFS(Movements!$D$4:$D$2003,Movements!$B$4:$B$2003,$A126,Movements!$F$4:$F$2003,Locations!$A$10)-SUMIFS(Movements!$D$4:$D$2003,Movements!$B$4:$B$2003,$A126,Movements!$E$4:$E$2003,Locations!$A$10))</f>
        <v/>
      </c>
      <c r="H126" s="21" t="str">
        <f>IF(OR($A126="",Locations!$A$11=""),"",N(Opening!G126)+SUMIFS(Movements!$D$4:$D$2003,Movements!$B$4:$B$2003,$A126,Movements!$F$4:$F$2003,Locations!$A$11)-SUMIFS(Movements!$D$4:$D$2003,Movements!$B$4:$B$2003,$A126,Movements!$E$4:$E$2003,Locations!$A$11))</f>
        <v/>
      </c>
      <c r="I126" s="21" t="str">
        <f>IF(OR($A126="",Locations!$A$12=""),"",N(Opening!H126)+SUMIFS(Movements!$D$4:$D$2003,Movements!$B$4:$B$2003,$A126,Movements!$F$4:$F$2003,Locations!$A$12)-SUMIFS(Movements!$D$4:$D$2003,Movements!$B$4:$B$2003,$A126,Movements!$E$4:$E$2003,Locations!$A$12))</f>
        <v/>
      </c>
      <c r="J126" s="21" t="str">
        <f>IF(OR($A126="",Locations!$A$13=""),"",N(Opening!I126)+SUMIFS(Movements!$D$4:$D$2003,Movements!$B$4:$B$2003,$A126,Movements!$F$4:$F$2003,Locations!$A$13)-SUMIFS(Movements!$D$4:$D$2003,Movements!$B$4:$B$2003,$A126,Movements!$E$4:$E$2003,Locations!$A$13))</f>
        <v/>
      </c>
      <c r="K126" s="21" t="str">
        <f>IF(OR($A126="",Locations!$A$14=""),"",N(Opening!J126)+SUMIFS(Movements!$D$4:$D$2003,Movements!$B$4:$B$2003,$A126,Movements!$F$4:$F$2003,Locations!$A$14)-SUMIFS(Movements!$D$4:$D$2003,Movements!$B$4:$B$2003,$A126,Movements!$E$4:$E$2003,Locations!$A$14))</f>
        <v/>
      </c>
      <c r="L126" s="22" t="str">
        <f t="shared" si="2"/>
        <v/>
      </c>
      <c r="M126" s="21" t="str">
        <f>IF($A126="","",N(Items!E126))</f>
        <v/>
      </c>
      <c r="N126" s="23" t="str">
        <f t="shared" si="3"/>
        <v/>
      </c>
      <c r="O126" s="21" t="str">
        <f>IF($A126="","",IF(L126&lt;=M126,MAX(0,N(Items!F126)-L126),0))</f>
        <v/>
      </c>
      <c r="P126" s="24" t="str">
        <f>IF($A126="","",ROUND(L126*N(Items!D126),2))</f>
        <v/>
      </c>
    </row>
    <row r="127" spans="1:16" x14ac:dyDescent="0.3">
      <c r="A127" s="16" t="str">
        <f>IF(Items!A127="","",Items!A127)</f>
        <v/>
      </c>
      <c r="B127" s="16" t="str">
        <f>IF($A127="","",Items!B127)</f>
        <v/>
      </c>
      <c r="C127" s="16" t="str">
        <f>IF($A127="","",Items!C127&amp;"")</f>
        <v/>
      </c>
      <c r="D127" s="21" t="str">
        <f>IF(OR($A127="",Locations!$A$7=""),"",N(Opening!C127)+SUMIFS(Movements!$D$4:$D$2003,Movements!$B$4:$B$2003,$A127,Movements!$F$4:$F$2003,Locations!$A$7)-SUMIFS(Movements!$D$4:$D$2003,Movements!$B$4:$B$2003,$A127,Movements!$E$4:$E$2003,Locations!$A$7))</f>
        <v/>
      </c>
      <c r="E127" s="21" t="str">
        <f>IF(OR($A127="",Locations!$A$8=""),"",N(Opening!D127)+SUMIFS(Movements!$D$4:$D$2003,Movements!$B$4:$B$2003,$A127,Movements!$F$4:$F$2003,Locations!$A$8)-SUMIFS(Movements!$D$4:$D$2003,Movements!$B$4:$B$2003,$A127,Movements!$E$4:$E$2003,Locations!$A$8))</f>
        <v/>
      </c>
      <c r="F127" s="21" t="str">
        <f>IF(OR($A127="",Locations!$A$9=""),"",N(Opening!E127)+SUMIFS(Movements!$D$4:$D$2003,Movements!$B$4:$B$2003,$A127,Movements!$F$4:$F$2003,Locations!$A$9)-SUMIFS(Movements!$D$4:$D$2003,Movements!$B$4:$B$2003,$A127,Movements!$E$4:$E$2003,Locations!$A$9))</f>
        <v/>
      </c>
      <c r="G127" s="21" t="str">
        <f>IF(OR($A127="",Locations!$A$10=""),"",N(Opening!F127)+SUMIFS(Movements!$D$4:$D$2003,Movements!$B$4:$B$2003,$A127,Movements!$F$4:$F$2003,Locations!$A$10)-SUMIFS(Movements!$D$4:$D$2003,Movements!$B$4:$B$2003,$A127,Movements!$E$4:$E$2003,Locations!$A$10))</f>
        <v/>
      </c>
      <c r="H127" s="21" t="str">
        <f>IF(OR($A127="",Locations!$A$11=""),"",N(Opening!G127)+SUMIFS(Movements!$D$4:$D$2003,Movements!$B$4:$B$2003,$A127,Movements!$F$4:$F$2003,Locations!$A$11)-SUMIFS(Movements!$D$4:$D$2003,Movements!$B$4:$B$2003,$A127,Movements!$E$4:$E$2003,Locations!$A$11))</f>
        <v/>
      </c>
      <c r="I127" s="21" t="str">
        <f>IF(OR($A127="",Locations!$A$12=""),"",N(Opening!H127)+SUMIFS(Movements!$D$4:$D$2003,Movements!$B$4:$B$2003,$A127,Movements!$F$4:$F$2003,Locations!$A$12)-SUMIFS(Movements!$D$4:$D$2003,Movements!$B$4:$B$2003,$A127,Movements!$E$4:$E$2003,Locations!$A$12))</f>
        <v/>
      </c>
      <c r="J127" s="21" t="str">
        <f>IF(OR($A127="",Locations!$A$13=""),"",N(Opening!I127)+SUMIFS(Movements!$D$4:$D$2003,Movements!$B$4:$B$2003,$A127,Movements!$F$4:$F$2003,Locations!$A$13)-SUMIFS(Movements!$D$4:$D$2003,Movements!$B$4:$B$2003,$A127,Movements!$E$4:$E$2003,Locations!$A$13))</f>
        <v/>
      </c>
      <c r="K127" s="21" t="str">
        <f>IF(OR($A127="",Locations!$A$14=""),"",N(Opening!J127)+SUMIFS(Movements!$D$4:$D$2003,Movements!$B$4:$B$2003,$A127,Movements!$F$4:$F$2003,Locations!$A$14)-SUMIFS(Movements!$D$4:$D$2003,Movements!$B$4:$B$2003,$A127,Movements!$E$4:$E$2003,Locations!$A$14))</f>
        <v/>
      </c>
      <c r="L127" s="22" t="str">
        <f t="shared" si="2"/>
        <v/>
      </c>
      <c r="M127" s="21" t="str">
        <f>IF($A127="","",N(Items!E127))</f>
        <v/>
      </c>
      <c r="N127" s="23" t="str">
        <f t="shared" si="3"/>
        <v/>
      </c>
      <c r="O127" s="21" t="str">
        <f>IF($A127="","",IF(L127&lt;=M127,MAX(0,N(Items!F127)-L127),0))</f>
        <v/>
      </c>
      <c r="P127" s="24" t="str">
        <f>IF($A127="","",ROUND(L127*N(Items!D127),2))</f>
        <v/>
      </c>
    </row>
    <row r="128" spans="1:16" x14ac:dyDescent="0.3">
      <c r="A128" s="16" t="str">
        <f>IF(Items!A128="","",Items!A128)</f>
        <v/>
      </c>
      <c r="B128" s="16" t="str">
        <f>IF($A128="","",Items!B128)</f>
        <v/>
      </c>
      <c r="C128" s="16" t="str">
        <f>IF($A128="","",Items!C128&amp;"")</f>
        <v/>
      </c>
      <c r="D128" s="21" t="str">
        <f>IF(OR($A128="",Locations!$A$7=""),"",N(Opening!C128)+SUMIFS(Movements!$D$4:$D$2003,Movements!$B$4:$B$2003,$A128,Movements!$F$4:$F$2003,Locations!$A$7)-SUMIFS(Movements!$D$4:$D$2003,Movements!$B$4:$B$2003,$A128,Movements!$E$4:$E$2003,Locations!$A$7))</f>
        <v/>
      </c>
      <c r="E128" s="21" t="str">
        <f>IF(OR($A128="",Locations!$A$8=""),"",N(Opening!D128)+SUMIFS(Movements!$D$4:$D$2003,Movements!$B$4:$B$2003,$A128,Movements!$F$4:$F$2003,Locations!$A$8)-SUMIFS(Movements!$D$4:$D$2003,Movements!$B$4:$B$2003,$A128,Movements!$E$4:$E$2003,Locations!$A$8))</f>
        <v/>
      </c>
      <c r="F128" s="21" t="str">
        <f>IF(OR($A128="",Locations!$A$9=""),"",N(Opening!E128)+SUMIFS(Movements!$D$4:$D$2003,Movements!$B$4:$B$2003,$A128,Movements!$F$4:$F$2003,Locations!$A$9)-SUMIFS(Movements!$D$4:$D$2003,Movements!$B$4:$B$2003,$A128,Movements!$E$4:$E$2003,Locations!$A$9))</f>
        <v/>
      </c>
      <c r="G128" s="21" t="str">
        <f>IF(OR($A128="",Locations!$A$10=""),"",N(Opening!F128)+SUMIFS(Movements!$D$4:$D$2003,Movements!$B$4:$B$2003,$A128,Movements!$F$4:$F$2003,Locations!$A$10)-SUMIFS(Movements!$D$4:$D$2003,Movements!$B$4:$B$2003,$A128,Movements!$E$4:$E$2003,Locations!$A$10))</f>
        <v/>
      </c>
      <c r="H128" s="21" t="str">
        <f>IF(OR($A128="",Locations!$A$11=""),"",N(Opening!G128)+SUMIFS(Movements!$D$4:$D$2003,Movements!$B$4:$B$2003,$A128,Movements!$F$4:$F$2003,Locations!$A$11)-SUMIFS(Movements!$D$4:$D$2003,Movements!$B$4:$B$2003,$A128,Movements!$E$4:$E$2003,Locations!$A$11))</f>
        <v/>
      </c>
      <c r="I128" s="21" t="str">
        <f>IF(OR($A128="",Locations!$A$12=""),"",N(Opening!H128)+SUMIFS(Movements!$D$4:$D$2003,Movements!$B$4:$B$2003,$A128,Movements!$F$4:$F$2003,Locations!$A$12)-SUMIFS(Movements!$D$4:$D$2003,Movements!$B$4:$B$2003,$A128,Movements!$E$4:$E$2003,Locations!$A$12))</f>
        <v/>
      </c>
      <c r="J128" s="21" t="str">
        <f>IF(OR($A128="",Locations!$A$13=""),"",N(Opening!I128)+SUMIFS(Movements!$D$4:$D$2003,Movements!$B$4:$B$2003,$A128,Movements!$F$4:$F$2003,Locations!$A$13)-SUMIFS(Movements!$D$4:$D$2003,Movements!$B$4:$B$2003,$A128,Movements!$E$4:$E$2003,Locations!$A$13))</f>
        <v/>
      </c>
      <c r="K128" s="21" t="str">
        <f>IF(OR($A128="",Locations!$A$14=""),"",N(Opening!J128)+SUMIFS(Movements!$D$4:$D$2003,Movements!$B$4:$B$2003,$A128,Movements!$F$4:$F$2003,Locations!$A$14)-SUMIFS(Movements!$D$4:$D$2003,Movements!$B$4:$B$2003,$A128,Movements!$E$4:$E$2003,Locations!$A$14))</f>
        <v/>
      </c>
      <c r="L128" s="22" t="str">
        <f t="shared" si="2"/>
        <v/>
      </c>
      <c r="M128" s="21" t="str">
        <f>IF($A128="","",N(Items!E128))</f>
        <v/>
      </c>
      <c r="N128" s="23" t="str">
        <f t="shared" si="3"/>
        <v/>
      </c>
      <c r="O128" s="21" t="str">
        <f>IF($A128="","",IF(L128&lt;=M128,MAX(0,N(Items!F128)-L128),0))</f>
        <v/>
      </c>
      <c r="P128" s="24" t="str">
        <f>IF($A128="","",ROUND(L128*N(Items!D128),2))</f>
        <v/>
      </c>
    </row>
    <row r="129" spans="1:16" x14ac:dyDescent="0.3">
      <c r="A129" s="16" t="str">
        <f>IF(Items!A129="","",Items!A129)</f>
        <v/>
      </c>
      <c r="B129" s="16" t="str">
        <f>IF($A129="","",Items!B129)</f>
        <v/>
      </c>
      <c r="C129" s="16" t="str">
        <f>IF($A129="","",Items!C129&amp;"")</f>
        <v/>
      </c>
      <c r="D129" s="21" t="str">
        <f>IF(OR($A129="",Locations!$A$7=""),"",N(Opening!C129)+SUMIFS(Movements!$D$4:$D$2003,Movements!$B$4:$B$2003,$A129,Movements!$F$4:$F$2003,Locations!$A$7)-SUMIFS(Movements!$D$4:$D$2003,Movements!$B$4:$B$2003,$A129,Movements!$E$4:$E$2003,Locations!$A$7))</f>
        <v/>
      </c>
      <c r="E129" s="21" t="str">
        <f>IF(OR($A129="",Locations!$A$8=""),"",N(Opening!D129)+SUMIFS(Movements!$D$4:$D$2003,Movements!$B$4:$B$2003,$A129,Movements!$F$4:$F$2003,Locations!$A$8)-SUMIFS(Movements!$D$4:$D$2003,Movements!$B$4:$B$2003,$A129,Movements!$E$4:$E$2003,Locations!$A$8))</f>
        <v/>
      </c>
      <c r="F129" s="21" t="str">
        <f>IF(OR($A129="",Locations!$A$9=""),"",N(Opening!E129)+SUMIFS(Movements!$D$4:$D$2003,Movements!$B$4:$B$2003,$A129,Movements!$F$4:$F$2003,Locations!$A$9)-SUMIFS(Movements!$D$4:$D$2003,Movements!$B$4:$B$2003,$A129,Movements!$E$4:$E$2003,Locations!$A$9))</f>
        <v/>
      </c>
      <c r="G129" s="21" t="str">
        <f>IF(OR($A129="",Locations!$A$10=""),"",N(Opening!F129)+SUMIFS(Movements!$D$4:$D$2003,Movements!$B$4:$B$2003,$A129,Movements!$F$4:$F$2003,Locations!$A$10)-SUMIFS(Movements!$D$4:$D$2003,Movements!$B$4:$B$2003,$A129,Movements!$E$4:$E$2003,Locations!$A$10))</f>
        <v/>
      </c>
      <c r="H129" s="21" t="str">
        <f>IF(OR($A129="",Locations!$A$11=""),"",N(Opening!G129)+SUMIFS(Movements!$D$4:$D$2003,Movements!$B$4:$B$2003,$A129,Movements!$F$4:$F$2003,Locations!$A$11)-SUMIFS(Movements!$D$4:$D$2003,Movements!$B$4:$B$2003,$A129,Movements!$E$4:$E$2003,Locations!$A$11))</f>
        <v/>
      </c>
      <c r="I129" s="21" t="str">
        <f>IF(OR($A129="",Locations!$A$12=""),"",N(Opening!H129)+SUMIFS(Movements!$D$4:$D$2003,Movements!$B$4:$B$2003,$A129,Movements!$F$4:$F$2003,Locations!$A$12)-SUMIFS(Movements!$D$4:$D$2003,Movements!$B$4:$B$2003,$A129,Movements!$E$4:$E$2003,Locations!$A$12))</f>
        <v/>
      </c>
      <c r="J129" s="21" t="str">
        <f>IF(OR($A129="",Locations!$A$13=""),"",N(Opening!I129)+SUMIFS(Movements!$D$4:$D$2003,Movements!$B$4:$B$2003,$A129,Movements!$F$4:$F$2003,Locations!$A$13)-SUMIFS(Movements!$D$4:$D$2003,Movements!$B$4:$B$2003,$A129,Movements!$E$4:$E$2003,Locations!$A$13))</f>
        <v/>
      </c>
      <c r="K129" s="21" t="str">
        <f>IF(OR($A129="",Locations!$A$14=""),"",N(Opening!J129)+SUMIFS(Movements!$D$4:$D$2003,Movements!$B$4:$B$2003,$A129,Movements!$F$4:$F$2003,Locations!$A$14)-SUMIFS(Movements!$D$4:$D$2003,Movements!$B$4:$B$2003,$A129,Movements!$E$4:$E$2003,Locations!$A$14))</f>
        <v/>
      </c>
      <c r="L129" s="22" t="str">
        <f t="shared" si="2"/>
        <v/>
      </c>
      <c r="M129" s="21" t="str">
        <f>IF($A129="","",N(Items!E129))</f>
        <v/>
      </c>
      <c r="N129" s="23" t="str">
        <f t="shared" si="3"/>
        <v/>
      </c>
      <c r="O129" s="21" t="str">
        <f>IF($A129="","",IF(L129&lt;=M129,MAX(0,N(Items!F129)-L129),0))</f>
        <v/>
      </c>
      <c r="P129" s="24" t="str">
        <f>IF($A129="","",ROUND(L129*N(Items!D129),2))</f>
        <v/>
      </c>
    </row>
    <row r="130" spans="1:16" x14ac:dyDescent="0.3">
      <c r="A130" s="16" t="str">
        <f>IF(Items!A130="","",Items!A130)</f>
        <v/>
      </c>
      <c r="B130" s="16" t="str">
        <f>IF($A130="","",Items!B130)</f>
        <v/>
      </c>
      <c r="C130" s="16" t="str">
        <f>IF($A130="","",Items!C130&amp;"")</f>
        <v/>
      </c>
      <c r="D130" s="21" t="str">
        <f>IF(OR($A130="",Locations!$A$7=""),"",N(Opening!C130)+SUMIFS(Movements!$D$4:$D$2003,Movements!$B$4:$B$2003,$A130,Movements!$F$4:$F$2003,Locations!$A$7)-SUMIFS(Movements!$D$4:$D$2003,Movements!$B$4:$B$2003,$A130,Movements!$E$4:$E$2003,Locations!$A$7))</f>
        <v/>
      </c>
      <c r="E130" s="21" t="str">
        <f>IF(OR($A130="",Locations!$A$8=""),"",N(Opening!D130)+SUMIFS(Movements!$D$4:$D$2003,Movements!$B$4:$B$2003,$A130,Movements!$F$4:$F$2003,Locations!$A$8)-SUMIFS(Movements!$D$4:$D$2003,Movements!$B$4:$B$2003,$A130,Movements!$E$4:$E$2003,Locations!$A$8))</f>
        <v/>
      </c>
      <c r="F130" s="21" t="str">
        <f>IF(OR($A130="",Locations!$A$9=""),"",N(Opening!E130)+SUMIFS(Movements!$D$4:$D$2003,Movements!$B$4:$B$2003,$A130,Movements!$F$4:$F$2003,Locations!$A$9)-SUMIFS(Movements!$D$4:$D$2003,Movements!$B$4:$B$2003,$A130,Movements!$E$4:$E$2003,Locations!$A$9))</f>
        <v/>
      </c>
      <c r="G130" s="21" t="str">
        <f>IF(OR($A130="",Locations!$A$10=""),"",N(Opening!F130)+SUMIFS(Movements!$D$4:$D$2003,Movements!$B$4:$B$2003,$A130,Movements!$F$4:$F$2003,Locations!$A$10)-SUMIFS(Movements!$D$4:$D$2003,Movements!$B$4:$B$2003,$A130,Movements!$E$4:$E$2003,Locations!$A$10))</f>
        <v/>
      </c>
      <c r="H130" s="21" t="str">
        <f>IF(OR($A130="",Locations!$A$11=""),"",N(Opening!G130)+SUMIFS(Movements!$D$4:$D$2003,Movements!$B$4:$B$2003,$A130,Movements!$F$4:$F$2003,Locations!$A$11)-SUMIFS(Movements!$D$4:$D$2003,Movements!$B$4:$B$2003,$A130,Movements!$E$4:$E$2003,Locations!$A$11))</f>
        <v/>
      </c>
      <c r="I130" s="21" t="str">
        <f>IF(OR($A130="",Locations!$A$12=""),"",N(Opening!H130)+SUMIFS(Movements!$D$4:$D$2003,Movements!$B$4:$B$2003,$A130,Movements!$F$4:$F$2003,Locations!$A$12)-SUMIFS(Movements!$D$4:$D$2003,Movements!$B$4:$B$2003,$A130,Movements!$E$4:$E$2003,Locations!$A$12))</f>
        <v/>
      </c>
      <c r="J130" s="21" t="str">
        <f>IF(OR($A130="",Locations!$A$13=""),"",N(Opening!I130)+SUMIFS(Movements!$D$4:$D$2003,Movements!$B$4:$B$2003,$A130,Movements!$F$4:$F$2003,Locations!$A$13)-SUMIFS(Movements!$D$4:$D$2003,Movements!$B$4:$B$2003,$A130,Movements!$E$4:$E$2003,Locations!$A$13))</f>
        <v/>
      </c>
      <c r="K130" s="21" t="str">
        <f>IF(OR($A130="",Locations!$A$14=""),"",N(Opening!J130)+SUMIFS(Movements!$D$4:$D$2003,Movements!$B$4:$B$2003,$A130,Movements!$F$4:$F$2003,Locations!$A$14)-SUMIFS(Movements!$D$4:$D$2003,Movements!$B$4:$B$2003,$A130,Movements!$E$4:$E$2003,Locations!$A$14))</f>
        <v/>
      </c>
      <c r="L130" s="22" t="str">
        <f t="shared" si="2"/>
        <v/>
      </c>
      <c r="M130" s="21" t="str">
        <f>IF($A130="","",N(Items!E130))</f>
        <v/>
      </c>
      <c r="N130" s="23" t="str">
        <f t="shared" si="3"/>
        <v/>
      </c>
      <c r="O130" s="21" t="str">
        <f>IF($A130="","",IF(L130&lt;=M130,MAX(0,N(Items!F130)-L130),0))</f>
        <v/>
      </c>
      <c r="P130" s="24" t="str">
        <f>IF($A130="","",ROUND(L130*N(Items!D130),2))</f>
        <v/>
      </c>
    </row>
    <row r="131" spans="1:16" x14ac:dyDescent="0.3">
      <c r="A131" s="16" t="str">
        <f>IF(Items!A131="","",Items!A131)</f>
        <v/>
      </c>
      <c r="B131" s="16" t="str">
        <f>IF($A131="","",Items!B131)</f>
        <v/>
      </c>
      <c r="C131" s="16" t="str">
        <f>IF($A131="","",Items!C131&amp;"")</f>
        <v/>
      </c>
      <c r="D131" s="21" t="str">
        <f>IF(OR($A131="",Locations!$A$7=""),"",N(Opening!C131)+SUMIFS(Movements!$D$4:$D$2003,Movements!$B$4:$B$2003,$A131,Movements!$F$4:$F$2003,Locations!$A$7)-SUMIFS(Movements!$D$4:$D$2003,Movements!$B$4:$B$2003,$A131,Movements!$E$4:$E$2003,Locations!$A$7))</f>
        <v/>
      </c>
      <c r="E131" s="21" t="str">
        <f>IF(OR($A131="",Locations!$A$8=""),"",N(Opening!D131)+SUMIFS(Movements!$D$4:$D$2003,Movements!$B$4:$B$2003,$A131,Movements!$F$4:$F$2003,Locations!$A$8)-SUMIFS(Movements!$D$4:$D$2003,Movements!$B$4:$B$2003,$A131,Movements!$E$4:$E$2003,Locations!$A$8))</f>
        <v/>
      </c>
      <c r="F131" s="21" t="str">
        <f>IF(OR($A131="",Locations!$A$9=""),"",N(Opening!E131)+SUMIFS(Movements!$D$4:$D$2003,Movements!$B$4:$B$2003,$A131,Movements!$F$4:$F$2003,Locations!$A$9)-SUMIFS(Movements!$D$4:$D$2003,Movements!$B$4:$B$2003,$A131,Movements!$E$4:$E$2003,Locations!$A$9))</f>
        <v/>
      </c>
      <c r="G131" s="21" t="str">
        <f>IF(OR($A131="",Locations!$A$10=""),"",N(Opening!F131)+SUMIFS(Movements!$D$4:$D$2003,Movements!$B$4:$B$2003,$A131,Movements!$F$4:$F$2003,Locations!$A$10)-SUMIFS(Movements!$D$4:$D$2003,Movements!$B$4:$B$2003,$A131,Movements!$E$4:$E$2003,Locations!$A$10))</f>
        <v/>
      </c>
      <c r="H131" s="21" t="str">
        <f>IF(OR($A131="",Locations!$A$11=""),"",N(Opening!G131)+SUMIFS(Movements!$D$4:$D$2003,Movements!$B$4:$B$2003,$A131,Movements!$F$4:$F$2003,Locations!$A$11)-SUMIFS(Movements!$D$4:$D$2003,Movements!$B$4:$B$2003,$A131,Movements!$E$4:$E$2003,Locations!$A$11))</f>
        <v/>
      </c>
      <c r="I131" s="21" t="str">
        <f>IF(OR($A131="",Locations!$A$12=""),"",N(Opening!H131)+SUMIFS(Movements!$D$4:$D$2003,Movements!$B$4:$B$2003,$A131,Movements!$F$4:$F$2003,Locations!$A$12)-SUMIFS(Movements!$D$4:$D$2003,Movements!$B$4:$B$2003,$A131,Movements!$E$4:$E$2003,Locations!$A$12))</f>
        <v/>
      </c>
      <c r="J131" s="21" t="str">
        <f>IF(OR($A131="",Locations!$A$13=""),"",N(Opening!I131)+SUMIFS(Movements!$D$4:$D$2003,Movements!$B$4:$B$2003,$A131,Movements!$F$4:$F$2003,Locations!$A$13)-SUMIFS(Movements!$D$4:$D$2003,Movements!$B$4:$B$2003,$A131,Movements!$E$4:$E$2003,Locations!$A$13))</f>
        <v/>
      </c>
      <c r="K131" s="21" t="str">
        <f>IF(OR($A131="",Locations!$A$14=""),"",N(Opening!J131)+SUMIFS(Movements!$D$4:$D$2003,Movements!$B$4:$B$2003,$A131,Movements!$F$4:$F$2003,Locations!$A$14)-SUMIFS(Movements!$D$4:$D$2003,Movements!$B$4:$B$2003,$A131,Movements!$E$4:$E$2003,Locations!$A$14))</f>
        <v/>
      </c>
      <c r="L131" s="22" t="str">
        <f t="shared" si="2"/>
        <v/>
      </c>
      <c r="M131" s="21" t="str">
        <f>IF($A131="","",N(Items!E131))</f>
        <v/>
      </c>
      <c r="N131" s="23" t="str">
        <f t="shared" si="3"/>
        <v/>
      </c>
      <c r="O131" s="21" t="str">
        <f>IF($A131="","",IF(L131&lt;=M131,MAX(0,N(Items!F131)-L131),0))</f>
        <v/>
      </c>
      <c r="P131" s="24" t="str">
        <f>IF($A131="","",ROUND(L131*N(Items!D131),2))</f>
        <v/>
      </c>
    </row>
    <row r="132" spans="1:16" x14ac:dyDescent="0.3">
      <c r="A132" s="16" t="str">
        <f>IF(Items!A132="","",Items!A132)</f>
        <v/>
      </c>
      <c r="B132" s="16" t="str">
        <f>IF($A132="","",Items!B132)</f>
        <v/>
      </c>
      <c r="C132" s="16" t="str">
        <f>IF($A132="","",Items!C132&amp;"")</f>
        <v/>
      </c>
      <c r="D132" s="21" t="str">
        <f>IF(OR($A132="",Locations!$A$7=""),"",N(Opening!C132)+SUMIFS(Movements!$D$4:$D$2003,Movements!$B$4:$B$2003,$A132,Movements!$F$4:$F$2003,Locations!$A$7)-SUMIFS(Movements!$D$4:$D$2003,Movements!$B$4:$B$2003,$A132,Movements!$E$4:$E$2003,Locations!$A$7))</f>
        <v/>
      </c>
      <c r="E132" s="21" t="str">
        <f>IF(OR($A132="",Locations!$A$8=""),"",N(Opening!D132)+SUMIFS(Movements!$D$4:$D$2003,Movements!$B$4:$B$2003,$A132,Movements!$F$4:$F$2003,Locations!$A$8)-SUMIFS(Movements!$D$4:$D$2003,Movements!$B$4:$B$2003,$A132,Movements!$E$4:$E$2003,Locations!$A$8))</f>
        <v/>
      </c>
      <c r="F132" s="21" t="str">
        <f>IF(OR($A132="",Locations!$A$9=""),"",N(Opening!E132)+SUMIFS(Movements!$D$4:$D$2003,Movements!$B$4:$B$2003,$A132,Movements!$F$4:$F$2003,Locations!$A$9)-SUMIFS(Movements!$D$4:$D$2003,Movements!$B$4:$B$2003,$A132,Movements!$E$4:$E$2003,Locations!$A$9))</f>
        <v/>
      </c>
      <c r="G132" s="21" t="str">
        <f>IF(OR($A132="",Locations!$A$10=""),"",N(Opening!F132)+SUMIFS(Movements!$D$4:$D$2003,Movements!$B$4:$B$2003,$A132,Movements!$F$4:$F$2003,Locations!$A$10)-SUMIFS(Movements!$D$4:$D$2003,Movements!$B$4:$B$2003,$A132,Movements!$E$4:$E$2003,Locations!$A$10))</f>
        <v/>
      </c>
      <c r="H132" s="21" t="str">
        <f>IF(OR($A132="",Locations!$A$11=""),"",N(Opening!G132)+SUMIFS(Movements!$D$4:$D$2003,Movements!$B$4:$B$2003,$A132,Movements!$F$4:$F$2003,Locations!$A$11)-SUMIFS(Movements!$D$4:$D$2003,Movements!$B$4:$B$2003,$A132,Movements!$E$4:$E$2003,Locations!$A$11))</f>
        <v/>
      </c>
      <c r="I132" s="21" t="str">
        <f>IF(OR($A132="",Locations!$A$12=""),"",N(Opening!H132)+SUMIFS(Movements!$D$4:$D$2003,Movements!$B$4:$B$2003,$A132,Movements!$F$4:$F$2003,Locations!$A$12)-SUMIFS(Movements!$D$4:$D$2003,Movements!$B$4:$B$2003,$A132,Movements!$E$4:$E$2003,Locations!$A$12))</f>
        <v/>
      </c>
      <c r="J132" s="21" t="str">
        <f>IF(OR($A132="",Locations!$A$13=""),"",N(Opening!I132)+SUMIFS(Movements!$D$4:$D$2003,Movements!$B$4:$B$2003,$A132,Movements!$F$4:$F$2003,Locations!$A$13)-SUMIFS(Movements!$D$4:$D$2003,Movements!$B$4:$B$2003,$A132,Movements!$E$4:$E$2003,Locations!$A$13))</f>
        <v/>
      </c>
      <c r="K132" s="21" t="str">
        <f>IF(OR($A132="",Locations!$A$14=""),"",N(Opening!J132)+SUMIFS(Movements!$D$4:$D$2003,Movements!$B$4:$B$2003,$A132,Movements!$F$4:$F$2003,Locations!$A$14)-SUMIFS(Movements!$D$4:$D$2003,Movements!$B$4:$B$2003,$A132,Movements!$E$4:$E$2003,Locations!$A$14))</f>
        <v/>
      </c>
      <c r="L132" s="22" t="str">
        <f t="shared" ref="L132:L195" si="4">IF($A132="","",SUM(D132:K132))</f>
        <v/>
      </c>
      <c r="M132" s="21" t="str">
        <f>IF($A132="","",N(Items!E132))</f>
        <v/>
      </c>
      <c r="N132" s="23" t="str">
        <f t="shared" ref="N132:N195" si="5">IF($A132="","",IF(COUNTIF(D132:K132,"&lt;0")&gt;0,"Negative",IF(L132&lt;=M132,"Reorder","OK")))</f>
        <v/>
      </c>
      <c r="O132" s="21" t="str">
        <f>IF($A132="","",IF(L132&lt;=M132,MAX(0,N(Items!F132)-L132),0))</f>
        <v/>
      </c>
      <c r="P132" s="24" t="str">
        <f>IF($A132="","",ROUND(L132*N(Items!D132),2))</f>
        <v/>
      </c>
    </row>
    <row r="133" spans="1:16" x14ac:dyDescent="0.3">
      <c r="A133" s="16" t="str">
        <f>IF(Items!A133="","",Items!A133)</f>
        <v/>
      </c>
      <c r="B133" s="16" t="str">
        <f>IF($A133="","",Items!B133)</f>
        <v/>
      </c>
      <c r="C133" s="16" t="str">
        <f>IF($A133="","",Items!C133&amp;"")</f>
        <v/>
      </c>
      <c r="D133" s="21" t="str">
        <f>IF(OR($A133="",Locations!$A$7=""),"",N(Opening!C133)+SUMIFS(Movements!$D$4:$D$2003,Movements!$B$4:$B$2003,$A133,Movements!$F$4:$F$2003,Locations!$A$7)-SUMIFS(Movements!$D$4:$D$2003,Movements!$B$4:$B$2003,$A133,Movements!$E$4:$E$2003,Locations!$A$7))</f>
        <v/>
      </c>
      <c r="E133" s="21" t="str">
        <f>IF(OR($A133="",Locations!$A$8=""),"",N(Opening!D133)+SUMIFS(Movements!$D$4:$D$2003,Movements!$B$4:$B$2003,$A133,Movements!$F$4:$F$2003,Locations!$A$8)-SUMIFS(Movements!$D$4:$D$2003,Movements!$B$4:$B$2003,$A133,Movements!$E$4:$E$2003,Locations!$A$8))</f>
        <v/>
      </c>
      <c r="F133" s="21" t="str">
        <f>IF(OR($A133="",Locations!$A$9=""),"",N(Opening!E133)+SUMIFS(Movements!$D$4:$D$2003,Movements!$B$4:$B$2003,$A133,Movements!$F$4:$F$2003,Locations!$A$9)-SUMIFS(Movements!$D$4:$D$2003,Movements!$B$4:$B$2003,$A133,Movements!$E$4:$E$2003,Locations!$A$9))</f>
        <v/>
      </c>
      <c r="G133" s="21" t="str">
        <f>IF(OR($A133="",Locations!$A$10=""),"",N(Opening!F133)+SUMIFS(Movements!$D$4:$D$2003,Movements!$B$4:$B$2003,$A133,Movements!$F$4:$F$2003,Locations!$A$10)-SUMIFS(Movements!$D$4:$D$2003,Movements!$B$4:$B$2003,$A133,Movements!$E$4:$E$2003,Locations!$A$10))</f>
        <v/>
      </c>
      <c r="H133" s="21" t="str">
        <f>IF(OR($A133="",Locations!$A$11=""),"",N(Opening!G133)+SUMIFS(Movements!$D$4:$D$2003,Movements!$B$4:$B$2003,$A133,Movements!$F$4:$F$2003,Locations!$A$11)-SUMIFS(Movements!$D$4:$D$2003,Movements!$B$4:$B$2003,$A133,Movements!$E$4:$E$2003,Locations!$A$11))</f>
        <v/>
      </c>
      <c r="I133" s="21" t="str">
        <f>IF(OR($A133="",Locations!$A$12=""),"",N(Opening!H133)+SUMIFS(Movements!$D$4:$D$2003,Movements!$B$4:$B$2003,$A133,Movements!$F$4:$F$2003,Locations!$A$12)-SUMIFS(Movements!$D$4:$D$2003,Movements!$B$4:$B$2003,$A133,Movements!$E$4:$E$2003,Locations!$A$12))</f>
        <v/>
      </c>
      <c r="J133" s="21" t="str">
        <f>IF(OR($A133="",Locations!$A$13=""),"",N(Opening!I133)+SUMIFS(Movements!$D$4:$D$2003,Movements!$B$4:$B$2003,$A133,Movements!$F$4:$F$2003,Locations!$A$13)-SUMIFS(Movements!$D$4:$D$2003,Movements!$B$4:$B$2003,$A133,Movements!$E$4:$E$2003,Locations!$A$13))</f>
        <v/>
      </c>
      <c r="K133" s="21" t="str">
        <f>IF(OR($A133="",Locations!$A$14=""),"",N(Opening!J133)+SUMIFS(Movements!$D$4:$D$2003,Movements!$B$4:$B$2003,$A133,Movements!$F$4:$F$2003,Locations!$A$14)-SUMIFS(Movements!$D$4:$D$2003,Movements!$B$4:$B$2003,$A133,Movements!$E$4:$E$2003,Locations!$A$14))</f>
        <v/>
      </c>
      <c r="L133" s="22" t="str">
        <f t="shared" si="4"/>
        <v/>
      </c>
      <c r="M133" s="21" t="str">
        <f>IF($A133="","",N(Items!E133))</f>
        <v/>
      </c>
      <c r="N133" s="23" t="str">
        <f t="shared" si="5"/>
        <v/>
      </c>
      <c r="O133" s="21" t="str">
        <f>IF($A133="","",IF(L133&lt;=M133,MAX(0,N(Items!F133)-L133),0))</f>
        <v/>
      </c>
      <c r="P133" s="24" t="str">
        <f>IF($A133="","",ROUND(L133*N(Items!D133),2))</f>
        <v/>
      </c>
    </row>
    <row r="134" spans="1:16" x14ac:dyDescent="0.3">
      <c r="A134" s="16" t="str">
        <f>IF(Items!A134="","",Items!A134)</f>
        <v/>
      </c>
      <c r="B134" s="16" t="str">
        <f>IF($A134="","",Items!B134)</f>
        <v/>
      </c>
      <c r="C134" s="16" t="str">
        <f>IF($A134="","",Items!C134&amp;"")</f>
        <v/>
      </c>
      <c r="D134" s="21" t="str">
        <f>IF(OR($A134="",Locations!$A$7=""),"",N(Opening!C134)+SUMIFS(Movements!$D$4:$D$2003,Movements!$B$4:$B$2003,$A134,Movements!$F$4:$F$2003,Locations!$A$7)-SUMIFS(Movements!$D$4:$D$2003,Movements!$B$4:$B$2003,$A134,Movements!$E$4:$E$2003,Locations!$A$7))</f>
        <v/>
      </c>
      <c r="E134" s="21" t="str">
        <f>IF(OR($A134="",Locations!$A$8=""),"",N(Opening!D134)+SUMIFS(Movements!$D$4:$D$2003,Movements!$B$4:$B$2003,$A134,Movements!$F$4:$F$2003,Locations!$A$8)-SUMIFS(Movements!$D$4:$D$2003,Movements!$B$4:$B$2003,$A134,Movements!$E$4:$E$2003,Locations!$A$8))</f>
        <v/>
      </c>
      <c r="F134" s="21" t="str">
        <f>IF(OR($A134="",Locations!$A$9=""),"",N(Opening!E134)+SUMIFS(Movements!$D$4:$D$2003,Movements!$B$4:$B$2003,$A134,Movements!$F$4:$F$2003,Locations!$A$9)-SUMIFS(Movements!$D$4:$D$2003,Movements!$B$4:$B$2003,$A134,Movements!$E$4:$E$2003,Locations!$A$9))</f>
        <v/>
      </c>
      <c r="G134" s="21" t="str">
        <f>IF(OR($A134="",Locations!$A$10=""),"",N(Opening!F134)+SUMIFS(Movements!$D$4:$D$2003,Movements!$B$4:$B$2003,$A134,Movements!$F$4:$F$2003,Locations!$A$10)-SUMIFS(Movements!$D$4:$D$2003,Movements!$B$4:$B$2003,$A134,Movements!$E$4:$E$2003,Locations!$A$10))</f>
        <v/>
      </c>
      <c r="H134" s="21" t="str">
        <f>IF(OR($A134="",Locations!$A$11=""),"",N(Opening!G134)+SUMIFS(Movements!$D$4:$D$2003,Movements!$B$4:$B$2003,$A134,Movements!$F$4:$F$2003,Locations!$A$11)-SUMIFS(Movements!$D$4:$D$2003,Movements!$B$4:$B$2003,$A134,Movements!$E$4:$E$2003,Locations!$A$11))</f>
        <v/>
      </c>
      <c r="I134" s="21" t="str">
        <f>IF(OR($A134="",Locations!$A$12=""),"",N(Opening!H134)+SUMIFS(Movements!$D$4:$D$2003,Movements!$B$4:$B$2003,$A134,Movements!$F$4:$F$2003,Locations!$A$12)-SUMIFS(Movements!$D$4:$D$2003,Movements!$B$4:$B$2003,$A134,Movements!$E$4:$E$2003,Locations!$A$12))</f>
        <v/>
      </c>
      <c r="J134" s="21" t="str">
        <f>IF(OR($A134="",Locations!$A$13=""),"",N(Opening!I134)+SUMIFS(Movements!$D$4:$D$2003,Movements!$B$4:$B$2003,$A134,Movements!$F$4:$F$2003,Locations!$A$13)-SUMIFS(Movements!$D$4:$D$2003,Movements!$B$4:$B$2003,$A134,Movements!$E$4:$E$2003,Locations!$A$13))</f>
        <v/>
      </c>
      <c r="K134" s="21" t="str">
        <f>IF(OR($A134="",Locations!$A$14=""),"",N(Opening!J134)+SUMIFS(Movements!$D$4:$D$2003,Movements!$B$4:$B$2003,$A134,Movements!$F$4:$F$2003,Locations!$A$14)-SUMIFS(Movements!$D$4:$D$2003,Movements!$B$4:$B$2003,$A134,Movements!$E$4:$E$2003,Locations!$A$14))</f>
        <v/>
      </c>
      <c r="L134" s="22" t="str">
        <f t="shared" si="4"/>
        <v/>
      </c>
      <c r="M134" s="21" t="str">
        <f>IF($A134="","",N(Items!E134))</f>
        <v/>
      </c>
      <c r="N134" s="23" t="str">
        <f t="shared" si="5"/>
        <v/>
      </c>
      <c r="O134" s="21" t="str">
        <f>IF($A134="","",IF(L134&lt;=M134,MAX(0,N(Items!F134)-L134),0))</f>
        <v/>
      </c>
      <c r="P134" s="24" t="str">
        <f>IF($A134="","",ROUND(L134*N(Items!D134),2))</f>
        <v/>
      </c>
    </row>
    <row r="135" spans="1:16" x14ac:dyDescent="0.3">
      <c r="A135" s="16" t="str">
        <f>IF(Items!A135="","",Items!A135)</f>
        <v/>
      </c>
      <c r="B135" s="16" t="str">
        <f>IF($A135="","",Items!B135)</f>
        <v/>
      </c>
      <c r="C135" s="16" t="str">
        <f>IF($A135="","",Items!C135&amp;"")</f>
        <v/>
      </c>
      <c r="D135" s="21" t="str">
        <f>IF(OR($A135="",Locations!$A$7=""),"",N(Opening!C135)+SUMIFS(Movements!$D$4:$D$2003,Movements!$B$4:$B$2003,$A135,Movements!$F$4:$F$2003,Locations!$A$7)-SUMIFS(Movements!$D$4:$D$2003,Movements!$B$4:$B$2003,$A135,Movements!$E$4:$E$2003,Locations!$A$7))</f>
        <v/>
      </c>
      <c r="E135" s="21" t="str">
        <f>IF(OR($A135="",Locations!$A$8=""),"",N(Opening!D135)+SUMIFS(Movements!$D$4:$D$2003,Movements!$B$4:$B$2003,$A135,Movements!$F$4:$F$2003,Locations!$A$8)-SUMIFS(Movements!$D$4:$D$2003,Movements!$B$4:$B$2003,$A135,Movements!$E$4:$E$2003,Locations!$A$8))</f>
        <v/>
      </c>
      <c r="F135" s="21" t="str">
        <f>IF(OR($A135="",Locations!$A$9=""),"",N(Opening!E135)+SUMIFS(Movements!$D$4:$D$2003,Movements!$B$4:$B$2003,$A135,Movements!$F$4:$F$2003,Locations!$A$9)-SUMIFS(Movements!$D$4:$D$2003,Movements!$B$4:$B$2003,$A135,Movements!$E$4:$E$2003,Locations!$A$9))</f>
        <v/>
      </c>
      <c r="G135" s="21" t="str">
        <f>IF(OR($A135="",Locations!$A$10=""),"",N(Opening!F135)+SUMIFS(Movements!$D$4:$D$2003,Movements!$B$4:$B$2003,$A135,Movements!$F$4:$F$2003,Locations!$A$10)-SUMIFS(Movements!$D$4:$D$2003,Movements!$B$4:$B$2003,$A135,Movements!$E$4:$E$2003,Locations!$A$10))</f>
        <v/>
      </c>
      <c r="H135" s="21" t="str">
        <f>IF(OR($A135="",Locations!$A$11=""),"",N(Opening!G135)+SUMIFS(Movements!$D$4:$D$2003,Movements!$B$4:$B$2003,$A135,Movements!$F$4:$F$2003,Locations!$A$11)-SUMIFS(Movements!$D$4:$D$2003,Movements!$B$4:$B$2003,$A135,Movements!$E$4:$E$2003,Locations!$A$11))</f>
        <v/>
      </c>
      <c r="I135" s="21" t="str">
        <f>IF(OR($A135="",Locations!$A$12=""),"",N(Opening!H135)+SUMIFS(Movements!$D$4:$D$2003,Movements!$B$4:$B$2003,$A135,Movements!$F$4:$F$2003,Locations!$A$12)-SUMIFS(Movements!$D$4:$D$2003,Movements!$B$4:$B$2003,$A135,Movements!$E$4:$E$2003,Locations!$A$12))</f>
        <v/>
      </c>
      <c r="J135" s="21" t="str">
        <f>IF(OR($A135="",Locations!$A$13=""),"",N(Opening!I135)+SUMIFS(Movements!$D$4:$D$2003,Movements!$B$4:$B$2003,$A135,Movements!$F$4:$F$2003,Locations!$A$13)-SUMIFS(Movements!$D$4:$D$2003,Movements!$B$4:$B$2003,$A135,Movements!$E$4:$E$2003,Locations!$A$13))</f>
        <v/>
      </c>
      <c r="K135" s="21" t="str">
        <f>IF(OR($A135="",Locations!$A$14=""),"",N(Opening!J135)+SUMIFS(Movements!$D$4:$D$2003,Movements!$B$4:$B$2003,$A135,Movements!$F$4:$F$2003,Locations!$A$14)-SUMIFS(Movements!$D$4:$D$2003,Movements!$B$4:$B$2003,$A135,Movements!$E$4:$E$2003,Locations!$A$14))</f>
        <v/>
      </c>
      <c r="L135" s="22" t="str">
        <f t="shared" si="4"/>
        <v/>
      </c>
      <c r="M135" s="21" t="str">
        <f>IF($A135="","",N(Items!E135))</f>
        <v/>
      </c>
      <c r="N135" s="23" t="str">
        <f t="shared" si="5"/>
        <v/>
      </c>
      <c r="O135" s="21" t="str">
        <f>IF($A135="","",IF(L135&lt;=M135,MAX(0,N(Items!F135)-L135),0))</f>
        <v/>
      </c>
      <c r="P135" s="24" t="str">
        <f>IF($A135="","",ROUND(L135*N(Items!D135),2))</f>
        <v/>
      </c>
    </row>
    <row r="136" spans="1:16" x14ac:dyDescent="0.3">
      <c r="A136" s="16" t="str">
        <f>IF(Items!A136="","",Items!A136)</f>
        <v/>
      </c>
      <c r="B136" s="16" t="str">
        <f>IF($A136="","",Items!B136)</f>
        <v/>
      </c>
      <c r="C136" s="16" t="str">
        <f>IF($A136="","",Items!C136&amp;"")</f>
        <v/>
      </c>
      <c r="D136" s="21" t="str">
        <f>IF(OR($A136="",Locations!$A$7=""),"",N(Opening!C136)+SUMIFS(Movements!$D$4:$D$2003,Movements!$B$4:$B$2003,$A136,Movements!$F$4:$F$2003,Locations!$A$7)-SUMIFS(Movements!$D$4:$D$2003,Movements!$B$4:$B$2003,$A136,Movements!$E$4:$E$2003,Locations!$A$7))</f>
        <v/>
      </c>
      <c r="E136" s="21" t="str">
        <f>IF(OR($A136="",Locations!$A$8=""),"",N(Opening!D136)+SUMIFS(Movements!$D$4:$D$2003,Movements!$B$4:$B$2003,$A136,Movements!$F$4:$F$2003,Locations!$A$8)-SUMIFS(Movements!$D$4:$D$2003,Movements!$B$4:$B$2003,$A136,Movements!$E$4:$E$2003,Locations!$A$8))</f>
        <v/>
      </c>
      <c r="F136" s="21" t="str">
        <f>IF(OR($A136="",Locations!$A$9=""),"",N(Opening!E136)+SUMIFS(Movements!$D$4:$D$2003,Movements!$B$4:$B$2003,$A136,Movements!$F$4:$F$2003,Locations!$A$9)-SUMIFS(Movements!$D$4:$D$2003,Movements!$B$4:$B$2003,$A136,Movements!$E$4:$E$2003,Locations!$A$9))</f>
        <v/>
      </c>
      <c r="G136" s="21" t="str">
        <f>IF(OR($A136="",Locations!$A$10=""),"",N(Opening!F136)+SUMIFS(Movements!$D$4:$D$2003,Movements!$B$4:$B$2003,$A136,Movements!$F$4:$F$2003,Locations!$A$10)-SUMIFS(Movements!$D$4:$D$2003,Movements!$B$4:$B$2003,$A136,Movements!$E$4:$E$2003,Locations!$A$10))</f>
        <v/>
      </c>
      <c r="H136" s="21" t="str">
        <f>IF(OR($A136="",Locations!$A$11=""),"",N(Opening!G136)+SUMIFS(Movements!$D$4:$D$2003,Movements!$B$4:$B$2003,$A136,Movements!$F$4:$F$2003,Locations!$A$11)-SUMIFS(Movements!$D$4:$D$2003,Movements!$B$4:$B$2003,$A136,Movements!$E$4:$E$2003,Locations!$A$11))</f>
        <v/>
      </c>
      <c r="I136" s="21" t="str">
        <f>IF(OR($A136="",Locations!$A$12=""),"",N(Opening!H136)+SUMIFS(Movements!$D$4:$D$2003,Movements!$B$4:$B$2003,$A136,Movements!$F$4:$F$2003,Locations!$A$12)-SUMIFS(Movements!$D$4:$D$2003,Movements!$B$4:$B$2003,$A136,Movements!$E$4:$E$2003,Locations!$A$12))</f>
        <v/>
      </c>
      <c r="J136" s="21" t="str">
        <f>IF(OR($A136="",Locations!$A$13=""),"",N(Opening!I136)+SUMIFS(Movements!$D$4:$D$2003,Movements!$B$4:$B$2003,$A136,Movements!$F$4:$F$2003,Locations!$A$13)-SUMIFS(Movements!$D$4:$D$2003,Movements!$B$4:$B$2003,$A136,Movements!$E$4:$E$2003,Locations!$A$13))</f>
        <v/>
      </c>
      <c r="K136" s="21" t="str">
        <f>IF(OR($A136="",Locations!$A$14=""),"",N(Opening!J136)+SUMIFS(Movements!$D$4:$D$2003,Movements!$B$4:$B$2003,$A136,Movements!$F$4:$F$2003,Locations!$A$14)-SUMIFS(Movements!$D$4:$D$2003,Movements!$B$4:$B$2003,$A136,Movements!$E$4:$E$2003,Locations!$A$14))</f>
        <v/>
      </c>
      <c r="L136" s="22" t="str">
        <f t="shared" si="4"/>
        <v/>
      </c>
      <c r="M136" s="21" t="str">
        <f>IF($A136="","",N(Items!E136))</f>
        <v/>
      </c>
      <c r="N136" s="23" t="str">
        <f t="shared" si="5"/>
        <v/>
      </c>
      <c r="O136" s="21" t="str">
        <f>IF($A136="","",IF(L136&lt;=M136,MAX(0,N(Items!F136)-L136),0))</f>
        <v/>
      </c>
      <c r="P136" s="24" t="str">
        <f>IF($A136="","",ROUND(L136*N(Items!D136),2))</f>
        <v/>
      </c>
    </row>
    <row r="137" spans="1:16" x14ac:dyDescent="0.3">
      <c r="A137" s="16" t="str">
        <f>IF(Items!A137="","",Items!A137)</f>
        <v/>
      </c>
      <c r="B137" s="16" t="str">
        <f>IF($A137="","",Items!B137)</f>
        <v/>
      </c>
      <c r="C137" s="16" t="str">
        <f>IF($A137="","",Items!C137&amp;"")</f>
        <v/>
      </c>
      <c r="D137" s="21" t="str">
        <f>IF(OR($A137="",Locations!$A$7=""),"",N(Opening!C137)+SUMIFS(Movements!$D$4:$D$2003,Movements!$B$4:$B$2003,$A137,Movements!$F$4:$F$2003,Locations!$A$7)-SUMIFS(Movements!$D$4:$D$2003,Movements!$B$4:$B$2003,$A137,Movements!$E$4:$E$2003,Locations!$A$7))</f>
        <v/>
      </c>
      <c r="E137" s="21" t="str">
        <f>IF(OR($A137="",Locations!$A$8=""),"",N(Opening!D137)+SUMIFS(Movements!$D$4:$D$2003,Movements!$B$4:$B$2003,$A137,Movements!$F$4:$F$2003,Locations!$A$8)-SUMIFS(Movements!$D$4:$D$2003,Movements!$B$4:$B$2003,$A137,Movements!$E$4:$E$2003,Locations!$A$8))</f>
        <v/>
      </c>
      <c r="F137" s="21" t="str">
        <f>IF(OR($A137="",Locations!$A$9=""),"",N(Opening!E137)+SUMIFS(Movements!$D$4:$D$2003,Movements!$B$4:$B$2003,$A137,Movements!$F$4:$F$2003,Locations!$A$9)-SUMIFS(Movements!$D$4:$D$2003,Movements!$B$4:$B$2003,$A137,Movements!$E$4:$E$2003,Locations!$A$9))</f>
        <v/>
      </c>
      <c r="G137" s="21" t="str">
        <f>IF(OR($A137="",Locations!$A$10=""),"",N(Opening!F137)+SUMIFS(Movements!$D$4:$D$2003,Movements!$B$4:$B$2003,$A137,Movements!$F$4:$F$2003,Locations!$A$10)-SUMIFS(Movements!$D$4:$D$2003,Movements!$B$4:$B$2003,$A137,Movements!$E$4:$E$2003,Locations!$A$10))</f>
        <v/>
      </c>
      <c r="H137" s="21" t="str">
        <f>IF(OR($A137="",Locations!$A$11=""),"",N(Opening!G137)+SUMIFS(Movements!$D$4:$D$2003,Movements!$B$4:$B$2003,$A137,Movements!$F$4:$F$2003,Locations!$A$11)-SUMIFS(Movements!$D$4:$D$2003,Movements!$B$4:$B$2003,$A137,Movements!$E$4:$E$2003,Locations!$A$11))</f>
        <v/>
      </c>
      <c r="I137" s="21" t="str">
        <f>IF(OR($A137="",Locations!$A$12=""),"",N(Opening!H137)+SUMIFS(Movements!$D$4:$D$2003,Movements!$B$4:$B$2003,$A137,Movements!$F$4:$F$2003,Locations!$A$12)-SUMIFS(Movements!$D$4:$D$2003,Movements!$B$4:$B$2003,$A137,Movements!$E$4:$E$2003,Locations!$A$12))</f>
        <v/>
      </c>
      <c r="J137" s="21" t="str">
        <f>IF(OR($A137="",Locations!$A$13=""),"",N(Opening!I137)+SUMIFS(Movements!$D$4:$D$2003,Movements!$B$4:$B$2003,$A137,Movements!$F$4:$F$2003,Locations!$A$13)-SUMIFS(Movements!$D$4:$D$2003,Movements!$B$4:$B$2003,$A137,Movements!$E$4:$E$2003,Locations!$A$13))</f>
        <v/>
      </c>
      <c r="K137" s="21" t="str">
        <f>IF(OR($A137="",Locations!$A$14=""),"",N(Opening!J137)+SUMIFS(Movements!$D$4:$D$2003,Movements!$B$4:$B$2003,$A137,Movements!$F$4:$F$2003,Locations!$A$14)-SUMIFS(Movements!$D$4:$D$2003,Movements!$B$4:$B$2003,$A137,Movements!$E$4:$E$2003,Locations!$A$14))</f>
        <v/>
      </c>
      <c r="L137" s="22" t="str">
        <f t="shared" si="4"/>
        <v/>
      </c>
      <c r="M137" s="21" t="str">
        <f>IF($A137="","",N(Items!E137))</f>
        <v/>
      </c>
      <c r="N137" s="23" t="str">
        <f t="shared" si="5"/>
        <v/>
      </c>
      <c r="O137" s="21" t="str">
        <f>IF($A137="","",IF(L137&lt;=M137,MAX(0,N(Items!F137)-L137),0))</f>
        <v/>
      </c>
      <c r="P137" s="24" t="str">
        <f>IF($A137="","",ROUND(L137*N(Items!D137),2))</f>
        <v/>
      </c>
    </row>
    <row r="138" spans="1:16" x14ac:dyDescent="0.3">
      <c r="A138" s="16" t="str">
        <f>IF(Items!A138="","",Items!A138)</f>
        <v/>
      </c>
      <c r="B138" s="16" t="str">
        <f>IF($A138="","",Items!B138)</f>
        <v/>
      </c>
      <c r="C138" s="16" t="str">
        <f>IF($A138="","",Items!C138&amp;"")</f>
        <v/>
      </c>
      <c r="D138" s="21" t="str">
        <f>IF(OR($A138="",Locations!$A$7=""),"",N(Opening!C138)+SUMIFS(Movements!$D$4:$D$2003,Movements!$B$4:$B$2003,$A138,Movements!$F$4:$F$2003,Locations!$A$7)-SUMIFS(Movements!$D$4:$D$2003,Movements!$B$4:$B$2003,$A138,Movements!$E$4:$E$2003,Locations!$A$7))</f>
        <v/>
      </c>
      <c r="E138" s="21" t="str">
        <f>IF(OR($A138="",Locations!$A$8=""),"",N(Opening!D138)+SUMIFS(Movements!$D$4:$D$2003,Movements!$B$4:$B$2003,$A138,Movements!$F$4:$F$2003,Locations!$A$8)-SUMIFS(Movements!$D$4:$D$2003,Movements!$B$4:$B$2003,$A138,Movements!$E$4:$E$2003,Locations!$A$8))</f>
        <v/>
      </c>
      <c r="F138" s="21" t="str">
        <f>IF(OR($A138="",Locations!$A$9=""),"",N(Opening!E138)+SUMIFS(Movements!$D$4:$D$2003,Movements!$B$4:$B$2003,$A138,Movements!$F$4:$F$2003,Locations!$A$9)-SUMIFS(Movements!$D$4:$D$2003,Movements!$B$4:$B$2003,$A138,Movements!$E$4:$E$2003,Locations!$A$9))</f>
        <v/>
      </c>
      <c r="G138" s="21" t="str">
        <f>IF(OR($A138="",Locations!$A$10=""),"",N(Opening!F138)+SUMIFS(Movements!$D$4:$D$2003,Movements!$B$4:$B$2003,$A138,Movements!$F$4:$F$2003,Locations!$A$10)-SUMIFS(Movements!$D$4:$D$2003,Movements!$B$4:$B$2003,$A138,Movements!$E$4:$E$2003,Locations!$A$10))</f>
        <v/>
      </c>
      <c r="H138" s="21" t="str">
        <f>IF(OR($A138="",Locations!$A$11=""),"",N(Opening!G138)+SUMIFS(Movements!$D$4:$D$2003,Movements!$B$4:$B$2003,$A138,Movements!$F$4:$F$2003,Locations!$A$11)-SUMIFS(Movements!$D$4:$D$2003,Movements!$B$4:$B$2003,$A138,Movements!$E$4:$E$2003,Locations!$A$11))</f>
        <v/>
      </c>
      <c r="I138" s="21" t="str">
        <f>IF(OR($A138="",Locations!$A$12=""),"",N(Opening!H138)+SUMIFS(Movements!$D$4:$D$2003,Movements!$B$4:$B$2003,$A138,Movements!$F$4:$F$2003,Locations!$A$12)-SUMIFS(Movements!$D$4:$D$2003,Movements!$B$4:$B$2003,$A138,Movements!$E$4:$E$2003,Locations!$A$12))</f>
        <v/>
      </c>
      <c r="J138" s="21" t="str">
        <f>IF(OR($A138="",Locations!$A$13=""),"",N(Opening!I138)+SUMIFS(Movements!$D$4:$D$2003,Movements!$B$4:$B$2003,$A138,Movements!$F$4:$F$2003,Locations!$A$13)-SUMIFS(Movements!$D$4:$D$2003,Movements!$B$4:$B$2003,$A138,Movements!$E$4:$E$2003,Locations!$A$13))</f>
        <v/>
      </c>
      <c r="K138" s="21" t="str">
        <f>IF(OR($A138="",Locations!$A$14=""),"",N(Opening!J138)+SUMIFS(Movements!$D$4:$D$2003,Movements!$B$4:$B$2003,$A138,Movements!$F$4:$F$2003,Locations!$A$14)-SUMIFS(Movements!$D$4:$D$2003,Movements!$B$4:$B$2003,$A138,Movements!$E$4:$E$2003,Locations!$A$14))</f>
        <v/>
      </c>
      <c r="L138" s="22" t="str">
        <f t="shared" si="4"/>
        <v/>
      </c>
      <c r="M138" s="21" t="str">
        <f>IF($A138="","",N(Items!E138))</f>
        <v/>
      </c>
      <c r="N138" s="23" t="str">
        <f t="shared" si="5"/>
        <v/>
      </c>
      <c r="O138" s="21" t="str">
        <f>IF($A138="","",IF(L138&lt;=M138,MAX(0,N(Items!F138)-L138),0))</f>
        <v/>
      </c>
      <c r="P138" s="24" t="str">
        <f>IF($A138="","",ROUND(L138*N(Items!D138),2))</f>
        <v/>
      </c>
    </row>
    <row r="139" spans="1:16" x14ac:dyDescent="0.3">
      <c r="A139" s="16" t="str">
        <f>IF(Items!A139="","",Items!A139)</f>
        <v/>
      </c>
      <c r="B139" s="16" t="str">
        <f>IF($A139="","",Items!B139)</f>
        <v/>
      </c>
      <c r="C139" s="16" t="str">
        <f>IF($A139="","",Items!C139&amp;"")</f>
        <v/>
      </c>
      <c r="D139" s="21" t="str">
        <f>IF(OR($A139="",Locations!$A$7=""),"",N(Opening!C139)+SUMIFS(Movements!$D$4:$D$2003,Movements!$B$4:$B$2003,$A139,Movements!$F$4:$F$2003,Locations!$A$7)-SUMIFS(Movements!$D$4:$D$2003,Movements!$B$4:$B$2003,$A139,Movements!$E$4:$E$2003,Locations!$A$7))</f>
        <v/>
      </c>
      <c r="E139" s="21" t="str">
        <f>IF(OR($A139="",Locations!$A$8=""),"",N(Opening!D139)+SUMIFS(Movements!$D$4:$D$2003,Movements!$B$4:$B$2003,$A139,Movements!$F$4:$F$2003,Locations!$A$8)-SUMIFS(Movements!$D$4:$D$2003,Movements!$B$4:$B$2003,$A139,Movements!$E$4:$E$2003,Locations!$A$8))</f>
        <v/>
      </c>
      <c r="F139" s="21" t="str">
        <f>IF(OR($A139="",Locations!$A$9=""),"",N(Opening!E139)+SUMIFS(Movements!$D$4:$D$2003,Movements!$B$4:$B$2003,$A139,Movements!$F$4:$F$2003,Locations!$A$9)-SUMIFS(Movements!$D$4:$D$2003,Movements!$B$4:$B$2003,$A139,Movements!$E$4:$E$2003,Locations!$A$9))</f>
        <v/>
      </c>
      <c r="G139" s="21" t="str">
        <f>IF(OR($A139="",Locations!$A$10=""),"",N(Opening!F139)+SUMIFS(Movements!$D$4:$D$2003,Movements!$B$4:$B$2003,$A139,Movements!$F$4:$F$2003,Locations!$A$10)-SUMIFS(Movements!$D$4:$D$2003,Movements!$B$4:$B$2003,$A139,Movements!$E$4:$E$2003,Locations!$A$10))</f>
        <v/>
      </c>
      <c r="H139" s="21" t="str">
        <f>IF(OR($A139="",Locations!$A$11=""),"",N(Opening!G139)+SUMIFS(Movements!$D$4:$D$2003,Movements!$B$4:$B$2003,$A139,Movements!$F$4:$F$2003,Locations!$A$11)-SUMIFS(Movements!$D$4:$D$2003,Movements!$B$4:$B$2003,$A139,Movements!$E$4:$E$2003,Locations!$A$11))</f>
        <v/>
      </c>
      <c r="I139" s="21" t="str">
        <f>IF(OR($A139="",Locations!$A$12=""),"",N(Opening!H139)+SUMIFS(Movements!$D$4:$D$2003,Movements!$B$4:$B$2003,$A139,Movements!$F$4:$F$2003,Locations!$A$12)-SUMIFS(Movements!$D$4:$D$2003,Movements!$B$4:$B$2003,$A139,Movements!$E$4:$E$2003,Locations!$A$12))</f>
        <v/>
      </c>
      <c r="J139" s="21" t="str">
        <f>IF(OR($A139="",Locations!$A$13=""),"",N(Opening!I139)+SUMIFS(Movements!$D$4:$D$2003,Movements!$B$4:$B$2003,$A139,Movements!$F$4:$F$2003,Locations!$A$13)-SUMIFS(Movements!$D$4:$D$2003,Movements!$B$4:$B$2003,$A139,Movements!$E$4:$E$2003,Locations!$A$13))</f>
        <v/>
      </c>
      <c r="K139" s="21" t="str">
        <f>IF(OR($A139="",Locations!$A$14=""),"",N(Opening!J139)+SUMIFS(Movements!$D$4:$D$2003,Movements!$B$4:$B$2003,$A139,Movements!$F$4:$F$2003,Locations!$A$14)-SUMIFS(Movements!$D$4:$D$2003,Movements!$B$4:$B$2003,$A139,Movements!$E$4:$E$2003,Locations!$A$14))</f>
        <v/>
      </c>
      <c r="L139" s="22" t="str">
        <f t="shared" si="4"/>
        <v/>
      </c>
      <c r="M139" s="21" t="str">
        <f>IF($A139="","",N(Items!E139))</f>
        <v/>
      </c>
      <c r="N139" s="23" t="str">
        <f t="shared" si="5"/>
        <v/>
      </c>
      <c r="O139" s="21" t="str">
        <f>IF($A139="","",IF(L139&lt;=M139,MAX(0,N(Items!F139)-L139),0))</f>
        <v/>
      </c>
      <c r="P139" s="24" t="str">
        <f>IF($A139="","",ROUND(L139*N(Items!D139),2))</f>
        <v/>
      </c>
    </row>
    <row r="140" spans="1:16" x14ac:dyDescent="0.3">
      <c r="A140" s="16" t="str">
        <f>IF(Items!A140="","",Items!A140)</f>
        <v/>
      </c>
      <c r="B140" s="16" t="str">
        <f>IF($A140="","",Items!B140)</f>
        <v/>
      </c>
      <c r="C140" s="16" t="str">
        <f>IF($A140="","",Items!C140&amp;"")</f>
        <v/>
      </c>
      <c r="D140" s="21" t="str">
        <f>IF(OR($A140="",Locations!$A$7=""),"",N(Opening!C140)+SUMIFS(Movements!$D$4:$D$2003,Movements!$B$4:$B$2003,$A140,Movements!$F$4:$F$2003,Locations!$A$7)-SUMIFS(Movements!$D$4:$D$2003,Movements!$B$4:$B$2003,$A140,Movements!$E$4:$E$2003,Locations!$A$7))</f>
        <v/>
      </c>
      <c r="E140" s="21" t="str">
        <f>IF(OR($A140="",Locations!$A$8=""),"",N(Opening!D140)+SUMIFS(Movements!$D$4:$D$2003,Movements!$B$4:$B$2003,$A140,Movements!$F$4:$F$2003,Locations!$A$8)-SUMIFS(Movements!$D$4:$D$2003,Movements!$B$4:$B$2003,$A140,Movements!$E$4:$E$2003,Locations!$A$8))</f>
        <v/>
      </c>
      <c r="F140" s="21" t="str">
        <f>IF(OR($A140="",Locations!$A$9=""),"",N(Opening!E140)+SUMIFS(Movements!$D$4:$D$2003,Movements!$B$4:$B$2003,$A140,Movements!$F$4:$F$2003,Locations!$A$9)-SUMIFS(Movements!$D$4:$D$2003,Movements!$B$4:$B$2003,$A140,Movements!$E$4:$E$2003,Locations!$A$9))</f>
        <v/>
      </c>
      <c r="G140" s="21" t="str">
        <f>IF(OR($A140="",Locations!$A$10=""),"",N(Opening!F140)+SUMIFS(Movements!$D$4:$D$2003,Movements!$B$4:$B$2003,$A140,Movements!$F$4:$F$2003,Locations!$A$10)-SUMIFS(Movements!$D$4:$D$2003,Movements!$B$4:$B$2003,$A140,Movements!$E$4:$E$2003,Locations!$A$10))</f>
        <v/>
      </c>
      <c r="H140" s="21" t="str">
        <f>IF(OR($A140="",Locations!$A$11=""),"",N(Opening!G140)+SUMIFS(Movements!$D$4:$D$2003,Movements!$B$4:$B$2003,$A140,Movements!$F$4:$F$2003,Locations!$A$11)-SUMIFS(Movements!$D$4:$D$2003,Movements!$B$4:$B$2003,$A140,Movements!$E$4:$E$2003,Locations!$A$11))</f>
        <v/>
      </c>
      <c r="I140" s="21" t="str">
        <f>IF(OR($A140="",Locations!$A$12=""),"",N(Opening!H140)+SUMIFS(Movements!$D$4:$D$2003,Movements!$B$4:$B$2003,$A140,Movements!$F$4:$F$2003,Locations!$A$12)-SUMIFS(Movements!$D$4:$D$2003,Movements!$B$4:$B$2003,$A140,Movements!$E$4:$E$2003,Locations!$A$12))</f>
        <v/>
      </c>
      <c r="J140" s="21" t="str">
        <f>IF(OR($A140="",Locations!$A$13=""),"",N(Opening!I140)+SUMIFS(Movements!$D$4:$D$2003,Movements!$B$4:$B$2003,$A140,Movements!$F$4:$F$2003,Locations!$A$13)-SUMIFS(Movements!$D$4:$D$2003,Movements!$B$4:$B$2003,$A140,Movements!$E$4:$E$2003,Locations!$A$13))</f>
        <v/>
      </c>
      <c r="K140" s="21" t="str">
        <f>IF(OR($A140="",Locations!$A$14=""),"",N(Opening!J140)+SUMIFS(Movements!$D$4:$D$2003,Movements!$B$4:$B$2003,$A140,Movements!$F$4:$F$2003,Locations!$A$14)-SUMIFS(Movements!$D$4:$D$2003,Movements!$B$4:$B$2003,$A140,Movements!$E$4:$E$2003,Locations!$A$14))</f>
        <v/>
      </c>
      <c r="L140" s="22" t="str">
        <f t="shared" si="4"/>
        <v/>
      </c>
      <c r="M140" s="21" t="str">
        <f>IF($A140="","",N(Items!E140))</f>
        <v/>
      </c>
      <c r="N140" s="23" t="str">
        <f t="shared" si="5"/>
        <v/>
      </c>
      <c r="O140" s="21" t="str">
        <f>IF($A140="","",IF(L140&lt;=M140,MAX(0,N(Items!F140)-L140),0))</f>
        <v/>
      </c>
      <c r="P140" s="24" t="str">
        <f>IF($A140="","",ROUND(L140*N(Items!D140),2))</f>
        <v/>
      </c>
    </row>
    <row r="141" spans="1:16" x14ac:dyDescent="0.3">
      <c r="A141" s="16" t="str">
        <f>IF(Items!A141="","",Items!A141)</f>
        <v/>
      </c>
      <c r="B141" s="16" t="str">
        <f>IF($A141="","",Items!B141)</f>
        <v/>
      </c>
      <c r="C141" s="16" t="str">
        <f>IF($A141="","",Items!C141&amp;"")</f>
        <v/>
      </c>
      <c r="D141" s="21" t="str">
        <f>IF(OR($A141="",Locations!$A$7=""),"",N(Opening!C141)+SUMIFS(Movements!$D$4:$D$2003,Movements!$B$4:$B$2003,$A141,Movements!$F$4:$F$2003,Locations!$A$7)-SUMIFS(Movements!$D$4:$D$2003,Movements!$B$4:$B$2003,$A141,Movements!$E$4:$E$2003,Locations!$A$7))</f>
        <v/>
      </c>
      <c r="E141" s="21" t="str">
        <f>IF(OR($A141="",Locations!$A$8=""),"",N(Opening!D141)+SUMIFS(Movements!$D$4:$D$2003,Movements!$B$4:$B$2003,$A141,Movements!$F$4:$F$2003,Locations!$A$8)-SUMIFS(Movements!$D$4:$D$2003,Movements!$B$4:$B$2003,$A141,Movements!$E$4:$E$2003,Locations!$A$8))</f>
        <v/>
      </c>
      <c r="F141" s="21" t="str">
        <f>IF(OR($A141="",Locations!$A$9=""),"",N(Opening!E141)+SUMIFS(Movements!$D$4:$D$2003,Movements!$B$4:$B$2003,$A141,Movements!$F$4:$F$2003,Locations!$A$9)-SUMIFS(Movements!$D$4:$D$2003,Movements!$B$4:$B$2003,$A141,Movements!$E$4:$E$2003,Locations!$A$9))</f>
        <v/>
      </c>
      <c r="G141" s="21" t="str">
        <f>IF(OR($A141="",Locations!$A$10=""),"",N(Opening!F141)+SUMIFS(Movements!$D$4:$D$2003,Movements!$B$4:$B$2003,$A141,Movements!$F$4:$F$2003,Locations!$A$10)-SUMIFS(Movements!$D$4:$D$2003,Movements!$B$4:$B$2003,$A141,Movements!$E$4:$E$2003,Locations!$A$10))</f>
        <v/>
      </c>
      <c r="H141" s="21" t="str">
        <f>IF(OR($A141="",Locations!$A$11=""),"",N(Opening!G141)+SUMIFS(Movements!$D$4:$D$2003,Movements!$B$4:$B$2003,$A141,Movements!$F$4:$F$2003,Locations!$A$11)-SUMIFS(Movements!$D$4:$D$2003,Movements!$B$4:$B$2003,$A141,Movements!$E$4:$E$2003,Locations!$A$11))</f>
        <v/>
      </c>
      <c r="I141" s="21" t="str">
        <f>IF(OR($A141="",Locations!$A$12=""),"",N(Opening!H141)+SUMIFS(Movements!$D$4:$D$2003,Movements!$B$4:$B$2003,$A141,Movements!$F$4:$F$2003,Locations!$A$12)-SUMIFS(Movements!$D$4:$D$2003,Movements!$B$4:$B$2003,$A141,Movements!$E$4:$E$2003,Locations!$A$12))</f>
        <v/>
      </c>
      <c r="J141" s="21" t="str">
        <f>IF(OR($A141="",Locations!$A$13=""),"",N(Opening!I141)+SUMIFS(Movements!$D$4:$D$2003,Movements!$B$4:$B$2003,$A141,Movements!$F$4:$F$2003,Locations!$A$13)-SUMIFS(Movements!$D$4:$D$2003,Movements!$B$4:$B$2003,$A141,Movements!$E$4:$E$2003,Locations!$A$13))</f>
        <v/>
      </c>
      <c r="K141" s="21" t="str">
        <f>IF(OR($A141="",Locations!$A$14=""),"",N(Opening!J141)+SUMIFS(Movements!$D$4:$D$2003,Movements!$B$4:$B$2003,$A141,Movements!$F$4:$F$2003,Locations!$A$14)-SUMIFS(Movements!$D$4:$D$2003,Movements!$B$4:$B$2003,$A141,Movements!$E$4:$E$2003,Locations!$A$14))</f>
        <v/>
      </c>
      <c r="L141" s="22" t="str">
        <f t="shared" si="4"/>
        <v/>
      </c>
      <c r="M141" s="21" t="str">
        <f>IF($A141="","",N(Items!E141))</f>
        <v/>
      </c>
      <c r="N141" s="23" t="str">
        <f t="shared" si="5"/>
        <v/>
      </c>
      <c r="O141" s="21" t="str">
        <f>IF($A141="","",IF(L141&lt;=M141,MAX(0,N(Items!F141)-L141),0))</f>
        <v/>
      </c>
      <c r="P141" s="24" t="str">
        <f>IF($A141="","",ROUND(L141*N(Items!D141),2))</f>
        <v/>
      </c>
    </row>
    <row r="142" spans="1:16" x14ac:dyDescent="0.3">
      <c r="A142" s="16" t="str">
        <f>IF(Items!A142="","",Items!A142)</f>
        <v/>
      </c>
      <c r="B142" s="16" t="str">
        <f>IF($A142="","",Items!B142)</f>
        <v/>
      </c>
      <c r="C142" s="16" t="str">
        <f>IF($A142="","",Items!C142&amp;"")</f>
        <v/>
      </c>
      <c r="D142" s="21" t="str">
        <f>IF(OR($A142="",Locations!$A$7=""),"",N(Opening!C142)+SUMIFS(Movements!$D$4:$D$2003,Movements!$B$4:$B$2003,$A142,Movements!$F$4:$F$2003,Locations!$A$7)-SUMIFS(Movements!$D$4:$D$2003,Movements!$B$4:$B$2003,$A142,Movements!$E$4:$E$2003,Locations!$A$7))</f>
        <v/>
      </c>
      <c r="E142" s="21" t="str">
        <f>IF(OR($A142="",Locations!$A$8=""),"",N(Opening!D142)+SUMIFS(Movements!$D$4:$D$2003,Movements!$B$4:$B$2003,$A142,Movements!$F$4:$F$2003,Locations!$A$8)-SUMIFS(Movements!$D$4:$D$2003,Movements!$B$4:$B$2003,$A142,Movements!$E$4:$E$2003,Locations!$A$8))</f>
        <v/>
      </c>
      <c r="F142" s="21" t="str">
        <f>IF(OR($A142="",Locations!$A$9=""),"",N(Opening!E142)+SUMIFS(Movements!$D$4:$D$2003,Movements!$B$4:$B$2003,$A142,Movements!$F$4:$F$2003,Locations!$A$9)-SUMIFS(Movements!$D$4:$D$2003,Movements!$B$4:$B$2003,$A142,Movements!$E$4:$E$2003,Locations!$A$9))</f>
        <v/>
      </c>
      <c r="G142" s="21" t="str">
        <f>IF(OR($A142="",Locations!$A$10=""),"",N(Opening!F142)+SUMIFS(Movements!$D$4:$D$2003,Movements!$B$4:$B$2003,$A142,Movements!$F$4:$F$2003,Locations!$A$10)-SUMIFS(Movements!$D$4:$D$2003,Movements!$B$4:$B$2003,$A142,Movements!$E$4:$E$2003,Locations!$A$10))</f>
        <v/>
      </c>
      <c r="H142" s="21" t="str">
        <f>IF(OR($A142="",Locations!$A$11=""),"",N(Opening!G142)+SUMIFS(Movements!$D$4:$D$2003,Movements!$B$4:$B$2003,$A142,Movements!$F$4:$F$2003,Locations!$A$11)-SUMIFS(Movements!$D$4:$D$2003,Movements!$B$4:$B$2003,$A142,Movements!$E$4:$E$2003,Locations!$A$11))</f>
        <v/>
      </c>
      <c r="I142" s="21" t="str">
        <f>IF(OR($A142="",Locations!$A$12=""),"",N(Opening!H142)+SUMIFS(Movements!$D$4:$D$2003,Movements!$B$4:$B$2003,$A142,Movements!$F$4:$F$2003,Locations!$A$12)-SUMIFS(Movements!$D$4:$D$2003,Movements!$B$4:$B$2003,$A142,Movements!$E$4:$E$2003,Locations!$A$12))</f>
        <v/>
      </c>
      <c r="J142" s="21" t="str">
        <f>IF(OR($A142="",Locations!$A$13=""),"",N(Opening!I142)+SUMIFS(Movements!$D$4:$D$2003,Movements!$B$4:$B$2003,$A142,Movements!$F$4:$F$2003,Locations!$A$13)-SUMIFS(Movements!$D$4:$D$2003,Movements!$B$4:$B$2003,$A142,Movements!$E$4:$E$2003,Locations!$A$13))</f>
        <v/>
      </c>
      <c r="K142" s="21" t="str">
        <f>IF(OR($A142="",Locations!$A$14=""),"",N(Opening!J142)+SUMIFS(Movements!$D$4:$D$2003,Movements!$B$4:$B$2003,$A142,Movements!$F$4:$F$2003,Locations!$A$14)-SUMIFS(Movements!$D$4:$D$2003,Movements!$B$4:$B$2003,$A142,Movements!$E$4:$E$2003,Locations!$A$14))</f>
        <v/>
      </c>
      <c r="L142" s="22" t="str">
        <f t="shared" si="4"/>
        <v/>
      </c>
      <c r="M142" s="21" t="str">
        <f>IF($A142="","",N(Items!E142))</f>
        <v/>
      </c>
      <c r="N142" s="23" t="str">
        <f t="shared" si="5"/>
        <v/>
      </c>
      <c r="O142" s="21" t="str">
        <f>IF($A142="","",IF(L142&lt;=M142,MAX(0,N(Items!F142)-L142),0))</f>
        <v/>
      </c>
      <c r="P142" s="24" t="str">
        <f>IF($A142="","",ROUND(L142*N(Items!D142),2))</f>
        <v/>
      </c>
    </row>
    <row r="143" spans="1:16" x14ac:dyDescent="0.3">
      <c r="A143" s="16" t="str">
        <f>IF(Items!A143="","",Items!A143)</f>
        <v/>
      </c>
      <c r="B143" s="16" t="str">
        <f>IF($A143="","",Items!B143)</f>
        <v/>
      </c>
      <c r="C143" s="16" t="str">
        <f>IF($A143="","",Items!C143&amp;"")</f>
        <v/>
      </c>
      <c r="D143" s="21" t="str">
        <f>IF(OR($A143="",Locations!$A$7=""),"",N(Opening!C143)+SUMIFS(Movements!$D$4:$D$2003,Movements!$B$4:$B$2003,$A143,Movements!$F$4:$F$2003,Locations!$A$7)-SUMIFS(Movements!$D$4:$D$2003,Movements!$B$4:$B$2003,$A143,Movements!$E$4:$E$2003,Locations!$A$7))</f>
        <v/>
      </c>
      <c r="E143" s="21" t="str">
        <f>IF(OR($A143="",Locations!$A$8=""),"",N(Opening!D143)+SUMIFS(Movements!$D$4:$D$2003,Movements!$B$4:$B$2003,$A143,Movements!$F$4:$F$2003,Locations!$A$8)-SUMIFS(Movements!$D$4:$D$2003,Movements!$B$4:$B$2003,$A143,Movements!$E$4:$E$2003,Locations!$A$8))</f>
        <v/>
      </c>
      <c r="F143" s="21" t="str">
        <f>IF(OR($A143="",Locations!$A$9=""),"",N(Opening!E143)+SUMIFS(Movements!$D$4:$D$2003,Movements!$B$4:$B$2003,$A143,Movements!$F$4:$F$2003,Locations!$A$9)-SUMIFS(Movements!$D$4:$D$2003,Movements!$B$4:$B$2003,$A143,Movements!$E$4:$E$2003,Locations!$A$9))</f>
        <v/>
      </c>
      <c r="G143" s="21" t="str">
        <f>IF(OR($A143="",Locations!$A$10=""),"",N(Opening!F143)+SUMIFS(Movements!$D$4:$D$2003,Movements!$B$4:$B$2003,$A143,Movements!$F$4:$F$2003,Locations!$A$10)-SUMIFS(Movements!$D$4:$D$2003,Movements!$B$4:$B$2003,$A143,Movements!$E$4:$E$2003,Locations!$A$10))</f>
        <v/>
      </c>
      <c r="H143" s="21" t="str">
        <f>IF(OR($A143="",Locations!$A$11=""),"",N(Opening!G143)+SUMIFS(Movements!$D$4:$D$2003,Movements!$B$4:$B$2003,$A143,Movements!$F$4:$F$2003,Locations!$A$11)-SUMIFS(Movements!$D$4:$D$2003,Movements!$B$4:$B$2003,$A143,Movements!$E$4:$E$2003,Locations!$A$11))</f>
        <v/>
      </c>
      <c r="I143" s="21" t="str">
        <f>IF(OR($A143="",Locations!$A$12=""),"",N(Opening!H143)+SUMIFS(Movements!$D$4:$D$2003,Movements!$B$4:$B$2003,$A143,Movements!$F$4:$F$2003,Locations!$A$12)-SUMIFS(Movements!$D$4:$D$2003,Movements!$B$4:$B$2003,$A143,Movements!$E$4:$E$2003,Locations!$A$12))</f>
        <v/>
      </c>
      <c r="J143" s="21" t="str">
        <f>IF(OR($A143="",Locations!$A$13=""),"",N(Opening!I143)+SUMIFS(Movements!$D$4:$D$2003,Movements!$B$4:$B$2003,$A143,Movements!$F$4:$F$2003,Locations!$A$13)-SUMIFS(Movements!$D$4:$D$2003,Movements!$B$4:$B$2003,$A143,Movements!$E$4:$E$2003,Locations!$A$13))</f>
        <v/>
      </c>
      <c r="K143" s="21" t="str">
        <f>IF(OR($A143="",Locations!$A$14=""),"",N(Opening!J143)+SUMIFS(Movements!$D$4:$D$2003,Movements!$B$4:$B$2003,$A143,Movements!$F$4:$F$2003,Locations!$A$14)-SUMIFS(Movements!$D$4:$D$2003,Movements!$B$4:$B$2003,$A143,Movements!$E$4:$E$2003,Locations!$A$14))</f>
        <v/>
      </c>
      <c r="L143" s="22" t="str">
        <f t="shared" si="4"/>
        <v/>
      </c>
      <c r="M143" s="21" t="str">
        <f>IF($A143="","",N(Items!E143))</f>
        <v/>
      </c>
      <c r="N143" s="23" t="str">
        <f t="shared" si="5"/>
        <v/>
      </c>
      <c r="O143" s="21" t="str">
        <f>IF($A143="","",IF(L143&lt;=M143,MAX(0,N(Items!F143)-L143),0))</f>
        <v/>
      </c>
      <c r="P143" s="24" t="str">
        <f>IF($A143="","",ROUND(L143*N(Items!D143),2))</f>
        <v/>
      </c>
    </row>
    <row r="144" spans="1:16" x14ac:dyDescent="0.3">
      <c r="A144" s="16" t="str">
        <f>IF(Items!A144="","",Items!A144)</f>
        <v/>
      </c>
      <c r="B144" s="16" t="str">
        <f>IF($A144="","",Items!B144)</f>
        <v/>
      </c>
      <c r="C144" s="16" t="str">
        <f>IF($A144="","",Items!C144&amp;"")</f>
        <v/>
      </c>
      <c r="D144" s="21" t="str">
        <f>IF(OR($A144="",Locations!$A$7=""),"",N(Opening!C144)+SUMIFS(Movements!$D$4:$D$2003,Movements!$B$4:$B$2003,$A144,Movements!$F$4:$F$2003,Locations!$A$7)-SUMIFS(Movements!$D$4:$D$2003,Movements!$B$4:$B$2003,$A144,Movements!$E$4:$E$2003,Locations!$A$7))</f>
        <v/>
      </c>
      <c r="E144" s="21" t="str">
        <f>IF(OR($A144="",Locations!$A$8=""),"",N(Opening!D144)+SUMIFS(Movements!$D$4:$D$2003,Movements!$B$4:$B$2003,$A144,Movements!$F$4:$F$2003,Locations!$A$8)-SUMIFS(Movements!$D$4:$D$2003,Movements!$B$4:$B$2003,$A144,Movements!$E$4:$E$2003,Locations!$A$8))</f>
        <v/>
      </c>
      <c r="F144" s="21" t="str">
        <f>IF(OR($A144="",Locations!$A$9=""),"",N(Opening!E144)+SUMIFS(Movements!$D$4:$D$2003,Movements!$B$4:$B$2003,$A144,Movements!$F$4:$F$2003,Locations!$A$9)-SUMIFS(Movements!$D$4:$D$2003,Movements!$B$4:$B$2003,$A144,Movements!$E$4:$E$2003,Locations!$A$9))</f>
        <v/>
      </c>
      <c r="G144" s="21" t="str">
        <f>IF(OR($A144="",Locations!$A$10=""),"",N(Opening!F144)+SUMIFS(Movements!$D$4:$D$2003,Movements!$B$4:$B$2003,$A144,Movements!$F$4:$F$2003,Locations!$A$10)-SUMIFS(Movements!$D$4:$D$2003,Movements!$B$4:$B$2003,$A144,Movements!$E$4:$E$2003,Locations!$A$10))</f>
        <v/>
      </c>
      <c r="H144" s="21" t="str">
        <f>IF(OR($A144="",Locations!$A$11=""),"",N(Opening!G144)+SUMIFS(Movements!$D$4:$D$2003,Movements!$B$4:$B$2003,$A144,Movements!$F$4:$F$2003,Locations!$A$11)-SUMIFS(Movements!$D$4:$D$2003,Movements!$B$4:$B$2003,$A144,Movements!$E$4:$E$2003,Locations!$A$11))</f>
        <v/>
      </c>
      <c r="I144" s="21" t="str">
        <f>IF(OR($A144="",Locations!$A$12=""),"",N(Opening!H144)+SUMIFS(Movements!$D$4:$D$2003,Movements!$B$4:$B$2003,$A144,Movements!$F$4:$F$2003,Locations!$A$12)-SUMIFS(Movements!$D$4:$D$2003,Movements!$B$4:$B$2003,$A144,Movements!$E$4:$E$2003,Locations!$A$12))</f>
        <v/>
      </c>
      <c r="J144" s="21" t="str">
        <f>IF(OR($A144="",Locations!$A$13=""),"",N(Opening!I144)+SUMIFS(Movements!$D$4:$D$2003,Movements!$B$4:$B$2003,$A144,Movements!$F$4:$F$2003,Locations!$A$13)-SUMIFS(Movements!$D$4:$D$2003,Movements!$B$4:$B$2003,$A144,Movements!$E$4:$E$2003,Locations!$A$13))</f>
        <v/>
      </c>
      <c r="K144" s="21" t="str">
        <f>IF(OR($A144="",Locations!$A$14=""),"",N(Opening!J144)+SUMIFS(Movements!$D$4:$D$2003,Movements!$B$4:$B$2003,$A144,Movements!$F$4:$F$2003,Locations!$A$14)-SUMIFS(Movements!$D$4:$D$2003,Movements!$B$4:$B$2003,$A144,Movements!$E$4:$E$2003,Locations!$A$14))</f>
        <v/>
      </c>
      <c r="L144" s="22" t="str">
        <f t="shared" si="4"/>
        <v/>
      </c>
      <c r="M144" s="21" t="str">
        <f>IF($A144="","",N(Items!E144))</f>
        <v/>
      </c>
      <c r="N144" s="23" t="str">
        <f t="shared" si="5"/>
        <v/>
      </c>
      <c r="O144" s="21" t="str">
        <f>IF($A144="","",IF(L144&lt;=M144,MAX(0,N(Items!F144)-L144),0))</f>
        <v/>
      </c>
      <c r="P144" s="24" t="str">
        <f>IF($A144="","",ROUND(L144*N(Items!D144),2))</f>
        <v/>
      </c>
    </row>
    <row r="145" spans="1:16" x14ac:dyDescent="0.3">
      <c r="A145" s="16" t="str">
        <f>IF(Items!A145="","",Items!A145)</f>
        <v/>
      </c>
      <c r="B145" s="16" t="str">
        <f>IF($A145="","",Items!B145)</f>
        <v/>
      </c>
      <c r="C145" s="16" t="str">
        <f>IF($A145="","",Items!C145&amp;"")</f>
        <v/>
      </c>
      <c r="D145" s="21" t="str">
        <f>IF(OR($A145="",Locations!$A$7=""),"",N(Opening!C145)+SUMIFS(Movements!$D$4:$D$2003,Movements!$B$4:$B$2003,$A145,Movements!$F$4:$F$2003,Locations!$A$7)-SUMIFS(Movements!$D$4:$D$2003,Movements!$B$4:$B$2003,$A145,Movements!$E$4:$E$2003,Locations!$A$7))</f>
        <v/>
      </c>
      <c r="E145" s="21" t="str">
        <f>IF(OR($A145="",Locations!$A$8=""),"",N(Opening!D145)+SUMIFS(Movements!$D$4:$D$2003,Movements!$B$4:$B$2003,$A145,Movements!$F$4:$F$2003,Locations!$A$8)-SUMIFS(Movements!$D$4:$D$2003,Movements!$B$4:$B$2003,$A145,Movements!$E$4:$E$2003,Locations!$A$8))</f>
        <v/>
      </c>
      <c r="F145" s="21" t="str">
        <f>IF(OR($A145="",Locations!$A$9=""),"",N(Opening!E145)+SUMIFS(Movements!$D$4:$D$2003,Movements!$B$4:$B$2003,$A145,Movements!$F$4:$F$2003,Locations!$A$9)-SUMIFS(Movements!$D$4:$D$2003,Movements!$B$4:$B$2003,$A145,Movements!$E$4:$E$2003,Locations!$A$9))</f>
        <v/>
      </c>
      <c r="G145" s="21" t="str">
        <f>IF(OR($A145="",Locations!$A$10=""),"",N(Opening!F145)+SUMIFS(Movements!$D$4:$D$2003,Movements!$B$4:$B$2003,$A145,Movements!$F$4:$F$2003,Locations!$A$10)-SUMIFS(Movements!$D$4:$D$2003,Movements!$B$4:$B$2003,$A145,Movements!$E$4:$E$2003,Locations!$A$10))</f>
        <v/>
      </c>
      <c r="H145" s="21" t="str">
        <f>IF(OR($A145="",Locations!$A$11=""),"",N(Opening!G145)+SUMIFS(Movements!$D$4:$D$2003,Movements!$B$4:$B$2003,$A145,Movements!$F$4:$F$2003,Locations!$A$11)-SUMIFS(Movements!$D$4:$D$2003,Movements!$B$4:$B$2003,$A145,Movements!$E$4:$E$2003,Locations!$A$11))</f>
        <v/>
      </c>
      <c r="I145" s="21" t="str">
        <f>IF(OR($A145="",Locations!$A$12=""),"",N(Opening!H145)+SUMIFS(Movements!$D$4:$D$2003,Movements!$B$4:$B$2003,$A145,Movements!$F$4:$F$2003,Locations!$A$12)-SUMIFS(Movements!$D$4:$D$2003,Movements!$B$4:$B$2003,$A145,Movements!$E$4:$E$2003,Locations!$A$12))</f>
        <v/>
      </c>
      <c r="J145" s="21" t="str">
        <f>IF(OR($A145="",Locations!$A$13=""),"",N(Opening!I145)+SUMIFS(Movements!$D$4:$D$2003,Movements!$B$4:$B$2003,$A145,Movements!$F$4:$F$2003,Locations!$A$13)-SUMIFS(Movements!$D$4:$D$2003,Movements!$B$4:$B$2003,$A145,Movements!$E$4:$E$2003,Locations!$A$13))</f>
        <v/>
      </c>
      <c r="K145" s="21" t="str">
        <f>IF(OR($A145="",Locations!$A$14=""),"",N(Opening!J145)+SUMIFS(Movements!$D$4:$D$2003,Movements!$B$4:$B$2003,$A145,Movements!$F$4:$F$2003,Locations!$A$14)-SUMIFS(Movements!$D$4:$D$2003,Movements!$B$4:$B$2003,$A145,Movements!$E$4:$E$2003,Locations!$A$14))</f>
        <v/>
      </c>
      <c r="L145" s="22" t="str">
        <f t="shared" si="4"/>
        <v/>
      </c>
      <c r="M145" s="21" t="str">
        <f>IF($A145="","",N(Items!E145))</f>
        <v/>
      </c>
      <c r="N145" s="23" t="str">
        <f t="shared" si="5"/>
        <v/>
      </c>
      <c r="O145" s="21" t="str">
        <f>IF($A145="","",IF(L145&lt;=M145,MAX(0,N(Items!F145)-L145),0))</f>
        <v/>
      </c>
      <c r="P145" s="24" t="str">
        <f>IF($A145="","",ROUND(L145*N(Items!D145),2))</f>
        <v/>
      </c>
    </row>
    <row r="146" spans="1:16" x14ac:dyDescent="0.3">
      <c r="A146" s="16" t="str">
        <f>IF(Items!A146="","",Items!A146)</f>
        <v/>
      </c>
      <c r="B146" s="16" t="str">
        <f>IF($A146="","",Items!B146)</f>
        <v/>
      </c>
      <c r="C146" s="16" t="str">
        <f>IF($A146="","",Items!C146&amp;"")</f>
        <v/>
      </c>
      <c r="D146" s="21" t="str">
        <f>IF(OR($A146="",Locations!$A$7=""),"",N(Opening!C146)+SUMIFS(Movements!$D$4:$D$2003,Movements!$B$4:$B$2003,$A146,Movements!$F$4:$F$2003,Locations!$A$7)-SUMIFS(Movements!$D$4:$D$2003,Movements!$B$4:$B$2003,$A146,Movements!$E$4:$E$2003,Locations!$A$7))</f>
        <v/>
      </c>
      <c r="E146" s="21" t="str">
        <f>IF(OR($A146="",Locations!$A$8=""),"",N(Opening!D146)+SUMIFS(Movements!$D$4:$D$2003,Movements!$B$4:$B$2003,$A146,Movements!$F$4:$F$2003,Locations!$A$8)-SUMIFS(Movements!$D$4:$D$2003,Movements!$B$4:$B$2003,$A146,Movements!$E$4:$E$2003,Locations!$A$8))</f>
        <v/>
      </c>
      <c r="F146" s="21" t="str">
        <f>IF(OR($A146="",Locations!$A$9=""),"",N(Opening!E146)+SUMIFS(Movements!$D$4:$D$2003,Movements!$B$4:$B$2003,$A146,Movements!$F$4:$F$2003,Locations!$A$9)-SUMIFS(Movements!$D$4:$D$2003,Movements!$B$4:$B$2003,$A146,Movements!$E$4:$E$2003,Locations!$A$9))</f>
        <v/>
      </c>
      <c r="G146" s="21" t="str">
        <f>IF(OR($A146="",Locations!$A$10=""),"",N(Opening!F146)+SUMIFS(Movements!$D$4:$D$2003,Movements!$B$4:$B$2003,$A146,Movements!$F$4:$F$2003,Locations!$A$10)-SUMIFS(Movements!$D$4:$D$2003,Movements!$B$4:$B$2003,$A146,Movements!$E$4:$E$2003,Locations!$A$10))</f>
        <v/>
      </c>
      <c r="H146" s="21" t="str">
        <f>IF(OR($A146="",Locations!$A$11=""),"",N(Opening!G146)+SUMIFS(Movements!$D$4:$D$2003,Movements!$B$4:$B$2003,$A146,Movements!$F$4:$F$2003,Locations!$A$11)-SUMIFS(Movements!$D$4:$D$2003,Movements!$B$4:$B$2003,$A146,Movements!$E$4:$E$2003,Locations!$A$11))</f>
        <v/>
      </c>
      <c r="I146" s="21" t="str">
        <f>IF(OR($A146="",Locations!$A$12=""),"",N(Opening!H146)+SUMIFS(Movements!$D$4:$D$2003,Movements!$B$4:$B$2003,$A146,Movements!$F$4:$F$2003,Locations!$A$12)-SUMIFS(Movements!$D$4:$D$2003,Movements!$B$4:$B$2003,$A146,Movements!$E$4:$E$2003,Locations!$A$12))</f>
        <v/>
      </c>
      <c r="J146" s="21" t="str">
        <f>IF(OR($A146="",Locations!$A$13=""),"",N(Opening!I146)+SUMIFS(Movements!$D$4:$D$2003,Movements!$B$4:$B$2003,$A146,Movements!$F$4:$F$2003,Locations!$A$13)-SUMIFS(Movements!$D$4:$D$2003,Movements!$B$4:$B$2003,$A146,Movements!$E$4:$E$2003,Locations!$A$13))</f>
        <v/>
      </c>
      <c r="K146" s="21" t="str">
        <f>IF(OR($A146="",Locations!$A$14=""),"",N(Opening!J146)+SUMIFS(Movements!$D$4:$D$2003,Movements!$B$4:$B$2003,$A146,Movements!$F$4:$F$2003,Locations!$A$14)-SUMIFS(Movements!$D$4:$D$2003,Movements!$B$4:$B$2003,$A146,Movements!$E$4:$E$2003,Locations!$A$14))</f>
        <v/>
      </c>
      <c r="L146" s="22" t="str">
        <f t="shared" si="4"/>
        <v/>
      </c>
      <c r="M146" s="21" t="str">
        <f>IF($A146="","",N(Items!E146))</f>
        <v/>
      </c>
      <c r="N146" s="23" t="str">
        <f t="shared" si="5"/>
        <v/>
      </c>
      <c r="O146" s="21" t="str">
        <f>IF($A146="","",IF(L146&lt;=M146,MAX(0,N(Items!F146)-L146),0))</f>
        <v/>
      </c>
      <c r="P146" s="24" t="str">
        <f>IF($A146="","",ROUND(L146*N(Items!D146),2))</f>
        <v/>
      </c>
    </row>
    <row r="147" spans="1:16" x14ac:dyDescent="0.3">
      <c r="A147" s="16" t="str">
        <f>IF(Items!A147="","",Items!A147)</f>
        <v/>
      </c>
      <c r="B147" s="16" t="str">
        <f>IF($A147="","",Items!B147)</f>
        <v/>
      </c>
      <c r="C147" s="16" t="str">
        <f>IF($A147="","",Items!C147&amp;"")</f>
        <v/>
      </c>
      <c r="D147" s="21" t="str">
        <f>IF(OR($A147="",Locations!$A$7=""),"",N(Opening!C147)+SUMIFS(Movements!$D$4:$D$2003,Movements!$B$4:$B$2003,$A147,Movements!$F$4:$F$2003,Locations!$A$7)-SUMIFS(Movements!$D$4:$D$2003,Movements!$B$4:$B$2003,$A147,Movements!$E$4:$E$2003,Locations!$A$7))</f>
        <v/>
      </c>
      <c r="E147" s="21" t="str">
        <f>IF(OR($A147="",Locations!$A$8=""),"",N(Opening!D147)+SUMIFS(Movements!$D$4:$D$2003,Movements!$B$4:$B$2003,$A147,Movements!$F$4:$F$2003,Locations!$A$8)-SUMIFS(Movements!$D$4:$D$2003,Movements!$B$4:$B$2003,$A147,Movements!$E$4:$E$2003,Locations!$A$8))</f>
        <v/>
      </c>
      <c r="F147" s="21" t="str">
        <f>IF(OR($A147="",Locations!$A$9=""),"",N(Opening!E147)+SUMIFS(Movements!$D$4:$D$2003,Movements!$B$4:$B$2003,$A147,Movements!$F$4:$F$2003,Locations!$A$9)-SUMIFS(Movements!$D$4:$D$2003,Movements!$B$4:$B$2003,$A147,Movements!$E$4:$E$2003,Locations!$A$9))</f>
        <v/>
      </c>
      <c r="G147" s="21" t="str">
        <f>IF(OR($A147="",Locations!$A$10=""),"",N(Opening!F147)+SUMIFS(Movements!$D$4:$D$2003,Movements!$B$4:$B$2003,$A147,Movements!$F$4:$F$2003,Locations!$A$10)-SUMIFS(Movements!$D$4:$D$2003,Movements!$B$4:$B$2003,$A147,Movements!$E$4:$E$2003,Locations!$A$10))</f>
        <v/>
      </c>
      <c r="H147" s="21" t="str">
        <f>IF(OR($A147="",Locations!$A$11=""),"",N(Opening!G147)+SUMIFS(Movements!$D$4:$D$2003,Movements!$B$4:$B$2003,$A147,Movements!$F$4:$F$2003,Locations!$A$11)-SUMIFS(Movements!$D$4:$D$2003,Movements!$B$4:$B$2003,$A147,Movements!$E$4:$E$2003,Locations!$A$11))</f>
        <v/>
      </c>
      <c r="I147" s="21" t="str">
        <f>IF(OR($A147="",Locations!$A$12=""),"",N(Opening!H147)+SUMIFS(Movements!$D$4:$D$2003,Movements!$B$4:$B$2003,$A147,Movements!$F$4:$F$2003,Locations!$A$12)-SUMIFS(Movements!$D$4:$D$2003,Movements!$B$4:$B$2003,$A147,Movements!$E$4:$E$2003,Locations!$A$12))</f>
        <v/>
      </c>
      <c r="J147" s="21" t="str">
        <f>IF(OR($A147="",Locations!$A$13=""),"",N(Opening!I147)+SUMIFS(Movements!$D$4:$D$2003,Movements!$B$4:$B$2003,$A147,Movements!$F$4:$F$2003,Locations!$A$13)-SUMIFS(Movements!$D$4:$D$2003,Movements!$B$4:$B$2003,$A147,Movements!$E$4:$E$2003,Locations!$A$13))</f>
        <v/>
      </c>
      <c r="K147" s="21" t="str">
        <f>IF(OR($A147="",Locations!$A$14=""),"",N(Opening!J147)+SUMIFS(Movements!$D$4:$D$2003,Movements!$B$4:$B$2003,$A147,Movements!$F$4:$F$2003,Locations!$A$14)-SUMIFS(Movements!$D$4:$D$2003,Movements!$B$4:$B$2003,$A147,Movements!$E$4:$E$2003,Locations!$A$14))</f>
        <v/>
      </c>
      <c r="L147" s="22" t="str">
        <f t="shared" si="4"/>
        <v/>
      </c>
      <c r="M147" s="21" t="str">
        <f>IF($A147="","",N(Items!E147))</f>
        <v/>
      </c>
      <c r="N147" s="23" t="str">
        <f t="shared" si="5"/>
        <v/>
      </c>
      <c r="O147" s="21" t="str">
        <f>IF($A147="","",IF(L147&lt;=M147,MAX(0,N(Items!F147)-L147),0))</f>
        <v/>
      </c>
      <c r="P147" s="24" t="str">
        <f>IF($A147="","",ROUND(L147*N(Items!D147),2))</f>
        <v/>
      </c>
    </row>
    <row r="148" spans="1:16" x14ac:dyDescent="0.3">
      <c r="A148" s="16" t="str">
        <f>IF(Items!A148="","",Items!A148)</f>
        <v/>
      </c>
      <c r="B148" s="16" t="str">
        <f>IF($A148="","",Items!B148)</f>
        <v/>
      </c>
      <c r="C148" s="16" t="str">
        <f>IF($A148="","",Items!C148&amp;"")</f>
        <v/>
      </c>
      <c r="D148" s="21" t="str">
        <f>IF(OR($A148="",Locations!$A$7=""),"",N(Opening!C148)+SUMIFS(Movements!$D$4:$D$2003,Movements!$B$4:$B$2003,$A148,Movements!$F$4:$F$2003,Locations!$A$7)-SUMIFS(Movements!$D$4:$D$2003,Movements!$B$4:$B$2003,$A148,Movements!$E$4:$E$2003,Locations!$A$7))</f>
        <v/>
      </c>
      <c r="E148" s="21" t="str">
        <f>IF(OR($A148="",Locations!$A$8=""),"",N(Opening!D148)+SUMIFS(Movements!$D$4:$D$2003,Movements!$B$4:$B$2003,$A148,Movements!$F$4:$F$2003,Locations!$A$8)-SUMIFS(Movements!$D$4:$D$2003,Movements!$B$4:$B$2003,$A148,Movements!$E$4:$E$2003,Locations!$A$8))</f>
        <v/>
      </c>
      <c r="F148" s="21" t="str">
        <f>IF(OR($A148="",Locations!$A$9=""),"",N(Opening!E148)+SUMIFS(Movements!$D$4:$D$2003,Movements!$B$4:$B$2003,$A148,Movements!$F$4:$F$2003,Locations!$A$9)-SUMIFS(Movements!$D$4:$D$2003,Movements!$B$4:$B$2003,$A148,Movements!$E$4:$E$2003,Locations!$A$9))</f>
        <v/>
      </c>
      <c r="G148" s="21" t="str">
        <f>IF(OR($A148="",Locations!$A$10=""),"",N(Opening!F148)+SUMIFS(Movements!$D$4:$D$2003,Movements!$B$4:$B$2003,$A148,Movements!$F$4:$F$2003,Locations!$A$10)-SUMIFS(Movements!$D$4:$D$2003,Movements!$B$4:$B$2003,$A148,Movements!$E$4:$E$2003,Locations!$A$10))</f>
        <v/>
      </c>
      <c r="H148" s="21" t="str">
        <f>IF(OR($A148="",Locations!$A$11=""),"",N(Opening!G148)+SUMIFS(Movements!$D$4:$D$2003,Movements!$B$4:$B$2003,$A148,Movements!$F$4:$F$2003,Locations!$A$11)-SUMIFS(Movements!$D$4:$D$2003,Movements!$B$4:$B$2003,$A148,Movements!$E$4:$E$2003,Locations!$A$11))</f>
        <v/>
      </c>
      <c r="I148" s="21" t="str">
        <f>IF(OR($A148="",Locations!$A$12=""),"",N(Opening!H148)+SUMIFS(Movements!$D$4:$D$2003,Movements!$B$4:$B$2003,$A148,Movements!$F$4:$F$2003,Locations!$A$12)-SUMIFS(Movements!$D$4:$D$2003,Movements!$B$4:$B$2003,$A148,Movements!$E$4:$E$2003,Locations!$A$12))</f>
        <v/>
      </c>
      <c r="J148" s="21" t="str">
        <f>IF(OR($A148="",Locations!$A$13=""),"",N(Opening!I148)+SUMIFS(Movements!$D$4:$D$2003,Movements!$B$4:$B$2003,$A148,Movements!$F$4:$F$2003,Locations!$A$13)-SUMIFS(Movements!$D$4:$D$2003,Movements!$B$4:$B$2003,$A148,Movements!$E$4:$E$2003,Locations!$A$13))</f>
        <v/>
      </c>
      <c r="K148" s="21" t="str">
        <f>IF(OR($A148="",Locations!$A$14=""),"",N(Opening!J148)+SUMIFS(Movements!$D$4:$D$2003,Movements!$B$4:$B$2003,$A148,Movements!$F$4:$F$2003,Locations!$A$14)-SUMIFS(Movements!$D$4:$D$2003,Movements!$B$4:$B$2003,$A148,Movements!$E$4:$E$2003,Locations!$A$14))</f>
        <v/>
      </c>
      <c r="L148" s="22" t="str">
        <f t="shared" si="4"/>
        <v/>
      </c>
      <c r="M148" s="21" t="str">
        <f>IF($A148="","",N(Items!E148))</f>
        <v/>
      </c>
      <c r="N148" s="23" t="str">
        <f t="shared" si="5"/>
        <v/>
      </c>
      <c r="O148" s="21" t="str">
        <f>IF($A148="","",IF(L148&lt;=M148,MAX(0,N(Items!F148)-L148),0))</f>
        <v/>
      </c>
      <c r="P148" s="24" t="str">
        <f>IF($A148="","",ROUND(L148*N(Items!D148),2))</f>
        <v/>
      </c>
    </row>
    <row r="149" spans="1:16" x14ac:dyDescent="0.3">
      <c r="A149" s="16" t="str">
        <f>IF(Items!A149="","",Items!A149)</f>
        <v/>
      </c>
      <c r="B149" s="16" t="str">
        <f>IF($A149="","",Items!B149)</f>
        <v/>
      </c>
      <c r="C149" s="16" t="str">
        <f>IF($A149="","",Items!C149&amp;"")</f>
        <v/>
      </c>
      <c r="D149" s="21" t="str">
        <f>IF(OR($A149="",Locations!$A$7=""),"",N(Opening!C149)+SUMIFS(Movements!$D$4:$D$2003,Movements!$B$4:$B$2003,$A149,Movements!$F$4:$F$2003,Locations!$A$7)-SUMIFS(Movements!$D$4:$D$2003,Movements!$B$4:$B$2003,$A149,Movements!$E$4:$E$2003,Locations!$A$7))</f>
        <v/>
      </c>
      <c r="E149" s="21" t="str">
        <f>IF(OR($A149="",Locations!$A$8=""),"",N(Opening!D149)+SUMIFS(Movements!$D$4:$D$2003,Movements!$B$4:$B$2003,$A149,Movements!$F$4:$F$2003,Locations!$A$8)-SUMIFS(Movements!$D$4:$D$2003,Movements!$B$4:$B$2003,$A149,Movements!$E$4:$E$2003,Locations!$A$8))</f>
        <v/>
      </c>
      <c r="F149" s="21" t="str">
        <f>IF(OR($A149="",Locations!$A$9=""),"",N(Opening!E149)+SUMIFS(Movements!$D$4:$D$2003,Movements!$B$4:$B$2003,$A149,Movements!$F$4:$F$2003,Locations!$A$9)-SUMIFS(Movements!$D$4:$D$2003,Movements!$B$4:$B$2003,$A149,Movements!$E$4:$E$2003,Locations!$A$9))</f>
        <v/>
      </c>
      <c r="G149" s="21" t="str">
        <f>IF(OR($A149="",Locations!$A$10=""),"",N(Opening!F149)+SUMIFS(Movements!$D$4:$D$2003,Movements!$B$4:$B$2003,$A149,Movements!$F$4:$F$2003,Locations!$A$10)-SUMIFS(Movements!$D$4:$D$2003,Movements!$B$4:$B$2003,$A149,Movements!$E$4:$E$2003,Locations!$A$10))</f>
        <v/>
      </c>
      <c r="H149" s="21" t="str">
        <f>IF(OR($A149="",Locations!$A$11=""),"",N(Opening!G149)+SUMIFS(Movements!$D$4:$D$2003,Movements!$B$4:$B$2003,$A149,Movements!$F$4:$F$2003,Locations!$A$11)-SUMIFS(Movements!$D$4:$D$2003,Movements!$B$4:$B$2003,$A149,Movements!$E$4:$E$2003,Locations!$A$11))</f>
        <v/>
      </c>
      <c r="I149" s="21" t="str">
        <f>IF(OR($A149="",Locations!$A$12=""),"",N(Opening!H149)+SUMIFS(Movements!$D$4:$D$2003,Movements!$B$4:$B$2003,$A149,Movements!$F$4:$F$2003,Locations!$A$12)-SUMIFS(Movements!$D$4:$D$2003,Movements!$B$4:$B$2003,$A149,Movements!$E$4:$E$2003,Locations!$A$12))</f>
        <v/>
      </c>
      <c r="J149" s="21" t="str">
        <f>IF(OR($A149="",Locations!$A$13=""),"",N(Opening!I149)+SUMIFS(Movements!$D$4:$D$2003,Movements!$B$4:$B$2003,$A149,Movements!$F$4:$F$2003,Locations!$A$13)-SUMIFS(Movements!$D$4:$D$2003,Movements!$B$4:$B$2003,$A149,Movements!$E$4:$E$2003,Locations!$A$13))</f>
        <v/>
      </c>
      <c r="K149" s="21" t="str">
        <f>IF(OR($A149="",Locations!$A$14=""),"",N(Opening!J149)+SUMIFS(Movements!$D$4:$D$2003,Movements!$B$4:$B$2003,$A149,Movements!$F$4:$F$2003,Locations!$A$14)-SUMIFS(Movements!$D$4:$D$2003,Movements!$B$4:$B$2003,$A149,Movements!$E$4:$E$2003,Locations!$A$14))</f>
        <v/>
      </c>
      <c r="L149" s="22" t="str">
        <f t="shared" si="4"/>
        <v/>
      </c>
      <c r="M149" s="21" t="str">
        <f>IF($A149="","",N(Items!E149))</f>
        <v/>
      </c>
      <c r="N149" s="23" t="str">
        <f t="shared" si="5"/>
        <v/>
      </c>
      <c r="O149" s="21" t="str">
        <f>IF($A149="","",IF(L149&lt;=M149,MAX(0,N(Items!F149)-L149),0))</f>
        <v/>
      </c>
      <c r="P149" s="24" t="str">
        <f>IF($A149="","",ROUND(L149*N(Items!D149),2))</f>
        <v/>
      </c>
    </row>
    <row r="150" spans="1:16" x14ac:dyDescent="0.3">
      <c r="A150" s="16" t="str">
        <f>IF(Items!A150="","",Items!A150)</f>
        <v/>
      </c>
      <c r="B150" s="16" t="str">
        <f>IF($A150="","",Items!B150)</f>
        <v/>
      </c>
      <c r="C150" s="16" t="str">
        <f>IF($A150="","",Items!C150&amp;"")</f>
        <v/>
      </c>
      <c r="D150" s="21" t="str">
        <f>IF(OR($A150="",Locations!$A$7=""),"",N(Opening!C150)+SUMIFS(Movements!$D$4:$D$2003,Movements!$B$4:$B$2003,$A150,Movements!$F$4:$F$2003,Locations!$A$7)-SUMIFS(Movements!$D$4:$D$2003,Movements!$B$4:$B$2003,$A150,Movements!$E$4:$E$2003,Locations!$A$7))</f>
        <v/>
      </c>
      <c r="E150" s="21" t="str">
        <f>IF(OR($A150="",Locations!$A$8=""),"",N(Opening!D150)+SUMIFS(Movements!$D$4:$D$2003,Movements!$B$4:$B$2003,$A150,Movements!$F$4:$F$2003,Locations!$A$8)-SUMIFS(Movements!$D$4:$D$2003,Movements!$B$4:$B$2003,$A150,Movements!$E$4:$E$2003,Locations!$A$8))</f>
        <v/>
      </c>
      <c r="F150" s="21" t="str">
        <f>IF(OR($A150="",Locations!$A$9=""),"",N(Opening!E150)+SUMIFS(Movements!$D$4:$D$2003,Movements!$B$4:$B$2003,$A150,Movements!$F$4:$F$2003,Locations!$A$9)-SUMIFS(Movements!$D$4:$D$2003,Movements!$B$4:$B$2003,$A150,Movements!$E$4:$E$2003,Locations!$A$9))</f>
        <v/>
      </c>
      <c r="G150" s="21" t="str">
        <f>IF(OR($A150="",Locations!$A$10=""),"",N(Opening!F150)+SUMIFS(Movements!$D$4:$D$2003,Movements!$B$4:$B$2003,$A150,Movements!$F$4:$F$2003,Locations!$A$10)-SUMIFS(Movements!$D$4:$D$2003,Movements!$B$4:$B$2003,$A150,Movements!$E$4:$E$2003,Locations!$A$10))</f>
        <v/>
      </c>
      <c r="H150" s="21" t="str">
        <f>IF(OR($A150="",Locations!$A$11=""),"",N(Opening!G150)+SUMIFS(Movements!$D$4:$D$2003,Movements!$B$4:$B$2003,$A150,Movements!$F$4:$F$2003,Locations!$A$11)-SUMIFS(Movements!$D$4:$D$2003,Movements!$B$4:$B$2003,$A150,Movements!$E$4:$E$2003,Locations!$A$11))</f>
        <v/>
      </c>
      <c r="I150" s="21" t="str">
        <f>IF(OR($A150="",Locations!$A$12=""),"",N(Opening!H150)+SUMIFS(Movements!$D$4:$D$2003,Movements!$B$4:$B$2003,$A150,Movements!$F$4:$F$2003,Locations!$A$12)-SUMIFS(Movements!$D$4:$D$2003,Movements!$B$4:$B$2003,$A150,Movements!$E$4:$E$2003,Locations!$A$12))</f>
        <v/>
      </c>
      <c r="J150" s="21" t="str">
        <f>IF(OR($A150="",Locations!$A$13=""),"",N(Opening!I150)+SUMIFS(Movements!$D$4:$D$2003,Movements!$B$4:$B$2003,$A150,Movements!$F$4:$F$2003,Locations!$A$13)-SUMIFS(Movements!$D$4:$D$2003,Movements!$B$4:$B$2003,$A150,Movements!$E$4:$E$2003,Locations!$A$13))</f>
        <v/>
      </c>
      <c r="K150" s="21" t="str">
        <f>IF(OR($A150="",Locations!$A$14=""),"",N(Opening!J150)+SUMIFS(Movements!$D$4:$D$2003,Movements!$B$4:$B$2003,$A150,Movements!$F$4:$F$2003,Locations!$A$14)-SUMIFS(Movements!$D$4:$D$2003,Movements!$B$4:$B$2003,$A150,Movements!$E$4:$E$2003,Locations!$A$14))</f>
        <v/>
      </c>
      <c r="L150" s="22" t="str">
        <f t="shared" si="4"/>
        <v/>
      </c>
      <c r="M150" s="21" t="str">
        <f>IF($A150="","",N(Items!E150))</f>
        <v/>
      </c>
      <c r="N150" s="23" t="str">
        <f t="shared" si="5"/>
        <v/>
      </c>
      <c r="O150" s="21" t="str">
        <f>IF($A150="","",IF(L150&lt;=M150,MAX(0,N(Items!F150)-L150),0))</f>
        <v/>
      </c>
      <c r="P150" s="24" t="str">
        <f>IF($A150="","",ROUND(L150*N(Items!D150),2))</f>
        <v/>
      </c>
    </row>
    <row r="151" spans="1:16" x14ac:dyDescent="0.3">
      <c r="A151" s="16" t="str">
        <f>IF(Items!A151="","",Items!A151)</f>
        <v/>
      </c>
      <c r="B151" s="16" t="str">
        <f>IF($A151="","",Items!B151)</f>
        <v/>
      </c>
      <c r="C151" s="16" t="str">
        <f>IF($A151="","",Items!C151&amp;"")</f>
        <v/>
      </c>
      <c r="D151" s="21" t="str">
        <f>IF(OR($A151="",Locations!$A$7=""),"",N(Opening!C151)+SUMIFS(Movements!$D$4:$D$2003,Movements!$B$4:$B$2003,$A151,Movements!$F$4:$F$2003,Locations!$A$7)-SUMIFS(Movements!$D$4:$D$2003,Movements!$B$4:$B$2003,$A151,Movements!$E$4:$E$2003,Locations!$A$7))</f>
        <v/>
      </c>
      <c r="E151" s="21" t="str">
        <f>IF(OR($A151="",Locations!$A$8=""),"",N(Opening!D151)+SUMIFS(Movements!$D$4:$D$2003,Movements!$B$4:$B$2003,$A151,Movements!$F$4:$F$2003,Locations!$A$8)-SUMIFS(Movements!$D$4:$D$2003,Movements!$B$4:$B$2003,$A151,Movements!$E$4:$E$2003,Locations!$A$8))</f>
        <v/>
      </c>
      <c r="F151" s="21" t="str">
        <f>IF(OR($A151="",Locations!$A$9=""),"",N(Opening!E151)+SUMIFS(Movements!$D$4:$D$2003,Movements!$B$4:$B$2003,$A151,Movements!$F$4:$F$2003,Locations!$A$9)-SUMIFS(Movements!$D$4:$D$2003,Movements!$B$4:$B$2003,$A151,Movements!$E$4:$E$2003,Locations!$A$9))</f>
        <v/>
      </c>
      <c r="G151" s="21" t="str">
        <f>IF(OR($A151="",Locations!$A$10=""),"",N(Opening!F151)+SUMIFS(Movements!$D$4:$D$2003,Movements!$B$4:$B$2003,$A151,Movements!$F$4:$F$2003,Locations!$A$10)-SUMIFS(Movements!$D$4:$D$2003,Movements!$B$4:$B$2003,$A151,Movements!$E$4:$E$2003,Locations!$A$10))</f>
        <v/>
      </c>
      <c r="H151" s="21" t="str">
        <f>IF(OR($A151="",Locations!$A$11=""),"",N(Opening!G151)+SUMIFS(Movements!$D$4:$D$2003,Movements!$B$4:$B$2003,$A151,Movements!$F$4:$F$2003,Locations!$A$11)-SUMIFS(Movements!$D$4:$D$2003,Movements!$B$4:$B$2003,$A151,Movements!$E$4:$E$2003,Locations!$A$11))</f>
        <v/>
      </c>
      <c r="I151" s="21" t="str">
        <f>IF(OR($A151="",Locations!$A$12=""),"",N(Opening!H151)+SUMIFS(Movements!$D$4:$D$2003,Movements!$B$4:$B$2003,$A151,Movements!$F$4:$F$2003,Locations!$A$12)-SUMIFS(Movements!$D$4:$D$2003,Movements!$B$4:$B$2003,$A151,Movements!$E$4:$E$2003,Locations!$A$12))</f>
        <v/>
      </c>
      <c r="J151" s="21" t="str">
        <f>IF(OR($A151="",Locations!$A$13=""),"",N(Opening!I151)+SUMIFS(Movements!$D$4:$D$2003,Movements!$B$4:$B$2003,$A151,Movements!$F$4:$F$2003,Locations!$A$13)-SUMIFS(Movements!$D$4:$D$2003,Movements!$B$4:$B$2003,$A151,Movements!$E$4:$E$2003,Locations!$A$13))</f>
        <v/>
      </c>
      <c r="K151" s="21" t="str">
        <f>IF(OR($A151="",Locations!$A$14=""),"",N(Opening!J151)+SUMIFS(Movements!$D$4:$D$2003,Movements!$B$4:$B$2003,$A151,Movements!$F$4:$F$2003,Locations!$A$14)-SUMIFS(Movements!$D$4:$D$2003,Movements!$B$4:$B$2003,$A151,Movements!$E$4:$E$2003,Locations!$A$14))</f>
        <v/>
      </c>
      <c r="L151" s="22" t="str">
        <f t="shared" si="4"/>
        <v/>
      </c>
      <c r="M151" s="21" t="str">
        <f>IF($A151="","",N(Items!E151))</f>
        <v/>
      </c>
      <c r="N151" s="23" t="str">
        <f t="shared" si="5"/>
        <v/>
      </c>
      <c r="O151" s="21" t="str">
        <f>IF($A151="","",IF(L151&lt;=M151,MAX(0,N(Items!F151)-L151),0))</f>
        <v/>
      </c>
      <c r="P151" s="24" t="str">
        <f>IF($A151="","",ROUND(L151*N(Items!D151),2))</f>
        <v/>
      </c>
    </row>
    <row r="152" spans="1:16" x14ac:dyDescent="0.3">
      <c r="A152" s="16" t="str">
        <f>IF(Items!A152="","",Items!A152)</f>
        <v/>
      </c>
      <c r="B152" s="16" t="str">
        <f>IF($A152="","",Items!B152)</f>
        <v/>
      </c>
      <c r="C152" s="16" t="str">
        <f>IF($A152="","",Items!C152&amp;"")</f>
        <v/>
      </c>
      <c r="D152" s="21" t="str">
        <f>IF(OR($A152="",Locations!$A$7=""),"",N(Opening!C152)+SUMIFS(Movements!$D$4:$D$2003,Movements!$B$4:$B$2003,$A152,Movements!$F$4:$F$2003,Locations!$A$7)-SUMIFS(Movements!$D$4:$D$2003,Movements!$B$4:$B$2003,$A152,Movements!$E$4:$E$2003,Locations!$A$7))</f>
        <v/>
      </c>
      <c r="E152" s="21" t="str">
        <f>IF(OR($A152="",Locations!$A$8=""),"",N(Opening!D152)+SUMIFS(Movements!$D$4:$D$2003,Movements!$B$4:$B$2003,$A152,Movements!$F$4:$F$2003,Locations!$A$8)-SUMIFS(Movements!$D$4:$D$2003,Movements!$B$4:$B$2003,$A152,Movements!$E$4:$E$2003,Locations!$A$8))</f>
        <v/>
      </c>
      <c r="F152" s="21" t="str">
        <f>IF(OR($A152="",Locations!$A$9=""),"",N(Opening!E152)+SUMIFS(Movements!$D$4:$D$2003,Movements!$B$4:$B$2003,$A152,Movements!$F$4:$F$2003,Locations!$A$9)-SUMIFS(Movements!$D$4:$D$2003,Movements!$B$4:$B$2003,$A152,Movements!$E$4:$E$2003,Locations!$A$9))</f>
        <v/>
      </c>
      <c r="G152" s="21" t="str">
        <f>IF(OR($A152="",Locations!$A$10=""),"",N(Opening!F152)+SUMIFS(Movements!$D$4:$D$2003,Movements!$B$4:$B$2003,$A152,Movements!$F$4:$F$2003,Locations!$A$10)-SUMIFS(Movements!$D$4:$D$2003,Movements!$B$4:$B$2003,$A152,Movements!$E$4:$E$2003,Locations!$A$10))</f>
        <v/>
      </c>
      <c r="H152" s="21" t="str">
        <f>IF(OR($A152="",Locations!$A$11=""),"",N(Opening!G152)+SUMIFS(Movements!$D$4:$D$2003,Movements!$B$4:$B$2003,$A152,Movements!$F$4:$F$2003,Locations!$A$11)-SUMIFS(Movements!$D$4:$D$2003,Movements!$B$4:$B$2003,$A152,Movements!$E$4:$E$2003,Locations!$A$11))</f>
        <v/>
      </c>
      <c r="I152" s="21" t="str">
        <f>IF(OR($A152="",Locations!$A$12=""),"",N(Opening!H152)+SUMIFS(Movements!$D$4:$D$2003,Movements!$B$4:$B$2003,$A152,Movements!$F$4:$F$2003,Locations!$A$12)-SUMIFS(Movements!$D$4:$D$2003,Movements!$B$4:$B$2003,$A152,Movements!$E$4:$E$2003,Locations!$A$12))</f>
        <v/>
      </c>
      <c r="J152" s="21" t="str">
        <f>IF(OR($A152="",Locations!$A$13=""),"",N(Opening!I152)+SUMIFS(Movements!$D$4:$D$2003,Movements!$B$4:$B$2003,$A152,Movements!$F$4:$F$2003,Locations!$A$13)-SUMIFS(Movements!$D$4:$D$2003,Movements!$B$4:$B$2003,$A152,Movements!$E$4:$E$2003,Locations!$A$13))</f>
        <v/>
      </c>
      <c r="K152" s="21" t="str">
        <f>IF(OR($A152="",Locations!$A$14=""),"",N(Opening!J152)+SUMIFS(Movements!$D$4:$D$2003,Movements!$B$4:$B$2003,$A152,Movements!$F$4:$F$2003,Locations!$A$14)-SUMIFS(Movements!$D$4:$D$2003,Movements!$B$4:$B$2003,$A152,Movements!$E$4:$E$2003,Locations!$A$14))</f>
        <v/>
      </c>
      <c r="L152" s="22" t="str">
        <f t="shared" si="4"/>
        <v/>
      </c>
      <c r="M152" s="21" t="str">
        <f>IF($A152="","",N(Items!E152))</f>
        <v/>
      </c>
      <c r="N152" s="23" t="str">
        <f t="shared" si="5"/>
        <v/>
      </c>
      <c r="O152" s="21" t="str">
        <f>IF($A152="","",IF(L152&lt;=M152,MAX(0,N(Items!F152)-L152),0))</f>
        <v/>
      </c>
      <c r="P152" s="24" t="str">
        <f>IF($A152="","",ROUND(L152*N(Items!D152),2))</f>
        <v/>
      </c>
    </row>
    <row r="153" spans="1:16" x14ac:dyDescent="0.3">
      <c r="A153" s="16" t="str">
        <f>IF(Items!A153="","",Items!A153)</f>
        <v/>
      </c>
      <c r="B153" s="16" t="str">
        <f>IF($A153="","",Items!B153)</f>
        <v/>
      </c>
      <c r="C153" s="16" t="str">
        <f>IF($A153="","",Items!C153&amp;"")</f>
        <v/>
      </c>
      <c r="D153" s="21" t="str">
        <f>IF(OR($A153="",Locations!$A$7=""),"",N(Opening!C153)+SUMIFS(Movements!$D$4:$D$2003,Movements!$B$4:$B$2003,$A153,Movements!$F$4:$F$2003,Locations!$A$7)-SUMIFS(Movements!$D$4:$D$2003,Movements!$B$4:$B$2003,$A153,Movements!$E$4:$E$2003,Locations!$A$7))</f>
        <v/>
      </c>
      <c r="E153" s="21" t="str">
        <f>IF(OR($A153="",Locations!$A$8=""),"",N(Opening!D153)+SUMIFS(Movements!$D$4:$D$2003,Movements!$B$4:$B$2003,$A153,Movements!$F$4:$F$2003,Locations!$A$8)-SUMIFS(Movements!$D$4:$D$2003,Movements!$B$4:$B$2003,$A153,Movements!$E$4:$E$2003,Locations!$A$8))</f>
        <v/>
      </c>
      <c r="F153" s="21" t="str">
        <f>IF(OR($A153="",Locations!$A$9=""),"",N(Opening!E153)+SUMIFS(Movements!$D$4:$D$2003,Movements!$B$4:$B$2003,$A153,Movements!$F$4:$F$2003,Locations!$A$9)-SUMIFS(Movements!$D$4:$D$2003,Movements!$B$4:$B$2003,$A153,Movements!$E$4:$E$2003,Locations!$A$9))</f>
        <v/>
      </c>
      <c r="G153" s="21" t="str">
        <f>IF(OR($A153="",Locations!$A$10=""),"",N(Opening!F153)+SUMIFS(Movements!$D$4:$D$2003,Movements!$B$4:$B$2003,$A153,Movements!$F$4:$F$2003,Locations!$A$10)-SUMIFS(Movements!$D$4:$D$2003,Movements!$B$4:$B$2003,$A153,Movements!$E$4:$E$2003,Locations!$A$10))</f>
        <v/>
      </c>
      <c r="H153" s="21" t="str">
        <f>IF(OR($A153="",Locations!$A$11=""),"",N(Opening!G153)+SUMIFS(Movements!$D$4:$D$2003,Movements!$B$4:$B$2003,$A153,Movements!$F$4:$F$2003,Locations!$A$11)-SUMIFS(Movements!$D$4:$D$2003,Movements!$B$4:$B$2003,$A153,Movements!$E$4:$E$2003,Locations!$A$11))</f>
        <v/>
      </c>
      <c r="I153" s="21" t="str">
        <f>IF(OR($A153="",Locations!$A$12=""),"",N(Opening!H153)+SUMIFS(Movements!$D$4:$D$2003,Movements!$B$4:$B$2003,$A153,Movements!$F$4:$F$2003,Locations!$A$12)-SUMIFS(Movements!$D$4:$D$2003,Movements!$B$4:$B$2003,$A153,Movements!$E$4:$E$2003,Locations!$A$12))</f>
        <v/>
      </c>
      <c r="J153" s="21" t="str">
        <f>IF(OR($A153="",Locations!$A$13=""),"",N(Opening!I153)+SUMIFS(Movements!$D$4:$D$2003,Movements!$B$4:$B$2003,$A153,Movements!$F$4:$F$2003,Locations!$A$13)-SUMIFS(Movements!$D$4:$D$2003,Movements!$B$4:$B$2003,$A153,Movements!$E$4:$E$2003,Locations!$A$13))</f>
        <v/>
      </c>
      <c r="K153" s="21" t="str">
        <f>IF(OR($A153="",Locations!$A$14=""),"",N(Opening!J153)+SUMIFS(Movements!$D$4:$D$2003,Movements!$B$4:$B$2003,$A153,Movements!$F$4:$F$2003,Locations!$A$14)-SUMIFS(Movements!$D$4:$D$2003,Movements!$B$4:$B$2003,$A153,Movements!$E$4:$E$2003,Locations!$A$14))</f>
        <v/>
      </c>
      <c r="L153" s="22" t="str">
        <f t="shared" si="4"/>
        <v/>
      </c>
      <c r="M153" s="21" t="str">
        <f>IF($A153="","",N(Items!E153))</f>
        <v/>
      </c>
      <c r="N153" s="23" t="str">
        <f t="shared" si="5"/>
        <v/>
      </c>
      <c r="O153" s="21" t="str">
        <f>IF($A153="","",IF(L153&lt;=M153,MAX(0,N(Items!F153)-L153),0))</f>
        <v/>
      </c>
      <c r="P153" s="24" t="str">
        <f>IF($A153="","",ROUND(L153*N(Items!D153),2))</f>
        <v/>
      </c>
    </row>
    <row r="154" spans="1:16" x14ac:dyDescent="0.3">
      <c r="A154" s="16" t="str">
        <f>IF(Items!A154="","",Items!A154)</f>
        <v/>
      </c>
      <c r="B154" s="16" t="str">
        <f>IF($A154="","",Items!B154)</f>
        <v/>
      </c>
      <c r="C154" s="16" t="str">
        <f>IF($A154="","",Items!C154&amp;"")</f>
        <v/>
      </c>
      <c r="D154" s="21" t="str">
        <f>IF(OR($A154="",Locations!$A$7=""),"",N(Opening!C154)+SUMIFS(Movements!$D$4:$D$2003,Movements!$B$4:$B$2003,$A154,Movements!$F$4:$F$2003,Locations!$A$7)-SUMIFS(Movements!$D$4:$D$2003,Movements!$B$4:$B$2003,$A154,Movements!$E$4:$E$2003,Locations!$A$7))</f>
        <v/>
      </c>
      <c r="E154" s="21" t="str">
        <f>IF(OR($A154="",Locations!$A$8=""),"",N(Opening!D154)+SUMIFS(Movements!$D$4:$D$2003,Movements!$B$4:$B$2003,$A154,Movements!$F$4:$F$2003,Locations!$A$8)-SUMIFS(Movements!$D$4:$D$2003,Movements!$B$4:$B$2003,$A154,Movements!$E$4:$E$2003,Locations!$A$8))</f>
        <v/>
      </c>
      <c r="F154" s="21" t="str">
        <f>IF(OR($A154="",Locations!$A$9=""),"",N(Opening!E154)+SUMIFS(Movements!$D$4:$D$2003,Movements!$B$4:$B$2003,$A154,Movements!$F$4:$F$2003,Locations!$A$9)-SUMIFS(Movements!$D$4:$D$2003,Movements!$B$4:$B$2003,$A154,Movements!$E$4:$E$2003,Locations!$A$9))</f>
        <v/>
      </c>
      <c r="G154" s="21" t="str">
        <f>IF(OR($A154="",Locations!$A$10=""),"",N(Opening!F154)+SUMIFS(Movements!$D$4:$D$2003,Movements!$B$4:$B$2003,$A154,Movements!$F$4:$F$2003,Locations!$A$10)-SUMIFS(Movements!$D$4:$D$2003,Movements!$B$4:$B$2003,$A154,Movements!$E$4:$E$2003,Locations!$A$10))</f>
        <v/>
      </c>
      <c r="H154" s="21" t="str">
        <f>IF(OR($A154="",Locations!$A$11=""),"",N(Opening!G154)+SUMIFS(Movements!$D$4:$D$2003,Movements!$B$4:$B$2003,$A154,Movements!$F$4:$F$2003,Locations!$A$11)-SUMIFS(Movements!$D$4:$D$2003,Movements!$B$4:$B$2003,$A154,Movements!$E$4:$E$2003,Locations!$A$11))</f>
        <v/>
      </c>
      <c r="I154" s="21" t="str">
        <f>IF(OR($A154="",Locations!$A$12=""),"",N(Opening!H154)+SUMIFS(Movements!$D$4:$D$2003,Movements!$B$4:$B$2003,$A154,Movements!$F$4:$F$2003,Locations!$A$12)-SUMIFS(Movements!$D$4:$D$2003,Movements!$B$4:$B$2003,$A154,Movements!$E$4:$E$2003,Locations!$A$12))</f>
        <v/>
      </c>
      <c r="J154" s="21" t="str">
        <f>IF(OR($A154="",Locations!$A$13=""),"",N(Opening!I154)+SUMIFS(Movements!$D$4:$D$2003,Movements!$B$4:$B$2003,$A154,Movements!$F$4:$F$2003,Locations!$A$13)-SUMIFS(Movements!$D$4:$D$2003,Movements!$B$4:$B$2003,$A154,Movements!$E$4:$E$2003,Locations!$A$13))</f>
        <v/>
      </c>
      <c r="K154" s="21" t="str">
        <f>IF(OR($A154="",Locations!$A$14=""),"",N(Opening!J154)+SUMIFS(Movements!$D$4:$D$2003,Movements!$B$4:$B$2003,$A154,Movements!$F$4:$F$2003,Locations!$A$14)-SUMIFS(Movements!$D$4:$D$2003,Movements!$B$4:$B$2003,$A154,Movements!$E$4:$E$2003,Locations!$A$14))</f>
        <v/>
      </c>
      <c r="L154" s="22" t="str">
        <f t="shared" si="4"/>
        <v/>
      </c>
      <c r="M154" s="21" t="str">
        <f>IF($A154="","",N(Items!E154))</f>
        <v/>
      </c>
      <c r="N154" s="23" t="str">
        <f t="shared" si="5"/>
        <v/>
      </c>
      <c r="O154" s="21" t="str">
        <f>IF($A154="","",IF(L154&lt;=M154,MAX(0,N(Items!F154)-L154),0))</f>
        <v/>
      </c>
      <c r="P154" s="24" t="str">
        <f>IF($A154="","",ROUND(L154*N(Items!D154),2))</f>
        <v/>
      </c>
    </row>
    <row r="155" spans="1:16" x14ac:dyDescent="0.3">
      <c r="A155" s="16" t="str">
        <f>IF(Items!A155="","",Items!A155)</f>
        <v/>
      </c>
      <c r="B155" s="16" t="str">
        <f>IF($A155="","",Items!B155)</f>
        <v/>
      </c>
      <c r="C155" s="16" t="str">
        <f>IF($A155="","",Items!C155&amp;"")</f>
        <v/>
      </c>
      <c r="D155" s="21" t="str">
        <f>IF(OR($A155="",Locations!$A$7=""),"",N(Opening!C155)+SUMIFS(Movements!$D$4:$D$2003,Movements!$B$4:$B$2003,$A155,Movements!$F$4:$F$2003,Locations!$A$7)-SUMIFS(Movements!$D$4:$D$2003,Movements!$B$4:$B$2003,$A155,Movements!$E$4:$E$2003,Locations!$A$7))</f>
        <v/>
      </c>
      <c r="E155" s="21" t="str">
        <f>IF(OR($A155="",Locations!$A$8=""),"",N(Opening!D155)+SUMIFS(Movements!$D$4:$D$2003,Movements!$B$4:$B$2003,$A155,Movements!$F$4:$F$2003,Locations!$A$8)-SUMIFS(Movements!$D$4:$D$2003,Movements!$B$4:$B$2003,$A155,Movements!$E$4:$E$2003,Locations!$A$8))</f>
        <v/>
      </c>
      <c r="F155" s="21" t="str">
        <f>IF(OR($A155="",Locations!$A$9=""),"",N(Opening!E155)+SUMIFS(Movements!$D$4:$D$2003,Movements!$B$4:$B$2003,$A155,Movements!$F$4:$F$2003,Locations!$A$9)-SUMIFS(Movements!$D$4:$D$2003,Movements!$B$4:$B$2003,$A155,Movements!$E$4:$E$2003,Locations!$A$9))</f>
        <v/>
      </c>
      <c r="G155" s="21" t="str">
        <f>IF(OR($A155="",Locations!$A$10=""),"",N(Opening!F155)+SUMIFS(Movements!$D$4:$D$2003,Movements!$B$4:$B$2003,$A155,Movements!$F$4:$F$2003,Locations!$A$10)-SUMIFS(Movements!$D$4:$D$2003,Movements!$B$4:$B$2003,$A155,Movements!$E$4:$E$2003,Locations!$A$10))</f>
        <v/>
      </c>
      <c r="H155" s="21" t="str">
        <f>IF(OR($A155="",Locations!$A$11=""),"",N(Opening!G155)+SUMIFS(Movements!$D$4:$D$2003,Movements!$B$4:$B$2003,$A155,Movements!$F$4:$F$2003,Locations!$A$11)-SUMIFS(Movements!$D$4:$D$2003,Movements!$B$4:$B$2003,$A155,Movements!$E$4:$E$2003,Locations!$A$11))</f>
        <v/>
      </c>
      <c r="I155" s="21" t="str">
        <f>IF(OR($A155="",Locations!$A$12=""),"",N(Opening!H155)+SUMIFS(Movements!$D$4:$D$2003,Movements!$B$4:$B$2003,$A155,Movements!$F$4:$F$2003,Locations!$A$12)-SUMIFS(Movements!$D$4:$D$2003,Movements!$B$4:$B$2003,$A155,Movements!$E$4:$E$2003,Locations!$A$12))</f>
        <v/>
      </c>
      <c r="J155" s="21" t="str">
        <f>IF(OR($A155="",Locations!$A$13=""),"",N(Opening!I155)+SUMIFS(Movements!$D$4:$D$2003,Movements!$B$4:$B$2003,$A155,Movements!$F$4:$F$2003,Locations!$A$13)-SUMIFS(Movements!$D$4:$D$2003,Movements!$B$4:$B$2003,$A155,Movements!$E$4:$E$2003,Locations!$A$13))</f>
        <v/>
      </c>
      <c r="K155" s="21" t="str">
        <f>IF(OR($A155="",Locations!$A$14=""),"",N(Opening!J155)+SUMIFS(Movements!$D$4:$D$2003,Movements!$B$4:$B$2003,$A155,Movements!$F$4:$F$2003,Locations!$A$14)-SUMIFS(Movements!$D$4:$D$2003,Movements!$B$4:$B$2003,$A155,Movements!$E$4:$E$2003,Locations!$A$14))</f>
        <v/>
      </c>
      <c r="L155" s="22" t="str">
        <f t="shared" si="4"/>
        <v/>
      </c>
      <c r="M155" s="21" t="str">
        <f>IF($A155="","",N(Items!E155))</f>
        <v/>
      </c>
      <c r="N155" s="23" t="str">
        <f t="shared" si="5"/>
        <v/>
      </c>
      <c r="O155" s="21" t="str">
        <f>IF($A155="","",IF(L155&lt;=M155,MAX(0,N(Items!F155)-L155),0))</f>
        <v/>
      </c>
      <c r="P155" s="24" t="str">
        <f>IF($A155="","",ROUND(L155*N(Items!D155),2))</f>
        <v/>
      </c>
    </row>
    <row r="156" spans="1:16" x14ac:dyDescent="0.3">
      <c r="A156" s="16" t="str">
        <f>IF(Items!A156="","",Items!A156)</f>
        <v/>
      </c>
      <c r="B156" s="16" t="str">
        <f>IF($A156="","",Items!B156)</f>
        <v/>
      </c>
      <c r="C156" s="16" t="str">
        <f>IF($A156="","",Items!C156&amp;"")</f>
        <v/>
      </c>
      <c r="D156" s="21" t="str">
        <f>IF(OR($A156="",Locations!$A$7=""),"",N(Opening!C156)+SUMIFS(Movements!$D$4:$D$2003,Movements!$B$4:$B$2003,$A156,Movements!$F$4:$F$2003,Locations!$A$7)-SUMIFS(Movements!$D$4:$D$2003,Movements!$B$4:$B$2003,$A156,Movements!$E$4:$E$2003,Locations!$A$7))</f>
        <v/>
      </c>
      <c r="E156" s="21" t="str">
        <f>IF(OR($A156="",Locations!$A$8=""),"",N(Opening!D156)+SUMIFS(Movements!$D$4:$D$2003,Movements!$B$4:$B$2003,$A156,Movements!$F$4:$F$2003,Locations!$A$8)-SUMIFS(Movements!$D$4:$D$2003,Movements!$B$4:$B$2003,$A156,Movements!$E$4:$E$2003,Locations!$A$8))</f>
        <v/>
      </c>
      <c r="F156" s="21" t="str">
        <f>IF(OR($A156="",Locations!$A$9=""),"",N(Opening!E156)+SUMIFS(Movements!$D$4:$D$2003,Movements!$B$4:$B$2003,$A156,Movements!$F$4:$F$2003,Locations!$A$9)-SUMIFS(Movements!$D$4:$D$2003,Movements!$B$4:$B$2003,$A156,Movements!$E$4:$E$2003,Locations!$A$9))</f>
        <v/>
      </c>
      <c r="G156" s="21" t="str">
        <f>IF(OR($A156="",Locations!$A$10=""),"",N(Opening!F156)+SUMIFS(Movements!$D$4:$D$2003,Movements!$B$4:$B$2003,$A156,Movements!$F$4:$F$2003,Locations!$A$10)-SUMIFS(Movements!$D$4:$D$2003,Movements!$B$4:$B$2003,$A156,Movements!$E$4:$E$2003,Locations!$A$10))</f>
        <v/>
      </c>
      <c r="H156" s="21" t="str">
        <f>IF(OR($A156="",Locations!$A$11=""),"",N(Opening!G156)+SUMIFS(Movements!$D$4:$D$2003,Movements!$B$4:$B$2003,$A156,Movements!$F$4:$F$2003,Locations!$A$11)-SUMIFS(Movements!$D$4:$D$2003,Movements!$B$4:$B$2003,$A156,Movements!$E$4:$E$2003,Locations!$A$11))</f>
        <v/>
      </c>
      <c r="I156" s="21" t="str">
        <f>IF(OR($A156="",Locations!$A$12=""),"",N(Opening!H156)+SUMIFS(Movements!$D$4:$D$2003,Movements!$B$4:$B$2003,$A156,Movements!$F$4:$F$2003,Locations!$A$12)-SUMIFS(Movements!$D$4:$D$2003,Movements!$B$4:$B$2003,$A156,Movements!$E$4:$E$2003,Locations!$A$12))</f>
        <v/>
      </c>
      <c r="J156" s="21" t="str">
        <f>IF(OR($A156="",Locations!$A$13=""),"",N(Opening!I156)+SUMIFS(Movements!$D$4:$D$2003,Movements!$B$4:$B$2003,$A156,Movements!$F$4:$F$2003,Locations!$A$13)-SUMIFS(Movements!$D$4:$D$2003,Movements!$B$4:$B$2003,$A156,Movements!$E$4:$E$2003,Locations!$A$13))</f>
        <v/>
      </c>
      <c r="K156" s="21" t="str">
        <f>IF(OR($A156="",Locations!$A$14=""),"",N(Opening!J156)+SUMIFS(Movements!$D$4:$D$2003,Movements!$B$4:$B$2003,$A156,Movements!$F$4:$F$2003,Locations!$A$14)-SUMIFS(Movements!$D$4:$D$2003,Movements!$B$4:$B$2003,$A156,Movements!$E$4:$E$2003,Locations!$A$14))</f>
        <v/>
      </c>
      <c r="L156" s="22" t="str">
        <f t="shared" si="4"/>
        <v/>
      </c>
      <c r="M156" s="21" t="str">
        <f>IF($A156="","",N(Items!E156))</f>
        <v/>
      </c>
      <c r="N156" s="23" t="str">
        <f t="shared" si="5"/>
        <v/>
      </c>
      <c r="O156" s="21" t="str">
        <f>IF($A156="","",IF(L156&lt;=M156,MAX(0,N(Items!F156)-L156),0))</f>
        <v/>
      </c>
      <c r="P156" s="24" t="str">
        <f>IF($A156="","",ROUND(L156*N(Items!D156),2))</f>
        <v/>
      </c>
    </row>
    <row r="157" spans="1:16" x14ac:dyDescent="0.3">
      <c r="A157" s="16" t="str">
        <f>IF(Items!A157="","",Items!A157)</f>
        <v/>
      </c>
      <c r="B157" s="16" t="str">
        <f>IF($A157="","",Items!B157)</f>
        <v/>
      </c>
      <c r="C157" s="16" t="str">
        <f>IF($A157="","",Items!C157&amp;"")</f>
        <v/>
      </c>
      <c r="D157" s="21" t="str">
        <f>IF(OR($A157="",Locations!$A$7=""),"",N(Opening!C157)+SUMIFS(Movements!$D$4:$D$2003,Movements!$B$4:$B$2003,$A157,Movements!$F$4:$F$2003,Locations!$A$7)-SUMIFS(Movements!$D$4:$D$2003,Movements!$B$4:$B$2003,$A157,Movements!$E$4:$E$2003,Locations!$A$7))</f>
        <v/>
      </c>
      <c r="E157" s="21" t="str">
        <f>IF(OR($A157="",Locations!$A$8=""),"",N(Opening!D157)+SUMIFS(Movements!$D$4:$D$2003,Movements!$B$4:$B$2003,$A157,Movements!$F$4:$F$2003,Locations!$A$8)-SUMIFS(Movements!$D$4:$D$2003,Movements!$B$4:$B$2003,$A157,Movements!$E$4:$E$2003,Locations!$A$8))</f>
        <v/>
      </c>
      <c r="F157" s="21" t="str">
        <f>IF(OR($A157="",Locations!$A$9=""),"",N(Opening!E157)+SUMIFS(Movements!$D$4:$D$2003,Movements!$B$4:$B$2003,$A157,Movements!$F$4:$F$2003,Locations!$A$9)-SUMIFS(Movements!$D$4:$D$2003,Movements!$B$4:$B$2003,$A157,Movements!$E$4:$E$2003,Locations!$A$9))</f>
        <v/>
      </c>
      <c r="G157" s="21" t="str">
        <f>IF(OR($A157="",Locations!$A$10=""),"",N(Opening!F157)+SUMIFS(Movements!$D$4:$D$2003,Movements!$B$4:$B$2003,$A157,Movements!$F$4:$F$2003,Locations!$A$10)-SUMIFS(Movements!$D$4:$D$2003,Movements!$B$4:$B$2003,$A157,Movements!$E$4:$E$2003,Locations!$A$10))</f>
        <v/>
      </c>
      <c r="H157" s="21" t="str">
        <f>IF(OR($A157="",Locations!$A$11=""),"",N(Opening!G157)+SUMIFS(Movements!$D$4:$D$2003,Movements!$B$4:$B$2003,$A157,Movements!$F$4:$F$2003,Locations!$A$11)-SUMIFS(Movements!$D$4:$D$2003,Movements!$B$4:$B$2003,$A157,Movements!$E$4:$E$2003,Locations!$A$11))</f>
        <v/>
      </c>
      <c r="I157" s="21" t="str">
        <f>IF(OR($A157="",Locations!$A$12=""),"",N(Opening!H157)+SUMIFS(Movements!$D$4:$D$2003,Movements!$B$4:$B$2003,$A157,Movements!$F$4:$F$2003,Locations!$A$12)-SUMIFS(Movements!$D$4:$D$2003,Movements!$B$4:$B$2003,$A157,Movements!$E$4:$E$2003,Locations!$A$12))</f>
        <v/>
      </c>
      <c r="J157" s="21" t="str">
        <f>IF(OR($A157="",Locations!$A$13=""),"",N(Opening!I157)+SUMIFS(Movements!$D$4:$D$2003,Movements!$B$4:$B$2003,$A157,Movements!$F$4:$F$2003,Locations!$A$13)-SUMIFS(Movements!$D$4:$D$2003,Movements!$B$4:$B$2003,$A157,Movements!$E$4:$E$2003,Locations!$A$13))</f>
        <v/>
      </c>
      <c r="K157" s="21" t="str">
        <f>IF(OR($A157="",Locations!$A$14=""),"",N(Opening!J157)+SUMIFS(Movements!$D$4:$D$2003,Movements!$B$4:$B$2003,$A157,Movements!$F$4:$F$2003,Locations!$A$14)-SUMIFS(Movements!$D$4:$D$2003,Movements!$B$4:$B$2003,$A157,Movements!$E$4:$E$2003,Locations!$A$14))</f>
        <v/>
      </c>
      <c r="L157" s="22" t="str">
        <f t="shared" si="4"/>
        <v/>
      </c>
      <c r="M157" s="21" t="str">
        <f>IF($A157="","",N(Items!E157))</f>
        <v/>
      </c>
      <c r="N157" s="23" t="str">
        <f t="shared" si="5"/>
        <v/>
      </c>
      <c r="O157" s="21" t="str">
        <f>IF($A157="","",IF(L157&lt;=M157,MAX(0,N(Items!F157)-L157),0))</f>
        <v/>
      </c>
      <c r="P157" s="24" t="str">
        <f>IF($A157="","",ROUND(L157*N(Items!D157),2))</f>
        <v/>
      </c>
    </row>
    <row r="158" spans="1:16" x14ac:dyDescent="0.3">
      <c r="A158" s="16" t="str">
        <f>IF(Items!A158="","",Items!A158)</f>
        <v/>
      </c>
      <c r="B158" s="16" t="str">
        <f>IF($A158="","",Items!B158)</f>
        <v/>
      </c>
      <c r="C158" s="16" t="str">
        <f>IF($A158="","",Items!C158&amp;"")</f>
        <v/>
      </c>
      <c r="D158" s="21" t="str">
        <f>IF(OR($A158="",Locations!$A$7=""),"",N(Opening!C158)+SUMIFS(Movements!$D$4:$D$2003,Movements!$B$4:$B$2003,$A158,Movements!$F$4:$F$2003,Locations!$A$7)-SUMIFS(Movements!$D$4:$D$2003,Movements!$B$4:$B$2003,$A158,Movements!$E$4:$E$2003,Locations!$A$7))</f>
        <v/>
      </c>
      <c r="E158" s="21" t="str">
        <f>IF(OR($A158="",Locations!$A$8=""),"",N(Opening!D158)+SUMIFS(Movements!$D$4:$D$2003,Movements!$B$4:$B$2003,$A158,Movements!$F$4:$F$2003,Locations!$A$8)-SUMIFS(Movements!$D$4:$D$2003,Movements!$B$4:$B$2003,$A158,Movements!$E$4:$E$2003,Locations!$A$8))</f>
        <v/>
      </c>
      <c r="F158" s="21" t="str">
        <f>IF(OR($A158="",Locations!$A$9=""),"",N(Opening!E158)+SUMIFS(Movements!$D$4:$D$2003,Movements!$B$4:$B$2003,$A158,Movements!$F$4:$F$2003,Locations!$A$9)-SUMIFS(Movements!$D$4:$D$2003,Movements!$B$4:$B$2003,$A158,Movements!$E$4:$E$2003,Locations!$A$9))</f>
        <v/>
      </c>
      <c r="G158" s="21" t="str">
        <f>IF(OR($A158="",Locations!$A$10=""),"",N(Opening!F158)+SUMIFS(Movements!$D$4:$D$2003,Movements!$B$4:$B$2003,$A158,Movements!$F$4:$F$2003,Locations!$A$10)-SUMIFS(Movements!$D$4:$D$2003,Movements!$B$4:$B$2003,$A158,Movements!$E$4:$E$2003,Locations!$A$10))</f>
        <v/>
      </c>
      <c r="H158" s="21" t="str">
        <f>IF(OR($A158="",Locations!$A$11=""),"",N(Opening!G158)+SUMIFS(Movements!$D$4:$D$2003,Movements!$B$4:$B$2003,$A158,Movements!$F$4:$F$2003,Locations!$A$11)-SUMIFS(Movements!$D$4:$D$2003,Movements!$B$4:$B$2003,$A158,Movements!$E$4:$E$2003,Locations!$A$11))</f>
        <v/>
      </c>
      <c r="I158" s="21" t="str">
        <f>IF(OR($A158="",Locations!$A$12=""),"",N(Opening!H158)+SUMIFS(Movements!$D$4:$D$2003,Movements!$B$4:$B$2003,$A158,Movements!$F$4:$F$2003,Locations!$A$12)-SUMIFS(Movements!$D$4:$D$2003,Movements!$B$4:$B$2003,$A158,Movements!$E$4:$E$2003,Locations!$A$12))</f>
        <v/>
      </c>
      <c r="J158" s="21" t="str">
        <f>IF(OR($A158="",Locations!$A$13=""),"",N(Opening!I158)+SUMIFS(Movements!$D$4:$D$2003,Movements!$B$4:$B$2003,$A158,Movements!$F$4:$F$2003,Locations!$A$13)-SUMIFS(Movements!$D$4:$D$2003,Movements!$B$4:$B$2003,$A158,Movements!$E$4:$E$2003,Locations!$A$13))</f>
        <v/>
      </c>
      <c r="K158" s="21" t="str">
        <f>IF(OR($A158="",Locations!$A$14=""),"",N(Opening!J158)+SUMIFS(Movements!$D$4:$D$2003,Movements!$B$4:$B$2003,$A158,Movements!$F$4:$F$2003,Locations!$A$14)-SUMIFS(Movements!$D$4:$D$2003,Movements!$B$4:$B$2003,$A158,Movements!$E$4:$E$2003,Locations!$A$14))</f>
        <v/>
      </c>
      <c r="L158" s="22" t="str">
        <f t="shared" si="4"/>
        <v/>
      </c>
      <c r="M158" s="21" t="str">
        <f>IF($A158="","",N(Items!E158))</f>
        <v/>
      </c>
      <c r="N158" s="23" t="str">
        <f t="shared" si="5"/>
        <v/>
      </c>
      <c r="O158" s="21" t="str">
        <f>IF($A158="","",IF(L158&lt;=M158,MAX(0,N(Items!F158)-L158),0))</f>
        <v/>
      </c>
      <c r="P158" s="24" t="str">
        <f>IF($A158="","",ROUND(L158*N(Items!D158),2))</f>
        <v/>
      </c>
    </row>
    <row r="159" spans="1:16" x14ac:dyDescent="0.3">
      <c r="A159" s="16" t="str">
        <f>IF(Items!A159="","",Items!A159)</f>
        <v/>
      </c>
      <c r="B159" s="16" t="str">
        <f>IF($A159="","",Items!B159)</f>
        <v/>
      </c>
      <c r="C159" s="16" t="str">
        <f>IF($A159="","",Items!C159&amp;"")</f>
        <v/>
      </c>
      <c r="D159" s="21" t="str">
        <f>IF(OR($A159="",Locations!$A$7=""),"",N(Opening!C159)+SUMIFS(Movements!$D$4:$D$2003,Movements!$B$4:$B$2003,$A159,Movements!$F$4:$F$2003,Locations!$A$7)-SUMIFS(Movements!$D$4:$D$2003,Movements!$B$4:$B$2003,$A159,Movements!$E$4:$E$2003,Locations!$A$7))</f>
        <v/>
      </c>
      <c r="E159" s="21" t="str">
        <f>IF(OR($A159="",Locations!$A$8=""),"",N(Opening!D159)+SUMIFS(Movements!$D$4:$D$2003,Movements!$B$4:$B$2003,$A159,Movements!$F$4:$F$2003,Locations!$A$8)-SUMIFS(Movements!$D$4:$D$2003,Movements!$B$4:$B$2003,$A159,Movements!$E$4:$E$2003,Locations!$A$8))</f>
        <v/>
      </c>
      <c r="F159" s="21" t="str">
        <f>IF(OR($A159="",Locations!$A$9=""),"",N(Opening!E159)+SUMIFS(Movements!$D$4:$D$2003,Movements!$B$4:$B$2003,$A159,Movements!$F$4:$F$2003,Locations!$A$9)-SUMIFS(Movements!$D$4:$D$2003,Movements!$B$4:$B$2003,$A159,Movements!$E$4:$E$2003,Locations!$A$9))</f>
        <v/>
      </c>
      <c r="G159" s="21" t="str">
        <f>IF(OR($A159="",Locations!$A$10=""),"",N(Opening!F159)+SUMIFS(Movements!$D$4:$D$2003,Movements!$B$4:$B$2003,$A159,Movements!$F$4:$F$2003,Locations!$A$10)-SUMIFS(Movements!$D$4:$D$2003,Movements!$B$4:$B$2003,$A159,Movements!$E$4:$E$2003,Locations!$A$10))</f>
        <v/>
      </c>
      <c r="H159" s="21" t="str">
        <f>IF(OR($A159="",Locations!$A$11=""),"",N(Opening!G159)+SUMIFS(Movements!$D$4:$D$2003,Movements!$B$4:$B$2003,$A159,Movements!$F$4:$F$2003,Locations!$A$11)-SUMIFS(Movements!$D$4:$D$2003,Movements!$B$4:$B$2003,$A159,Movements!$E$4:$E$2003,Locations!$A$11))</f>
        <v/>
      </c>
      <c r="I159" s="21" t="str">
        <f>IF(OR($A159="",Locations!$A$12=""),"",N(Opening!H159)+SUMIFS(Movements!$D$4:$D$2003,Movements!$B$4:$B$2003,$A159,Movements!$F$4:$F$2003,Locations!$A$12)-SUMIFS(Movements!$D$4:$D$2003,Movements!$B$4:$B$2003,$A159,Movements!$E$4:$E$2003,Locations!$A$12))</f>
        <v/>
      </c>
      <c r="J159" s="21" t="str">
        <f>IF(OR($A159="",Locations!$A$13=""),"",N(Opening!I159)+SUMIFS(Movements!$D$4:$D$2003,Movements!$B$4:$B$2003,$A159,Movements!$F$4:$F$2003,Locations!$A$13)-SUMIFS(Movements!$D$4:$D$2003,Movements!$B$4:$B$2003,$A159,Movements!$E$4:$E$2003,Locations!$A$13))</f>
        <v/>
      </c>
      <c r="K159" s="21" t="str">
        <f>IF(OR($A159="",Locations!$A$14=""),"",N(Opening!J159)+SUMIFS(Movements!$D$4:$D$2003,Movements!$B$4:$B$2003,$A159,Movements!$F$4:$F$2003,Locations!$A$14)-SUMIFS(Movements!$D$4:$D$2003,Movements!$B$4:$B$2003,$A159,Movements!$E$4:$E$2003,Locations!$A$14))</f>
        <v/>
      </c>
      <c r="L159" s="22" t="str">
        <f t="shared" si="4"/>
        <v/>
      </c>
      <c r="M159" s="21" t="str">
        <f>IF($A159="","",N(Items!E159))</f>
        <v/>
      </c>
      <c r="N159" s="23" t="str">
        <f t="shared" si="5"/>
        <v/>
      </c>
      <c r="O159" s="21" t="str">
        <f>IF($A159="","",IF(L159&lt;=M159,MAX(0,N(Items!F159)-L159),0))</f>
        <v/>
      </c>
      <c r="P159" s="24" t="str">
        <f>IF($A159="","",ROUND(L159*N(Items!D159),2))</f>
        <v/>
      </c>
    </row>
    <row r="160" spans="1:16" x14ac:dyDescent="0.3">
      <c r="A160" s="16" t="str">
        <f>IF(Items!A160="","",Items!A160)</f>
        <v/>
      </c>
      <c r="B160" s="16" t="str">
        <f>IF($A160="","",Items!B160)</f>
        <v/>
      </c>
      <c r="C160" s="16" t="str">
        <f>IF($A160="","",Items!C160&amp;"")</f>
        <v/>
      </c>
      <c r="D160" s="21" t="str">
        <f>IF(OR($A160="",Locations!$A$7=""),"",N(Opening!C160)+SUMIFS(Movements!$D$4:$D$2003,Movements!$B$4:$B$2003,$A160,Movements!$F$4:$F$2003,Locations!$A$7)-SUMIFS(Movements!$D$4:$D$2003,Movements!$B$4:$B$2003,$A160,Movements!$E$4:$E$2003,Locations!$A$7))</f>
        <v/>
      </c>
      <c r="E160" s="21" t="str">
        <f>IF(OR($A160="",Locations!$A$8=""),"",N(Opening!D160)+SUMIFS(Movements!$D$4:$D$2003,Movements!$B$4:$B$2003,$A160,Movements!$F$4:$F$2003,Locations!$A$8)-SUMIFS(Movements!$D$4:$D$2003,Movements!$B$4:$B$2003,$A160,Movements!$E$4:$E$2003,Locations!$A$8))</f>
        <v/>
      </c>
      <c r="F160" s="21" t="str">
        <f>IF(OR($A160="",Locations!$A$9=""),"",N(Opening!E160)+SUMIFS(Movements!$D$4:$D$2003,Movements!$B$4:$B$2003,$A160,Movements!$F$4:$F$2003,Locations!$A$9)-SUMIFS(Movements!$D$4:$D$2003,Movements!$B$4:$B$2003,$A160,Movements!$E$4:$E$2003,Locations!$A$9))</f>
        <v/>
      </c>
      <c r="G160" s="21" t="str">
        <f>IF(OR($A160="",Locations!$A$10=""),"",N(Opening!F160)+SUMIFS(Movements!$D$4:$D$2003,Movements!$B$4:$B$2003,$A160,Movements!$F$4:$F$2003,Locations!$A$10)-SUMIFS(Movements!$D$4:$D$2003,Movements!$B$4:$B$2003,$A160,Movements!$E$4:$E$2003,Locations!$A$10))</f>
        <v/>
      </c>
      <c r="H160" s="21" t="str">
        <f>IF(OR($A160="",Locations!$A$11=""),"",N(Opening!G160)+SUMIFS(Movements!$D$4:$D$2003,Movements!$B$4:$B$2003,$A160,Movements!$F$4:$F$2003,Locations!$A$11)-SUMIFS(Movements!$D$4:$D$2003,Movements!$B$4:$B$2003,$A160,Movements!$E$4:$E$2003,Locations!$A$11))</f>
        <v/>
      </c>
      <c r="I160" s="21" t="str">
        <f>IF(OR($A160="",Locations!$A$12=""),"",N(Opening!H160)+SUMIFS(Movements!$D$4:$D$2003,Movements!$B$4:$B$2003,$A160,Movements!$F$4:$F$2003,Locations!$A$12)-SUMIFS(Movements!$D$4:$D$2003,Movements!$B$4:$B$2003,$A160,Movements!$E$4:$E$2003,Locations!$A$12))</f>
        <v/>
      </c>
      <c r="J160" s="21" t="str">
        <f>IF(OR($A160="",Locations!$A$13=""),"",N(Opening!I160)+SUMIFS(Movements!$D$4:$D$2003,Movements!$B$4:$B$2003,$A160,Movements!$F$4:$F$2003,Locations!$A$13)-SUMIFS(Movements!$D$4:$D$2003,Movements!$B$4:$B$2003,$A160,Movements!$E$4:$E$2003,Locations!$A$13))</f>
        <v/>
      </c>
      <c r="K160" s="21" t="str">
        <f>IF(OR($A160="",Locations!$A$14=""),"",N(Opening!J160)+SUMIFS(Movements!$D$4:$D$2003,Movements!$B$4:$B$2003,$A160,Movements!$F$4:$F$2003,Locations!$A$14)-SUMIFS(Movements!$D$4:$D$2003,Movements!$B$4:$B$2003,$A160,Movements!$E$4:$E$2003,Locations!$A$14))</f>
        <v/>
      </c>
      <c r="L160" s="22" t="str">
        <f t="shared" si="4"/>
        <v/>
      </c>
      <c r="M160" s="21" t="str">
        <f>IF($A160="","",N(Items!E160))</f>
        <v/>
      </c>
      <c r="N160" s="23" t="str">
        <f t="shared" si="5"/>
        <v/>
      </c>
      <c r="O160" s="21" t="str">
        <f>IF($A160="","",IF(L160&lt;=M160,MAX(0,N(Items!F160)-L160),0))</f>
        <v/>
      </c>
      <c r="P160" s="24" t="str">
        <f>IF($A160="","",ROUND(L160*N(Items!D160),2))</f>
        <v/>
      </c>
    </row>
    <row r="161" spans="1:16" x14ac:dyDescent="0.3">
      <c r="A161" s="16" t="str">
        <f>IF(Items!A161="","",Items!A161)</f>
        <v/>
      </c>
      <c r="B161" s="16" t="str">
        <f>IF($A161="","",Items!B161)</f>
        <v/>
      </c>
      <c r="C161" s="16" t="str">
        <f>IF($A161="","",Items!C161&amp;"")</f>
        <v/>
      </c>
      <c r="D161" s="21" t="str">
        <f>IF(OR($A161="",Locations!$A$7=""),"",N(Opening!C161)+SUMIFS(Movements!$D$4:$D$2003,Movements!$B$4:$B$2003,$A161,Movements!$F$4:$F$2003,Locations!$A$7)-SUMIFS(Movements!$D$4:$D$2003,Movements!$B$4:$B$2003,$A161,Movements!$E$4:$E$2003,Locations!$A$7))</f>
        <v/>
      </c>
      <c r="E161" s="21" t="str">
        <f>IF(OR($A161="",Locations!$A$8=""),"",N(Opening!D161)+SUMIFS(Movements!$D$4:$D$2003,Movements!$B$4:$B$2003,$A161,Movements!$F$4:$F$2003,Locations!$A$8)-SUMIFS(Movements!$D$4:$D$2003,Movements!$B$4:$B$2003,$A161,Movements!$E$4:$E$2003,Locations!$A$8))</f>
        <v/>
      </c>
      <c r="F161" s="21" t="str">
        <f>IF(OR($A161="",Locations!$A$9=""),"",N(Opening!E161)+SUMIFS(Movements!$D$4:$D$2003,Movements!$B$4:$B$2003,$A161,Movements!$F$4:$F$2003,Locations!$A$9)-SUMIFS(Movements!$D$4:$D$2003,Movements!$B$4:$B$2003,$A161,Movements!$E$4:$E$2003,Locations!$A$9))</f>
        <v/>
      </c>
      <c r="G161" s="21" t="str">
        <f>IF(OR($A161="",Locations!$A$10=""),"",N(Opening!F161)+SUMIFS(Movements!$D$4:$D$2003,Movements!$B$4:$B$2003,$A161,Movements!$F$4:$F$2003,Locations!$A$10)-SUMIFS(Movements!$D$4:$D$2003,Movements!$B$4:$B$2003,$A161,Movements!$E$4:$E$2003,Locations!$A$10))</f>
        <v/>
      </c>
      <c r="H161" s="21" t="str">
        <f>IF(OR($A161="",Locations!$A$11=""),"",N(Opening!G161)+SUMIFS(Movements!$D$4:$D$2003,Movements!$B$4:$B$2003,$A161,Movements!$F$4:$F$2003,Locations!$A$11)-SUMIFS(Movements!$D$4:$D$2003,Movements!$B$4:$B$2003,$A161,Movements!$E$4:$E$2003,Locations!$A$11))</f>
        <v/>
      </c>
      <c r="I161" s="21" t="str">
        <f>IF(OR($A161="",Locations!$A$12=""),"",N(Opening!H161)+SUMIFS(Movements!$D$4:$D$2003,Movements!$B$4:$B$2003,$A161,Movements!$F$4:$F$2003,Locations!$A$12)-SUMIFS(Movements!$D$4:$D$2003,Movements!$B$4:$B$2003,$A161,Movements!$E$4:$E$2003,Locations!$A$12))</f>
        <v/>
      </c>
      <c r="J161" s="21" t="str">
        <f>IF(OR($A161="",Locations!$A$13=""),"",N(Opening!I161)+SUMIFS(Movements!$D$4:$D$2003,Movements!$B$4:$B$2003,$A161,Movements!$F$4:$F$2003,Locations!$A$13)-SUMIFS(Movements!$D$4:$D$2003,Movements!$B$4:$B$2003,$A161,Movements!$E$4:$E$2003,Locations!$A$13))</f>
        <v/>
      </c>
      <c r="K161" s="21" t="str">
        <f>IF(OR($A161="",Locations!$A$14=""),"",N(Opening!J161)+SUMIFS(Movements!$D$4:$D$2003,Movements!$B$4:$B$2003,$A161,Movements!$F$4:$F$2003,Locations!$A$14)-SUMIFS(Movements!$D$4:$D$2003,Movements!$B$4:$B$2003,$A161,Movements!$E$4:$E$2003,Locations!$A$14))</f>
        <v/>
      </c>
      <c r="L161" s="22" t="str">
        <f t="shared" si="4"/>
        <v/>
      </c>
      <c r="M161" s="21" t="str">
        <f>IF($A161="","",N(Items!E161))</f>
        <v/>
      </c>
      <c r="N161" s="23" t="str">
        <f t="shared" si="5"/>
        <v/>
      </c>
      <c r="O161" s="21" t="str">
        <f>IF($A161="","",IF(L161&lt;=M161,MAX(0,N(Items!F161)-L161),0))</f>
        <v/>
      </c>
      <c r="P161" s="24" t="str">
        <f>IF($A161="","",ROUND(L161*N(Items!D161),2))</f>
        <v/>
      </c>
    </row>
    <row r="162" spans="1:16" x14ac:dyDescent="0.3">
      <c r="A162" s="16" t="str">
        <f>IF(Items!A162="","",Items!A162)</f>
        <v/>
      </c>
      <c r="B162" s="16" t="str">
        <f>IF($A162="","",Items!B162)</f>
        <v/>
      </c>
      <c r="C162" s="16" t="str">
        <f>IF($A162="","",Items!C162&amp;"")</f>
        <v/>
      </c>
      <c r="D162" s="21" t="str">
        <f>IF(OR($A162="",Locations!$A$7=""),"",N(Opening!C162)+SUMIFS(Movements!$D$4:$D$2003,Movements!$B$4:$B$2003,$A162,Movements!$F$4:$F$2003,Locations!$A$7)-SUMIFS(Movements!$D$4:$D$2003,Movements!$B$4:$B$2003,$A162,Movements!$E$4:$E$2003,Locations!$A$7))</f>
        <v/>
      </c>
      <c r="E162" s="21" t="str">
        <f>IF(OR($A162="",Locations!$A$8=""),"",N(Opening!D162)+SUMIFS(Movements!$D$4:$D$2003,Movements!$B$4:$B$2003,$A162,Movements!$F$4:$F$2003,Locations!$A$8)-SUMIFS(Movements!$D$4:$D$2003,Movements!$B$4:$B$2003,$A162,Movements!$E$4:$E$2003,Locations!$A$8))</f>
        <v/>
      </c>
      <c r="F162" s="21" t="str">
        <f>IF(OR($A162="",Locations!$A$9=""),"",N(Opening!E162)+SUMIFS(Movements!$D$4:$D$2003,Movements!$B$4:$B$2003,$A162,Movements!$F$4:$F$2003,Locations!$A$9)-SUMIFS(Movements!$D$4:$D$2003,Movements!$B$4:$B$2003,$A162,Movements!$E$4:$E$2003,Locations!$A$9))</f>
        <v/>
      </c>
      <c r="G162" s="21" t="str">
        <f>IF(OR($A162="",Locations!$A$10=""),"",N(Opening!F162)+SUMIFS(Movements!$D$4:$D$2003,Movements!$B$4:$B$2003,$A162,Movements!$F$4:$F$2003,Locations!$A$10)-SUMIFS(Movements!$D$4:$D$2003,Movements!$B$4:$B$2003,$A162,Movements!$E$4:$E$2003,Locations!$A$10))</f>
        <v/>
      </c>
      <c r="H162" s="21" t="str">
        <f>IF(OR($A162="",Locations!$A$11=""),"",N(Opening!G162)+SUMIFS(Movements!$D$4:$D$2003,Movements!$B$4:$B$2003,$A162,Movements!$F$4:$F$2003,Locations!$A$11)-SUMIFS(Movements!$D$4:$D$2003,Movements!$B$4:$B$2003,$A162,Movements!$E$4:$E$2003,Locations!$A$11))</f>
        <v/>
      </c>
      <c r="I162" s="21" t="str">
        <f>IF(OR($A162="",Locations!$A$12=""),"",N(Opening!H162)+SUMIFS(Movements!$D$4:$D$2003,Movements!$B$4:$B$2003,$A162,Movements!$F$4:$F$2003,Locations!$A$12)-SUMIFS(Movements!$D$4:$D$2003,Movements!$B$4:$B$2003,$A162,Movements!$E$4:$E$2003,Locations!$A$12))</f>
        <v/>
      </c>
      <c r="J162" s="21" t="str">
        <f>IF(OR($A162="",Locations!$A$13=""),"",N(Opening!I162)+SUMIFS(Movements!$D$4:$D$2003,Movements!$B$4:$B$2003,$A162,Movements!$F$4:$F$2003,Locations!$A$13)-SUMIFS(Movements!$D$4:$D$2003,Movements!$B$4:$B$2003,$A162,Movements!$E$4:$E$2003,Locations!$A$13))</f>
        <v/>
      </c>
      <c r="K162" s="21" t="str">
        <f>IF(OR($A162="",Locations!$A$14=""),"",N(Opening!J162)+SUMIFS(Movements!$D$4:$D$2003,Movements!$B$4:$B$2003,$A162,Movements!$F$4:$F$2003,Locations!$A$14)-SUMIFS(Movements!$D$4:$D$2003,Movements!$B$4:$B$2003,$A162,Movements!$E$4:$E$2003,Locations!$A$14))</f>
        <v/>
      </c>
      <c r="L162" s="22" t="str">
        <f t="shared" si="4"/>
        <v/>
      </c>
      <c r="M162" s="21" t="str">
        <f>IF($A162="","",N(Items!E162))</f>
        <v/>
      </c>
      <c r="N162" s="23" t="str">
        <f t="shared" si="5"/>
        <v/>
      </c>
      <c r="O162" s="21" t="str">
        <f>IF($A162="","",IF(L162&lt;=M162,MAX(0,N(Items!F162)-L162),0))</f>
        <v/>
      </c>
      <c r="P162" s="24" t="str">
        <f>IF($A162="","",ROUND(L162*N(Items!D162),2))</f>
        <v/>
      </c>
    </row>
    <row r="163" spans="1:16" x14ac:dyDescent="0.3">
      <c r="A163" s="16" t="str">
        <f>IF(Items!A163="","",Items!A163)</f>
        <v/>
      </c>
      <c r="B163" s="16" t="str">
        <f>IF($A163="","",Items!B163)</f>
        <v/>
      </c>
      <c r="C163" s="16" t="str">
        <f>IF($A163="","",Items!C163&amp;"")</f>
        <v/>
      </c>
      <c r="D163" s="21" t="str">
        <f>IF(OR($A163="",Locations!$A$7=""),"",N(Opening!C163)+SUMIFS(Movements!$D$4:$D$2003,Movements!$B$4:$B$2003,$A163,Movements!$F$4:$F$2003,Locations!$A$7)-SUMIFS(Movements!$D$4:$D$2003,Movements!$B$4:$B$2003,$A163,Movements!$E$4:$E$2003,Locations!$A$7))</f>
        <v/>
      </c>
      <c r="E163" s="21" t="str">
        <f>IF(OR($A163="",Locations!$A$8=""),"",N(Opening!D163)+SUMIFS(Movements!$D$4:$D$2003,Movements!$B$4:$B$2003,$A163,Movements!$F$4:$F$2003,Locations!$A$8)-SUMIFS(Movements!$D$4:$D$2003,Movements!$B$4:$B$2003,$A163,Movements!$E$4:$E$2003,Locations!$A$8))</f>
        <v/>
      </c>
      <c r="F163" s="21" t="str">
        <f>IF(OR($A163="",Locations!$A$9=""),"",N(Opening!E163)+SUMIFS(Movements!$D$4:$D$2003,Movements!$B$4:$B$2003,$A163,Movements!$F$4:$F$2003,Locations!$A$9)-SUMIFS(Movements!$D$4:$D$2003,Movements!$B$4:$B$2003,$A163,Movements!$E$4:$E$2003,Locations!$A$9))</f>
        <v/>
      </c>
      <c r="G163" s="21" t="str">
        <f>IF(OR($A163="",Locations!$A$10=""),"",N(Opening!F163)+SUMIFS(Movements!$D$4:$D$2003,Movements!$B$4:$B$2003,$A163,Movements!$F$4:$F$2003,Locations!$A$10)-SUMIFS(Movements!$D$4:$D$2003,Movements!$B$4:$B$2003,$A163,Movements!$E$4:$E$2003,Locations!$A$10))</f>
        <v/>
      </c>
      <c r="H163" s="21" t="str">
        <f>IF(OR($A163="",Locations!$A$11=""),"",N(Opening!G163)+SUMIFS(Movements!$D$4:$D$2003,Movements!$B$4:$B$2003,$A163,Movements!$F$4:$F$2003,Locations!$A$11)-SUMIFS(Movements!$D$4:$D$2003,Movements!$B$4:$B$2003,$A163,Movements!$E$4:$E$2003,Locations!$A$11))</f>
        <v/>
      </c>
      <c r="I163" s="21" t="str">
        <f>IF(OR($A163="",Locations!$A$12=""),"",N(Opening!H163)+SUMIFS(Movements!$D$4:$D$2003,Movements!$B$4:$B$2003,$A163,Movements!$F$4:$F$2003,Locations!$A$12)-SUMIFS(Movements!$D$4:$D$2003,Movements!$B$4:$B$2003,$A163,Movements!$E$4:$E$2003,Locations!$A$12))</f>
        <v/>
      </c>
      <c r="J163" s="21" t="str">
        <f>IF(OR($A163="",Locations!$A$13=""),"",N(Opening!I163)+SUMIFS(Movements!$D$4:$D$2003,Movements!$B$4:$B$2003,$A163,Movements!$F$4:$F$2003,Locations!$A$13)-SUMIFS(Movements!$D$4:$D$2003,Movements!$B$4:$B$2003,$A163,Movements!$E$4:$E$2003,Locations!$A$13))</f>
        <v/>
      </c>
      <c r="K163" s="21" t="str">
        <f>IF(OR($A163="",Locations!$A$14=""),"",N(Opening!J163)+SUMIFS(Movements!$D$4:$D$2003,Movements!$B$4:$B$2003,$A163,Movements!$F$4:$F$2003,Locations!$A$14)-SUMIFS(Movements!$D$4:$D$2003,Movements!$B$4:$B$2003,$A163,Movements!$E$4:$E$2003,Locations!$A$14))</f>
        <v/>
      </c>
      <c r="L163" s="22" t="str">
        <f t="shared" si="4"/>
        <v/>
      </c>
      <c r="M163" s="21" t="str">
        <f>IF($A163="","",N(Items!E163))</f>
        <v/>
      </c>
      <c r="N163" s="23" t="str">
        <f t="shared" si="5"/>
        <v/>
      </c>
      <c r="O163" s="21" t="str">
        <f>IF($A163="","",IF(L163&lt;=M163,MAX(0,N(Items!F163)-L163),0))</f>
        <v/>
      </c>
      <c r="P163" s="24" t="str">
        <f>IF($A163="","",ROUND(L163*N(Items!D163),2))</f>
        <v/>
      </c>
    </row>
    <row r="164" spans="1:16" x14ac:dyDescent="0.3">
      <c r="A164" s="16" t="str">
        <f>IF(Items!A164="","",Items!A164)</f>
        <v/>
      </c>
      <c r="B164" s="16" t="str">
        <f>IF($A164="","",Items!B164)</f>
        <v/>
      </c>
      <c r="C164" s="16" t="str">
        <f>IF($A164="","",Items!C164&amp;"")</f>
        <v/>
      </c>
      <c r="D164" s="21" t="str">
        <f>IF(OR($A164="",Locations!$A$7=""),"",N(Opening!C164)+SUMIFS(Movements!$D$4:$D$2003,Movements!$B$4:$B$2003,$A164,Movements!$F$4:$F$2003,Locations!$A$7)-SUMIFS(Movements!$D$4:$D$2003,Movements!$B$4:$B$2003,$A164,Movements!$E$4:$E$2003,Locations!$A$7))</f>
        <v/>
      </c>
      <c r="E164" s="21" t="str">
        <f>IF(OR($A164="",Locations!$A$8=""),"",N(Opening!D164)+SUMIFS(Movements!$D$4:$D$2003,Movements!$B$4:$B$2003,$A164,Movements!$F$4:$F$2003,Locations!$A$8)-SUMIFS(Movements!$D$4:$D$2003,Movements!$B$4:$B$2003,$A164,Movements!$E$4:$E$2003,Locations!$A$8))</f>
        <v/>
      </c>
      <c r="F164" s="21" t="str">
        <f>IF(OR($A164="",Locations!$A$9=""),"",N(Opening!E164)+SUMIFS(Movements!$D$4:$D$2003,Movements!$B$4:$B$2003,$A164,Movements!$F$4:$F$2003,Locations!$A$9)-SUMIFS(Movements!$D$4:$D$2003,Movements!$B$4:$B$2003,$A164,Movements!$E$4:$E$2003,Locations!$A$9))</f>
        <v/>
      </c>
      <c r="G164" s="21" t="str">
        <f>IF(OR($A164="",Locations!$A$10=""),"",N(Opening!F164)+SUMIFS(Movements!$D$4:$D$2003,Movements!$B$4:$B$2003,$A164,Movements!$F$4:$F$2003,Locations!$A$10)-SUMIFS(Movements!$D$4:$D$2003,Movements!$B$4:$B$2003,$A164,Movements!$E$4:$E$2003,Locations!$A$10))</f>
        <v/>
      </c>
      <c r="H164" s="21" t="str">
        <f>IF(OR($A164="",Locations!$A$11=""),"",N(Opening!G164)+SUMIFS(Movements!$D$4:$D$2003,Movements!$B$4:$B$2003,$A164,Movements!$F$4:$F$2003,Locations!$A$11)-SUMIFS(Movements!$D$4:$D$2003,Movements!$B$4:$B$2003,$A164,Movements!$E$4:$E$2003,Locations!$A$11))</f>
        <v/>
      </c>
      <c r="I164" s="21" t="str">
        <f>IF(OR($A164="",Locations!$A$12=""),"",N(Opening!H164)+SUMIFS(Movements!$D$4:$D$2003,Movements!$B$4:$B$2003,$A164,Movements!$F$4:$F$2003,Locations!$A$12)-SUMIFS(Movements!$D$4:$D$2003,Movements!$B$4:$B$2003,$A164,Movements!$E$4:$E$2003,Locations!$A$12))</f>
        <v/>
      </c>
      <c r="J164" s="21" t="str">
        <f>IF(OR($A164="",Locations!$A$13=""),"",N(Opening!I164)+SUMIFS(Movements!$D$4:$D$2003,Movements!$B$4:$B$2003,$A164,Movements!$F$4:$F$2003,Locations!$A$13)-SUMIFS(Movements!$D$4:$D$2003,Movements!$B$4:$B$2003,$A164,Movements!$E$4:$E$2003,Locations!$A$13))</f>
        <v/>
      </c>
      <c r="K164" s="21" t="str">
        <f>IF(OR($A164="",Locations!$A$14=""),"",N(Opening!J164)+SUMIFS(Movements!$D$4:$D$2003,Movements!$B$4:$B$2003,$A164,Movements!$F$4:$F$2003,Locations!$A$14)-SUMIFS(Movements!$D$4:$D$2003,Movements!$B$4:$B$2003,$A164,Movements!$E$4:$E$2003,Locations!$A$14))</f>
        <v/>
      </c>
      <c r="L164" s="22" t="str">
        <f t="shared" si="4"/>
        <v/>
      </c>
      <c r="M164" s="21" t="str">
        <f>IF($A164="","",N(Items!E164))</f>
        <v/>
      </c>
      <c r="N164" s="23" t="str">
        <f t="shared" si="5"/>
        <v/>
      </c>
      <c r="O164" s="21" t="str">
        <f>IF($A164="","",IF(L164&lt;=M164,MAX(0,N(Items!F164)-L164),0))</f>
        <v/>
      </c>
      <c r="P164" s="24" t="str">
        <f>IF($A164="","",ROUND(L164*N(Items!D164),2))</f>
        <v/>
      </c>
    </row>
    <row r="165" spans="1:16" x14ac:dyDescent="0.3">
      <c r="A165" s="16" t="str">
        <f>IF(Items!A165="","",Items!A165)</f>
        <v/>
      </c>
      <c r="B165" s="16" t="str">
        <f>IF($A165="","",Items!B165)</f>
        <v/>
      </c>
      <c r="C165" s="16" t="str">
        <f>IF($A165="","",Items!C165&amp;"")</f>
        <v/>
      </c>
      <c r="D165" s="21" t="str">
        <f>IF(OR($A165="",Locations!$A$7=""),"",N(Opening!C165)+SUMIFS(Movements!$D$4:$D$2003,Movements!$B$4:$B$2003,$A165,Movements!$F$4:$F$2003,Locations!$A$7)-SUMIFS(Movements!$D$4:$D$2003,Movements!$B$4:$B$2003,$A165,Movements!$E$4:$E$2003,Locations!$A$7))</f>
        <v/>
      </c>
      <c r="E165" s="21" t="str">
        <f>IF(OR($A165="",Locations!$A$8=""),"",N(Opening!D165)+SUMIFS(Movements!$D$4:$D$2003,Movements!$B$4:$B$2003,$A165,Movements!$F$4:$F$2003,Locations!$A$8)-SUMIFS(Movements!$D$4:$D$2003,Movements!$B$4:$B$2003,$A165,Movements!$E$4:$E$2003,Locations!$A$8))</f>
        <v/>
      </c>
      <c r="F165" s="21" t="str">
        <f>IF(OR($A165="",Locations!$A$9=""),"",N(Opening!E165)+SUMIFS(Movements!$D$4:$D$2003,Movements!$B$4:$B$2003,$A165,Movements!$F$4:$F$2003,Locations!$A$9)-SUMIFS(Movements!$D$4:$D$2003,Movements!$B$4:$B$2003,$A165,Movements!$E$4:$E$2003,Locations!$A$9))</f>
        <v/>
      </c>
      <c r="G165" s="21" t="str">
        <f>IF(OR($A165="",Locations!$A$10=""),"",N(Opening!F165)+SUMIFS(Movements!$D$4:$D$2003,Movements!$B$4:$B$2003,$A165,Movements!$F$4:$F$2003,Locations!$A$10)-SUMIFS(Movements!$D$4:$D$2003,Movements!$B$4:$B$2003,$A165,Movements!$E$4:$E$2003,Locations!$A$10))</f>
        <v/>
      </c>
      <c r="H165" s="21" t="str">
        <f>IF(OR($A165="",Locations!$A$11=""),"",N(Opening!G165)+SUMIFS(Movements!$D$4:$D$2003,Movements!$B$4:$B$2003,$A165,Movements!$F$4:$F$2003,Locations!$A$11)-SUMIFS(Movements!$D$4:$D$2003,Movements!$B$4:$B$2003,$A165,Movements!$E$4:$E$2003,Locations!$A$11))</f>
        <v/>
      </c>
      <c r="I165" s="21" t="str">
        <f>IF(OR($A165="",Locations!$A$12=""),"",N(Opening!H165)+SUMIFS(Movements!$D$4:$D$2003,Movements!$B$4:$B$2003,$A165,Movements!$F$4:$F$2003,Locations!$A$12)-SUMIFS(Movements!$D$4:$D$2003,Movements!$B$4:$B$2003,$A165,Movements!$E$4:$E$2003,Locations!$A$12))</f>
        <v/>
      </c>
      <c r="J165" s="21" t="str">
        <f>IF(OR($A165="",Locations!$A$13=""),"",N(Opening!I165)+SUMIFS(Movements!$D$4:$D$2003,Movements!$B$4:$B$2003,$A165,Movements!$F$4:$F$2003,Locations!$A$13)-SUMIFS(Movements!$D$4:$D$2003,Movements!$B$4:$B$2003,$A165,Movements!$E$4:$E$2003,Locations!$A$13))</f>
        <v/>
      </c>
      <c r="K165" s="21" t="str">
        <f>IF(OR($A165="",Locations!$A$14=""),"",N(Opening!J165)+SUMIFS(Movements!$D$4:$D$2003,Movements!$B$4:$B$2003,$A165,Movements!$F$4:$F$2003,Locations!$A$14)-SUMIFS(Movements!$D$4:$D$2003,Movements!$B$4:$B$2003,$A165,Movements!$E$4:$E$2003,Locations!$A$14))</f>
        <v/>
      </c>
      <c r="L165" s="22" t="str">
        <f t="shared" si="4"/>
        <v/>
      </c>
      <c r="M165" s="21" t="str">
        <f>IF($A165="","",N(Items!E165))</f>
        <v/>
      </c>
      <c r="N165" s="23" t="str">
        <f t="shared" si="5"/>
        <v/>
      </c>
      <c r="O165" s="21" t="str">
        <f>IF($A165="","",IF(L165&lt;=M165,MAX(0,N(Items!F165)-L165),0))</f>
        <v/>
      </c>
      <c r="P165" s="24" t="str">
        <f>IF($A165="","",ROUND(L165*N(Items!D165),2))</f>
        <v/>
      </c>
    </row>
    <row r="166" spans="1:16" x14ac:dyDescent="0.3">
      <c r="A166" s="16" t="str">
        <f>IF(Items!A166="","",Items!A166)</f>
        <v/>
      </c>
      <c r="B166" s="16" t="str">
        <f>IF($A166="","",Items!B166)</f>
        <v/>
      </c>
      <c r="C166" s="16" t="str">
        <f>IF($A166="","",Items!C166&amp;"")</f>
        <v/>
      </c>
      <c r="D166" s="21" t="str">
        <f>IF(OR($A166="",Locations!$A$7=""),"",N(Opening!C166)+SUMIFS(Movements!$D$4:$D$2003,Movements!$B$4:$B$2003,$A166,Movements!$F$4:$F$2003,Locations!$A$7)-SUMIFS(Movements!$D$4:$D$2003,Movements!$B$4:$B$2003,$A166,Movements!$E$4:$E$2003,Locations!$A$7))</f>
        <v/>
      </c>
      <c r="E166" s="21" t="str">
        <f>IF(OR($A166="",Locations!$A$8=""),"",N(Opening!D166)+SUMIFS(Movements!$D$4:$D$2003,Movements!$B$4:$B$2003,$A166,Movements!$F$4:$F$2003,Locations!$A$8)-SUMIFS(Movements!$D$4:$D$2003,Movements!$B$4:$B$2003,$A166,Movements!$E$4:$E$2003,Locations!$A$8))</f>
        <v/>
      </c>
      <c r="F166" s="21" t="str">
        <f>IF(OR($A166="",Locations!$A$9=""),"",N(Opening!E166)+SUMIFS(Movements!$D$4:$D$2003,Movements!$B$4:$B$2003,$A166,Movements!$F$4:$F$2003,Locations!$A$9)-SUMIFS(Movements!$D$4:$D$2003,Movements!$B$4:$B$2003,$A166,Movements!$E$4:$E$2003,Locations!$A$9))</f>
        <v/>
      </c>
      <c r="G166" s="21" t="str">
        <f>IF(OR($A166="",Locations!$A$10=""),"",N(Opening!F166)+SUMIFS(Movements!$D$4:$D$2003,Movements!$B$4:$B$2003,$A166,Movements!$F$4:$F$2003,Locations!$A$10)-SUMIFS(Movements!$D$4:$D$2003,Movements!$B$4:$B$2003,$A166,Movements!$E$4:$E$2003,Locations!$A$10))</f>
        <v/>
      </c>
      <c r="H166" s="21" t="str">
        <f>IF(OR($A166="",Locations!$A$11=""),"",N(Opening!G166)+SUMIFS(Movements!$D$4:$D$2003,Movements!$B$4:$B$2003,$A166,Movements!$F$4:$F$2003,Locations!$A$11)-SUMIFS(Movements!$D$4:$D$2003,Movements!$B$4:$B$2003,$A166,Movements!$E$4:$E$2003,Locations!$A$11))</f>
        <v/>
      </c>
      <c r="I166" s="21" t="str">
        <f>IF(OR($A166="",Locations!$A$12=""),"",N(Opening!H166)+SUMIFS(Movements!$D$4:$D$2003,Movements!$B$4:$B$2003,$A166,Movements!$F$4:$F$2003,Locations!$A$12)-SUMIFS(Movements!$D$4:$D$2003,Movements!$B$4:$B$2003,$A166,Movements!$E$4:$E$2003,Locations!$A$12))</f>
        <v/>
      </c>
      <c r="J166" s="21" t="str">
        <f>IF(OR($A166="",Locations!$A$13=""),"",N(Opening!I166)+SUMIFS(Movements!$D$4:$D$2003,Movements!$B$4:$B$2003,$A166,Movements!$F$4:$F$2003,Locations!$A$13)-SUMIFS(Movements!$D$4:$D$2003,Movements!$B$4:$B$2003,$A166,Movements!$E$4:$E$2003,Locations!$A$13))</f>
        <v/>
      </c>
      <c r="K166" s="21" t="str">
        <f>IF(OR($A166="",Locations!$A$14=""),"",N(Opening!J166)+SUMIFS(Movements!$D$4:$D$2003,Movements!$B$4:$B$2003,$A166,Movements!$F$4:$F$2003,Locations!$A$14)-SUMIFS(Movements!$D$4:$D$2003,Movements!$B$4:$B$2003,$A166,Movements!$E$4:$E$2003,Locations!$A$14))</f>
        <v/>
      </c>
      <c r="L166" s="22" t="str">
        <f t="shared" si="4"/>
        <v/>
      </c>
      <c r="M166" s="21" t="str">
        <f>IF($A166="","",N(Items!E166))</f>
        <v/>
      </c>
      <c r="N166" s="23" t="str">
        <f t="shared" si="5"/>
        <v/>
      </c>
      <c r="O166" s="21" t="str">
        <f>IF($A166="","",IF(L166&lt;=M166,MAX(0,N(Items!F166)-L166),0))</f>
        <v/>
      </c>
      <c r="P166" s="24" t="str">
        <f>IF($A166="","",ROUND(L166*N(Items!D166),2))</f>
        <v/>
      </c>
    </row>
    <row r="167" spans="1:16" x14ac:dyDescent="0.3">
      <c r="A167" s="16" t="str">
        <f>IF(Items!A167="","",Items!A167)</f>
        <v/>
      </c>
      <c r="B167" s="16" t="str">
        <f>IF($A167="","",Items!B167)</f>
        <v/>
      </c>
      <c r="C167" s="16" t="str">
        <f>IF($A167="","",Items!C167&amp;"")</f>
        <v/>
      </c>
      <c r="D167" s="21" t="str">
        <f>IF(OR($A167="",Locations!$A$7=""),"",N(Opening!C167)+SUMIFS(Movements!$D$4:$D$2003,Movements!$B$4:$B$2003,$A167,Movements!$F$4:$F$2003,Locations!$A$7)-SUMIFS(Movements!$D$4:$D$2003,Movements!$B$4:$B$2003,$A167,Movements!$E$4:$E$2003,Locations!$A$7))</f>
        <v/>
      </c>
      <c r="E167" s="21" t="str">
        <f>IF(OR($A167="",Locations!$A$8=""),"",N(Opening!D167)+SUMIFS(Movements!$D$4:$D$2003,Movements!$B$4:$B$2003,$A167,Movements!$F$4:$F$2003,Locations!$A$8)-SUMIFS(Movements!$D$4:$D$2003,Movements!$B$4:$B$2003,$A167,Movements!$E$4:$E$2003,Locations!$A$8))</f>
        <v/>
      </c>
      <c r="F167" s="21" t="str">
        <f>IF(OR($A167="",Locations!$A$9=""),"",N(Opening!E167)+SUMIFS(Movements!$D$4:$D$2003,Movements!$B$4:$B$2003,$A167,Movements!$F$4:$F$2003,Locations!$A$9)-SUMIFS(Movements!$D$4:$D$2003,Movements!$B$4:$B$2003,$A167,Movements!$E$4:$E$2003,Locations!$A$9))</f>
        <v/>
      </c>
      <c r="G167" s="21" t="str">
        <f>IF(OR($A167="",Locations!$A$10=""),"",N(Opening!F167)+SUMIFS(Movements!$D$4:$D$2003,Movements!$B$4:$B$2003,$A167,Movements!$F$4:$F$2003,Locations!$A$10)-SUMIFS(Movements!$D$4:$D$2003,Movements!$B$4:$B$2003,$A167,Movements!$E$4:$E$2003,Locations!$A$10))</f>
        <v/>
      </c>
      <c r="H167" s="21" t="str">
        <f>IF(OR($A167="",Locations!$A$11=""),"",N(Opening!G167)+SUMIFS(Movements!$D$4:$D$2003,Movements!$B$4:$B$2003,$A167,Movements!$F$4:$F$2003,Locations!$A$11)-SUMIFS(Movements!$D$4:$D$2003,Movements!$B$4:$B$2003,$A167,Movements!$E$4:$E$2003,Locations!$A$11))</f>
        <v/>
      </c>
      <c r="I167" s="21" t="str">
        <f>IF(OR($A167="",Locations!$A$12=""),"",N(Opening!H167)+SUMIFS(Movements!$D$4:$D$2003,Movements!$B$4:$B$2003,$A167,Movements!$F$4:$F$2003,Locations!$A$12)-SUMIFS(Movements!$D$4:$D$2003,Movements!$B$4:$B$2003,$A167,Movements!$E$4:$E$2003,Locations!$A$12))</f>
        <v/>
      </c>
      <c r="J167" s="21" t="str">
        <f>IF(OR($A167="",Locations!$A$13=""),"",N(Opening!I167)+SUMIFS(Movements!$D$4:$D$2003,Movements!$B$4:$B$2003,$A167,Movements!$F$4:$F$2003,Locations!$A$13)-SUMIFS(Movements!$D$4:$D$2003,Movements!$B$4:$B$2003,$A167,Movements!$E$4:$E$2003,Locations!$A$13))</f>
        <v/>
      </c>
      <c r="K167" s="21" t="str">
        <f>IF(OR($A167="",Locations!$A$14=""),"",N(Opening!J167)+SUMIFS(Movements!$D$4:$D$2003,Movements!$B$4:$B$2003,$A167,Movements!$F$4:$F$2003,Locations!$A$14)-SUMIFS(Movements!$D$4:$D$2003,Movements!$B$4:$B$2003,$A167,Movements!$E$4:$E$2003,Locations!$A$14))</f>
        <v/>
      </c>
      <c r="L167" s="22" t="str">
        <f t="shared" si="4"/>
        <v/>
      </c>
      <c r="M167" s="21" t="str">
        <f>IF($A167="","",N(Items!E167))</f>
        <v/>
      </c>
      <c r="N167" s="23" t="str">
        <f t="shared" si="5"/>
        <v/>
      </c>
      <c r="O167" s="21" t="str">
        <f>IF($A167="","",IF(L167&lt;=M167,MAX(0,N(Items!F167)-L167),0))</f>
        <v/>
      </c>
      <c r="P167" s="24" t="str">
        <f>IF($A167="","",ROUND(L167*N(Items!D167),2))</f>
        <v/>
      </c>
    </row>
    <row r="168" spans="1:16" x14ac:dyDescent="0.3">
      <c r="A168" s="16" t="str">
        <f>IF(Items!A168="","",Items!A168)</f>
        <v/>
      </c>
      <c r="B168" s="16" t="str">
        <f>IF($A168="","",Items!B168)</f>
        <v/>
      </c>
      <c r="C168" s="16" t="str">
        <f>IF($A168="","",Items!C168&amp;"")</f>
        <v/>
      </c>
      <c r="D168" s="21" t="str">
        <f>IF(OR($A168="",Locations!$A$7=""),"",N(Opening!C168)+SUMIFS(Movements!$D$4:$D$2003,Movements!$B$4:$B$2003,$A168,Movements!$F$4:$F$2003,Locations!$A$7)-SUMIFS(Movements!$D$4:$D$2003,Movements!$B$4:$B$2003,$A168,Movements!$E$4:$E$2003,Locations!$A$7))</f>
        <v/>
      </c>
      <c r="E168" s="21" t="str">
        <f>IF(OR($A168="",Locations!$A$8=""),"",N(Opening!D168)+SUMIFS(Movements!$D$4:$D$2003,Movements!$B$4:$B$2003,$A168,Movements!$F$4:$F$2003,Locations!$A$8)-SUMIFS(Movements!$D$4:$D$2003,Movements!$B$4:$B$2003,$A168,Movements!$E$4:$E$2003,Locations!$A$8))</f>
        <v/>
      </c>
      <c r="F168" s="21" t="str">
        <f>IF(OR($A168="",Locations!$A$9=""),"",N(Opening!E168)+SUMIFS(Movements!$D$4:$D$2003,Movements!$B$4:$B$2003,$A168,Movements!$F$4:$F$2003,Locations!$A$9)-SUMIFS(Movements!$D$4:$D$2003,Movements!$B$4:$B$2003,$A168,Movements!$E$4:$E$2003,Locations!$A$9))</f>
        <v/>
      </c>
      <c r="G168" s="21" t="str">
        <f>IF(OR($A168="",Locations!$A$10=""),"",N(Opening!F168)+SUMIFS(Movements!$D$4:$D$2003,Movements!$B$4:$B$2003,$A168,Movements!$F$4:$F$2003,Locations!$A$10)-SUMIFS(Movements!$D$4:$D$2003,Movements!$B$4:$B$2003,$A168,Movements!$E$4:$E$2003,Locations!$A$10))</f>
        <v/>
      </c>
      <c r="H168" s="21" t="str">
        <f>IF(OR($A168="",Locations!$A$11=""),"",N(Opening!G168)+SUMIFS(Movements!$D$4:$D$2003,Movements!$B$4:$B$2003,$A168,Movements!$F$4:$F$2003,Locations!$A$11)-SUMIFS(Movements!$D$4:$D$2003,Movements!$B$4:$B$2003,$A168,Movements!$E$4:$E$2003,Locations!$A$11))</f>
        <v/>
      </c>
      <c r="I168" s="21" t="str">
        <f>IF(OR($A168="",Locations!$A$12=""),"",N(Opening!H168)+SUMIFS(Movements!$D$4:$D$2003,Movements!$B$4:$B$2003,$A168,Movements!$F$4:$F$2003,Locations!$A$12)-SUMIFS(Movements!$D$4:$D$2003,Movements!$B$4:$B$2003,$A168,Movements!$E$4:$E$2003,Locations!$A$12))</f>
        <v/>
      </c>
      <c r="J168" s="21" t="str">
        <f>IF(OR($A168="",Locations!$A$13=""),"",N(Opening!I168)+SUMIFS(Movements!$D$4:$D$2003,Movements!$B$4:$B$2003,$A168,Movements!$F$4:$F$2003,Locations!$A$13)-SUMIFS(Movements!$D$4:$D$2003,Movements!$B$4:$B$2003,$A168,Movements!$E$4:$E$2003,Locations!$A$13))</f>
        <v/>
      </c>
      <c r="K168" s="21" t="str">
        <f>IF(OR($A168="",Locations!$A$14=""),"",N(Opening!J168)+SUMIFS(Movements!$D$4:$D$2003,Movements!$B$4:$B$2003,$A168,Movements!$F$4:$F$2003,Locations!$A$14)-SUMIFS(Movements!$D$4:$D$2003,Movements!$B$4:$B$2003,$A168,Movements!$E$4:$E$2003,Locations!$A$14))</f>
        <v/>
      </c>
      <c r="L168" s="22" t="str">
        <f t="shared" si="4"/>
        <v/>
      </c>
      <c r="M168" s="21" t="str">
        <f>IF($A168="","",N(Items!E168))</f>
        <v/>
      </c>
      <c r="N168" s="23" t="str">
        <f t="shared" si="5"/>
        <v/>
      </c>
      <c r="O168" s="21" t="str">
        <f>IF($A168="","",IF(L168&lt;=M168,MAX(0,N(Items!F168)-L168),0))</f>
        <v/>
      </c>
      <c r="P168" s="24" t="str">
        <f>IF($A168="","",ROUND(L168*N(Items!D168),2))</f>
        <v/>
      </c>
    </row>
    <row r="169" spans="1:16" x14ac:dyDescent="0.3">
      <c r="A169" s="16" t="str">
        <f>IF(Items!A169="","",Items!A169)</f>
        <v/>
      </c>
      <c r="B169" s="16" t="str">
        <f>IF($A169="","",Items!B169)</f>
        <v/>
      </c>
      <c r="C169" s="16" t="str">
        <f>IF($A169="","",Items!C169&amp;"")</f>
        <v/>
      </c>
      <c r="D169" s="21" t="str">
        <f>IF(OR($A169="",Locations!$A$7=""),"",N(Opening!C169)+SUMIFS(Movements!$D$4:$D$2003,Movements!$B$4:$B$2003,$A169,Movements!$F$4:$F$2003,Locations!$A$7)-SUMIFS(Movements!$D$4:$D$2003,Movements!$B$4:$B$2003,$A169,Movements!$E$4:$E$2003,Locations!$A$7))</f>
        <v/>
      </c>
      <c r="E169" s="21" t="str">
        <f>IF(OR($A169="",Locations!$A$8=""),"",N(Opening!D169)+SUMIFS(Movements!$D$4:$D$2003,Movements!$B$4:$B$2003,$A169,Movements!$F$4:$F$2003,Locations!$A$8)-SUMIFS(Movements!$D$4:$D$2003,Movements!$B$4:$B$2003,$A169,Movements!$E$4:$E$2003,Locations!$A$8))</f>
        <v/>
      </c>
      <c r="F169" s="21" t="str">
        <f>IF(OR($A169="",Locations!$A$9=""),"",N(Opening!E169)+SUMIFS(Movements!$D$4:$D$2003,Movements!$B$4:$B$2003,$A169,Movements!$F$4:$F$2003,Locations!$A$9)-SUMIFS(Movements!$D$4:$D$2003,Movements!$B$4:$B$2003,$A169,Movements!$E$4:$E$2003,Locations!$A$9))</f>
        <v/>
      </c>
      <c r="G169" s="21" t="str">
        <f>IF(OR($A169="",Locations!$A$10=""),"",N(Opening!F169)+SUMIFS(Movements!$D$4:$D$2003,Movements!$B$4:$B$2003,$A169,Movements!$F$4:$F$2003,Locations!$A$10)-SUMIFS(Movements!$D$4:$D$2003,Movements!$B$4:$B$2003,$A169,Movements!$E$4:$E$2003,Locations!$A$10))</f>
        <v/>
      </c>
      <c r="H169" s="21" t="str">
        <f>IF(OR($A169="",Locations!$A$11=""),"",N(Opening!G169)+SUMIFS(Movements!$D$4:$D$2003,Movements!$B$4:$B$2003,$A169,Movements!$F$4:$F$2003,Locations!$A$11)-SUMIFS(Movements!$D$4:$D$2003,Movements!$B$4:$B$2003,$A169,Movements!$E$4:$E$2003,Locations!$A$11))</f>
        <v/>
      </c>
      <c r="I169" s="21" t="str">
        <f>IF(OR($A169="",Locations!$A$12=""),"",N(Opening!H169)+SUMIFS(Movements!$D$4:$D$2003,Movements!$B$4:$B$2003,$A169,Movements!$F$4:$F$2003,Locations!$A$12)-SUMIFS(Movements!$D$4:$D$2003,Movements!$B$4:$B$2003,$A169,Movements!$E$4:$E$2003,Locations!$A$12))</f>
        <v/>
      </c>
      <c r="J169" s="21" t="str">
        <f>IF(OR($A169="",Locations!$A$13=""),"",N(Opening!I169)+SUMIFS(Movements!$D$4:$D$2003,Movements!$B$4:$B$2003,$A169,Movements!$F$4:$F$2003,Locations!$A$13)-SUMIFS(Movements!$D$4:$D$2003,Movements!$B$4:$B$2003,$A169,Movements!$E$4:$E$2003,Locations!$A$13))</f>
        <v/>
      </c>
      <c r="K169" s="21" t="str">
        <f>IF(OR($A169="",Locations!$A$14=""),"",N(Opening!J169)+SUMIFS(Movements!$D$4:$D$2003,Movements!$B$4:$B$2003,$A169,Movements!$F$4:$F$2003,Locations!$A$14)-SUMIFS(Movements!$D$4:$D$2003,Movements!$B$4:$B$2003,$A169,Movements!$E$4:$E$2003,Locations!$A$14))</f>
        <v/>
      </c>
      <c r="L169" s="22" t="str">
        <f t="shared" si="4"/>
        <v/>
      </c>
      <c r="M169" s="21" t="str">
        <f>IF($A169="","",N(Items!E169))</f>
        <v/>
      </c>
      <c r="N169" s="23" t="str">
        <f t="shared" si="5"/>
        <v/>
      </c>
      <c r="O169" s="21" t="str">
        <f>IF($A169="","",IF(L169&lt;=M169,MAX(0,N(Items!F169)-L169),0))</f>
        <v/>
      </c>
      <c r="P169" s="24" t="str">
        <f>IF($A169="","",ROUND(L169*N(Items!D169),2))</f>
        <v/>
      </c>
    </row>
    <row r="170" spans="1:16" x14ac:dyDescent="0.3">
      <c r="A170" s="16" t="str">
        <f>IF(Items!A170="","",Items!A170)</f>
        <v/>
      </c>
      <c r="B170" s="16" t="str">
        <f>IF($A170="","",Items!B170)</f>
        <v/>
      </c>
      <c r="C170" s="16" t="str">
        <f>IF($A170="","",Items!C170&amp;"")</f>
        <v/>
      </c>
      <c r="D170" s="21" t="str">
        <f>IF(OR($A170="",Locations!$A$7=""),"",N(Opening!C170)+SUMIFS(Movements!$D$4:$D$2003,Movements!$B$4:$B$2003,$A170,Movements!$F$4:$F$2003,Locations!$A$7)-SUMIFS(Movements!$D$4:$D$2003,Movements!$B$4:$B$2003,$A170,Movements!$E$4:$E$2003,Locations!$A$7))</f>
        <v/>
      </c>
      <c r="E170" s="21" t="str">
        <f>IF(OR($A170="",Locations!$A$8=""),"",N(Opening!D170)+SUMIFS(Movements!$D$4:$D$2003,Movements!$B$4:$B$2003,$A170,Movements!$F$4:$F$2003,Locations!$A$8)-SUMIFS(Movements!$D$4:$D$2003,Movements!$B$4:$B$2003,$A170,Movements!$E$4:$E$2003,Locations!$A$8))</f>
        <v/>
      </c>
      <c r="F170" s="21" t="str">
        <f>IF(OR($A170="",Locations!$A$9=""),"",N(Opening!E170)+SUMIFS(Movements!$D$4:$D$2003,Movements!$B$4:$B$2003,$A170,Movements!$F$4:$F$2003,Locations!$A$9)-SUMIFS(Movements!$D$4:$D$2003,Movements!$B$4:$B$2003,$A170,Movements!$E$4:$E$2003,Locations!$A$9))</f>
        <v/>
      </c>
      <c r="G170" s="21" t="str">
        <f>IF(OR($A170="",Locations!$A$10=""),"",N(Opening!F170)+SUMIFS(Movements!$D$4:$D$2003,Movements!$B$4:$B$2003,$A170,Movements!$F$4:$F$2003,Locations!$A$10)-SUMIFS(Movements!$D$4:$D$2003,Movements!$B$4:$B$2003,$A170,Movements!$E$4:$E$2003,Locations!$A$10))</f>
        <v/>
      </c>
      <c r="H170" s="21" t="str">
        <f>IF(OR($A170="",Locations!$A$11=""),"",N(Opening!G170)+SUMIFS(Movements!$D$4:$D$2003,Movements!$B$4:$B$2003,$A170,Movements!$F$4:$F$2003,Locations!$A$11)-SUMIFS(Movements!$D$4:$D$2003,Movements!$B$4:$B$2003,$A170,Movements!$E$4:$E$2003,Locations!$A$11))</f>
        <v/>
      </c>
      <c r="I170" s="21" t="str">
        <f>IF(OR($A170="",Locations!$A$12=""),"",N(Opening!H170)+SUMIFS(Movements!$D$4:$D$2003,Movements!$B$4:$B$2003,$A170,Movements!$F$4:$F$2003,Locations!$A$12)-SUMIFS(Movements!$D$4:$D$2003,Movements!$B$4:$B$2003,$A170,Movements!$E$4:$E$2003,Locations!$A$12))</f>
        <v/>
      </c>
      <c r="J170" s="21" t="str">
        <f>IF(OR($A170="",Locations!$A$13=""),"",N(Opening!I170)+SUMIFS(Movements!$D$4:$D$2003,Movements!$B$4:$B$2003,$A170,Movements!$F$4:$F$2003,Locations!$A$13)-SUMIFS(Movements!$D$4:$D$2003,Movements!$B$4:$B$2003,$A170,Movements!$E$4:$E$2003,Locations!$A$13))</f>
        <v/>
      </c>
      <c r="K170" s="21" t="str">
        <f>IF(OR($A170="",Locations!$A$14=""),"",N(Opening!J170)+SUMIFS(Movements!$D$4:$D$2003,Movements!$B$4:$B$2003,$A170,Movements!$F$4:$F$2003,Locations!$A$14)-SUMIFS(Movements!$D$4:$D$2003,Movements!$B$4:$B$2003,$A170,Movements!$E$4:$E$2003,Locations!$A$14))</f>
        <v/>
      </c>
      <c r="L170" s="22" t="str">
        <f t="shared" si="4"/>
        <v/>
      </c>
      <c r="M170" s="21" t="str">
        <f>IF($A170="","",N(Items!E170))</f>
        <v/>
      </c>
      <c r="N170" s="23" t="str">
        <f t="shared" si="5"/>
        <v/>
      </c>
      <c r="O170" s="21" t="str">
        <f>IF($A170="","",IF(L170&lt;=M170,MAX(0,N(Items!F170)-L170),0))</f>
        <v/>
      </c>
      <c r="P170" s="24" t="str">
        <f>IF($A170="","",ROUND(L170*N(Items!D170),2))</f>
        <v/>
      </c>
    </row>
    <row r="171" spans="1:16" x14ac:dyDescent="0.3">
      <c r="A171" s="16" t="str">
        <f>IF(Items!A171="","",Items!A171)</f>
        <v/>
      </c>
      <c r="B171" s="16" t="str">
        <f>IF($A171="","",Items!B171)</f>
        <v/>
      </c>
      <c r="C171" s="16" t="str">
        <f>IF($A171="","",Items!C171&amp;"")</f>
        <v/>
      </c>
      <c r="D171" s="21" t="str">
        <f>IF(OR($A171="",Locations!$A$7=""),"",N(Opening!C171)+SUMIFS(Movements!$D$4:$D$2003,Movements!$B$4:$B$2003,$A171,Movements!$F$4:$F$2003,Locations!$A$7)-SUMIFS(Movements!$D$4:$D$2003,Movements!$B$4:$B$2003,$A171,Movements!$E$4:$E$2003,Locations!$A$7))</f>
        <v/>
      </c>
      <c r="E171" s="21" t="str">
        <f>IF(OR($A171="",Locations!$A$8=""),"",N(Opening!D171)+SUMIFS(Movements!$D$4:$D$2003,Movements!$B$4:$B$2003,$A171,Movements!$F$4:$F$2003,Locations!$A$8)-SUMIFS(Movements!$D$4:$D$2003,Movements!$B$4:$B$2003,$A171,Movements!$E$4:$E$2003,Locations!$A$8))</f>
        <v/>
      </c>
      <c r="F171" s="21" t="str">
        <f>IF(OR($A171="",Locations!$A$9=""),"",N(Opening!E171)+SUMIFS(Movements!$D$4:$D$2003,Movements!$B$4:$B$2003,$A171,Movements!$F$4:$F$2003,Locations!$A$9)-SUMIFS(Movements!$D$4:$D$2003,Movements!$B$4:$B$2003,$A171,Movements!$E$4:$E$2003,Locations!$A$9))</f>
        <v/>
      </c>
      <c r="G171" s="21" t="str">
        <f>IF(OR($A171="",Locations!$A$10=""),"",N(Opening!F171)+SUMIFS(Movements!$D$4:$D$2003,Movements!$B$4:$B$2003,$A171,Movements!$F$4:$F$2003,Locations!$A$10)-SUMIFS(Movements!$D$4:$D$2003,Movements!$B$4:$B$2003,$A171,Movements!$E$4:$E$2003,Locations!$A$10))</f>
        <v/>
      </c>
      <c r="H171" s="21" t="str">
        <f>IF(OR($A171="",Locations!$A$11=""),"",N(Opening!G171)+SUMIFS(Movements!$D$4:$D$2003,Movements!$B$4:$B$2003,$A171,Movements!$F$4:$F$2003,Locations!$A$11)-SUMIFS(Movements!$D$4:$D$2003,Movements!$B$4:$B$2003,$A171,Movements!$E$4:$E$2003,Locations!$A$11))</f>
        <v/>
      </c>
      <c r="I171" s="21" t="str">
        <f>IF(OR($A171="",Locations!$A$12=""),"",N(Opening!H171)+SUMIFS(Movements!$D$4:$D$2003,Movements!$B$4:$B$2003,$A171,Movements!$F$4:$F$2003,Locations!$A$12)-SUMIFS(Movements!$D$4:$D$2003,Movements!$B$4:$B$2003,$A171,Movements!$E$4:$E$2003,Locations!$A$12))</f>
        <v/>
      </c>
      <c r="J171" s="21" t="str">
        <f>IF(OR($A171="",Locations!$A$13=""),"",N(Opening!I171)+SUMIFS(Movements!$D$4:$D$2003,Movements!$B$4:$B$2003,$A171,Movements!$F$4:$F$2003,Locations!$A$13)-SUMIFS(Movements!$D$4:$D$2003,Movements!$B$4:$B$2003,$A171,Movements!$E$4:$E$2003,Locations!$A$13))</f>
        <v/>
      </c>
      <c r="K171" s="21" t="str">
        <f>IF(OR($A171="",Locations!$A$14=""),"",N(Opening!J171)+SUMIFS(Movements!$D$4:$D$2003,Movements!$B$4:$B$2003,$A171,Movements!$F$4:$F$2003,Locations!$A$14)-SUMIFS(Movements!$D$4:$D$2003,Movements!$B$4:$B$2003,$A171,Movements!$E$4:$E$2003,Locations!$A$14))</f>
        <v/>
      </c>
      <c r="L171" s="22" t="str">
        <f t="shared" si="4"/>
        <v/>
      </c>
      <c r="M171" s="21" t="str">
        <f>IF($A171="","",N(Items!E171))</f>
        <v/>
      </c>
      <c r="N171" s="23" t="str">
        <f t="shared" si="5"/>
        <v/>
      </c>
      <c r="O171" s="21" t="str">
        <f>IF($A171="","",IF(L171&lt;=M171,MAX(0,N(Items!F171)-L171),0))</f>
        <v/>
      </c>
      <c r="P171" s="24" t="str">
        <f>IF($A171="","",ROUND(L171*N(Items!D171),2))</f>
        <v/>
      </c>
    </row>
    <row r="172" spans="1:16" x14ac:dyDescent="0.3">
      <c r="A172" s="16" t="str">
        <f>IF(Items!A172="","",Items!A172)</f>
        <v/>
      </c>
      <c r="B172" s="16" t="str">
        <f>IF($A172="","",Items!B172)</f>
        <v/>
      </c>
      <c r="C172" s="16" t="str">
        <f>IF($A172="","",Items!C172&amp;"")</f>
        <v/>
      </c>
      <c r="D172" s="21" t="str">
        <f>IF(OR($A172="",Locations!$A$7=""),"",N(Opening!C172)+SUMIFS(Movements!$D$4:$D$2003,Movements!$B$4:$B$2003,$A172,Movements!$F$4:$F$2003,Locations!$A$7)-SUMIFS(Movements!$D$4:$D$2003,Movements!$B$4:$B$2003,$A172,Movements!$E$4:$E$2003,Locations!$A$7))</f>
        <v/>
      </c>
      <c r="E172" s="21" t="str">
        <f>IF(OR($A172="",Locations!$A$8=""),"",N(Opening!D172)+SUMIFS(Movements!$D$4:$D$2003,Movements!$B$4:$B$2003,$A172,Movements!$F$4:$F$2003,Locations!$A$8)-SUMIFS(Movements!$D$4:$D$2003,Movements!$B$4:$B$2003,$A172,Movements!$E$4:$E$2003,Locations!$A$8))</f>
        <v/>
      </c>
      <c r="F172" s="21" t="str">
        <f>IF(OR($A172="",Locations!$A$9=""),"",N(Opening!E172)+SUMIFS(Movements!$D$4:$D$2003,Movements!$B$4:$B$2003,$A172,Movements!$F$4:$F$2003,Locations!$A$9)-SUMIFS(Movements!$D$4:$D$2003,Movements!$B$4:$B$2003,$A172,Movements!$E$4:$E$2003,Locations!$A$9))</f>
        <v/>
      </c>
      <c r="G172" s="21" t="str">
        <f>IF(OR($A172="",Locations!$A$10=""),"",N(Opening!F172)+SUMIFS(Movements!$D$4:$D$2003,Movements!$B$4:$B$2003,$A172,Movements!$F$4:$F$2003,Locations!$A$10)-SUMIFS(Movements!$D$4:$D$2003,Movements!$B$4:$B$2003,$A172,Movements!$E$4:$E$2003,Locations!$A$10))</f>
        <v/>
      </c>
      <c r="H172" s="21" t="str">
        <f>IF(OR($A172="",Locations!$A$11=""),"",N(Opening!G172)+SUMIFS(Movements!$D$4:$D$2003,Movements!$B$4:$B$2003,$A172,Movements!$F$4:$F$2003,Locations!$A$11)-SUMIFS(Movements!$D$4:$D$2003,Movements!$B$4:$B$2003,$A172,Movements!$E$4:$E$2003,Locations!$A$11))</f>
        <v/>
      </c>
      <c r="I172" s="21" t="str">
        <f>IF(OR($A172="",Locations!$A$12=""),"",N(Opening!H172)+SUMIFS(Movements!$D$4:$D$2003,Movements!$B$4:$B$2003,$A172,Movements!$F$4:$F$2003,Locations!$A$12)-SUMIFS(Movements!$D$4:$D$2003,Movements!$B$4:$B$2003,$A172,Movements!$E$4:$E$2003,Locations!$A$12))</f>
        <v/>
      </c>
      <c r="J172" s="21" t="str">
        <f>IF(OR($A172="",Locations!$A$13=""),"",N(Opening!I172)+SUMIFS(Movements!$D$4:$D$2003,Movements!$B$4:$B$2003,$A172,Movements!$F$4:$F$2003,Locations!$A$13)-SUMIFS(Movements!$D$4:$D$2003,Movements!$B$4:$B$2003,$A172,Movements!$E$4:$E$2003,Locations!$A$13))</f>
        <v/>
      </c>
      <c r="K172" s="21" t="str">
        <f>IF(OR($A172="",Locations!$A$14=""),"",N(Opening!J172)+SUMIFS(Movements!$D$4:$D$2003,Movements!$B$4:$B$2003,$A172,Movements!$F$4:$F$2003,Locations!$A$14)-SUMIFS(Movements!$D$4:$D$2003,Movements!$B$4:$B$2003,$A172,Movements!$E$4:$E$2003,Locations!$A$14))</f>
        <v/>
      </c>
      <c r="L172" s="22" t="str">
        <f t="shared" si="4"/>
        <v/>
      </c>
      <c r="M172" s="21" t="str">
        <f>IF($A172="","",N(Items!E172))</f>
        <v/>
      </c>
      <c r="N172" s="23" t="str">
        <f t="shared" si="5"/>
        <v/>
      </c>
      <c r="O172" s="21" t="str">
        <f>IF($A172="","",IF(L172&lt;=M172,MAX(0,N(Items!F172)-L172),0))</f>
        <v/>
      </c>
      <c r="P172" s="24" t="str">
        <f>IF($A172="","",ROUND(L172*N(Items!D172),2))</f>
        <v/>
      </c>
    </row>
    <row r="173" spans="1:16" x14ac:dyDescent="0.3">
      <c r="A173" s="16" t="str">
        <f>IF(Items!A173="","",Items!A173)</f>
        <v/>
      </c>
      <c r="B173" s="16" t="str">
        <f>IF($A173="","",Items!B173)</f>
        <v/>
      </c>
      <c r="C173" s="16" t="str">
        <f>IF($A173="","",Items!C173&amp;"")</f>
        <v/>
      </c>
      <c r="D173" s="21" t="str">
        <f>IF(OR($A173="",Locations!$A$7=""),"",N(Opening!C173)+SUMIFS(Movements!$D$4:$D$2003,Movements!$B$4:$B$2003,$A173,Movements!$F$4:$F$2003,Locations!$A$7)-SUMIFS(Movements!$D$4:$D$2003,Movements!$B$4:$B$2003,$A173,Movements!$E$4:$E$2003,Locations!$A$7))</f>
        <v/>
      </c>
      <c r="E173" s="21" t="str">
        <f>IF(OR($A173="",Locations!$A$8=""),"",N(Opening!D173)+SUMIFS(Movements!$D$4:$D$2003,Movements!$B$4:$B$2003,$A173,Movements!$F$4:$F$2003,Locations!$A$8)-SUMIFS(Movements!$D$4:$D$2003,Movements!$B$4:$B$2003,$A173,Movements!$E$4:$E$2003,Locations!$A$8))</f>
        <v/>
      </c>
      <c r="F173" s="21" t="str">
        <f>IF(OR($A173="",Locations!$A$9=""),"",N(Opening!E173)+SUMIFS(Movements!$D$4:$D$2003,Movements!$B$4:$B$2003,$A173,Movements!$F$4:$F$2003,Locations!$A$9)-SUMIFS(Movements!$D$4:$D$2003,Movements!$B$4:$B$2003,$A173,Movements!$E$4:$E$2003,Locations!$A$9))</f>
        <v/>
      </c>
      <c r="G173" s="21" t="str">
        <f>IF(OR($A173="",Locations!$A$10=""),"",N(Opening!F173)+SUMIFS(Movements!$D$4:$D$2003,Movements!$B$4:$B$2003,$A173,Movements!$F$4:$F$2003,Locations!$A$10)-SUMIFS(Movements!$D$4:$D$2003,Movements!$B$4:$B$2003,$A173,Movements!$E$4:$E$2003,Locations!$A$10))</f>
        <v/>
      </c>
      <c r="H173" s="21" t="str">
        <f>IF(OR($A173="",Locations!$A$11=""),"",N(Opening!G173)+SUMIFS(Movements!$D$4:$D$2003,Movements!$B$4:$B$2003,$A173,Movements!$F$4:$F$2003,Locations!$A$11)-SUMIFS(Movements!$D$4:$D$2003,Movements!$B$4:$B$2003,$A173,Movements!$E$4:$E$2003,Locations!$A$11))</f>
        <v/>
      </c>
      <c r="I173" s="21" t="str">
        <f>IF(OR($A173="",Locations!$A$12=""),"",N(Opening!H173)+SUMIFS(Movements!$D$4:$D$2003,Movements!$B$4:$B$2003,$A173,Movements!$F$4:$F$2003,Locations!$A$12)-SUMIFS(Movements!$D$4:$D$2003,Movements!$B$4:$B$2003,$A173,Movements!$E$4:$E$2003,Locations!$A$12))</f>
        <v/>
      </c>
      <c r="J173" s="21" t="str">
        <f>IF(OR($A173="",Locations!$A$13=""),"",N(Opening!I173)+SUMIFS(Movements!$D$4:$D$2003,Movements!$B$4:$B$2003,$A173,Movements!$F$4:$F$2003,Locations!$A$13)-SUMIFS(Movements!$D$4:$D$2003,Movements!$B$4:$B$2003,$A173,Movements!$E$4:$E$2003,Locations!$A$13))</f>
        <v/>
      </c>
      <c r="K173" s="21" t="str">
        <f>IF(OR($A173="",Locations!$A$14=""),"",N(Opening!J173)+SUMIFS(Movements!$D$4:$D$2003,Movements!$B$4:$B$2003,$A173,Movements!$F$4:$F$2003,Locations!$A$14)-SUMIFS(Movements!$D$4:$D$2003,Movements!$B$4:$B$2003,$A173,Movements!$E$4:$E$2003,Locations!$A$14))</f>
        <v/>
      </c>
      <c r="L173" s="22" t="str">
        <f t="shared" si="4"/>
        <v/>
      </c>
      <c r="M173" s="21" t="str">
        <f>IF($A173="","",N(Items!E173))</f>
        <v/>
      </c>
      <c r="N173" s="23" t="str">
        <f t="shared" si="5"/>
        <v/>
      </c>
      <c r="O173" s="21" t="str">
        <f>IF($A173="","",IF(L173&lt;=M173,MAX(0,N(Items!F173)-L173),0))</f>
        <v/>
      </c>
      <c r="P173" s="24" t="str">
        <f>IF($A173="","",ROUND(L173*N(Items!D173),2))</f>
        <v/>
      </c>
    </row>
    <row r="174" spans="1:16" x14ac:dyDescent="0.3">
      <c r="A174" s="16" t="str">
        <f>IF(Items!A174="","",Items!A174)</f>
        <v/>
      </c>
      <c r="B174" s="16" t="str">
        <f>IF($A174="","",Items!B174)</f>
        <v/>
      </c>
      <c r="C174" s="16" t="str">
        <f>IF($A174="","",Items!C174&amp;"")</f>
        <v/>
      </c>
      <c r="D174" s="21" t="str">
        <f>IF(OR($A174="",Locations!$A$7=""),"",N(Opening!C174)+SUMIFS(Movements!$D$4:$D$2003,Movements!$B$4:$B$2003,$A174,Movements!$F$4:$F$2003,Locations!$A$7)-SUMIFS(Movements!$D$4:$D$2003,Movements!$B$4:$B$2003,$A174,Movements!$E$4:$E$2003,Locations!$A$7))</f>
        <v/>
      </c>
      <c r="E174" s="21" t="str">
        <f>IF(OR($A174="",Locations!$A$8=""),"",N(Opening!D174)+SUMIFS(Movements!$D$4:$D$2003,Movements!$B$4:$B$2003,$A174,Movements!$F$4:$F$2003,Locations!$A$8)-SUMIFS(Movements!$D$4:$D$2003,Movements!$B$4:$B$2003,$A174,Movements!$E$4:$E$2003,Locations!$A$8))</f>
        <v/>
      </c>
      <c r="F174" s="21" t="str">
        <f>IF(OR($A174="",Locations!$A$9=""),"",N(Opening!E174)+SUMIFS(Movements!$D$4:$D$2003,Movements!$B$4:$B$2003,$A174,Movements!$F$4:$F$2003,Locations!$A$9)-SUMIFS(Movements!$D$4:$D$2003,Movements!$B$4:$B$2003,$A174,Movements!$E$4:$E$2003,Locations!$A$9))</f>
        <v/>
      </c>
      <c r="G174" s="21" t="str">
        <f>IF(OR($A174="",Locations!$A$10=""),"",N(Opening!F174)+SUMIFS(Movements!$D$4:$D$2003,Movements!$B$4:$B$2003,$A174,Movements!$F$4:$F$2003,Locations!$A$10)-SUMIFS(Movements!$D$4:$D$2003,Movements!$B$4:$B$2003,$A174,Movements!$E$4:$E$2003,Locations!$A$10))</f>
        <v/>
      </c>
      <c r="H174" s="21" t="str">
        <f>IF(OR($A174="",Locations!$A$11=""),"",N(Opening!G174)+SUMIFS(Movements!$D$4:$D$2003,Movements!$B$4:$B$2003,$A174,Movements!$F$4:$F$2003,Locations!$A$11)-SUMIFS(Movements!$D$4:$D$2003,Movements!$B$4:$B$2003,$A174,Movements!$E$4:$E$2003,Locations!$A$11))</f>
        <v/>
      </c>
      <c r="I174" s="21" t="str">
        <f>IF(OR($A174="",Locations!$A$12=""),"",N(Opening!H174)+SUMIFS(Movements!$D$4:$D$2003,Movements!$B$4:$B$2003,$A174,Movements!$F$4:$F$2003,Locations!$A$12)-SUMIFS(Movements!$D$4:$D$2003,Movements!$B$4:$B$2003,$A174,Movements!$E$4:$E$2003,Locations!$A$12))</f>
        <v/>
      </c>
      <c r="J174" s="21" t="str">
        <f>IF(OR($A174="",Locations!$A$13=""),"",N(Opening!I174)+SUMIFS(Movements!$D$4:$D$2003,Movements!$B$4:$B$2003,$A174,Movements!$F$4:$F$2003,Locations!$A$13)-SUMIFS(Movements!$D$4:$D$2003,Movements!$B$4:$B$2003,$A174,Movements!$E$4:$E$2003,Locations!$A$13))</f>
        <v/>
      </c>
      <c r="K174" s="21" t="str">
        <f>IF(OR($A174="",Locations!$A$14=""),"",N(Opening!J174)+SUMIFS(Movements!$D$4:$D$2003,Movements!$B$4:$B$2003,$A174,Movements!$F$4:$F$2003,Locations!$A$14)-SUMIFS(Movements!$D$4:$D$2003,Movements!$B$4:$B$2003,$A174,Movements!$E$4:$E$2003,Locations!$A$14))</f>
        <v/>
      </c>
      <c r="L174" s="22" t="str">
        <f t="shared" si="4"/>
        <v/>
      </c>
      <c r="M174" s="21" t="str">
        <f>IF($A174="","",N(Items!E174))</f>
        <v/>
      </c>
      <c r="N174" s="23" t="str">
        <f t="shared" si="5"/>
        <v/>
      </c>
      <c r="O174" s="21" t="str">
        <f>IF($A174="","",IF(L174&lt;=M174,MAX(0,N(Items!F174)-L174),0))</f>
        <v/>
      </c>
      <c r="P174" s="24" t="str">
        <f>IF($A174="","",ROUND(L174*N(Items!D174),2))</f>
        <v/>
      </c>
    </row>
    <row r="175" spans="1:16" x14ac:dyDescent="0.3">
      <c r="A175" s="16" t="str">
        <f>IF(Items!A175="","",Items!A175)</f>
        <v/>
      </c>
      <c r="B175" s="16" t="str">
        <f>IF($A175="","",Items!B175)</f>
        <v/>
      </c>
      <c r="C175" s="16" t="str">
        <f>IF($A175="","",Items!C175&amp;"")</f>
        <v/>
      </c>
      <c r="D175" s="21" t="str">
        <f>IF(OR($A175="",Locations!$A$7=""),"",N(Opening!C175)+SUMIFS(Movements!$D$4:$D$2003,Movements!$B$4:$B$2003,$A175,Movements!$F$4:$F$2003,Locations!$A$7)-SUMIFS(Movements!$D$4:$D$2003,Movements!$B$4:$B$2003,$A175,Movements!$E$4:$E$2003,Locations!$A$7))</f>
        <v/>
      </c>
      <c r="E175" s="21" t="str">
        <f>IF(OR($A175="",Locations!$A$8=""),"",N(Opening!D175)+SUMIFS(Movements!$D$4:$D$2003,Movements!$B$4:$B$2003,$A175,Movements!$F$4:$F$2003,Locations!$A$8)-SUMIFS(Movements!$D$4:$D$2003,Movements!$B$4:$B$2003,$A175,Movements!$E$4:$E$2003,Locations!$A$8))</f>
        <v/>
      </c>
      <c r="F175" s="21" t="str">
        <f>IF(OR($A175="",Locations!$A$9=""),"",N(Opening!E175)+SUMIFS(Movements!$D$4:$D$2003,Movements!$B$4:$B$2003,$A175,Movements!$F$4:$F$2003,Locations!$A$9)-SUMIFS(Movements!$D$4:$D$2003,Movements!$B$4:$B$2003,$A175,Movements!$E$4:$E$2003,Locations!$A$9))</f>
        <v/>
      </c>
      <c r="G175" s="21" t="str">
        <f>IF(OR($A175="",Locations!$A$10=""),"",N(Opening!F175)+SUMIFS(Movements!$D$4:$D$2003,Movements!$B$4:$B$2003,$A175,Movements!$F$4:$F$2003,Locations!$A$10)-SUMIFS(Movements!$D$4:$D$2003,Movements!$B$4:$B$2003,$A175,Movements!$E$4:$E$2003,Locations!$A$10))</f>
        <v/>
      </c>
      <c r="H175" s="21" t="str">
        <f>IF(OR($A175="",Locations!$A$11=""),"",N(Opening!G175)+SUMIFS(Movements!$D$4:$D$2003,Movements!$B$4:$B$2003,$A175,Movements!$F$4:$F$2003,Locations!$A$11)-SUMIFS(Movements!$D$4:$D$2003,Movements!$B$4:$B$2003,$A175,Movements!$E$4:$E$2003,Locations!$A$11))</f>
        <v/>
      </c>
      <c r="I175" s="21" t="str">
        <f>IF(OR($A175="",Locations!$A$12=""),"",N(Opening!H175)+SUMIFS(Movements!$D$4:$D$2003,Movements!$B$4:$B$2003,$A175,Movements!$F$4:$F$2003,Locations!$A$12)-SUMIFS(Movements!$D$4:$D$2003,Movements!$B$4:$B$2003,$A175,Movements!$E$4:$E$2003,Locations!$A$12))</f>
        <v/>
      </c>
      <c r="J175" s="21" t="str">
        <f>IF(OR($A175="",Locations!$A$13=""),"",N(Opening!I175)+SUMIFS(Movements!$D$4:$D$2003,Movements!$B$4:$B$2003,$A175,Movements!$F$4:$F$2003,Locations!$A$13)-SUMIFS(Movements!$D$4:$D$2003,Movements!$B$4:$B$2003,$A175,Movements!$E$4:$E$2003,Locations!$A$13))</f>
        <v/>
      </c>
      <c r="K175" s="21" t="str">
        <f>IF(OR($A175="",Locations!$A$14=""),"",N(Opening!J175)+SUMIFS(Movements!$D$4:$D$2003,Movements!$B$4:$B$2003,$A175,Movements!$F$4:$F$2003,Locations!$A$14)-SUMIFS(Movements!$D$4:$D$2003,Movements!$B$4:$B$2003,$A175,Movements!$E$4:$E$2003,Locations!$A$14))</f>
        <v/>
      </c>
      <c r="L175" s="22" t="str">
        <f t="shared" si="4"/>
        <v/>
      </c>
      <c r="M175" s="21" t="str">
        <f>IF($A175="","",N(Items!E175))</f>
        <v/>
      </c>
      <c r="N175" s="23" t="str">
        <f t="shared" si="5"/>
        <v/>
      </c>
      <c r="O175" s="21" t="str">
        <f>IF($A175="","",IF(L175&lt;=M175,MAX(0,N(Items!F175)-L175),0))</f>
        <v/>
      </c>
      <c r="P175" s="24" t="str">
        <f>IF($A175="","",ROUND(L175*N(Items!D175),2))</f>
        <v/>
      </c>
    </row>
    <row r="176" spans="1:16" x14ac:dyDescent="0.3">
      <c r="A176" s="16" t="str">
        <f>IF(Items!A176="","",Items!A176)</f>
        <v/>
      </c>
      <c r="B176" s="16" t="str">
        <f>IF($A176="","",Items!B176)</f>
        <v/>
      </c>
      <c r="C176" s="16" t="str">
        <f>IF($A176="","",Items!C176&amp;"")</f>
        <v/>
      </c>
      <c r="D176" s="21" t="str">
        <f>IF(OR($A176="",Locations!$A$7=""),"",N(Opening!C176)+SUMIFS(Movements!$D$4:$D$2003,Movements!$B$4:$B$2003,$A176,Movements!$F$4:$F$2003,Locations!$A$7)-SUMIFS(Movements!$D$4:$D$2003,Movements!$B$4:$B$2003,$A176,Movements!$E$4:$E$2003,Locations!$A$7))</f>
        <v/>
      </c>
      <c r="E176" s="21" t="str">
        <f>IF(OR($A176="",Locations!$A$8=""),"",N(Opening!D176)+SUMIFS(Movements!$D$4:$D$2003,Movements!$B$4:$B$2003,$A176,Movements!$F$4:$F$2003,Locations!$A$8)-SUMIFS(Movements!$D$4:$D$2003,Movements!$B$4:$B$2003,$A176,Movements!$E$4:$E$2003,Locations!$A$8))</f>
        <v/>
      </c>
      <c r="F176" s="21" t="str">
        <f>IF(OR($A176="",Locations!$A$9=""),"",N(Opening!E176)+SUMIFS(Movements!$D$4:$D$2003,Movements!$B$4:$B$2003,$A176,Movements!$F$4:$F$2003,Locations!$A$9)-SUMIFS(Movements!$D$4:$D$2003,Movements!$B$4:$B$2003,$A176,Movements!$E$4:$E$2003,Locations!$A$9))</f>
        <v/>
      </c>
      <c r="G176" s="21" t="str">
        <f>IF(OR($A176="",Locations!$A$10=""),"",N(Opening!F176)+SUMIFS(Movements!$D$4:$D$2003,Movements!$B$4:$B$2003,$A176,Movements!$F$4:$F$2003,Locations!$A$10)-SUMIFS(Movements!$D$4:$D$2003,Movements!$B$4:$B$2003,$A176,Movements!$E$4:$E$2003,Locations!$A$10))</f>
        <v/>
      </c>
      <c r="H176" s="21" t="str">
        <f>IF(OR($A176="",Locations!$A$11=""),"",N(Opening!G176)+SUMIFS(Movements!$D$4:$D$2003,Movements!$B$4:$B$2003,$A176,Movements!$F$4:$F$2003,Locations!$A$11)-SUMIFS(Movements!$D$4:$D$2003,Movements!$B$4:$B$2003,$A176,Movements!$E$4:$E$2003,Locations!$A$11))</f>
        <v/>
      </c>
      <c r="I176" s="21" t="str">
        <f>IF(OR($A176="",Locations!$A$12=""),"",N(Opening!H176)+SUMIFS(Movements!$D$4:$D$2003,Movements!$B$4:$B$2003,$A176,Movements!$F$4:$F$2003,Locations!$A$12)-SUMIFS(Movements!$D$4:$D$2003,Movements!$B$4:$B$2003,$A176,Movements!$E$4:$E$2003,Locations!$A$12))</f>
        <v/>
      </c>
      <c r="J176" s="21" t="str">
        <f>IF(OR($A176="",Locations!$A$13=""),"",N(Opening!I176)+SUMIFS(Movements!$D$4:$D$2003,Movements!$B$4:$B$2003,$A176,Movements!$F$4:$F$2003,Locations!$A$13)-SUMIFS(Movements!$D$4:$D$2003,Movements!$B$4:$B$2003,$A176,Movements!$E$4:$E$2003,Locations!$A$13))</f>
        <v/>
      </c>
      <c r="K176" s="21" t="str">
        <f>IF(OR($A176="",Locations!$A$14=""),"",N(Opening!J176)+SUMIFS(Movements!$D$4:$D$2003,Movements!$B$4:$B$2003,$A176,Movements!$F$4:$F$2003,Locations!$A$14)-SUMIFS(Movements!$D$4:$D$2003,Movements!$B$4:$B$2003,$A176,Movements!$E$4:$E$2003,Locations!$A$14))</f>
        <v/>
      </c>
      <c r="L176" s="22" t="str">
        <f t="shared" si="4"/>
        <v/>
      </c>
      <c r="M176" s="21" t="str">
        <f>IF($A176="","",N(Items!E176))</f>
        <v/>
      </c>
      <c r="N176" s="23" t="str">
        <f t="shared" si="5"/>
        <v/>
      </c>
      <c r="O176" s="21" t="str">
        <f>IF($A176="","",IF(L176&lt;=M176,MAX(0,N(Items!F176)-L176),0))</f>
        <v/>
      </c>
      <c r="P176" s="24" t="str">
        <f>IF($A176="","",ROUND(L176*N(Items!D176),2))</f>
        <v/>
      </c>
    </row>
    <row r="177" spans="1:16" x14ac:dyDescent="0.3">
      <c r="A177" s="16" t="str">
        <f>IF(Items!A177="","",Items!A177)</f>
        <v/>
      </c>
      <c r="B177" s="16" t="str">
        <f>IF($A177="","",Items!B177)</f>
        <v/>
      </c>
      <c r="C177" s="16" t="str">
        <f>IF($A177="","",Items!C177&amp;"")</f>
        <v/>
      </c>
      <c r="D177" s="21" t="str">
        <f>IF(OR($A177="",Locations!$A$7=""),"",N(Opening!C177)+SUMIFS(Movements!$D$4:$D$2003,Movements!$B$4:$B$2003,$A177,Movements!$F$4:$F$2003,Locations!$A$7)-SUMIFS(Movements!$D$4:$D$2003,Movements!$B$4:$B$2003,$A177,Movements!$E$4:$E$2003,Locations!$A$7))</f>
        <v/>
      </c>
      <c r="E177" s="21" t="str">
        <f>IF(OR($A177="",Locations!$A$8=""),"",N(Opening!D177)+SUMIFS(Movements!$D$4:$D$2003,Movements!$B$4:$B$2003,$A177,Movements!$F$4:$F$2003,Locations!$A$8)-SUMIFS(Movements!$D$4:$D$2003,Movements!$B$4:$B$2003,$A177,Movements!$E$4:$E$2003,Locations!$A$8))</f>
        <v/>
      </c>
      <c r="F177" s="21" t="str">
        <f>IF(OR($A177="",Locations!$A$9=""),"",N(Opening!E177)+SUMIFS(Movements!$D$4:$D$2003,Movements!$B$4:$B$2003,$A177,Movements!$F$4:$F$2003,Locations!$A$9)-SUMIFS(Movements!$D$4:$D$2003,Movements!$B$4:$B$2003,$A177,Movements!$E$4:$E$2003,Locations!$A$9))</f>
        <v/>
      </c>
      <c r="G177" s="21" t="str">
        <f>IF(OR($A177="",Locations!$A$10=""),"",N(Opening!F177)+SUMIFS(Movements!$D$4:$D$2003,Movements!$B$4:$B$2003,$A177,Movements!$F$4:$F$2003,Locations!$A$10)-SUMIFS(Movements!$D$4:$D$2003,Movements!$B$4:$B$2003,$A177,Movements!$E$4:$E$2003,Locations!$A$10))</f>
        <v/>
      </c>
      <c r="H177" s="21" t="str">
        <f>IF(OR($A177="",Locations!$A$11=""),"",N(Opening!G177)+SUMIFS(Movements!$D$4:$D$2003,Movements!$B$4:$B$2003,$A177,Movements!$F$4:$F$2003,Locations!$A$11)-SUMIFS(Movements!$D$4:$D$2003,Movements!$B$4:$B$2003,$A177,Movements!$E$4:$E$2003,Locations!$A$11))</f>
        <v/>
      </c>
      <c r="I177" s="21" t="str">
        <f>IF(OR($A177="",Locations!$A$12=""),"",N(Opening!H177)+SUMIFS(Movements!$D$4:$D$2003,Movements!$B$4:$B$2003,$A177,Movements!$F$4:$F$2003,Locations!$A$12)-SUMIFS(Movements!$D$4:$D$2003,Movements!$B$4:$B$2003,$A177,Movements!$E$4:$E$2003,Locations!$A$12))</f>
        <v/>
      </c>
      <c r="J177" s="21" t="str">
        <f>IF(OR($A177="",Locations!$A$13=""),"",N(Opening!I177)+SUMIFS(Movements!$D$4:$D$2003,Movements!$B$4:$B$2003,$A177,Movements!$F$4:$F$2003,Locations!$A$13)-SUMIFS(Movements!$D$4:$D$2003,Movements!$B$4:$B$2003,$A177,Movements!$E$4:$E$2003,Locations!$A$13))</f>
        <v/>
      </c>
      <c r="K177" s="21" t="str">
        <f>IF(OR($A177="",Locations!$A$14=""),"",N(Opening!J177)+SUMIFS(Movements!$D$4:$D$2003,Movements!$B$4:$B$2003,$A177,Movements!$F$4:$F$2003,Locations!$A$14)-SUMIFS(Movements!$D$4:$D$2003,Movements!$B$4:$B$2003,$A177,Movements!$E$4:$E$2003,Locations!$A$14))</f>
        <v/>
      </c>
      <c r="L177" s="22" t="str">
        <f t="shared" si="4"/>
        <v/>
      </c>
      <c r="M177" s="21" t="str">
        <f>IF($A177="","",N(Items!E177))</f>
        <v/>
      </c>
      <c r="N177" s="23" t="str">
        <f t="shared" si="5"/>
        <v/>
      </c>
      <c r="O177" s="21" t="str">
        <f>IF($A177="","",IF(L177&lt;=M177,MAX(0,N(Items!F177)-L177),0))</f>
        <v/>
      </c>
      <c r="P177" s="24" t="str">
        <f>IF($A177="","",ROUND(L177*N(Items!D177),2))</f>
        <v/>
      </c>
    </row>
    <row r="178" spans="1:16" x14ac:dyDescent="0.3">
      <c r="A178" s="16" t="str">
        <f>IF(Items!A178="","",Items!A178)</f>
        <v/>
      </c>
      <c r="B178" s="16" t="str">
        <f>IF($A178="","",Items!B178)</f>
        <v/>
      </c>
      <c r="C178" s="16" t="str">
        <f>IF($A178="","",Items!C178&amp;"")</f>
        <v/>
      </c>
      <c r="D178" s="21" t="str">
        <f>IF(OR($A178="",Locations!$A$7=""),"",N(Opening!C178)+SUMIFS(Movements!$D$4:$D$2003,Movements!$B$4:$B$2003,$A178,Movements!$F$4:$F$2003,Locations!$A$7)-SUMIFS(Movements!$D$4:$D$2003,Movements!$B$4:$B$2003,$A178,Movements!$E$4:$E$2003,Locations!$A$7))</f>
        <v/>
      </c>
      <c r="E178" s="21" t="str">
        <f>IF(OR($A178="",Locations!$A$8=""),"",N(Opening!D178)+SUMIFS(Movements!$D$4:$D$2003,Movements!$B$4:$B$2003,$A178,Movements!$F$4:$F$2003,Locations!$A$8)-SUMIFS(Movements!$D$4:$D$2003,Movements!$B$4:$B$2003,$A178,Movements!$E$4:$E$2003,Locations!$A$8))</f>
        <v/>
      </c>
      <c r="F178" s="21" t="str">
        <f>IF(OR($A178="",Locations!$A$9=""),"",N(Opening!E178)+SUMIFS(Movements!$D$4:$D$2003,Movements!$B$4:$B$2003,$A178,Movements!$F$4:$F$2003,Locations!$A$9)-SUMIFS(Movements!$D$4:$D$2003,Movements!$B$4:$B$2003,$A178,Movements!$E$4:$E$2003,Locations!$A$9))</f>
        <v/>
      </c>
      <c r="G178" s="21" t="str">
        <f>IF(OR($A178="",Locations!$A$10=""),"",N(Opening!F178)+SUMIFS(Movements!$D$4:$D$2003,Movements!$B$4:$B$2003,$A178,Movements!$F$4:$F$2003,Locations!$A$10)-SUMIFS(Movements!$D$4:$D$2003,Movements!$B$4:$B$2003,$A178,Movements!$E$4:$E$2003,Locations!$A$10))</f>
        <v/>
      </c>
      <c r="H178" s="21" t="str">
        <f>IF(OR($A178="",Locations!$A$11=""),"",N(Opening!G178)+SUMIFS(Movements!$D$4:$D$2003,Movements!$B$4:$B$2003,$A178,Movements!$F$4:$F$2003,Locations!$A$11)-SUMIFS(Movements!$D$4:$D$2003,Movements!$B$4:$B$2003,$A178,Movements!$E$4:$E$2003,Locations!$A$11))</f>
        <v/>
      </c>
      <c r="I178" s="21" t="str">
        <f>IF(OR($A178="",Locations!$A$12=""),"",N(Opening!H178)+SUMIFS(Movements!$D$4:$D$2003,Movements!$B$4:$B$2003,$A178,Movements!$F$4:$F$2003,Locations!$A$12)-SUMIFS(Movements!$D$4:$D$2003,Movements!$B$4:$B$2003,$A178,Movements!$E$4:$E$2003,Locations!$A$12))</f>
        <v/>
      </c>
      <c r="J178" s="21" t="str">
        <f>IF(OR($A178="",Locations!$A$13=""),"",N(Opening!I178)+SUMIFS(Movements!$D$4:$D$2003,Movements!$B$4:$B$2003,$A178,Movements!$F$4:$F$2003,Locations!$A$13)-SUMIFS(Movements!$D$4:$D$2003,Movements!$B$4:$B$2003,$A178,Movements!$E$4:$E$2003,Locations!$A$13))</f>
        <v/>
      </c>
      <c r="K178" s="21" t="str">
        <f>IF(OR($A178="",Locations!$A$14=""),"",N(Opening!J178)+SUMIFS(Movements!$D$4:$D$2003,Movements!$B$4:$B$2003,$A178,Movements!$F$4:$F$2003,Locations!$A$14)-SUMIFS(Movements!$D$4:$D$2003,Movements!$B$4:$B$2003,$A178,Movements!$E$4:$E$2003,Locations!$A$14))</f>
        <v/>
      </c>
      <c r="L178" s="22" t="str">
        <f t="shared" si="4"/>
        <v/>
      </c>
      <c r="M178" s="21" t="str">
        <f>IF($A178="","",N(Items!E178))</f>
        <v/>
      </c>
      <c r="N178" s="23" t="str">
        <f t="shared" si="5"/>
        <v/>
      </c>
      <c r="O178" s="21" t="str">
        <f>IF($A178="","",IF(L178&lt;=M178,MAX(0,N(Items!F178)-L178),0))</f>
        <v/>
      </c>
      <c r="P178" s="24" t="str">
        <f>IF($A178="","",ROUND(L178*N(Items!D178),2))</f>
        <v/>
      </c>
    </row>
    <row r="179" spans="1:16" x14ac:dyDescent="0.3">
      <c r="A179" s="16" t="str">
        <f>IF(Items!A179="","",Items!A179)</f>
        <v/>
      </c>
      <c r="B179" s="16" t="str">
        <f>IF($A179="","",Items!B179)</f>
        <v/>
      </c>
      <c r="C179" s="16" t="str">
        <f>IF($A179="","",Items!C179&amp;"")</f>
        <v/>
      </c>
      <c r="D179" s="21" t="str">
        <f>IF(OR($A179="",Locations!$A$7=""),"",N(Opening!C179)+SUMIFS(Movements!$D$4:$D$2003,Movements!$B$4:$B$2003,$A179,Movements!$F$4:$F$2003,Locations!$A$7)-SUMIFS(Movements!$D$4:$D$2003,Movements!$B$4:$B$2003,$A179,Movements!$E$4:$E$2003,Locations!$A$7))</f>
        <v/>
      </c>
      <c r="E179" s="21" t="str">
        <f>IF(OR($A179="",Locations!$A$8=""),"",N(Opening!D179)+SUMIFS(Movements!$D$4:$D$2003,Movements!$B$4:$B$2003,$A179,Movements!$F$4:$F$2003,Locations!$A$8)-SUMIFS(Movements!$D$4:$D$2003,Movements!$B$4:$B$2003,$A179,Movements!$E$4:$E$2003,Locations!$A$8))</f>
        <v/>
      </c>
      <c r="F179" s="21" t="str">
        <f>IF(OR($A179="",Locations!$A$9=""),"",N(Opening!E179)+SUMIFS(Movements!$D$4:$D$2003,Movements!$B$4:$B$2003,$A179,Movements!$F$4:$F$2003,Locations!$A$9)-SUMIFS(Movements!$D$4:$D$2003,Movements!$B$4:$B$2003,$A179,Movements!$E$4:$E$2003,Locations!$A$9))</f>
        <v/>
      </c>
      <c r="G179" s="21" t="str">
        <f>IF(OR($A179="",Locations!$A$10=""),"",N(Opening!F179)+SUMIFS(Movements!$D$4:$D$2003,Movements!$B$4:$B$2003,$A179,Movements!$F$4:$F$2003,Locations!$A$10)-SUMIFS(Movements!$D$4:$D$2003,Movements!$B$4:$B$2003,$A179,Movements!$E$4:$E$2003,Locations!$A$10))</f>
        <v/>
      </c>
      <c r="H179" s="21" t="str">
        <f>IF(OR($A179="",Locations!$A$11=""),"",N(Opening!G179)+SUMIFS(Movements!$D$4:$D$2003,Movements!$B$4:$B$2003,$A179,Movements!$F$4:$F$2003,Locations!$A$11)-SUMIFS(Movements!$D$4:$D$2003,Movements!$B$4:$B$2003,$A179,Movements!$E$4:$E$2003,Locations!$A$11))</f>
        <v/>
      </c>
      <c r="I179" s="21" t="str">
        <f>IF(OR($A179="",Locations!$A$12=""),"",N(Opening!H179)+SUMIFS(Movements!$D$4:$D$2003,Movements!$B$4:$B$2003,$A179,Movements!$F$4:$F$2003,Locations!$A$12)-SUMIFS(Movements!$D$4:$D$2003,Movements!$B$4:$B$2003,$A179,Movements!$E$4:$E$2003,Locations!$A$12))</f>
        <v/>
      </c>
      <c r="J179" s="21" t="str">
        <f>IF(OR($A179="",Locations!$A$13=""),"",N(Opening!I179)+SUMIFS(Movements!$D$4:$D$2003,Movements!$B$4:$B$2003,$A179,Movements!$F$4:$F$2003,Locations!$A$13)-SUMIFS(Movements!$D$4:$D$2003,Movements!$B$4:$B$2003,$A179,Movements!$E$4:$E$2003,Locations!$A$13))</f>
        <v/>
      </c>
      <c r="K179" s="21" t="str">
        <f>IF(OR($A179="",Locations!$A$14=""),"",N(Opening!J179)+SUMIFS(Movements!$D$4:$D$2003,Movements!$B$4:$B$2003,$A179,Movements!$F$4:$F$2003,Locations!$A$14)-SUMIFS(Movements!$D$4:$D$2003,Movements!$B$4:$B$2003,$A179,Movements!$E$4:$E$2003,Locations!$A$14))</f>
        <v/>
      </c>
      <c r="L179" s="22" t="str">
        <f t="shared" si="4"/>
        <v/>
      </c>
      <c r="M179" s="21" t="str">
        <f>IF($A179="","",N(Items!E179))</f>
        <v/>
      </c>
      <c r="N179" s="23" t="str">
        <f t="shared" si="5"/>
        <v/>
      </c>
      <c r="O179" s="21" t="str">
        <f>IF($A179="","",IF(L179&lt;=M179,MAX(0,N(Items!F179)-L179),0))</f>
        <v/>
      </c>
      <c r="P179" s="24" t="str">
        <f>IF($A179="","",ROUND(L179*N(Items!D179),2))</f>
        <v/>
      </c>
    </row>
    <row r="180" spans="1:16" x14ac:dyDescent="0.3">
      <c r="A180" s="16" t="str">
        <f>IF(Items!A180="","",Items!A180)</f>
        <v/>
      </c>
      <c r="B180" s="16" t="str">
        <f>IF($A180="","",Items!B180)</f>
        <v/>
      </c>
      <c r="C180" s="16" t="str">
        <f>IF($A180="","",Items!C180&amp;"")</f>
        <v/>
      </c>
      <c r="D180" s="21" t="str">
        <f>IF(OR($A180="",Locations!$A$7=""),"",N(Opening!C180)+SUMIFS(Movements!$D$4:$D$2003,Movements!$B$4:$B$2003,$A180,Movements!$F$4:$F$2003,Locations!$A$7)-SUMIFS(Movements!$D$4:$D$2003,Movements!$B$4:$B$2003,$A180,Movements!$E$4:$E$2003,Locations!$A$7))</f>
        <v/>
      </c>
      <c r="E180" s="21" t="str">
        <f>IF(OR($A180="",Locations!$A$8=""),"",N(Opening!D180)+SUMIFS(Movements!$D$4:$D$2003,Movements!$B$4:$B$2003,$A180,Movements!$F$4:$F$2003,Locations!$A$8)-SUMIFS(Movements!$D$4:$D$2003,Movements!$B$4:$B$2003,$A180,Movements!$E$4:$E$2003,Locations!$A$8))</f>
        <v/>
      </c>
      <c r="F180" s="21" t="str">
        <f>IF(OR($A180="",Locations!$A$9=""),"",N(Opening!E180)+SUMIFS(Movements!$D$4:$D$2003,Movements!$B$4:$B$2003,$A180,Movements!$F$4:$F$2003,Locations!$A$9)-SUMIFS(Movements!$D$4:$D$2003,Movements!$B$4:$B$2003,$A180,Movements!$E$4:$E$2003,Locations!$A$9))</f>
        <v/>
      </c>
      <c r="G180" s="21" t="str">
        <f>IF(OR($A180="",Locations!$A$10=""),"",N(Opening!F180)+SUMIFS(Movements!$D$4:$D$2003,Movements!$B$4:$B$2003,$A180,Movements!$F$4:$F$2003,Locations!$A$10)-SUMIFS(Movements!$D$4:$D$2003,Movements!$B$4:$B$2003,$A180,Movements!$E$4:$E$2003,Locations!$A$10))</f>
        <v/>
      </c>
      <c r="H180" s="21" t="str">
        <f>IF(OR($A180="",Locations!$A$11=""),"",N(Opening!G180)+SUMIFS(Movements!$D$4:$D$2003,Movements!$B$4:$B$2003,$A180,Movements!$F$4:$F$2003,Locations!$A$11)-SUMIFS(Movements!$D$4:$D$2003,Movements!$B$4:$B$2003,$A180,Movements!$E$4:$E$2003,Locations!$A$11))</f>
        <v/>
      </c>
      <c r="I180" s="21" t="str">
        <f>IF(OR($A180="",Locations!$A$12=""),"",N(Opening!H180)+SUMIFS(Movements!$D$4:$D$2003,Movements!$B$4:$B$2003,$A180,Movements!$F$4:$F$2003,Locations!$A$12)-SUMIFS(Movements!$D$4:$D$2003,Movements!$B$4:$B$2003,$A180,Movements!$E$4:$E$2003,Locations!$A$12))</f>
        <v/>
      </c>
      <c r="J180" s="21" t="str">
        <f>IF(OR($A180="",Locations!$A$13=""),"",N(Opening!I180)+SUMIFS(Movements!$D$4:$D$2003,Movements!$B$4:$B$2003,$A180,Movements!$F$4:$F$2003,Locations!$A$13)-SUMIFS(Movements!$D$4:$D$2003,Movements!$B$4:$B$2003,$A180,Movements!$E$4:$E$2003,Locations!$A$13))</f>
        <v/>
      </c>
      <c r="K180" s="21" t="str">
        <f>IF(OR($A180="",Locations!$A$14=""),"",N(Opening!J180)+SUMIFS(Movements!$D$4:$D$2003,Movements!$B$4:$B$2003,$A180,Movements!$F$4:$F$2003,Locations!$A$14)-SUMIFS(Movements!$D$4:$D$2003,Movements!$B$4:$B$2003,$A180,Movements!$E$4:$E$2003,Locations!$A$14))</f>
        <v/>
      </c>
      <c r="L180" s="22" t="str">
        <f t="shared" si="4"/>
        <v/>
      </c>
      <c r="M180" s="21" t="str">
        <f>IF($A180="","",N(Items!E180))</f>
        <v/>
      </c>
      <c r="N180" s="23" t="str">
        <f t="shared" si="5"/>
        <v/>
      </c>
      <c r="O180" s="21" t="str">
        <f>IF($A180="","",IF(L180&lt;=M180,MAX(0,N(Items!F180)-L180),0))</f>
        <v/>
      </c>
      <c r="P180" s="24" t="str">
        <f>IF($A180="","",ROUND(L180*N(Items!D180),2))</f>
        <v/>
      </c>
    </row>
    <row r="181" spans="1:16" x14ac:dyDescent="0.3">
      <c r="A181" s="16" t="str">
        <f>IF(Items!A181="","",Items!A181)</f>
        <v/>
      </c>
      <c r="B181" s="16" t="str">
        <f>IF($A181="","",Items!B181)</f>
        <v/>
      </c>
      <c r="C181" s="16" t="str">
        <f>IF($A181="","",Items!C181&amp;"")</f>
        <v/>
      </c>
      <c r="D181" s="21" t="str">
        <f>IF(OR($A181="",Locations!$A$7=""),"",N(Opening!C181)+SUMIFS(Movements!$D$4:$D$2003,Movements!$B$4:$B$2003,$A181,Movements!$F$4:$F$2003,Locations!$A$7)-SUMIFS(Movements!$D$4:$D$2003,Movements!$B$4:$B$2003,$A181,Movements!$E$4:$E$2003,Locations!$A$7))</f>
        <v/>
      </c>
      <c r="E181" s="21" t="str">
        <f>IF(OR($A181="",Locations!$A$8=""),"",N(Opening!D181)+SUMIFS(Movements!$D$4:$D$2003,Movements!$B$4:$B$2003,$A181,Movements!$F$4:$F$2003,Locations!$A$8)-SUMIFS(Movements!$D$4:$D$2003,Movements!$B$4:$B$2003,$A181,Movements!$E$4:$E$2003,Locations!$A$8))</f>
        <v/>
      </c>
      <c r="F181" s="21" t="str">
        <f>IF(OR($A181="",Locations!$A$9=""),"",N(Opening!E181)+SUMIFS(Movements!$D$4:$D$2003,Movements!$B$4:$B$2003,$A181,Movements!$F$4:$F$2003,Locations!$A$9)-SUMIFS(Movements!$D$4:$D$2003,Movements!$B$4:$B$2003,$A181,Movements!$E$4:$E$2003,Locations!$A$9))</f>
        <v/>
      </c>
      <c r="G181" s="21" t="str">
        <f>IF(OR($A181="",Locations!$A$10=""),"",N(Opening!F181)+SUMIFS(Movements!$D$4:$D$2003,Movements!$B$4:$B$2003,$A181,Movements!$F$4:$F$2003,Locations!$A$10)-SUMIFS(Movements!$D$4:$D$2003,Movements!$B$4:$B$2003,$A181,Movements!$E$4:$E$2003,Locations!$A$10))</f>
        <v/>
      </c>
      <c r="H181" s="21" t="str">
        <f>IF(OR($A181="",Locations!$A$11=""),"",N(Opening!G181)+SUMIFS(Movements!$D$4:$D$2003,Movements!$B$4:$B$2003,$A181,Movements!$F$4:$F$2003,Locations!$A$11)-SUMIFS(Movements!$D$4:$D$2003,Movements!$B$4:$B$2003,$A181,Movements!$E$4:$E$2003,Locations!$A$11))</f>
        <v/>
      </c>
      <c r="I181" s="21" t="str">
        <f>IF(OR($A181="",Locations!$A$12=""),"",N(Opening!H181)+SUMIFS(Movements!$D$4:$D$2003,Movements!$B$4:$B$2003,$A181,Movements!$F$4:$F$2003,Locations!$A$12)-SUMIFS(Movements!$D$4:$D$2003,Movements!$B$4:$B$2003,$A181,Movements!$E$4:$E$2003,Locations!$A$12))</f>
        <v/>
      </c>
      <c r="J181" s="21" t="str">
        <f>IF(OR($A181="",Locations!$A$13=""),"",N(Opening!I181)+SUMIFS(Movements!$D$4:$D$2003,Movements!$B$4:$B$2003,$A181,Movements!$F$4:$F$2003,Locations!$A$13)-SUMIFS(Movements!$D$4:$D$2003,Movements!$B$4:$B$2003,$A181,Movements!$E$4:$E$2003,Locations!$A$13))</f>
        <v/>
      </c>
      <c r="K181" s="21" t="str">
        <f>IF(OR($A181="",Locations!$A$14=""),"",N(Opening!J181)+SUMIFS(Movements!$D$4:$D$2003,Movements!$B$4:$B$2003,$A181,Movements!$F$4:$F$2003,Locations!$A$14)-SUMIFS(Movements!$D$4:$D$2003,Movements!$B$4:$B$2003,$A181,Movements!$E$4:$E$2003,Locations!$A$14))</f>
        <v/>
      </c>
      <c r="L181" s="22" t="str">
        <f t="shared" si="4"/>
        <v/>
      </c>
      <c r="M181" s="21" t="str">
        <f>IF($A181="","",N(Items!E181))</f>
        <v/>
      </c>
      <c r="N181" s="23" t="str">
        <f t="shared" si="5"/>
        <v/>
      </c>
      <c r="O181" s="21" t="str">
        <f>IF($A181="","",IF(L181&lt;=M181,MAX(0,N(Items!F181)-L181),0))</f>
        <v/>
      </c>
      <c r="P181" s="24" t="str">
        <f>IF($A181="","",ROUND(L181*N(Items!D181),2))</f>
        <v/>
      </c>
    </row>
    <row r="182" spans="1:16" x14ac:dyDescent="0.3">
      <c r="A182" s="16" t="str">
        <f>IF(Items!A182="","",Items!A182)</f>
        <v/>
      </c>
      <c r="B182" s="16" t="str">
        <f>IF($A182="","",Items!B182)</f>
        <v/>
      </c>
      <c r="C182" s="16" t="str">
        <f>IF($A182="","",Items!C182&amp;"")</f>
        <v/>
      </c>
      <c r="D182" s="21" t="str">
        <f>IF(OR($A182="",Locations!$A$7=""),"",N(Opening!C182)+SUMIFS(Movements!$D$4:$D$2003,Movements!$B$4:$B$2003,$A182,Movements!$F$4:$F$2003,Locations!$A$7)-SUMIFS(Movements!$D$4:$D$2003,Movements!$B$4:$B$2003,$A182,Movements!$E$4:$E$2003,Locations!$A$7))</f>
        <v/>
      </c>
      <c r="E182" s="21" t="str">
        <f>IF(OR($A182="",Locations!$A$8=""),"",N(Opening!D182)+SUMIFS(Movements!$D$4:$D$2003,Movements!$B$4:$B$2003,$A182,Movements!$F$4:$F$2003,Locations!$A$8)-SUMIFS(Movements!$D$4:$D$2003,Movements!$B$4:$B$2003,$A182,Movements!$E$4:$E$2003,Locations!$A$8))</f>
        <v/>
      </c>
      <c r="F182" s="21" t="str">
        <f>IF(OR($A182="",Locations!$A$9=""),"",N(Opening!E182)+SUMIFS(Movements!$D$4:$D$2003,Movements!$B$4:$B$2003,$A182,Movements!$F$4:$F$2003,Locations!$A$9)-SUMIFS(Movements!$D$4:$D$2003,Movements!$B$4:$B$2003,$A182,Movements!$E$4:$E$2003,Locations!$A$9))</f>
        <v/>
      </c>
      <c r="G182" s="21" t="str">
        <f>IF(OR($A182="",Locations!$A$10=""),"",N(Opening!F182)+SUMIFS(Movements!$D$4:$D$2003,Movements!$B$4:$B$2003,$A182,Movements!$F$4:$F$2003,Locations!$A$10)-SUMIFS(Movements!$D$4:$D$2003,Movements!$B$4:$B$2003,$A182,Movements!$E$4:$E$2003,Locations!$A$10))</f>
        <v/>
      </c>
      <c r="H182" s="21" t="str">
        <f>IF(OR($A182="",Locations!$A$11=""),"",N(Opening!G182)+SUMIFS(Movements!$D$4:$D$2003,Movements!$B$4:$B$2003,$A182,Movements!$F$4:$F$2003,Locations!$A$11)-SUMIFS(Movements!$D$4:$D$2003,Movements!$B$4:$B$2003,$A182,Movements!$E$4:$E$2003,Locations!$A$11))</f>
        <v/>
      </c>
      <c r="I182" s="21" t="str">
        <f>IF(OR($A182="",Locations!$A$12=""),"",N(Opening!H182)+SUMIFS(Movements!$D$4:$D$2003,Movements!$B$4:$B$2003,$A182,Movements!$F$4:$F$2003,Locations!$A$12)-SUMIFS(Movements!$D$4:$D$2003,Movements!$B$4:$B$2003,$A182,Movements!$E$4:$E$2003,Locations!$A$12))</f>
        <v/>
      </c>
      <c r="J182" s="21" t="str">
        <f>IF(OR($A182="",Locations!$A$13=""),"",N(Opening!I182)+SUMIFS(Movements!$D$4:$D$2003,Movements!$B$4:$B$2003,$A182,Movements!$F$4:$F$2003,Locations!$A$13)-SUMIFS(Movements!$D$4:$D$2003,Movements!$B$4:$B$2003,$A182,Movements!$E$4:$E$2003,Locations!$A$13))</f>
        <v/>
      </c>
      <c r="K182" s="21" t="str">
        <f>IF(OR($A182="",Locations!$A$14=""),"",N(Opening!J182)+SUMIFS(Movements!$D$4:$D$2003,Movements!$B$4:$B$2003,$A182,Movements!$F$4:$F$2003,Locations!$A$14)-SUMIFS(Movements!$D$4:$D$2003,Movements!$B$4:$B$2003,$A182,Movements!$E$4:$E$2003,Locations!$A$14))</f>
        <v/>
      </c>
      <c r="L182" s="22" t="str">
        <f t="shared" si="4"/>
        <v/>
      </c>
      <c r="M182" s="21" t="str">
        <f>IF($A182="","",N(Items!E182))</f>
        <v/>
      </c>
      <c r="N182" s="23" t="str">
        <f t="shared" si="5"/>
        <v/>
      </c>
      <c r="O182" s="21" t="str">
        <f>IF($A182="","",IF(L182&lt;=M182,MAX(0,N(Items!F182)-L182),0))</f>
        <v/>
      </c>
      <c r="P182" s="24" t="str">
        <f>IF($A182="","",ROUND(L182*N(Items!D182),2))</f>
        <v/>
      </c>
    </row>
    <row r="183" spans="1:16" x14ac:dyDescent="0.3">
      <c r="A183" s="16" t="str">
        <f>IF(Items!A183="","",Items!A183)</f>
        <v/>
      </c>
      <c r="B183" s="16" t="str">
        <f>IF($A183="","",Items!B183)</f>
        <v/>
      </c>
      <c r="C183" s="16" t="str">
        <f>IF($A183="","",Items!C183&amp;"")</f>
        <v/>
      </c>
      <c r="D183" s="21" t="str">
        <f>IF(OR($A183="",Locations!$A$7=""),"",N(Opening!C183)+SUMIFS(Movements!$D$4:$D$2003,Movements!$B$4:$B$2003,$A183,Movements!$F$4:$F$2003,Locations!$A$7)-SUMIFS(Movements!$D$4:$D$2003,Movements!$B$4:$B$2003,$A183,Movements!$E$4:$E$2003,Locations!$A$7))</f>
        <v/>
      </c>
      <c r="E183" s="21" t="str">
        <f>IF(OR($A183="",Locations!$A$8=""),"",N(Opening!D183)+SUMIFS(Movements!$D$4:$D$2003,Movements!$B$4:$B$2003,$A183,Movements!$F$4:$F$2003,Locations!$A$8)-SUMIFS(Movements!$D$4:$D$2003,Movements!$B$4:$B$2003,$A183,Movements!$E$4:$E$2003,Locations!$A$8))</f>
        <v/>
      </c>
      <c r="F183" s="21" t="str">
        <f>IF(OR($A183="",Locations!$A$9=""),"",N(Opening!E183)+SUMIFS(Movements!$D$4:$D$2003,Movements!$B$4:$B$2003,$A183,Movements!$F$4:$F$2003,Locations!$A$9)-SUMIFS(Movements!$D$4:$D$2003,Movements!$B$4:$B$2003,$A183,Movements!$E$4:$E$2003,Locations!$A$9))</f>
        <v/>
      </c>
      <c r="G183" s="21" t="str">
        <f>IF(OR($A183="",Locations!$A$10=""),"",N(Opening!F183)+SUMIFS(Movements!$D$4:$D$2003,Movements!$B$4:$B$2003,$A183,Movements!$F$4:$F$2003,Locations!$A$10)-SUMIFS(Movements!$D$4:$D$2003,Movements!$B$4:$B$2003,$A183,Movements!$E$4:$E$2003,Locations!$A$10))</f>
        <v/>
      </c>
      <c r="H183" s="21" t="str">
        <f>IF(OR($A183="",Locations!$A$11=""),"",N(Opening!G183)+SUMIFS(Movements!$D$4:$D$2003,Movements!$B$4:$B$2003,$A183,Movements!$F$4:$F$2003,Locations!$A$11)-SUMIFS(Movements!$D$4:$D$2003,Movements!$B$4:$B$2003,$A183,Movements!$E$4:$E$2003,Locations!$A$11))</f>
        <v/>
      </c>
      <c r="I183" s="21" t="str">
        <f>IF(OR($A183="",Locations!$A$12=""),"",N(Opening!H183)+SUMIFS(Movements!$D$4:$D$2003,Movements!$B$4:$B$2003,$A183,Movements!$F$4:$F$2003,Locations!$A$12)-SUMIFS(Movements!$D$4:$D$2003,Movements!$B$4:$B$2003,$A183,Movements!$E$4:$E$2003,Locations!$A$12))</f>
        <v/>
      </c>
      <c r="J183" s="21" t="str">
        <f>IF(OR($A183="",Locations!$A$13=""),"",N(Opening!I183)+SUMIFS(Movements!$D$4:$D$2003,Movements!$B$4:$B$2003,$A183,Movements!$F$4:$F$2003,Locations!$A$13)-SUMIFS(Movements!$D$4:$D$2003,Movements!$B$4:$B$2003,$A183,Movements!$E$4:$E$2003,Locations!$A$13))</f>
        <v/>
      </c>
      <c r="K183" s="21" t="str">
        <f>IF(OR($A183="",Locations!$A$14=""),"",N(Opening!J183)+SUMIFS(Movements!$D$4:$D$2003,Movements!$B$4:$B$2003,$A183,Movements!$F$4:$F$2003,Locations!$A$14)-SUMIFS(Movements!$D$4:$D$2003,Movements!$B$4:$B$2003,$A183,Movements!$E$4:$E$2003,Locations!$A$14))</f>
        <v/>
      </c>
      <c r="L183" s="22" t="str">
        <f t="shared" si="4"/>
        <v/>
      </c>
      <c r="M183" s="21" t="str">
        <f>IF($A183="","",N(Items!E183))</f>
        <v/>
      </c>
      <c r="N183" s="23" t="str">
        <f t="shared" si="5"/>
        <v/>
      </c>
      <c r="O183" s="21" t="str">
        <f>IF($A183="","",IF(L183&lt;=M183,MAX(0,N(Items!F183)-L183),0))</f>
        <v/>
      </c>
      <c r="P183" s="24" t="str">
        <f>IF($A183="","",ROUND(L183*N(Items!D183),2))</f>
        <v/>
      </c>
    </row>
    <row r="184" spans="1:16" x14ac:dyDescent="0.3">
      <c r="A184" s="16" t="str">
        <f>IF(Items!A184="","",Items!A184)</f>
        <v/>
      </c>
      <c r="B184" s="16" t="str">
        <f>IF($A184="","",Items!B184)</f>
        <v/>
      </c>
      <c r="C184" s="16" t="str">
        <f>IF($A184="","",Items!C184&amp;"")</f>
        <v/>
      </c>
      <c r="D184" s="21" t="str">
        <f>IF(OR($A184="",Locations!$A$7=""),"",N(Opening!C184)+SUMIFS(Movements!$D$4:$D$2003,Movements!$B$4:$B$2003,$A184,Movements!$F$4:$F$2003,Locations!$A$7)-SUMIFS(Movements!$D$4:$D$2003,Movements!$B$4:$B$2003,$A184,Movements!$E$4:$E$2003,Locations!$A$7))</f>
        <v/>
      </c>
      <c r="E184" s="21" t="str">
        <f>IF(OR($A184="",Locations!$A$8=""),"",N(Opening!D184)+SUMIFS(Movements!$D$4:$D$2003,Movements!$B$4:$B$2003,$A184,Movements!$F$4:$F$2003,Locations!$A$8)-SUMIFS(Movements!$D$4:$D$2003,Movements!$B$4:$B$2003,$A184,Movements!$E$4:$E$2003,Locations!$A$8))</f>
        <v/>
      </c>
      <c r="F184" s="21" t="str">
        <f>IF(OR($A184="",Locations!$A$9=""),"",N(Opening!E184)+SUMIFS(Movements!$D$4:$D$2003,Movements!$B$4:$B$2003,$A184,Movements!$F$4:$F$2003,Locations!$A$9)-SUMIFS(Movements!$D$4:$D$2003,Movements!$B$4:$B$2003,$A184,Movements!$E$4:$E$2003,Locations!$A$9))</f>
        <v/>
      </c>
      <c r="G184" s="21" t="str">
        <f>IF(OR($A184="",Locations!$A$10=""),"",N(Opening!F184)+SUMIFS(Movements!$D$4:$D$2003,Movements!$B$4:$B$2003,$A184,Movements!$F$4:$F$2003,Locations!$A$10)-SUMIFS(Movements!$D$4:$D$2003,Movements!$B$4:$B$2003,$A184,Movements!$E$4:$E$2003,Locations!$A$10))</f>
        <v/>
      </c>
      <c r="H184" s="21" t="str">
        <f>IF(OR($A184="",Locations!$A$11=""),"",N(Opening!G184)+SUMIFS(Movements!$D$4:$D$2003,Movements!$B$4:$B$2003,$A184,Movements!$F$4:$F$2003,Locations!$A$11)-SUMIFS(Movements!$D$4:$D$2003,Movements!$B$4:$B$2003,$A184,Movements!$E$4:$E$2003,Locations!$A$11))</f>
        <v/>
      </c>
      <c r="I184" s="21" t="str">
        <f>IF(OR($A184="",Locations!$A$12=""),"",N(Opening!H184)+SUMIFS(Movements!$D$4:$D$2003,Movements!$B$4:$B$2003,$A184,Movements!$F$4:$F$2003,Locations!$A$12)-SUMIFS(Movements!$D$4:$D$2003,Movements!$B$4:$B$2003,$A184,Movements!$E$4:$E$2003,Locations!$A$12))</f>
        <v/>
      </c>
      <c r="J184" s="21" t="str">
        <f>IF(OR($A184="",Locations!$A$13=""),"",N(Opening!I184)+SUMIFS(Movements!$D$4:$D$2003,Movements!$B$4:$B$2003,$A184,Movements!$F$4:$F$2003,Locations!$A$13)-SUMIFS(Movements!$D$4:$D$2003,Movements!$B$4:$B$2003,$A184,Movements!$E$4:$E$2003,Locations!$A$13))</f>
        <v/>
      </c>
      <c r="K184" s="21" t="str">
        <f>IF(OR($A184="",Locations!$A$14=""),"",N(Opening!J184)+SUMIFS(Movements!$D$4:$D$2003,Movements!$B$4:$B$2003,$A184,Movements!$F$4:$F$2003,Locations!$A$14)-SUMIFS(Movements!$D$4:$D$2003,Movements!$B$4:$B$2003,$A184,Movements!$E$4:$E$2003,Locations!$A$14))</f>
        <v/>
      </c>
      <c r="L184" s="22" t="str">
        <f t="shared" si="4"/>
        <v/>
      </c>
      <c r="M184" s="21" t="str">
        <f>IF($A184="","",N(Items!E184))</f>
        <v/>
      </c>
      <c r="N184" s="23" t="str">
        <f t="shared" si="5"/>
        <v/>
      </c>
      <c r="O184" s="21" t="str">
        <f>IF($A184="","",IF(L184&lt;=M184,MAX(0,N(Items!F184)-L184),0))</f>
        <v/>
      </c>
      <c r="P184" s="24" t="str">
        <f>IF($A184="","",ROUND(L184*N(Items!D184),2))</f>
        <v/>
      </c>
    </row>
    <row r="185" spans="1:16" x14ac:dyDescent="0.3">
      <c r="A185" s="16" t="str">
        <f>IF(Items!A185="","",Items!A185)</f>
        <v/>
      </c>
      <c r="B185" s="16" t="str">
        <f>IF($A185="","",Items!B185)</f>
        <v/>
      </c>
      <c r="C185" s="16" t="str">
        <f>IF($A185="","",Items!C185&amp;"")</f>
        <v/>
      </c>
      <c r="D185" s="21" t="str">
        <f>IF(OR($A185="",Locations!$A$7=""),"",N(Opening!C185)+SUMIFS(Movements!$D$4:$D$2003,Movements!$B$4:$B$2003,$A185,Movements!$F$4:$F$2003,Locations!$A$7)-SUMIFS(Movements!$D$4:$D$2003,Movements!$B$4:$B$2003,$A185,Movements!$E$4:$E$2003,Locations!$A$7))</f>
        <v/>
      </c>
      <c r="E185" s="21" t="str">
        <f>IF(OR($A185="",Locations!$A$8=""),"",N(Opening!D185)+SUMIFS(Movements!$D$4:$D$2003,Movements!$B$4:$B$2003,$A185,Movements!$F$4:$F$2003,Locations!$A$8)-SUMIFS(Movements!$D$4:$D$2003,Movements!$B$4:$B$2003,$A185,Movements!$E$4:$E$2003,Locations!$A$8))</f>
        <v/>
      </c>
      <c r="F185" s="21" t="str">
        <f>IF(OR($A185="",Locations!$A$9=""),"",N(Opening!E185)+SUMIFS(Movements!$D$4:$D$2003,Movements!$B$4:$B$2003,$A185,Movements!$F$4:$F$2003,Locations!$A$9)-SUMIFS(Movements!$D$4:$D$2003,Movements!$B$4:$B$2003,$A185,Movements!$E$4:$E$2003,Locations!$A$9))</f>
        <v/>
      </c>
      <c r="G185" s="21" t="str">
        <f>IF(OR($A185="",Locations!$A$10=""),"",N(Opening!F185)+SUMIFS(Movements!$D$4:$D$2003,Movements!$B$4:$B$2003,$A185,Movements!$F$4:$F$2003,Locations!$A$10)-SUMIFS(Movements!$D$4:$D$2003,Movements!$B$4:$B$2003,$A185,Movements!$E$4:$E$2003,Locations!$A$10))</f>
        <v/>
      </c>
      <c r="H185" s="21" t="str">
        <f>IF(OR($A185="",Locations!$A$11=""),"",N(Opening!G185)+SUMIFS(Movements!$D$4:$D$2003,Movements!$B$4:$B$2003,$A185,Movements!$F$4:$F$2003,Locations!$A$11)-SUMIFS(Movements!$D$4:$D$2003,Movements!$B$4:$B$2003,$A185,Movements!$E$4:$E$2003,Locations!$A$11))</f>
        <v/>
      </c>
      <c r="I185" s="21" t="str">
        <f>IF(OR($A185="",Locations!$A$12=""),"",N(Opening!H185)+SUMIFS(Movements!$D$4:$D$2003,Movements!$B$4:$B$2003,$A185,Movements!$F$4:$F$2003,Locations!$A$12)-SUMIFS(Movements!$D$4:$D$2003,Movements!$B$4:$B$2003,$A185,Movements!$E$4:$E$2003,Locations!$A$12))</f>
        <v/>
      </c>
      <c r="J185" s="21" t="str">
        <f>IF(OR($A185="",Locations!$A$13=""),"",N(Opening!I185)+SUMIFS(Movements!$D$4:$D$2003,Movements!$B$4:$B$2003,$A185,Movements!$F$4:$F$2003,Locations!$A$13)-SUMIFS(Movements!$D$4:$D$2003,Movements!$B$4:$B$2003,$A185,Movements!$E$4:$E$2003,Locations!$A$13))</f>
        <v/>
      </c>
      <c r="K185" s="21" t="str">
        <f>IF(OR($A185="",Locations!$A$14=""),"",N(Opening!J185)+SUMIFS(Movements!$D$4:$D$2003,Movements!$B$4:$B$2003,$A185,Movements!$F$4:$F$2003,Locations!$A$14)-SUMIFS(Movements!$D$4:$D$2003,Movements!$B$4:$B$2003,$A185,Movements!$E$4:$E$2003,Locations!$A$14))</f>
        <v/>
      </c>
      <c r="L185" s="22" t="str">
        <f t="shared" si="4"/>
        <v/>
      </c>
      <c r="M185" s="21" t="str">
        <f>IF($A185="","",N(Items!E185))</f>
        <v/>
      </c>
      <c r="N185" s="23" t="str">
        <f t="shared" si="5"/>
        <v/>
      </c>
      <c r="O185" s="21" t="str">
        <f>IF($A185="","",IF(L185&lt;=M185,MAX(0,N(Items!F185)-L185),0))</f>
        <v/>
      </c>
      <c r="P185" s="24" t="str">
        <f>IF($A185="","",ROUND(L185*N(Items!D185),2))</f>
        <v/>
      </c>
    </row>
    <row r="186" spans="1:16" x14ac:dyDescent="0.3">
      <c r="A186" s="16" t="str">
        <f>IF(Items!A186="","",Items!A186)</f>
        <v/>
      </c>
      <c r="B186" s="16" t="str">
        <f>IF($A186="","",Items!B186)</f>
        <v/>
      </c>
      <c r="C186" s="16" t="str">
        <f>IF($A186="","",Items!C186&amp;"")</f>
        <v/>
      </c>
      <c r="D186" s="21" t="str">
        <f>IF(OR($A186="",Locations!$A$7=""),"",N(Opening!C186)+SUMIFS(Movements!$D$4:$D$2003,Movements!$B$4:$B$2003,$A186,Movements!$F$4:$F$2003,Locations!$A$7)-SUMIFS(Movements!$D$4:$D$2003,Movements!$B$4:$B$2003,$A186,Movements!$E$4:$E$2003,Locations!$A$7))</f>
        <v/>
      </c>
      <c r="E186" s="21" t="str">
        <f>IF(OR($A186="",Locations!$A$8=""),"",N(Opening!D186)+SUMIFS(Movements!$D$4:$D$2003,Movements!$B$4:$B$2003,$A186,Movements!$F$4:$F$2003,Locations!$A$8)-SUMIFS(Movements!$D$4:$D$2003,Movements!$B$4:$B$2003,$A186,Movements!$E$4:$E$2003,Locations!$A$8))</f>
        <v/>
      </c>
      <c r="F186" s="21" t="str">
        <f>IF(OR($A186="",Locations!$A$9=""),"",N(Opening!E186)+SUMIFS(Movements!$D$4:$D$2003,Movements!$B$4:$B$2003,$A186,Movements!$F$4:$F$2003,Locations!$A$9)-SUMIFS(Movements!$D$4:$D$2003,Movements!$B$4:$B$2003,$A186,Movements!$E$4:$E$2003,Locations!$A$9))</f>
        <v/>
      </c>
      <c r="G186" s="21" t="str">
        <f>IF(OR($A186="",Locations!$A$10=""),"",N(Opening!F186)+SUMIFS(Movements!$D$4:$D$2003,Movements!$B$4:$B$2003,$A186,Movements!$F$4:$F$2003,Locations!$A$10)-SUMIFS(Movements!$D$4:$D$2003,Movements!$B$4:$B$2003,$A186,Movements!$E$4:$E$2003,Locations!$A$10))</f>
        <v/>
      </c>
      <c r="H186" s="21" t="str">
        <f>IF(OR($A186="",Locations!$A$11=""),"",N(Opening!G186)+SUMIFS(Movements!$D$4:$D$2003,Movements!$B$4:$B$2003,$A186,Movements!$F$4:$F$2003,Locations!$A$11)-SUMIFS(Movements!$D$4:$D$2003,Movements!$B$4:$B$2003,$A186,Movements!$E$4:$E$2003,Locations!$A$11))</f>
        <v/>
      </c>
      <c r="I186" s="21" t="str">
        <f>IF(OR($A186="",Locations!$A$12=""),"",N(Opening!H186)+SUMIFS(Movements!$D$4:$D$2003,Movements!$B$4:$B$2003,$A186,Movements!$F$4:$F$2003,Locations!$A$12)-SUMIFS(Movements!$D$4:$D$2003,Movements!$B$4:$B$2003,$A186,Movements!$E$4:$E$2003,Locations!$A$12))</f>
        <v/>
      </c>
      <c r="J186" s="21" t="str">
        <f>IF(OR($A186="",Locations!$A$13=""),"",N(Opening!I186)+SUMIFS(Movements!$D$4:$D$2003,Movements!$B$4:$B$2003,$A186,Movements!$F$4:$F$2003,Locations!$A$13)-SUMIFS(Movements!$D$4:$D$2003,Movements!$B$4:$B$2003,$A186,Movements!$E$4:$E$2003,Locations!$A$13))</f>
        <v/>
      </c>
      <c r="K186" s="21" t="str">
        <f>IF(OR($A186="",Locations!$A$14=""),"",N(Opening!J186)+SUMIFS(Movements!$D$4:$D$2003,Movements!$B$4:$B$2003,$A186,Movements!$F$4:$F$2003,Locations!$A$14)-SUMIFS(Movements!$D$4:$D$2003,Movements!$B$4:$B$2003,$A186,Movements!$E$4:$E$2003,Locations!$A$14))</f>
        <v/>
      </c>
      <c r="L186" s="22" t="str">
        <f t="shared" si="4"/>
        <v/>
      </c>
      <c r="M186" s="21" t="str">
        <f>IF($A186="","",N(Items!E186))</f>
        <v/>
      </c>
      <c r="N186" s="23" t="str">
        <f t="shared" si="5"/>
        <v/>
      </c>
      <c r="O186" s="21" t="str">
        <f>IF($A186="","",IF(L186&lt;=M186,MAX(0,N(Items!F186)-L186),0))</f>
        <v/>
      </c>
      <c r="P186" s="24" t="str">
        <f>IF($A186="","",ROUND(L186*N(Items!D186),2))</f>
        <v/>
      </c>
    </row>
    <row r="187" spans="1:16" x14ac:dyDescent="0.3">
      <c r="A187" s="16" t="str">
        <f>IF(Items!A187="","",Items!A187)</f>
        <v/>
      </c>
      <c r="B187" s="16" t="str">
        <f>IF($A187="","",Items!B187)</f>
        <v/>
      </c>
      <c r="C187" s="16" t="str">
        <f>IF($A187="","",Items!C187&amp;"")</f>
        <v/>
      </c>
      <c r="D187" s="21" t="str">
        <f>IF(OR($A187="",Locations!$A$7=""),"",N(Opening!C187)+SUMIFS(Movements!$D$4:$D$2003,Movements!$B$4:$B$2003,$A187,Movements!$F$4:$F$2003,Locations!$A$7)-SUMIFS(Movements!$D$4:$D$2003,Movements!$B$4:$B$2003,$A187,Movements!$E$4:$E$2003,Locations!$A$7))</f>
        <v/>
      </c>
      <c r="E187" s="21" t="str">
        <f>IF(OR($A187="",Locations!$A$8=""),"",N(Opening!D187)+SUMIFS(Movements!$D$4:$D$2003,Movements!$B$4:$B$2003,$A187,Movements!$F$4:$F$2003,Locations!$A$8)-SUMIFS(Movements!$D$4:$D$2003,Movements!$B$4:$B$2003,$A187,Movements!$E$4:$E$2003,Locations!$A$8))</f>
        <v/>
      </c>
      <c r="F187" s="21" t="str">
        <f>IF(OR($A187="",Locations!$A$9=""),"",N(Opening!E187)+SUMIFS(Movements!$D$4:$D$2003,Movements!$B$4:$B$2003,$A187,Movements!$F$4:$F$2003,Locations!$A$9)-SUMIFS(Movements!$D$4:$D$2003,Movements!$B$4:$B$2003,$A187,Movements!$E$4:$E$2003,Locations!$A$9))</f>
        <v/>
      </c>
      <c r="G187" s="21" t="str">
        <f>IF(OR($A187="",Locations!$A$10=""),"",N(Opening!F187)+SUMIFS(Movements!$D$4:$D$2003,Movements!$B$4:$B$2003,$A187,Movements!$F$4:$F$2003,Locations!$A$10)-SUMIFS(Movements!$D$4:$D$2003,Movements!$B$4:$B$2003,$A187,Movements!$E$4:$E$2003,Locations!$A$10))</f>
        <v/>
      </c>
      <c r="H187" s="21" t="str">
        <f>IF(OR($A187="",Locations!$A$11=""),"",N(Opening!G187)+SUMIFS(Movements!$D$4:$D$2003,Movements!$B$4:$B$2003,$A187,Movements!$F$4:$F$2003,Locations!$A$11)-SUMIFS(Movements!$D$4:$D$2003,Movements!$B$4:$B$2003,$A187,Movements!$E$4:$E$2003,Locations!$A$11))</f>
        <v/>
      </c>
      <c r="I187" s="21" t="str">
        <f>IF(OR($A187="",Locations!$A$12=""),"",N(Opening!H187)+SUMIFS(Movements!$D$4:$D$2003,Movements!$B$4:$B$2003,$A187,Movements!$F$4:$F$2003,Locations!$A$12)-SUMIFS(Movements!$D$4:$D$2003,Movements!$B$4:$B$2003,$A187,Movements!$E$4:$E$2003,Locations!$A$12))</f>
        <v/>
      </c>
      <c r="J187" s="21" t="str">
        <f>IF(OR($A187="",Locations!$A$13=""),"",N(Opening!I187)+SUMIFS(Movements!$D$4:$D$2003,Movements!$B$4:$B$2003,$A187,Movements!$F$4:$F$2003,Locations!$A$13)-SUMIFS(Movements!$D$4:$D$2003,Movements!$B$4:$B$2003,$A187,Movements!$E$4:$E$2003,Locations!$A$13))</f>
        <v/>
      </c>
      <c r="K187" s="21" t="str">
        <f>IF(OR($A187="",Locations!$A$14=""),"",N(Opening!J187)+SUMIFS(Movements!$D$4:$D$2003,Movements!$B$4:$B$2003,$A187,Movements!$F$4:$F$2003,Locations!$A$14)-SUMIFS(Movements!$D$4:$D$2003,Movements!$B$4:$B$2003,$A187,Movements!$E$4:$E$2003,Locations!$A$14))</f>
        <v/>
      </c>
      <c r="L187" s="22" t="str">
        <f t="shared" si="4"/>
        <v/>
      </c>
      <c r="M187" s="21" t="str">
        <f>IF($A187="","",N(Items!E187))</f>
        <v/>
      </c>
      <c r="N187" s="23" t="str">
        <f t="shared" si="5"/>
        <v/>
      </c>
      <c r="O187" s="21" t="str">
        <f>IF($A187="","",IF(L187&lt;=M187,MAX(0,N(Items!F187)-L187),0))</f>
        <v/>
      </c>
      <c r="P187" s="24" t="str">
        <f>IF($A187="","",ROUND(L187*N(Items!D187),2))</f>
        <v/>
      </c>
    </row>
    <row r="188" spans="1:16" x14ac:dyDescent="0.3">
      <c r="A188" s="16" t="str">
        <f>IF(Items!A188="","",Items!A188)</f>
        <v/>
      </c>
      <c r="B188" s="16" t="str">
        <f>IF($A188="","",Items!B188)</f>
        <v/>
      </c>
      <c r="C188" s="16" t="str">
        <f>IF($A188="","",Items!C188&amp;"")</f>
        <v/>
      </c>
      <c r="D188" s="21" t="str">
        <f>IF(OR($A188="",Locations!$A$7=""),"",N(Opening!C188)+SUMIFS(Movements!$D$4:$D$2003,Movements!$B$4:$B$2003,$A188,Movements!$F$4:$F$2003,Locations!$A$7)-SUMIFS(Movements!$D$4:$D$2003,Movements!$B$4:$B$2003,$A188,Movements!$E$4:$E$2003,Locations!$A$7))</f>
        <v/>
      </c>
      <c r="E188" s="21" t="str">
        <f>IF(OR($A188="",Locations!$A$8=""),"",N(Opening!D188)+SUMIFS(Movements!$D$4:$D$2003,Movements!$B$4:$B$2003,$A188,Movements!$F$4:$F$2003,Locations!$A$8)-SUMIFS(Movements!$D$4:$D$2003,Movements!$B$4:$B$2003,$A188,Movements!$E$4:$E$2003,Locations!$A$8))</f>
        <v/>
      </c>
      <c r="F188" s="21" t="str">
        <f>IF(OR($A188="",Locations!$A$9=""),"",N(Opening!E188)+SUMIFS(Movements!$D$4:$D$2003,Movements!$B$4:$B$2003,$A188,Movements!$F$4:$F$2003,Locations!$A$9)-SUMIFS(Movements!$D$4:$D$2003,Movements!$B$4:$B$2003,$A188,Movements!$E$4:$E$2003,Locations!$A$9))</f>
        <v/>
      </c>
      <c r="G188" s="21" t="str">
        <f>IF(OR($A188="",Locations!$A$10=""),"",N(Opening!F188)+SUMIFS(Movements!$D$4:$D$2003,Movements!$B$4:$B$2003,$A188,Movements!$F$4:$F$2003,Locations!$A$10)-SUMIFS(Movements!$D$4:$D$2003,Movements!$B$4:$B$2003,$A188,Movements!$E$4:$E$2003,Locations!$A$10))</f>
        <v/>
      </c>
      <c r="H188" s="21" t="str">
        <f>IF(OR($A188="",Locations!$A$11=""),"",N(Opening!G188)+SUMIFS(Movements!$D$4:$D$2003,Movements!$B$4:$B$2003,$A188,Movements!$F$4:$F$2003,Locations!$A$11)-SUMIFS(Movements!$D$4:$D$2003,Movements!$B$4:$B$2003,$A188,Movements!$E$4:$E$2003,Locations!$A$11))</f>
        <v/>
      </c>
      <c r="I188" s="21" t="str">
        <f>IF(OR($A188="",Locations!$A$12=""),"",N(Opening!H188)+SUMIFS(Movements!$D$4:$D$2003,Movements!$B$4:$B$2003,$A188,Movements!$F$4:$F$2003,Locations!$A$12)-SUMIFS(Movements!$D$4:$D$2003,Movements!$B$4:$B$2003,$A188,Movements!$E$4:$E$2003,Locations!$A$12))</f>
        <v/>
      </c>
      <c r="J188" s="21" t="str">
        <f>IF(OR($A188="",Locations!$A$13=""),"",N(Opening!I188)+SUMIFS(Movements!$D$4:$D$2003,Movements!$B$4:$B$2003,$A188,Movements!$F$4:$F$2003,Locations!$A$13)-SUMIFS(Movements!$D$4:$D$2003,Movements!$B$4:$B$2003,$A188,Movements!$E$4:$E$2003,Locations!$A$13))</f>
        <v/>
      </c>
      <c r="K188" s="21" t="str">
        <f>IF(OR($A188="",Locations!$A$14=""),"",N(Opening!J188)+SUMIFS(Movements!$D$4:$D$2003,Movements!$B$4:$B$2003,$A188,Movements!$F$4:$F$2003,Locations!$A$14)-SUMIFS(Movements!$D$4:$D$2003,Movements!$B$4:$B$2003,$A188,Movements!$E$4:$E$2003,Locations!$A$14))</f>
        <v/>
      </c>
      <c r="L188" s="22" t="str">
        <f t="shared" si="4"/>
        <v/>
      </c>
      <c r="M188" s="21" t="str">
        <f>IF($A188="","",N(Items!E188))</f>
        <v/>
      </c>
      <c r="N188" s="23" t="str">
        <f t="shared" si="5"/>
        <v/>
      </c>
      <c r="O188" s="21" t="str">
        <f>IF($A188="","",IF(L188&lt;=M188,MAX(0,N(Items!F188)-L188),0))</f>
        <v/>
      </c>
      <c r="P188" s="24" t="str">
        <f>IF($A188="","",ROUND(L188*N(Items!D188),2))</f>
        <v/>
      </c>
    </row>
    <row r="189" spans="1:16" x14ac:dyDescent="0.3">
      <c r="A189" s="16" t="str">
        <f>IF(Items!A189="","",Items!A189)</f>
        <v/>
      </c>
      <c r="B189" s="16" t="str">
        <f>IF($A189="","",Items!B189)</f>
        <v/>
      </c>
      <c r="C189" s="16" t="str">
        <f>IF($A189="","",Items!C189&amp;"")</f>
        <v/>
      </c>
      <c r="D189" s="21" t="str">
        <f>IF(OR($A189="",Locations!$A$7=""),"",N(Opening!C189)+SUMIFS(Movements!$D$4:$D$2003,Movements!$B$4:$B$2003,$A189,Movements!$F$4:$F$2003,Locations!$A$7)-SUMIFS(Movements!$D$4:$D$2003,Movements!$B$4:$B$2003,$A189,Movements!$E$4:$E$2003,Locations!$A$7))</f>
        <v/>
      </c>
      <c r="E189" s="21" t="str">
        <f>IF(OR($A189="",Locations!$A$8=""),"",N(Opening!D189)+SUMIFS(Movements!$D$4:$D$2003,Movements!$B$4:$B$2003,$A189,Movements!$F$4:$F$2003,Locations!$A$8)-SUMIFS(Movements!$D$4:$D$2003,Movements!$B$4:$B$2003,$A189,Movements!$E$4:$E$2003,Locations!$A$8))</f>
        <v/>
      </c>
      <c r="F189" s="21" t="str">
        <f>IF(OR($A189="",Locations!$A$9=""),"",N(Opening!E189)+SUMIFS(Movements!$D$4:$D$2003,Movements!$B$4:$B$2003,$A189,Movements!$F$4:$F$2003,Locations!$A$9)-SUMIFS(Movements!$D$4:$D$2003,Movements!$B$4:$B$2003,$A189,Movements!$E$4:$E$2003,Locations!$A$9))</f>
        <v/>
      </c>
      <c r="G189" s="21" t="str">
        <f>IF(OR($A189="",Locations!$A$10=""),"",N(Opening!F189)+SUMIFS(Movements!$D$4:$D$2003,Movements!$B$4:$B$2003,$A189,Movements!$F$4:$F$2003,Locations!$A$10)-SUMIFS(Movements!$D$4:$D$2003,Movements!$B$4:$B$2003,$A189,Movements!$E$4:$E$2003,Locations!$A$10))</f>
        <v/>
      </c>
      <c r="H189" s="21" t="str">
        <f>IF(OR($A189="",Locations!$A$11=""),"",N(Opening!G189)+SUMIFS(Movements!$D$4:$D$2003,Movements!$B$4:$B$2003,$A189,Movements!$F$4:$F$2003,Locations!$A$11)-SUMIFS(Movements!$D$4:$D$2003,Movements!$B$4:$B$2003,$A189,Movements!$E$4:$E$2003,Locations!$A$11))</f>
        <v/>
      </c>
      <c r="I189" s="21" t="str">
        <f>IF(OR($A189="",Locations!$A$12=""),"",N(Opening!H189)+SUMIFS(Movements!$D$4:$D$2003,Movements!$B$4:$B$2003,$A189,Movements!$F$4:$F$2003,Locations!$A$12)-SUMIFS(Movements!$D$4:$D$2003,Movements!$B$4:$B$2003,$A189,Movements!$E$4:$E$2003,Locations!$A$12))</f>
        <v/>
      </c>
      <c r="J189" s="21" t="str">
        <f>IF(OR($A189="",Locations!$A$13=""),"",N(Opening!I189)+SUMIFS(Movements!$D$4:$D$2003,Movements!$B$4:$B$2003,$A189,Movements!$F$4:$F$2003,Locations!$A$13)-SUMIFS(Movements!$D$4:$D$2003,Movements!$B$4:$B$2003,$A189,Movements!$E$4:$E$2003,Locations!$A$13))</f>
        <v/>
      </c>
      <c r="K189" s="21" t="str">
        <f>IF(OR($A189="",Locations!$A$14=""),"",N(Opening!J189)+SUMIFS(Movements!$D$4:$D$2003,Movements!$B$4:$B$2003,$A189,Movements!$F$4:$F$2003,Locations!$A$14)-SUMIFS(Movements!$D$4:$D$2003,Movements!$B$4:$B$2003,$A189,Movements!$E$4:$E$2003,Locations!$A$14))</f>
        <v/>
      </c>
      <c r="L189" s="22" t="str">
        <f t="shared" si="4"/>
        <v/>
      </c>
      <c r="M189" s="21" t="str">
        <f>IF($A189="","",N(Items!E189))</f>
        <v/>
      </c>
      <c r="N189" s="23" t="str">
        <f t="shared" si="5"/>
        <v/>
      </c>
      <c r="O189" s="21" t="str">
        <f>IF($A189="","",IF(L189&lt;=M189,MAX(0,N(Items!F189)-L189),0))</f>
        <v/>
      </c>
      <c r="P189" s="24" t="str">
        <f>IF($A189="","",ROUND(L189*N(Items!D189),2))</f>
        <v/>
      </c>
    </row>
    <row r="190" spans="1:16" x14ac:dyDescent="0.3">
      <c r="A190" s="16" t="str">
        <f>IF(Items!A190="","",Items!A190)</f>
        <v/>
      </c>
      <c r="B190" s="16" t="str">
        <f>IF($A190="","",Items!B190)</f>
        <v/>
      </c>
      <c r="C190" s="16" t="str">
        <f>IF($A190="","",Items!C190&amp;"")</f>
        <v/>
      </c>
      <c r="D190" s="21" t="str">
        <f>IF(OR($A190="",Locations!$A$7=""),"",N(Opening!C190)+SUMIFS(Movements!$D$4:$D$2003,Movements!$B$4:$B$2003,$A190,Movements!$F$4:$F$2003,Locations!$A$7)-SUMIFS(Movements!$D$4:$D$2003,Movements!$B$4:$B$2003,$A190,Movements!$E$4:$E$2003,Locations!$A$7))</f>
        <v/>
      </c>
      <c r="E190" s="21" t="str">
        <f>IF(OR($A190="",Locations!$A$8=""),"",N(Opening!D190)+SUMIFS(Movements!$D$4:$D$2003,Movements!$B$4:$B$2003,$A190,Movements!$F$4:$F$2003,Locations!$A$8)-SUMIFS(Movements!$D$4:$D$2003,Movements!$B$4:$B$2003,$A190,Movements!$E$4:$E$2003,Locations!$A$8))</f>
        <v/>
      </c>
      <c r="F190" s="21" t="str">
        <f>IF(OR($A190="",Locations!$A$9=""),"",N(Opening!E190)+SUMIFS(Movements!$D$4:$D$2003,Movements!$B$4:$B$2003,$A190,Movements!$F$4:$F$2003,Locations!$A$9)-SUMIFS(Movements!$D$4:$D$2003,Movements!$B$4:$B$2003,$A190,Movements!$E$4:$E$2003,Locations!$A$9))</f>
        <v/>
      </c>
      <c r="G190" s="21" t="str">
        <f>IF(OR($A190="",Locations!$A$10=""),"",N(Opening!F190)+SUMIFS(Movements!$D$4:$D$2003,Movements!$B$4:$B$2003,$A190,Movements!$F$4:$F$2003,Locations!$A$10)-SUMIFS(Movements!$D$4:$D$2003,Movements!$B$4:$B$2003,$A190,Movements!$E$4:$E$2003,Locations!$A$10))</f>
        <v/>
      </c>
      <c r="H190" s="21" t="str">
        <f>IF(OR($A190="",Locations!$A$11=""),"",N(Opening!G190)+SUMIFS(Movements!$D$4:$D$2003,Movements!$B$4:$B$2003,$A190,Movements!$F$4:$F$2003,Locations!$A$11)-SUMIFS(Movements!$D$4:$D$2003,Movements!$B$4:$B$2003,$A190,Movements!$E$4:$E$2003,Locations!$A$11))</f>
        <v/>
      </c>
      <c r="I190" s="21" t="str">
        <f>IF(OR($A190="",Locations!$A$12=""),"",N(Opening!H190)+SUMIFS(Movements!$D$4:$D$2003,Movements!$B$4:$B$2003,$A190,Movements!$F$4:$F$2003,Locations!$A$12)-SUMIFS(Movements!$D$4:$D$2003,Movements!$B$4:$B$2003,$A190,Movements!$E$4:$E$2003,Locations!$A$12))</f>
        <v/>
      </c>
      <c r="J190" s="21" t="str">
        <f>IF(OR($A190="",Locations!$A$13=""),"",N(Opening!I190)+SUMIFS(Movements!$D$4:$D$2003,Movements!$B$4:$B$2003,$A190,Movements!$F$4:$F$2003,Locations!$A$13)-SUMIFS(Movements!$D$4:$D$2003,Movements!$B$4:$B$2003,$A190,Movements!$E$4:$E$2003,Locations!$A$13))</f>
        <v/>
      </c>
      <c r="K190" s="21" t="str">
        <f>IF(OR($A190="",Locations!$A$14=""),"",N(Opening!J190)+SUMIFS(Movements!$D$4:$D$2003,Movements!$B$4:$B$2003,$A190,Movements!$F$4:$F$2003,Locations!$A$14)-SUMIFS(Movements!$D$4:$D$2003,Movements!$B$4:$B$2003,$A190,Movements!$E$4:$E$2003,Locations!$A$14))</f>
        <v/>
      </c>
      <c r="L190" s="22" t="str">
        <f t="shared" si="4"/>
        <v/>
      </c>
      <c r="M190" s="21" t="str">
        <f>IF($A190="","",N(Items!E190))</f>
        <v/>
      </c>
      <c r="N190" s="23" t="str">
        <f t="shared" si="5"/>
        <v/>
      </c>
      <c r="O190" s="21" t="str">
        <f>IF($A190="","",IF(L190&lt;=M190,MAX(0,N(Items!F190)-L190),0))</f>
        <v/>
      </c>
      <c r="P190" s="24" t="str">
        <f>IF($A190="","",ROUND(L190*N(Items!D190),2))</f>
        <v/>
      </c>
    </row>
    <row r="191" spans="1:16" x14ac:dyDescent="0.3">
      <c r="A191" s="16" t="str">
        <f>IF(Items!A191="","",Items!A191)</f>
        <v/>
      </c>
      <c r="B191" s="16" t="str">
        <f>IF($A191="","",Items!B191)</f>
        <v/>
      </c>
      <c r="C191" s="16" t="str">
        <f>IF($A191="","",Items!C191&amp;"")</f>
        <v/>
      </c>
      <c r="D191" s="21" t="str">
        <f>IF(OR($A191="",Locations!$A$7=""),"",N(Opening!C191)+SUMIFS(Movements!$D$4:$D$2003,Movements!$B$4:$B$2003,$A191,Movements!$F$4:$F$2003,Locations!$A$7)-SUMIFS(Movements!$D$4:$D$2003,Movements!$B$4:$B$2003,$A191,Movements!$E$4:$E$2003,Locations!$A$7))</f>
        <v/>
      </c>
      <c r="E191" s="21" t="str">
        <f>IF(OR($A191="",Locations!$A$8=""),"",N(Opening!D191)+SUMIFS(Movements!$D$4:$D$2003,Movements!$B$4:$B$2003,$A191,Movements!$F$4:$F$2003,Locations!$A$8)-SUMIFS(Movements!$D$4:$D$2003,Movements!$B$4:$B$2003,$A191,Movements!$E$4:$E$2003,Locations!$A$8))</f>
        <v/>
      </c>
      <c r="F191" s="21" t="str">
        <f>IF(OR($A191="",Locations!$A$9=""),"",N(Opening!E191)+SUMIFS(Movements!$D$4:$D$2003,Movements!$B$4:$B$2003,$A191,Movements!$F$4:$F$2003,Locations!$A$9)-SUMIFS(Movements!$D$4:$D$2003,Movements!$B$4:$B$2003,$A191,Movements!$E$4:$E$2003,Locations!$A$9))</f>
        <v/>
      </c>
      <c r="G191" s="21" t="str">
        <f>IF(OR($A191="",Locations!$A$10=""),"",N(Opening!F191)+SUMIFS(Movements!$D$4:$D$2003,Movements!$B$4:$B$2003,$A191,Movements!$F$4:$F$2003,Locations!$A$10)-SUMIFS(Movements!$D$4:$D$2003,Movements!$B$4:$B$2003,$A191,Movements!$E$4:$E$2003,Locations!$A$10))</f>
        <v/>
      </c>
      <c r="H191" s="21" t="str">
        <f>IF(OR($A191="",Locations!$A$11=""),"",N(Opening!G191)+SUMIFS(Movements!$D$4:$D$2003,Movements!$B$4:$B$2003,$A191,Movements!$F$4:$F$2003,Locations!$A$11)-SUMIFS(Movements!$D$4:$D$2003,Movements!$B$4:$B$2003,$A191,Movements!$E$4:$E$2003,Locations!$A$11))</f>
        <v/>
      </c>
      <c r="I191" s="21" t="str">
        <f>IF(OR($A191="",Locations!$A$12=""),"",N(Opening!H191)+SUMIFS(Movements!$D$4:$D$2003,Movements!$B$4:$B$2003,$A191,Movements!$F$4:$F$2003,Locations!$A$12)-SUMIFS(Movements!$D$4:$D$2003,Movements!$B$4:$B$2003,$A191,Movements!$E$4:$E$2003,Locations!$A$12))</f>
        <v/>
      </c>
      <c r="J191" s="21" t="str">
        <f>IF(OR($A191="",Locations!$A$13=""),"",N(Opening!I191)+SUMIFS(Movements!$D$4:$D$2003,Movements!$B$4:$B$2003,$A191,Movements!$F$4:$F$2003,Locations!$A$13)-SUMIFS(Movements!$D$4:$D$2003,Movements!$B$4:$B$2003,$A191,Movements!$E$4:$E$2003,Locations!$A$13))</f>
        <v/>
      </c>
      <c r="K191" s="21" t="str">
        <f>IF(OR($A191="",Locations!$A$14=""),"",N(Opening!J191)+SUMIFS(Movements!$D$4:$D$2003,Movements!$B$4:$B$2003,$A191,Movements!$F$4:$F$2003,Locations!$A$14)-SUMIFS(Movements!$D$4:$D$2003,Movements!$B$4:$B$2003,$A191,Movements!$E$4:$E$2003,Locations!$A$14))</f>
        <v/>
      </c>
      <c r="L191" s="22" t="str">
        <f t="shared" si="4"/>
        <v/>
      </c>
      <c r="M191" s="21" t="str">
        <f>IF($A191="","",N(Items!E191))</f>
        <v/>
      </c>
      <c r="N191" s="23" t="str">
        <f t="shared" si="5"/>
        <v/>
      </c>
      <c r="O191" s="21" t="str">
        <f>IF($A191="","",IF(L191&lt;=M191,MAX(0,N(Items!F191)-L191),0))</f>
        <v/>
      </c>
      <c r="P191" s="24" t="str">
        <f>IF($A191="","",ROUND(L191*N(Items!D191),2))</f>
        <v/>
      </c>
    </row>
    <row r="192" spans="1:16" x14ac:dyDescent="0.3">
      <c r="A192" s="16" t="str">
        <f>IF(Items!A192="","",Items!A192)</f>
        <v/>
      </c>
      <c r="B192" s="16" t="str">
        <f>IF($A192="","",Items!B192)</f>
        <v/>
      </c>
      <c r="C192" s="16" t="str">
        <f>IF($A192="","",Items!C192&amp;"")</f>
        <v/>
      </c>
      <c r="D192" s="21" t="str">
        <f>IF(OR($A192="",Locations!$A$7=""),"",N(Opening!C192)+SUMIFS(Movements!$D$4:$D$2003,Movements!$B$4:$B$2003,$A192,Movements!$F$4:$F$2003,Locations!$A$7)-SUMIFS(Movements!$D$4:$D$2003,Movements!$B$4:$B$2003,$A192,Movements!$E$4:$E$2003,Locations!$A$7))</f>
        <v/>
      </c>
      <c r="E192" s="21" t="str">
        <f>IF(OR($A192="",Locations!$A$8=""),"",N(Opening!D192)+SUMIFS(Movements!$D$4:$D$2003,Movements!$B$4:$B$2003,$A192,Movements!$F$4:$F$2003,Locations!$A$8)-SUMIFS(Movements!$D$4:$D$2003,Movements!$B$4:$B$2003,$A192,Movements!$E$4:$E$2003,Locations!$A$8))</f>
        <v/>
      </c>
      <c r="F192" s="21" t="str">
        <f>IF(OR($A192="",Locations!$A$9=""),"",N(Opening!E192)+SUMIFS(Movements!$D$4:$D$2003,Movements!$B$4:$B$2003,$A192,Movements!$F$4:$F$2003,Locations!$A$9)-SUMIFS(Movements!$D$4:$D$2003,Movements!$B$4:$B$2003,$A192,Movements!$E$4:$E$2003,Locations!$A$9))</f>
        <v/>
      </c>
      <c r="G192" s="21" t="str">
        <f>IF(OR($A192="",Locations!$A$10=""),"",N(Opening!F192)+SUMIFS(Movements!$D$4:$D$2003,Movements!$B$4:$B$2003,$A192,Movements!$F$4:$F$2003,Locations!$A$10)-SUMIFS(Movements!$D$4:$D$2003,Movements!$B$4:$B$2003,$A192,Movements!$E$4:$E$2003,Locations!$A$10))</f>
        <v/>
      </c>
      <c r="H192" s="21" t="str">
        <f>IF(OR($A192="",Locations!$A$11=""),"",N(Opening!G192)+SUMIFS(Movements!$D$4:$D$2003,Movements!$B$4:$B$2003,$A192,Movements!$F$4:$F$2003,Locations!$A$11)-SUMIFS(Movements!$D$4:$D$2003,Movements!$B$4:$B$2003,$A192,Movements!$E$4:$E$2003,Locations!$A$11))</f>
        <v/>
      </c>
      <c r="I192" s="21" t="str">
        <f>IF(OR($A192="",Locations!$A$12=""),"",N(Opening!H192)+SUMIFS(Movements!$D$4:$D$2003,Movements!$B$4:$B$2003,$A192,Movements!$F$4:$F$2003,Locations!$A$12)-SUMIFS(Movements!$D$4:$D$2003,Movements!$B$4:$B$2003,$A192,Movements!$E$4:$E$2003,Locations!$A$12))</f>
        <v/>
      </c>
      <c r="J192" s="21" t="str">
        <f>IF(OR($A192="",Locations!$A$13=""),"",N(Opening!I192)+SUMIFS(Movements!$D$4:$D$2003,Movements!$B$4:$B$2003,$A192,Movements!$F$4:$F$2003,Locations!$A$13)-SUMIFS(Movements!$D$4:$D$2003,Movements!$B$4:$B$2003,$A192,Movements!$E$4:$E$2003,Locations!$A$13))</f>
        <v/>
      </c>
      <c r="K192" s="21" t="str">
        <f>IF(OR($A192="",Locations!$A$14=""),"",N(Opening!J192)+SUMIFS(Movements!$D$4:$D$2003,Movements!$B$4:$B$2003,$A192,Movements!$F$4:$F$2003,Locations!$A$14)-SUMIFS(Movements!$D$4:$D$2003,Movements!$B$4:$B$2003,$A192,Movements!$E$4:$E$2003,Locations!$A$14))</f>
        <v/>
      </c>
      <c r="L192" s="22" t="str">
        <f t="shared" si="4"/>
        <v/>
      </c>
      <c r="M192" s="21" t="str">
        <f>IF($A192="","",N(Items!E192))</f>
        <v/>
      </c>
      <c r="N192" s="23" t="str">
        <f t="shared" si="5"/>
        <v/>
      </c>
      <c r="O192" s="21" t="str">
        <f>IF($A192="","",IF(L192&lt;=M192,MAX(0,N(Items!F192)-L192),0))</f>
        <v/>
      </c>
      <c r="P192" s="24" t="str">
        <f>IF($A192="","",ROUND(L192*N(Items!D192),2))</f>
        <v/>
      </c>
    </row>
    <row r="193" spans="1:16" x14ac:dyDescent="0.3">
      <c r="A193" s="16" t="str">
        <f>IF(Items!A193="","",Items!A193)</f>
        <v/>
      </c>
      <c r="B193" s="16" t="str">
        <f>IF($A193="","",Items!B193)</f>
        <v/>
      </c>
      <c r="C193" s="16" t="str">
        <f>IF($A193="","",Items!C193&amp;"")</f>
        <v/>
      </c>
      <c r="D193" s="21" t="str">
        <f>IF(OR($A193="",Locations!$A$7=""),"",N(Opening!C193)+SUMIFS(Movements!$D$4:$D$2003,Movements!$B$4:$B$2003,$A193,Movements!$F$4:$F$2003,Locations!$A$7)-SUMIFS(Movements!$D$4:$D$2003,Movements!$B$4:$B$2003,$A193,Movements!$E$4:$E$2003,Locations!$A$7))</f>
        <v/>
      </c>
      <c r="E193" s="21" t="str">
        <f>IF(OR($A193="",Locations!$A$8=""),"",N(Opening!D193)+SUMIFS(Movements!$D$4:$D$2003,Movements!$B$4:$B$2003,$A193,Movements!$F$4:$F$2003,Locations!$A$8)-SUMIFS(Movements!$D$4:$D$2003,Movements!$B$4:$B$2003,$A193,Movements!$E$4:$E$2003,Locations!$A$8))</f>
        <v/>
      </c>
      <c r="F193" s="21" t="str">
        <f>IF(OR($A193="",Locations!$A$9=""),"",N(Opening!E193)+SUMIFS(Movements!$D$4:$D$2003,Movements!$B$4:$B$2003,$A193,Movements!$F$4:$F$2003,Locations!$A$9)-SUMIFS(Movements!$D$4:$D$2003,Movements!$B$4:$B$2003,$A193,Movements!$E$4:$E$2003,Locations!$A$9))</f>
        <v/>
      </c>
      <c r="G193" s="21" t="str">
        <f>IF(OR($A193="",Locations!$A$10=""),"",N(Opening!F193)+SUMIFS(Movements!$D$4:$D$2003,Movements!$B$4:$B$2003,$A193,Movements!$F$4:$F$2003,Locations!$A$10)-SUMIFS(Movements!$D$4:$D$2003,Movements!$B$4:$B$2003,$A193,Movements!$E$4:$E$2003,Locations!$A$10))</f>
        <v/>
      </c>
      <c r="H193" s="21" t="str">
        <f>IF(OR($A193="",Locations!$A$11=""),"",N(Opening!G193)+SUMIFS(Movements!$D$4:$D$2003,Movements!$B$4:$B$2003,$A193,Movements!$F$4:$F$2003,Locations!$A$11)-SUMIFS(Movements!$D$4:$D$2003,Movements!$B$4:$B$2003,$A193,Movements!$E$4:$E$2003,Locations!$A$11))</f>
        <v/>
      </c>
      <c r="I193" s="21" t="str">
        <f>IF(OR($A193="",Locations!$A$12=""),"",N(Opening!H193)+SUMIFS(Movements!$D$4:$D$2003,Movements!$B$4:$B$2003,$A193,Movements!$F$4:$F$2003,Locations!$A$12)-SUMIFS(Movements!$D$4:$D$2003,Movements!$B$4:$B$2003,$A193,Movements!$E$4:$E$2003,Locations!$A$12))</f>
        <v/>
      </c>
      <c r="J193" s="21" t="str">
        <f>IF(OR($A193="",Locations!$A$13=""),"",N(Opening!I193)+SUMIFS(Movements!$D$4:$D$2003,Movements!$B$4:$B$2003,$A193,Movements!$F$4:$F$2003,Locations!$A$13)-SUMIFS(Movements!$D$4:$D$2003,Movements!$B$4:$B$2003,$A193,Movements!$E$4:$E$2003,Locations!$A$13))</f>
        <v/>
      </c>
      <c r="K193" s="21" t="str">
        <f>IF(OR($A193="",Locations!$A$14=""),"",N(Opening!J193)+SUMIFS(Movements!$D$4:$D$2003,Movements!$B$4:$B$2003,$A193,Movements!$F$4:$F$2003,Locations!$A$14)-SUMIFS(Movements!$D$4:$D$2003,Movements!$B$4:$B$2003,$A193,Movements!$E$4:$E$2003,Locations!$A$14))</f>
        <v/>
      </c>
      <c r="L193" s="22" t="str">
        <f t="shared" si="4"/>
        <v/>
      </c>
      <c r="M193" s="21" t="str">
        <f>IF($A193="","",N(Items!E193))</f>
        <v/>
      </c>
      <c r="N193" s="23" t="str">
        <f t="shared" si="5"/>
        <v/>
      </c>
      <c r="O193" s="21" t="str">
        <f>IF($A193="","",IF(L193&lt;=M193,MAX(0,N(Items!F193)-L193),0))</f>
        <v/>
      </c>
      <c r="P193" s="24" t="str">
        <f>IF($A193="","",ROUND(L193*N(Items!D193),2))</f>
        <v/>
      </c>
    </row>
    <row r="194" spans="1:16" x14ac:dyDescent="0.3">
      <c r="A194" s="16" t="str">
        <f>IF(Items!A194="","",Items!A194)</f>
        <v/>
      </c>
      <c r="B194" s="16" t="str">
        <f>IF($A194="","",Items!B194)</f>
        <v/>
      </c>
      <c r="C194" s="16" t="str">
        <f>IF($A194="","",Items!C194&amp;"")</f>
        <v/>
      </c>
      <c r="D194" s="21" t="str">
        <f>IF(OR($A194="",Locations!$A$7=""),"",N(Opening!C194)+SUMIFS(Movements!$D$4:$D$2003,Movements!$B$4:$B$2003,$A194,Movements!$F$4:$F$2003,Locations!$A$7)-SUMIFS(Movements!$D$4:$D$2003,Movements!$B$4:$B$2003,$A194,Movements!$E$4:$E$2003,Locations!$A$7))</f>
        <v/>
      </c>
      <c r="E194" s="21" t="str">
        <f>IF(OR($A194="",Locations!$A$8=""),"",N(Opening!D194)+SUMIFS(Movements!$D$4:$D$2003,Movements!$B$4:$B$2003,$A194,Movements!$F$4:$F$2003,Locations!$A$8)-SUMIFS(Movements!$D$4:$D$2003,Movements!$B$4:$B$2003,$A194,Movements!$E$4:$E$2003,Locations!$A$8))</f>
        <v/>
      </c>
      <c r="F194" s="21" t="str">
        <f>IF(OR($A194="",Locations!$A$9=""),"",N(Opening!E194)+SUMIFS(Movements!$D$4:$D$2003,Movements!$B$4:$B$2003,$A194,Movements!$F$4:$F$2003,Locations!$A$9)-SUMIFS(Movements!$D$4:$D$2003,Movements!$B$4:$B$2003,$A194,Movements!$E$4:$E$2003,Locations!$A$9))</f>
        <v/>
      </c>
      <c r="G194" s="21" t="str">
        <f>IF(OR($A194="",Locations!$A$10=""),"",N(Opening!F194)+SUMIFS(Movements!$D$4:$D$2003,Movements!$B$4:$B$2003,$A194,Movements!$F$4:$F$2003,Locations!$A$10)-SUMIFS(Movements!$D$4:$D$2003,Movements!$B$4:$B$2003,$A194,Movements!$E$4:$E$2003,Locations!$A$10))</f>
        <v/>
      </c>
      <c r="H194" s="21" t="str">
        <f>IF(OR($A194="",Locations!$A$11=""),"",N(Opening!G194)+SUMIFS(Movements!$D$4:$D$2003,Movements!$B$4:$B$2003,$A194,Movements!$F$4:$F$2003,Locations!$A$11)-SUMIFS(Movements!$D$4:$D$2003,Movements!$B$4:$B$2003,$A194,Movements!$E$4:$E$2003,Locations!$A$11))</f>
        <v/>
      </c>
      <c r="I194" s="21" t="str">
        <f>IF(OR($A194="",Locations!$A$12=""),"",N(Opening!H194)+SUMIFS(Movements!$D$4:$D$2003,Movements!$B$4:$B$2003,$A194,Movements!$F$4:$F$2003,Locations!$A$12)-SUMIFS(Movements!$D$4:$D$2003,Movements!$B$4:$B$2003,$A194,Movements!$E$4:$E$2003,Locations!$A$12))</f>
        <v/>
      </c>
      <c r="J194" s="21" t="str">
        <f>IF(OR($A194="",Locations!$A$13=""),"",N(Opening!I194)+SUMIFS(Movements!$D$4:$D$2003,Movements!$B$4:$B$2003,$A194,Movements!$F$4:$F$2003,Locations!$A$13)-SUMIFS(Movements!$D$4:$D$2003,Movements!$B$4:$B$2003,$A194,Movements!$E$4:$E$2003,Locations!$A$13))</f>
        <v/>
      </c>
      <c r="K194" s="21" t="str">
        <f>IF(OR($A194="",Locations!$A$14=""),"",N(Opening!J194)+SUMIFS(Movements!$D$4:$D$2003,Movements!$B$4:$B$2003,$A194,Movements!$F$4:$F$2003,Locations!$A$14)-SUMIFS(Movements!$D$4:$D$2003,Movements!$B$4:$B$2003,$A194,Movements!$E$4:$E$2003,Locations!$A$14))</f>
        <v/>
      </c>
      <c r="L194" s="22" t="str">
        <f t="shared" si="4"/>
        <v/>
      </c>
      <c r="M194" s="21" t="str">
        <f>IF($A194="","",N(Items!E194))</f>
        <v/>
      </c>
      <c r="N194" s="23" t="str">
        <f t="shared" si="5"/>
        <v/>
      </c>
      <c r="O194" s="21" t="str">
        <f>IF($A194="","",IF(L194&lt;=M194,MAX(0,N(Items!F194)-L194),0))</f>
        <v/>
      </c>
      <c r="P194" s="24" t="str">
        <f>IF($A194="","",ROUND(L194*N(Items!D194),2))</f>
        <v/>
      </c>
    </row>
    <row r="195" spans="1:16" x14ac:dyDescent="0.3">
      <c r="A195" s="16" t="str">
        <f>IF(Items!A195="","",Items!A195)</f>
        <v/>
      </c>
      <c r="B195" s="16" t="str">
        <f>IF($A195="","",Items!B195)</f>
        <v/>
      </c>
      <c r="C195" s="16" t="str">
        <f>IF($A195="","",Items!C195&amp;"")</f>
        <v/>
      </c>
      <c r="D195" s="21" t="str">
        <f>IF(OR($A195="",Locations!$A$7=""),"",N(Opening!C195)+SUMIFS(Movements!$D$4:$D$2003,Movements!$B$4:$B$2003,$A195,Movements!$F$4:$F$2003,Locations!$A$7)-SUMIFS(Movements!$D$4:$D$2003,Movements!$B$4:$B$2003,$A195,Movements!$E$4:$E$2003,Locations!$A$7))</f>
        <v/>
      </c>
      <c r="E195" s="21" t="str">
        <f>IF(OR($A195="",Locations!$A$8=""),"",N(Opening!D195)+SUMIFS(Movements!$D$4:$D$2003,Movements!$B$4:$B$2003,$A195,Movements!$F$4:$F$2003,Locations!$A$8)-SUMIFS(Movements!$D$4:$D$2003,Movements!$B$4:$B$2003,$A195,Movements!$E$4:$E$2003,Locations!$A$8))</f>
        <v/>
      </c>
      <c r="F195" s="21" t="str">
        <f>IF(OR($A195="",Locations!$A$9=""),"",N(Opening!E195)+SUMIFS(Movements!$D$4:$D$2003,Movements!$B$4:$B$2003,$A195,Movements!$F$4:$F$2003,Locations!$A$9)-SUMIFS(Movements!$D$4:$D$2003,Movements!$B$4:$B$2003,$A195,Movements!$E$4:$E$2003,Locations!$A$9))</f>
        <v/>
      </c>
      <c r="G195" s="21" t="str">
        <f>IF(OR($A195="",Locations!$A$10=""),"",N(Opening!F195)+SUMIFS(Movements!$D$4:$D$2003,Movements!$B$4:$B$2003,$A195,Movements!$F$4:$F$2003,Locations!$A$10)-SUMIFS(Movements!$D$4:$D$2003,Movements!$B$4:$B$2003,$A195,Movements!$E$4:$E$2003,Locations!$A$10))</f>
        <v/>
      </c>
      <c r="H195" s="21" t="str">
        <f>IF(OR($A195="",Locations!$A$11=""),"",N(Opening!G195)+SUMIFS(Movements!$D$4:$D$2003,Movements!$B$4:$B$2003,$A195,Movements!$F$4:$F$2003,Locations!$A$11)-SUMIFS(Movements!$D$4:$D$2003,Movements!$B$4:$B$2003,$A195,Movements!$E$4:$E$2003,Locations!$A$11))</f>
        <v/>
      </c>
      <c r="I195" s="21" t="str">
        <f>IF(OR($A195="",Locations!$A$12=""),"",N(Opening!H195)+SUMIFS(Movements!$D$4:$D$2003,Movements!$B$4:$B$2003,$A195,Movements!$F$4:$F$2003,Locations!$A$12)-SUMIFS(Movements!$D$4:$D$2003,Movements!$B$4:$B$2003,$A195,Movements!$E$4:$E$2003,Locations!$A$12))</f>
        <v/>
      </c>
      <c r="J195" s="21" t="str">
        <f>IF(OR($A195="",Locations!$A$13=""),"",N(Opening!I195)+SUMIFS(Movements!$D$4:$D$2003,Movements!$B$4:$B$2003,$A195,Movements!$F$4:$F$2003,Locations!$A$13)-SUMIFS(Movements!$D$4:$D$2003,Movements!$B$4:$B$2003,$A195,Movements!$E$4:$E$2003,Locations!$A$13))</f>
        <v/>
      </c>
      <c r="K195" s="21" t="str">
        <f>IF(OR($A195="",Locations!$A$14=""),"",N(Opening!J195)+SUMIFS(Movements!$D$4:$D$2003,Movements!$B$4:$B$2003,$A195,Movements!$F$4:$F$2003,Locations!$A$14)-SUMIFS(Movements!$D$4:$D$2003,Movements!$B$4:$B$2003,$A195,Movements!$E$4:$E$2003,Locations!$A$14))</f>
        <v/>
      </c>
      <c r="L195" s="22" t="str">
        <f t="shared" si="4"/>
        <v/>
      </c>
      <c r="M195" s="21" t="str">
        <f>IF($A195="","",N(Items!E195))</f>
        <v/>
      </c>
      <c r="N195" s="23" t="str">
        <f t="shared" si="5"/>
        <v/>
      </c>
      <c r="O195" s="21" t="str">
        <f>IF($A195="","",IF(L195&lt;=M195,MAX(0,N(Items!F195)-L195),0))</f>
        <v/>
      </c>
      <c r="P195" s="24" t="str">
        <f>IF($A195="","",ROUND(L195*N(Items!D195),2))</f>
        <v/>
      </c>
    </row>
    <row r="196" spans="1:16" x14ac:dyDescent="0.3">
      <c r="A196" s="16" t="str">
        <f>IF(Items!A196="","",Items!A196)</f>
        <v/>
      </c>
      <c r="B196" s="16" t="str">
        <f>IF($A196="","",Items!B196)</f>
        <v/>
      </c>
      <c r="C196" s="16" t="str">
        <f>IF($A196="","",Items!C196&amp;"")</f>
        <v/>
      </c>
      <c r="D196" s="21" t="str">
        <f>IF(OR($A196="",Locations!$A$7=""),"",N(Opening!C196)+SUMIFS(Movements!$D$4:$D$2003,Movements!$B$4:$B$2003,$A196,Movements!$F$4:$F$2003,Locations!$A$7)-SUMIFS(Movements!$D$4:$D$2003,Movements!$B$4:$B$2003,$A196,Movements!$E$4:$E$2003,Locations!$A$7))</f>
        <v/>
      </c>
      <c r="E196" s="21" t="str">
        <f>IF(OR($A196="",Locations!$A$8=""),"",N(Opening!D196)+SUMIFS(Movements!$D$4:$D$2003,Movements!$B$4:$B$2003,$A196,Movements!$F$4:$F$2003,Locations!$A$8)-SUMIFS(Movements!$D$4:$D$2003,Movements!$B$4:$B$2003,$A196,Movements!$E$4:$E$2003,Locations!$A$8))</f>
        <v/>
      </c>
      <c r="F196" s="21" t="str">
        <f>IF(OR($A196="",Locations!$A$9=""),"",N(Opening!E196)+SUMIFS(Movements!$D$4:$D$2003,Movements!$B$4:$B$2003,$A196,Movements!$F$4:$F$2003,Locations!$A$9)-SUMIFS(Movements!$D$4:$D$2003,Movements!$B$4:$B$2003,$A196,Movements!$E$4:$E$2003,Locations!$A$9))</f>
        <v/>
      </c>
      <c r="G196" s="21" t="str">
        <f>IF(OR($A196="",Locations!$A$10=""),"",N(Opening!F196)+SUMIFS(Movements!$D$4:$D$2003,Movements!$B$4:$B$2003,$A196,Movements!$F$4:$F$2003,Locations!$A$10)-SUMIFS(Movements!$D$4:$D$2003,Movements!$B$4:$B$2003,$A196,Movements!$E$4:$E$2003,Locations!$A$10))</f>
        <v/>
      </c>
      <c r="H196" s="21" t="str">
        <f>IF(OR($A196="",Locations!$A$11=""),"",N(Opening!G196)+SUMIFS(Movements!$D$4:$D$2003,Movements!$B$4:$B$2003,$A196,Movements!$F$4:$F$2003,Locations!$A$11)-SUMIFS(Movements!$D$4:$D$2003,Movements!$B$4:$B$2003,$A196,Movements!$E$4:$E$2003,Locations!$A$11))</f>
        <v/>
      </c>
      <c r="I196" s="21" t="str">
        <f>IF(OR($A196="",Locations!$A$12=""),"",N(Opening!H196)+SUMIFS(Movements!$D$4:$D$2003,Movements!$B$4:$B$2003,$A196,Movements!$F$4:$F$2003,Locations!$A$12)-SUMIFS(Movements!$D$4:$D$2003,Movements!$B$4:$B$2003,$A196,Movements!$E$4:$E$2003,Locations!$A$12))</f>
        <v/>
      </c>
      <c r="J196" s="21" t="str">
        <f>IF(OR($A196="",Locations!$A$13=""),"",N(Opening!I196)+SUMIFS(Movements!$D$4:$D$2003,Movements!$B$4:$B$2003,$A196,Movements!$F$4:$F$2003,Locations!$A$13)-SUMIFS(Movements!$D$4:$D$2003,Movements!$B$4:$B$2003,$A196,Movements!$E$4:$E$2003,Locations!$A$13))</f>
        <v/>
      </c>
      <c r="K196" s="21" t="str">
        <f>IF(OR($A196="",Locations!$A$14=""),"",N(Opening!J196)+SUMIFS(Movements!$D$4:$D$2003,Movements!$B$4:$B$2003,$A196,Movements!$F$4:$F$2003,Locations!$A$14)-SUMIFS(Movements!$D$4:$D$2003,Movements!$B$4:$B$2003,$A196,Movements!$E$4:$E$2003,Locations!$A$14))</f>
        <v/>
      </c>
      <c r="L196" s="22" t="str">
        <f t="shared" ref="L196:L259" si="6">IF($A196="","",SUM(D196:K196))</f>
        <v/>
      </c>
      <c r="M196" s="21" t="str">
        <f>IF($A196="","",N(Items!E196))</f>
        <v/>
      </c>
      <c r="N196" s="23" t="str">
        <f t="shared" ref="N196:N259" si="7">IF($A196="","",IF(COUNTIF(D196:K196,"&lt;0")&gt;0,"Negative",IF(L196&lt;=M196,"Reorder","OK")))</f>
        <v/>
      </c>
      <c r="O196" s="21" t="str">
        <f>IF($A196="","",IF(L196&lt;=M196,MAX(0,N(Items!F196)-L196),0))</f>
        <v/>
      </c>
      <c r="P196" s="24" t="str">
        <f>IF($A196="","",ROUND(L196*N(Items!D196),2))</f>
        <v/>
      </c>
    </row>
    <row r="197" spans="1:16" x14ac:dyDescent="0.3">
      <c r="A197" s="16" t="str">
        <f>IF(Items!A197="","",Items!A197)</f>
        <v/>
      </c>
      <c r="B197" s="16" t="str">
        <f>IF($A197="","",Items!B197)</f>
        <v/>
      </c>
      <c r="C197" s="16" t="str">
        <f>IF($A197="","",Items!C197&amp;"")</f>
        <v/>
      </c>
      <c r="D197" s="21" t="str">
        <f>IF(OR($A197="",Locations!$A$7=""),"",N(Opening!C197)+SUMIFS(Movements!$D$4:$D$2003,Movements!$B$4:$B$2003,$A197,Movements!$F$4:$F$2003,Locations!$A$7)-SUMIFS(Movements!$D$4:$D$2003,Movements!$B$4:$B$2003,$A197,Movements!$E$4:$E$2003,Locations!$A$7))</f>
        <v/>
      </c>
      <c r="E197" s="21" t="str">
        <f>IF(OR($A197="",Locations!$A$8=""),"",N(Opening!D197)+SUMIFS(Movements!$D$4:$D$2003,Movements!$B$4:$B$2003,$A197,Movements!$F$4:$F$2003,Locations!$A$8)-SUMIFS(Movements!$D$4:$D$2003,Movements!$B$4:$B$2003,$A197,Movements!$E$4:$E$2003,Locations!$A$8))</f>
        <v/>
      </c>
      <c r="F197" s="21" t="str">
        <f>IF(OR($A197="",Locations!$A$9=""),"",N(Opening!E197)+SUMIFS(Movements!$D$4:$D$2003,Movements!$B$4:$B$2003,$A197,Movements!$F$4:$F$2003,Locations!$A$9)-SUMIFS(Movements!$D$4:$D$2003,Movements!$B$4:$B$2003,$A197,Movements!$E$4:$E$2003,Locations!$A$9))</f>
        <v/>
      </c>
      <c r="G197" s="21" t="str">
        <f>IF(OR($A197="",Locations!$A$10=""),"",N(Opening!F197)+SUMIFS(Movements!$D$4:$D$2003,Movements!$B$4:$B$2003,$A197,Movements!$F$4:$F$2003,Locations!$A$10)-SUMIFS(Movements!$D$4:$D$2003,Movements!$B$4:$B$2003,$A197,Movements!$E$4:$E$2003,Locations!$A$10))</f>
        <v/>
      </c>
      <c r="H197" s="21" t="str">
        <f>IF(OR($A197="",Locations!$A$11=""),"",N(Opening!G197)+SUMIFS(Movements!$D$4:$D$2003,Movements!$B$4:$B$2003,$A197,Movements!$F$4:$F$2003,Locations!$A$11)-SUMIFS(Movements!$D$4:$D$2003,Movements!$B$4:$B$2003,$A197,Movements!$E$4:$E$2003,Locations!$A$11))</f>
        <v/>
      </c>
      <c r="I197" s="21" t="str">
        <f>IF(OR($A197="",Locations!$A$12=""),"",N(Opening!H197)+SUMIFS(Movements!$D$4:$D$2003,Movements!$B$4:$B$2003,$A197,Movements!$F$4:$F$2003,Locations!$A$12)-SUMIFS(Movements!$D$4:$D$2003,Movements!$B$4:$B$2003,$A197,Movements!$E$4:$E$2003,Locations!$A$12))</f>
        <v/>
      </c>
      <c r="J197" s="21" t="str">
        <f>IF(OR($A197="",Locations!$A$13=""),"",N(Opening!I197)+SUMIFS(Movements!$D$4:$D$2003,Movements!$B$4:$B$2003,$A197,Movements!$F$4:$F$2003,Locations!$A$13)-SUMIFS(Movements!$D$4:$D$2003,Movements!$B$4:$B$2003,$A197,Movements!$E$4:$E$2003,Locations!$A$13))</f>
        <v/>
      </c>
      <c r="K197" s="21" t="str">
        <f>IF(OR($A197="",Locations!$A$14=""),"",N(Opening!J197)+SUMIFS(Movements!$D$4:$D$2003,Movements!$B$4:$B$2003,$A197,Movements!$F$4:$F$2003,Locations!$A$14)-SUMIFS(Movements!$D$4:$D$2003,Movements!$B$4:$B$2003,$A197,Movements!$E$4:$E$2003,Locations!$A$14))</f>
        <v/>
      </c>
      <c r="L197" s="22" t="str">
        <f t="shared" si="6"/>
        <v/>
      </c>
      <c r="M197" s="21" t="str">
        <f>IF($A197="","",N(Items!E197))</f>
        <v/>
      </c>
      <c r="N197" s="23" t="str">
        <f t="shared" si="7"/>
        <v/>
      </c>
      <c r="O197" s="21" t="str">
        <f>IF($A197="","",IF(L197&lt;=M197,MAX(0,N(Items!F197)-L197),0))</f>
        <v/>
      </c>
      <c r="P197" s="24" t="str">
        <f>IF($A197="","",ROUND(L197*N(Items!D197),2))</f>
        <v/>
      </c>
    </row>
    <row r="198" spans="1:16" x14ac:dyDescent="0.3">
      <c r="A198" s="16" t="str">
        <f>IF(Items!A198="","",Items!A198)</f>
        <v/>
      </c>
      <c r="B198" s="16" t="str">
        <f>IF($A198="","",Items!B198)</f>
        <v/>
      </c>
      <c r="C198" s="16" t="str">
        <f>IF($A198="","",Items!C198&amp;"")</f>
        <v/>
      </c>
      <c r="D198" s="21" t="str">
        <f>IF(OR($A198="",Locations!$A$7=""),"",N(Opening!C198)+SUMIFS(Movements!$D$4:$D$2003,Movements!$B$4:$B$2003,$A198,Movements!$F$4:$F$2003,Locations!$A$7)-SUMIFS(Movements!$D$4:$D$2003,Movements!$B$4:$B$2003,$A198,Movements!$E$4:$E$2003,Locations!$A$7))</f>
        <v/>
      </c>
      <c r="E198" s="21" t="str">
        <f>IF(OR($A198="",Locations!$A$8=""),"",N(Opening!D198)+SUMIFS(Movements!$D$4:$D$2003,Movements!$B$4:$B$2003,$A198,Movements!$F$4:$F$2003,Locations!$A$8)-SUMIFS(Movements!$D$4:$D$2003,Movements!$B$4:$B$2003,$A198,Movements!$E$4:$E$2003,Locations!$A$8))</f>
        <v/>
      </c>
      <c r="F198" s="21" t="str">
        <f>IF(OR($A198="",Locations!$A$9=""),"",N(Opening!E198)+SUMIFS(Movements!$D$4:$D$2003,Movements!$B$4:$B$2003,$A198,Movements!$F$4:$F$2003,Locations!$A$9)-SUMIFS(Movements!$D$4:$D$2003,Movements!$B$4:$B$2003,$A198,Movements!$E$4:$E$2003,Locations!$A$9))</f>
        <v/>
      </c>
      <c r="G198" s="21" t="str">
        <f>IF(OR($A198="",Locations!$A$10=""),"",N(Opening!F198)+SUMIFS(Movements!$D$4:$D$2003,Movements!$B$4:$B$2003,$A198,Movements!$F$4:$F$2003,Locations!$A$10)-SUMIFS(Movements!$D$4:$D$2003,Movements!$B$4:$B$2003,$A198,Movements!$E$4:$E$2003,Locations!$A$10))</f>
        <v/>
      </c>
      <c r="H198" s="21" t="str">
        <f>IF(OR($A198="",Locations!$A$11=""),"",N(Opening!G198)+SUMIFS(Movements!$D$4:$D$2003,Movements!$B$4:$B$2003,$A198,Movements!$F$4:$F$2003,Locations!$A$11)-SUMIFS(Movements!$D$4:$D$2003,Movements!$B$4:$B$2003,$A198,Movements!$E$4:$E$2003,Locations!$A$11))</f>
        <v/>
      </c>
      <c r="I198" s="21" t="str">
        <f>IF(OR($A198="",Locations!$A$12=""),"",N(Opening!H198)+SUMIFS(Movements!$D$4:$D$2003,Movements!$B$4:$B$2003,$A198,Movements!$F$4:$F$2003,Locations!$A$12)-SUMIFS(Movements!$D$4:$D$2003,Movements!$B$4:$B$2003,$A198,Movements!$E$4:$E$2003,Locations!$A$12))</f>
        <v/>
      </c>
      <c r="J198" s="21" t="str">
        <f>IF(OR($A198="",Locations!$A$13=""),"",N(Opening!I198)+SUMIFS(Movements!$D$4:$D$2003,Movements!$B$4:$B$2003,$A198,Movements!$F$4:$F$2003,Locations!$A$13)-SUMIFS(Movements!$D$4:$D$2003,Movements!$B$4:$B$2003,$A198,Movements!$E$4:$E$2003,Locations!$A$13))</f>
        <v/>
      </c>
      <c r="K198" s="21" t="str">
        <f>IF(OR($A198="",Locations!$A$14=""),"",N(Opening!J198)+SUMIFS(Movements!$D$4:$D$2003,Movements!$B$4:$B$2003,$A198,Movements!$F$4:$F$2003,Locations!$A$14)-SUMIFS(Movements!$D$4:$D$2003,Movements!$B$4:$B$2003,$A198,Movements!$E$4:$E$2003,Locations!$A$14))</f>
        <v/>
      </c>
      <c r="L198" s="22" t="str">
        <f t="shared" si="6"/>
        <v/>
      </c>
      <c r="M198" s="21" t="str">
        <f>IF($A198="","",N(Items!E198))</f>
        <v/>
      </c>
      <c r="N198" s="23" t="str">
        <f t="shared" si="7"/>
        <v/>
      </c>
      <c r="O198" s="21" t="str">
        <f>IF($A198="","",IF(L198&lt;=M198,MAX(0,N(Items!F198)-L198),0))</f>
        <v/>
      </c>
      <c r="P198" s="24" t="str">
        <f>IF($A198="","",ROUND(L198*N(Items!D198),2))</f>
        <v/>
      </c>
    </row>
    <row r="199" spans="1:16" x14ac:dyDescent="0.3">
      <c r="A199" s="16" t="str">
        <f>IF(Items!A199="","",Items!A199)</f>
        <v/>
      </c>
      <c r="B199" s="16" t="str">
        <f>IF($A199="","",Items!B199)</f>
        <v/>
      </c>
      <c r="C199" s="16" t="str">
        <f>IF($A199="","",Items!C199&amp;"")</f>
        <v/>
      </c>
      <c r="D199" s="21" t="str">
        <f>IF(OR($A199="",Locations!$A$7=""),"",N(Opening!C199)+SUMIFS(Movements!$D$4:$D$2003,Movements!$B$4:$B$2003,$A199,Movements!$F$4:$F$2003,Locations!$A$7)-SUMIFS(Movements!$D$4:$D$2003,Movements!$B$4:$B$2003,$A199,Movements!$E$4:$E$2003,Locations!$A$7))</f>
        <v/>
      </c>
      <c r="E199" s="21" t="str">
        <f>IF(OR($A199="",Locations!$A$8=""),"",N(Opening!D199)+SUMIFS(Movements!$D$4:$D$2003,Movements!$B$4:$B$2003,$A199,Movements!$F$4:$F$2003,Locations!$A$8)-SUMIFS(Movements!$D$4:$D$2003,Movements!$B$4:$B$2003,$A199,Movements!$E$4:$E$2003,Locations!$A$8))</f>
        <v/>
      </c>
      <c r="F199" s="21" t="str">
        <f>IF(OR($A199="",Locations!$A$9=""),"",N(Opening!E199)+SUMIFS(Movements!$D$4:$D$2003,Movements!$B$4:$B$2003,$A199,Movements!$F$4:$F$2003,Locations!$A$9)-SUMIFS(Movements!$D$4:$D$2003,Movements!$B$4:$B$2003,$A199,Movements!$E$4:$E$2003,Locations!$A$9))</f>
        <v/>
      </c>
      <c r="G199" s="21" t="str">
        <f>IF(OR($A199="",Locations!$A$10=""),"",N(Opening!F199)+SUMIFS(Movements!$D$4:$D$2003,Movements!$B$4:$B$2003,$A199,Movements!$F$4:$F$2003,Locations!$A$10)-SUMIFS(Movements!$D$4:$D$2003,Movements!$B$4:$B$2003,$A199,Movements!$E$4:$E$2003,Locations!$A$10))</f>
        <v/>
      </c>
      <c r="H199" s="21" t="str">
        <f>IF(OR($A199="",Locations!$A$11=""),"",N(Opening!G199)+SUMIFS(Movements!$D$4:$D$2003,Movements!$B$4:$B$2003,$A199,Movements!$F$4:$F$2003,Locations!$A$11)-SUMIFS(Movements!$D$4:$D$2003,Movements!$B$4:$B$2003,$A199,Movements!$E$4:$E$2003,Locations!$A$11))</f>
        <v/>
      </c>
      <c r="I199" s="21" t="str">
        <f>IF(OR($A199="",Locations!$A$12=""),"",N(Opening!H199)+SUMIFS(Movements!$D$4:$D$2003,Movements!$B$4:$B$2003,$A199,Movements!$F$4:$F$2003,Locations!$A$12)-SUMIFS(Movements!$D$4:$D$2003,Movements!$B$4:$B$2003,$A199,Movements!$E$4:$E$2003,Locations!$A$12))</f>
        <v/>
      </c>
      <c r="J199" s="21" t="str">
        <f>IF(OR($A199="",Locations!$A$13=""),"",N(Opening!I199)+SUMIFS(Movements!$D$4:$D$2003,Movements!$B$4:$B$2003,$A199,Movements!$F$4:$F$2003,Locations!$A$13)-SUMIFS(Movements!$D$4:$D$2003,Movements!$B$4:$B$2003,$A199,Movements!$E$4:$E$2003,Locations!$A$13))</f>
        <v/>
      </c>
      <c r="K199" s="21" t="str">
        <f>IF(OR($A199="",Locations!$A$14=""),"",N(Opening!J199)+SUMIFS(Movements!$D$4:$D$2003,Movements!$B$4:$B$2003,$A199,Movements!$F$4:$F$2003,Locations!$A$14)-SUMIFS(Movements!$D$4:$D$2003,Movements!$B$4:$B$2003,$A199,Movements!$E$4:$E$2003,Locations!$A$14))</f>
        <v/>
      </c>
      <c r="L199" s="22" t="str">
        <f t="shared" si="6"/>
        <v/>
      </c>
      <c r="M199" s="21" t="str">
        <f>IF($A199="","",N(Items!E199))</f>
        <v/>
      </c>
      <c r="N199" s="23" t="str">
        <f t="shared" si="7"/>
        <v/>
      </c>
      <c r="O199" s="21" t="str">
        <f>IF($A199="","",IF(L199&lt;=M199,MAX(0,N(Items!F199)-L199),0))</f>
        <v/>
      </c>
      <c r="P199" s="24" t="str">
        <f>IF($A199="","",ROUND(L199*N(Items!D199),2))</f>
        <v/>
      </c>
    </row>
    <row r="200" spans="1:16" x14ac:dyDescent="0.3">
      <c r="A200" s="16" t="str">
        <f>IF(Items!A200="","",Items!A200)</f>
        <v/>
      </c>
      <c r="B200" s="16" t="str">
        <f>IF($A200="","",Items!B200)</f>
        <v/>
      </c>
      <c r="C200" s="16" t="str">
        <f>IF($A200="","",Items!C200&amp;"")</f>
        <v/>
      </c>
      <c r="D200" s="21" t="str">
        <f>IF(OR($A200="",Locations!$A$7=""),"",N(Opening!C200)+SUMIFS(Movements!$D$4:$D$2003,Movements!$B$4:$B$2003,$A200,Movements!$F$4:$F$2003,Locations!$A$7)-SUMIFS(Movements!$D$4:$D$2003,Movements!$B$4:$B$2003,$A200,Movements!$E$4:$E$2003,Locations!$A$7))</f>
        <v/>
      </c>
      <c r="E200" s="21" t="str">
        <f>IF(OR($A200="",Locations!$A$8=""),"",N(Opening!D200)+SUMIFS(Movements!$D$4:$D$2003,Movements!$B$4:$B$2003,$A200,Movements!$F$4:$F$2003,Locations!$A$8)-SUMIFS(Movements!$D$4:$D$2003,Movements!$B$4:$B$2003,$A200,Movements!$E$4:$E$2003,Locations!$A$8))</f>
        <v/>
      </c>
      <c r="F200" s="21" t="str">
        <f>IF(OR($A200="",Locations!$A$9=""),"",N(Opening!E200)+SUMIFS(Movements!$D$4:$D$2003,Movements!$B$4:$B$2003,$A200,Movements!$F$4:$F$2003,Locations!$A$9)-SUMIFS(Movements!$D$4:$D$2003,Movements!$B$4:$B$2003,$A200,Movements!$E$4:$E$2003,Locations!$A$9))</f>
        <v/>
      </c>
      <c r="G200" s="21" t="str">
        <f>IF(OR($A200="",Locations!$A$10=""),"",N(Opening!F200)+SUMIFS(Movements!$D$4:$D$2003,Movements!$B$4:$B$2003,$A200,Movements!$F$4:$F$2003,Locations!$A$10)-SUMIFS(Movements!$D$4:$D$2003,Movements!$B$4:$B$2003,$A200,Movements!$E$4:$E$2003,Locations!$A$10))</f>
        <v/>
      </c>
      <c r="H200" s="21" t="str">
        <f>IF(OR($A200="",Locations!$A$11=""),"",N(Opening!G200)+SUMIFS(Movements!$D$4:$D$2003,Movements!$B$4:$B$2003,$A200,Movements!$F$4:$F$2003,Locations!$A$11)-SUMIFS(Movements!$D$4:$D$2003,Movements!$B$4:$B$2003,$A200,Movements!$E$4:$E$2003,Locations!$A$11))</f>
        <v/>
      </c>
      <c r="I200" s="21" t="str">
        <f>IF(OR($A200="",Locations!$A$12=""),"",N(Opening!H200)+SUMIFS(Movements!$D$4:$D$2003,Movements!$B$4:$B$2003,$A200,Movements!$F$4:$F$2003,Locations!$A$12)-SUMIFS(Movements!$D$4:$D$2003,Movements!$B$4:$B$2003,$A200,Movements!$E$4:$E$2003,Locations!$A$12))</f>
        <v/>
      </c>
      <c r="J200" s="21" t="str">
        <f>IF(OR($A200="",Locations!$A$13=""),"",N(Opening!I200)+SUMIFS(Movements!$D$4:$D$2003,Movements!$B$4:$B$2003,$A200,Movements!$F$4:$F$2003,Locations!$A$13)-SUMIFS(Movements!$D$4:$D$2003,Movements!$B$4:$B$2003,$A200,Movements!$E$4:$E$2003,Locations!$A$13))</f>
        <v/>
      </c>
      <c r="K200" s="21" t="str">
        <f>IF(OR($A200="",Locations!$A$14=""),"",N(Opening!J200)+SUMIFS(Movements!$D$4:$D$2003,Movements!$B$4:$B$2003,$A200,Movements!$F$4:$F$2003,Locations!$A$14)-SUMIFS(Movements!$D$4:$D$2003,Movements!$B$4:$B$2003,$A200,Movements!$E$4:$E$2003,Locations!$A$14))</f>
        <v/>
      </c>
      <c r="L200" s="22" t="str">
        <f t="shared" si="6"/>
        <v/>
      </c>
      <c r="M200" s="21" t="str">
        <f>IF($A200="","",N(Items!E200))</f>
        <v/>
      </c>
      <c r="N200" s="23" t="str">
        <f t="shared" si="7"/>
        <v/>
      </c>
      <c r="O200" s="21" t="str">
        <f>IF($A200="","",IF(L200&lt;=M200,MAX(0,N(Items!F200)-L200),0))</f>
        <v/>
      </c>
      <c r="P200" s="24" t="str">
        <f>IF($A200="","",ROUND(L200*N(Items!D200),2))</f>
        <v/>
      </c>
    </row>
    <row r="201" spans="1:16" x14ac:dyDescent="0.3">
      <c r="A201" s="16" t="str">
        <f>IF(Items!A201="","",Items!A201)</f>
        <v/>
      </c>
      <c r="B201" s="16" t="str">
        <f>IF($A201="","",Items!B201)</f>
        <v/>
      </c>
      <c r="C201" s="16" t="str">
        <f>IF($A201="","",Items!C201&amp;"")</f>
        <v/>
      </c>
      <c r="D201" s="21" t="str">
        <f>IF(OR($A201="",Locations!$A$7=""),"",N(Opening!C201)+SUMIFS(Movements!$D$4:$D$2003,Movements!$B$4:$B$2003,$A201,Movements!$F$4:$F$2003,Locations!$A$7)-SUMIFS(Movements!$D$4:$D$2003,Movements!$B$4:$B$2003,$A201,Movements!$E$4:$E$2003,Locations!$A$7))</f>
        <v/>
      </c>
      <c r="E201" s="21" t="str">
        <f>IF(OR($A201="",Locations!$A$8=""),"",N(Opening!D201)+SUMIFS(Movements!$D$4:$D$2003,Movements!$B$4:$B$2003,$A201,Movements!$F$4:$F$2003,Locations!$A$8)-SUMIFS(Movements!$D$4:$D$2003,Movements!$B$4:$B$2003,$A201,Movements!$E$4:$E$2003,Locations!$A$8))</f>
        <v/>
      </c>
      <c r="F201" s="21" t="str">
        <f>IF(OR($A201="",Locations!$A$9=""),"",N(Opening!E201)+SUMIFS(Movements!$D$4:$D$2003,Movements!$B$4:$B$2003,$A201,Movements!$F$4:$F$2003,Locations!$A$9)-SUMIFS(Movements!$D$4:$D$2003,Movements!$B$4:$B$2003,$A201,Movements!$E$4:$E$2003,Locations!$A$9))</f>
        <v/>
      </c>
      <c r="G201" s="21" t="str">
        <f>IF(OR($A201="",Locations!$A$10=""),"",N(Opening!F201)+SUMIFS(Movements!$D$4:$D$2003,Movements!$B$4:$B$2003,$A201,Movements!$F$4:$F$2003,Locations!$A$10)-SUMIFS(Movements!$D$4:$D$2003,Movements!$B$4:$B$2003,$A201,Movements!$E$4:$E$2003,Locations!$A$10))</f>
        <v/>
      </c>
      <c r="H201" s="21" t="str">
        <f>IF(OR($A201="",Locations!$A$11=""),"",N(Opening!G201)+SUMIFS(Movements!$D$4:$D$2003,Movements!$B$4:$B$2003,$A201,Movements!$F$4:$F$2003,Locations!$A$11)-SUMIFS(Movements!$D$4:$D$2003,Movements!$B$4:$B$2003,$A201,Movements!$E$4:$E$2003,Locations!$A$11))</f>
        <v/>
      </c>
      <c r="I201" s="21" t="str">
        <f>IF(OR($A201="",Locations!$A$12=""),"",N(Opening!H201)+SUMIFS(Movements!$D$4:$D$2003,Movements!$B$4:$B$2003,$A201,Movements!$F$4:$F$2003,Locations!$A$12)-SUMIFS(Movements!$D$4:$D$2003,Movements!$B$4:$B$2003,$A201,Movements!$E$4:$E$2003,Locations!$A$12))</f>
        <v/>
      </c>
      <c r="J201" s="21" t="str">
        <f>IF(OR($A201="",Locations!$A$13=""),"",N(Opening!I201)+SUMIFS(Movements!$D$4:$D$2003,Movements!$B$4:$B$2003,$A201,Movements!$F$4:$F$2003,Locations!$A$13)-SUMIFS(Movements!$D$4:$D$2003,Movements!$B$4:$B$2003,$A201,Movements!$E$4:$E$2003,Locations!$A$13))</f>
        <v/>
      </c>
      <c r="K201" s="21" t="str">
        <f>IF(OR($A201="",Locations!$A$14=""),"",N(Opening!J201)+SUMIFS(Movements!$D$4:$D$2003,Movements!$B$4:$B$2003,$A201,Movements!$F$4:$F$2003,Locations!$A$14)-SUMIFS(Movements!$D$4:$D$2003,Movements!$B$4:$B$2003,$A201,Movements!$E$4:$E$2003,Locations!$A$14))</f>
        <v/>
      </c>
      <c r="L201" s="22" t="str">
        <f t="shared" si="6"/>
        <v/>
      </c>
      <c r="M201" s="21" t="str">
        <f>IF($A201="","",N(Items!E201))</f>
        <v/>
      </c>
      <c r="N201" s="23" t="str">
        <f t="shared" si="7"/>
        <v/>
      </c>
      <c r="O201" s="21" t="str">
        <f>IF($A201="","",IF(L201&lt;=M201,MAX(0,N(Items!F201)-L201),0))</f>
        <v/>
      </c>
      <c r="P201" s="24" t="str">
        <f>IF($A201="","",ROUND(L201*N(Items!D201),2))</f>
        <v/>
      </c>
    </row>
    <row r="202" spans="1:16" x14ac:dyDescent="0.3">
      <c r="A202" s="16" t="str">
        <f>IF(Items!A202="","",Items!A202)</f>
        <v/>
      </c>
      <c r="B202" s="16" t="str">
        <f>IF($A202="","",Items!B202)</f>
        <v/>
      </c>
      <c r="C202" s="16" t="str">
        <f>IF($A202="","",Items!C202&amp;"")</f>
        <v/>
      </c>
      <c r="D202" s="21" t="str">
        <f>IF(OR($A202="",Locations!$A$7=""),"",N(Opening!C202)+SUMIFS(Movements!$D$4:$D$2003,Movements!$B$4:$B$2003,$A202,Movements!$F$4:$F$2003,Locations!$A$7)-SUMIFS(Movements!$D$4:$D$2003,Movements!$B$4:$B$2003,$A202,Movements!$E$4:$E$2003,Locations!$A$7))</f>
        <v/>
      </c>
      <c r="E202" s="21" t="str">
        <f>IF(OR($A202="",Locations!$A$8=""),"",N(Opening!D202)+SUMIFS(Movements!$D$4:$D$2003,Movements!$B$4:$B$2003,$A202,Movements!$F$4:$F$2003,Locations!$A$8)-SUMIFS(Movements!$D$4:$D$2003,Movements!$B$4:$B$2003,$A202,Movements!$E$4:$E$2003,Locations!$A$8))</f>
        <v/>
      </c>
      <c r="F202" s="21" t="str">
        <f>IF(OR($A202="",Locations!$A$9=""),"",N(Opening!E202)+SUMIFS(Movements!$D$4:$D$2003,Movements!$B$4:$B$2003,$A202,Movements!$F$4:$F$2003,Locations!$A$9)-SUMIFS(Movements!$D$4:$D$2003,Movements!$B$4:$B$2003,$A202,Movements!$E$4:$E$2003,Locations!$A$9))</f>
        <v/>
      </c>
      <c r="G202" s="21" t="str">
        <f>IF(OR($A202="",Locations!$A$10=""),"",N(Opening!F202)+SUMIFS(Movements!$D$4:$D$2003,Movements!$B$4:$B$2003,$A202,Movements!$F$4:$F$2003,Locations!$A$10)-SUMIFS(Movements!$D$4:$D$2003,Movements!$B$4:$B$2003,$A202,Movements!$E$4:$E$2003,Locations!$A$10))</f>
        <v/>
      </c>
      <c r="H202" s="21" t="str">
        <f>IF(OR($A202="",Locations!$A$11=""),"",N(Opening!G202)+SUMIFS(Movements!$D$4:$D$2003,Movements!$B$4:$B$2003,$A202,Movements!$F$4:$F$2003,Locations!$A$11)-SUMIFS(Movements!$D$4:$D$2003,Movements!$B$4:$B$2003,$A202,Movements!$E$4:$E$2003,Locations!$A$11))</f>
        <v/>
      </c>
      <c r="I202" s="21" t="str">
        <f>IF(OR($A202="",Locations!$A$12=""),"",N(Opening!H202)+SUMIFS(Movements!$D$4:$D$2003,Movements!$B$4:$B$2003,$A202,Movements!$F$4:$F$2003,Locations!$A$12)-SUMIFS(Movements!$D$4:$D$2003,Movements!$B$4:$B$2003,$A202,Movements!$E$4:$E$2003,Locations!$A$12))</f>
        <v/>
      </c>
      <c r="J202" s="21" t="str">
        <f>IF(OR($A202="",Locations!$A$13=""),"",N(Opening!I202)+SUMIFS(Movements!$D$4:$D$2003,Movements!$B$4:$B$2003,$A202,Movements!$F$4:$F$2003,Locations!$A$13)-SUMIFS(Movements!$D$4:$D$2003,Movements!$B$4:$B$2003,$A202,Movements!$E$4:$E$2003,Locations!$A$13))</f>
        <v/>
      </c>
      <c r="K202" s="21" t="str">
        <f>IF(OR($A202="",Locations!$A$14=""),"",N(Opening!J202)+SUMIFS(Movements!$D$4:$D$2003,Movements!$B$4:$B$2003,$A202,Movements!$F$4:$F$2003,Locations!$A$14)-SUMIFS(Movements!$D$4:$D$2003,Movements!$B$4:$B$2003,$A202,Movements!$E$4:$E$2003,Locations!$A$14))</f>
        <v/>
      </c>
      <c r="L202" s="22" t="str">
        <f t="shared" si="6"/>
        <v/>
      </c>
      <c r="M202" s="21" t="str">
        <f>IF($A202="","",N(Items!E202))</f>
        <v/>
      </c>
      <c r="N202" s="23" t="str">
        <f t="shared" si="7"/>
        <v/>
      </c>
      <c r="O202" s="21" t="str">
        <f>IF($A202="","",IF(L202&lt;=M202,MAX(0,N(Items!F202)-L202),0))</f>
        <v/>
      </c>
      <c r="P202" s="24" t="str">
        <f>IF($A202="","",ROUND(L202*N(Items!D202),2))</f>
        <v/>
      </c>
    </row>
    <row r="203" spans="1:16" x14ac:dyDescent="0.3">
      <c r="A203" s="16" t="str">
        <f>IF(Items!A203="","",Items!A203)</f>
        <v/>
      </c>
      <c r="B203" s="16" t="str">
        <f>IF($A203="","",Items!B203)</f>
        <v/>
      </c>
      <c r="C203" s="16" t="str">
        <f>IF($A203="","",Items!C203&amp;"")</f>
        <v/>
      </c>
      <c r="D203" s="21" t="str">
        <f>IF(OR($A203="",Locations!$A$7=""),"",N(Opening!C203)+SUMIFS(Movements!$D$4:$D$2003,Movements!$B$4:$B$2003,$A203,Movements!$F$4:$F$2003,Locations!$A$7)-SUMIFS(Movements!$D$4:$D$2003,Movements!$B$4:$B$2003,$A203,Movements!$E$4:$E$2003,Locations!$A$7))</f>
        <v/>
      </c>
      <c r="E203" s="21" t="str">
        <f>IF(OR($A203="",Locations!$A$8=""),"",N(Opening!D203)+SUMIFS(Movements!$D$4:$D$2003,Movements!$B$4:$B$2003,$A203,Movements!$F$4:$F$2003,Locations!$A$8)-SUMIFS(Movements!$D$4:$D$2003,Movements!$B$4:$B$2003,$A203,Movements!$E$4:$E$2003,Locations!$A$8))</f>
        <v/>
      </c>
      <c r="F203" s="21" t="str">
        <f>IF(OR($A203="",Locations!$A$9=""),"",N(Opening!E203)+SUMIFS(Movements!$D$4:$D$2003,Movements!$B$4:$B$2003,$A203,Movements!$F$4:$F$2003,Locations!$A$9)-SUMIFS(Movements!$D$4:$D$2003,Movements!$B$4:$B$2003,$A203,Movements!$E$4:$E$2003,Locations!$A$9))</f>
        <v/>
      </c>
      <c r="G203" s="21" t="str">
        <f>IF(OR($A203="",Locations!$A$10=""),"",N(Opening!F203)+SUMIFS(Movements!$D$4:$D$2003,Movements!$B$4:$B$2003,$A203,Movements!$F$4:$F$2003,Locations!$A$10)-SUMIFS(Movements!$D$4:$D$2003,Movements!$B$4:$B$2003,$A203,Movements!$E$4:$E$2003,Locations!$A$10))</f>
        <v/>
      </c>
      <c r="H203" s="21" t="str">
        <f>IF(OR($A203="",Locations!$A$11=""),"",N(Opening!G203)+SUMIFS(Movements!$D$4:$D$2003,Movements!$B$4:$B$2003,$A203,Movements!$F$4:$F$2003,Locations!$A$11)-SUMIFS(Movements!$D$4:$D$2003,Movements!$B$4:$B$2003,$A203,Movements!$E$4:$E$2003,Locations!$A$11))</f>
        <v/>
      </c>
      <c r="I203" s="21" t="str">
        <f>IF(OR($A203="",Locations!$A$12=""),"",N(Opening!H203)+SUMIFS(Movements!$D$4:$D$2003,Movements!$B$4:$B$2003,$A203,Movements!$F$4:$F$2003,Locations!$A$12)-SUMIFS(Movements!$D$4:$D$2003,Movements!$B$4:$B$2003,$A203,Movements!$E$4:$E$2003,Locations!$A$12))</f>
        <v/>
      </c>
      <c r="J203" s="21" t="str">
        <f>IF(OR($A203="",Locations!$A$13=""),"",N(Opening!I203)+SUMIFS(Movements!$D$4:$D$2003,Movements!$B$4:$B$2003,$A203,Movements!$F$4:$F$2003,Locations!$A$13)-SUMIFS(Movements!$D$4:$D$2003,Movements!$B$4:$B$2003,$A203,Movements!$E$4:$E$2003,Locations!$A$13))</f>
        <v/>
      </c>
      <c r="K203" s="21" t="str">
        <f>IF(OR($A203="",Locations!$A$14=""),"",N(Opening!J203)+SUMIFS(Movements!$D$4:$D$2003,Movements!$B$4:$B$2003,$A203,Movements!$F$4:$F$2003,Locations!$A$14)-SUMIFS(Movements!$D$4:$D$2003,Movements!$B$4:$B$2003,$A203,Movements!$E$4:$E$2003,Locations!$A$14))</f>
        <v/>
      </c>
      <c r="L203" s="22" t="str">
        <f t="shared" si="6"/>
        <v/>
      </c>
      <c r="M203" s="21" t="str">
        <f>IF($A203="","",N(Items!E203))</f>
        <v/>
      </c>
      <c r="N203" s="23" t="str">
        <f t="shared" si="7"/>
        <v/>
      </c>
      <c r="O203" s="21" t="str">
        <f>IF($A203="","",IF(L203&lt;=M203,MAX(0,N(Items!F203)-L203),0))</f>
        <v/>
      </c>
      <c r="P203" s="24" t="str">
        <f>IF($A203="","",ROUND(L203*N(Items!D203),2))</f>
        <v/>
      </c>
    </row>
    <row r="204" spans="1:16" x14ac:dyDescent="0.3">
      <c r="A204" s="16" t="str">
        <f>IF(Items!A204="","",Items!A204)</f>
        <v/>
      </c>
      <c r="B204" s="16" t="str">
        <f>IF($A204="","",Items!B204)</f>
        <v/>
      </c>
      <c r="C204" s="16" t="str">
        <f>IF($A204="","",Items!C204&amp;"")</f>
        <v/>
      </c>
      <c r="D204" s="21" t="str">
        <f>IF(OR($A204="",Locations!$A$7=""),"",N(Opening!C204)+SUMIFS(Movements!$D$4:$D$2003,Movements!$B$4:$B$2003,$A204,Movements!$F$4:$F$2003,Locations!$A$7)-SUMIFS(Movements!$D$4:$D$2003,Movements!$B$4:$B$2003,$A204,Movements!$E$4:$E$2003,Locations!$A$7))</f>
        <v/>
      </c>
      <c r="E204" s="21" t="str">
        <f>IF(OR($A204="",Locations!$A$8=""),"",N(Opening!D204)+SUMIFS(Movements!$D$4:$D$2003,Movements!$B$4:$B$2003,$A204,Movements!$F$4:$F$2003,Locations!$A$8)-SUMIFS(Movements!$D$4:$D$2003,Movements!$B$4:$B$2003,$A204,Movements!$E$4:$E$2003,Locations!$A$8))</f>
        <v/>
      </c>
      <c r="F204" s="21" t="str">
        <f>IF(OR($A204="",Locations!$A$9=""),"",N(Opening!E204)+SUMIFS(Movements!$D$4:$D$2003,Movements!$B$4:$B$2003,$A204,Movements!$F$4:$F$2003,Locations!$A$9)-SUMIFS(Movements!$D$4:$D$2003,Movements!$B$4:$B$2003,$A204,Movements!$E$4:$E$2003,Locations!$A$9))</f>
        <v/>
      </c>
      <c r="G204" s="21" t="str">
        <f>IF(OR($A204="",Locations!$A$10=""),"",N(Opening!F204)+SUMIFS(Movements!$D$4:$D$2003,Movements!$B$4:$B$2003,$A204,Movements!$F$4:$F$2003,Locations!$A$10)-SUMIFS(Movements!$D$4:$D$2003,Movements!$B$4:$B$2003,$A204,Movements!$E$4:$E$2003,Locations!$A$10))</f>
        <v/>
      </c>
      <c r="H204" s="21" t="str">
        <f>IF(OR($A204="",Locations!$A$11=""),"",N(Opening!G204)+SUMIFS(Movements!$D$4:$D$2003,Movements!$B$4:$B$2003,$A204,Movements!$F$4:$F$2003,Locations!$A$11)-SUMIFS(Movements!$D$4:$D$2003,Movements!$B$4:$B$2003,$A204,Movements!$E$4:$E$2003,Locations!$A$11))</f>
        <v/>
      </c>
      <c r="I204" s="21" t="str">
        <f>IF(OR($A204="",Locations!$A$12=""),"",N(Opening!H204)+SUMIFS(Movements!$D$4:$D$2003,Movements!$B$4:$B$2003,$A204,Movements!$F$4:$F$2003,Locations!$A$12)-SUMIFS(Movements!$D$4:$D$2003,Movements!$B$4:$B$2003,$A204,Movements!$E$4:$E$2003,Locations!$A$12))</f>
        <v/>
      </c>
      <c r="J204" s="21" t="str">
        <f>IF(OR($A204="",Locations!$A$13=""),"",N(Opening!I204)+SUMIFS(Movements!$D$4:$D$2003,Movements!$B$4:$B$2003,$A204,Movements!$F$4:$F$2003,Locations!$A$13)-SUMIFS(Movements!$D$4:$D$2003,Movements!$B$4:$B$2003,$A204,Movements!$E$4:$E$2003,Locations!$A$13))</f>
        <v/>
      </c>
      <c r="K204" s="21" t="str">
        <f>IF(OR($A204="",Locations!$A$14=""),"",N(Opening!J204)+SUMIFS(Movements!$D$4:$D$2003,Movements!$B$4:$B$2003,$A204,Movements!$F$4:$F$2003,Locations!$A$14)-SUMIFS(Movements!$D$4:$D$2003,Movements!$B$4:$B$2003,$A204,Movements!$E$4:$E$2003,Locations!$A$14))</f>
        <v/>
      </c>
      <c r="L204" s="22" t="str">
        <f t="shared" si="6"/>
        <v/>
      </c>
      <c r="M204" s="21" t="str">
        <f>IF($A204="","",N(Items!E204))</f>
        <v/>
      </c>
      <c r="N204" s="23" t="str">
        <f t="shared" si="7"/>
        <v/>
      </c>
      <c r="O204" s="21" t="str">
        <f>IF($A204="","",IF(L204&lt;=M204,MAX(0,N(Items!F204)-L204),0))</f>
        <v/>
      </c>
      <c r="P204" s="24" t="str">
        <f>IF($A204="","",ROUND(L204*N(Items!D204),2))</f>
        <v/>
      </c>
    </row>
    <row r="205" spans="1:16" x14ac:dyDescent="0.3">
      <c r="A205" s="16" t="str">
        <f>IF(Items!A205="","",Items!A205)</f>
        <v/>
      </c>
      <c r="B205" s="16" t="str">
        <f>IF($A205="","",Items!B205)</f>
        <v/>
      </c>
      <c r="C205" s="16" t="str">
        <f>IF($A205="","",Items!C205&amp;"")</f>
        <v/>
      </c>
      <c r="D205" s="21" t="str">
        <f>IF(OR($A205="",Locations!$A$7=""),"",N(Opening!C205)+SUMIFS(Movements!$D$4:$D$2003,Movements!$B$4:$B$2003,$A205,Movements!$F$4:$F$2003,Locations!$A$7)-SUMIFS(Movements!$D$4:$D$2003,Movements!$B$4:$B$2003,$A205,Movements!$E$4:$E$2003,Locations!$A$7))</f>
        <v/>
      </c>
      <c r="E205" s="21" t="str">
        <f>IF(OR($A205="",Locations!$A$8=""),"",N(Opening!D205)+SUMIFS(Movements!$D$4:$D$2003,Movements!$B$4:$B$2003,$A205,Movements!$F$4:$F$2003,Locations!$A$8)-SUMIFS(Movements!$D$4:$D$2003,Movements!$B$4:$B$2003,$A205,Movements!$E$4:$E$2003,Locations!$A$8))</f>
        <v/>
      </c>
      <c r="F205" s="21" t="str">
        <f>IF(OR($A205="",Locations!$A$9=""),"",N(Opening!E205)+SUMIFS(Movements!$D$4:$D$2003,Movements!$B$4:$B$2003,$A205,Movements!$F$4:$F$2003,Locations!$A$9)-SUMIFS(Movements!$D$4:$D$2003,Movements!$B$4:$B$2003,$A205,Movements!$E$4:$E$2003,Locations!$A$9))</f>
        <v/>
      </c>
      <c r="G205" s="21" t="str">
        <f>IF(OR($A205="",Locations!$A$10=""),"",N(Opening!F205)+SUMIFS(Movements!$D$4:$D$2003,Movements!$B$4:$B$2003,$A205,Movements!$F$4:$F$2003,Locations!$A$10)-SUMIFS(Movements!$D$4:$D$2003,Movements!$B$4:$B$2003,$A205,Movements!$E$4:$E$2003,Locations!$A$10))</f>
        <v/>
      </c>
      <c r="H205" s="21" t="str">
        <f>IF(OR($A205="",Locations!$A$11=""),"",N(Opening!G205)+SUMIFS(Movements!$D$4:$D$2003,Movements!$B$4:$B$2003,$A205,Movements!$F$4:$F$2003,Locations!$A$11)-SUMIFS(Movements!$D$4:$D$2003,Movements!$B$4:$B$2003,$A205,Movements!$E$4:$E$2003,Locations!$A$11))</f>
        <v/>
      </c>
      <c r="I205" s="21" t="str">
        <f>IF(OR($A205="",Locations!$A$12=""),"",N(Opening!H205)+SUMIFS(Movements!$D$4:$D$2003,Movements!$B$4:$B$2003,$A205,Movements!$F$4:$F$2003,Locations!$A$12)-SUMIFS(Movements!$D$4:$D$2003,Movements!$B$4:$B$2003,$A205,Movements!$E$4:$E$2003,Locations!$A$12))</f>
        <v/>
      </c>
      <c r="J205" s="21" t="str">
        <f>IF(OR($A205="",Locations!$A$13=""),"",N(Opening!I205)+SUMIFS(Movements!$D$4:$D$2003,Movements!$B$4:$B$2003,$A205,Movements!$F$4:$F$2003,Locations!$A$13)-SUMIFS(Movements!$D$4:$D$2003,Movements!$B$4:$B$2003,$A205,Movements!$E$4:$E$2003,Locations!$A$13))</f>
        <v/>
      </c>
      <c r="K205" s="21" t="str">
        <f>IF(OR($A205="",Locations!$A$14=""),"",N(Opening!J205)+SUMIFS(Movements!$D$4:$D$2003,Movements!$B$4:$B$2003,$A205,Movements!$F$4:$F$2003,Locations!$A$14)-SUMIFS(Movements!$D$4:$D$2003,Movements!$B$4:$B$2003,$A205,Movements!$E$4:$E$2003,Locations!$A$14))</f>
        <v/>
      </c>
      <c r="L205" s="22" t="str">
        <f t="shared" si="6"/>
        <v/>
      </c>
      <c r="M205" s="21" t="str">
        <f>IF($A205="","",N(Items!E205))</f>
        <v/>
      </c>
      <c r="N205" s="23" t="str">
        <f t="shared" si="7"/>
        <v/>
      </c>
      <c r="O205" s="21" t="str">
        <f>IF($A205="","",IF(L205&lt;=M205,MAX(0,N(Items!F205)-L205),0))</f>
        <v/>
      </c>
      <c r="P205" s="24" t="str">
        <f>IF($A205="","",ROUND(L205*N(Items!D205),2))</f>
        <v/>
      </c>
    </row>
    <row r="206" spans="1:16" x14ac:dyDescent="0.3">
      <c r="A206" s="16" t="str">
        <f>IF(Items!A206="","",Items!A206)</f>
        <v/>
      </c>
      <c r="B206" s="16" t="str">
        <f>IF($A206="","",Items!B206)</f>
        <v/>
      </c>
      <c r="C206" s="16" t="str">
        <f>IF($A206="","",Items!C206&amp;"")</f>
        <v/>
      </c>
      <c r="D206" s="21" t="str">
        <f>IF(OR($A206="",Locations!$A$7=""),"",N(Opening!C206)+SUMIFS(Movements!$D$4:$D$2003,Movements!$B$4:$B$2003,$A206,Movements!$F$4:$F$2003,Locations!$A$7)-SUMIFS(Movements!$D$4:$D$2003,Movements!$B$4:$B$2003,$A206,Movements!$E$4:$E$2003,Locations!$A$7))</f>
        <v/>
      </c>
      <c r="E206" s="21" t="str">
        <f>IF(OR($A206="",Locations!$A$8=""),"",N(Opening!D206)+SUMIFS(Movements!$D$4:$D$2003,Movements!$B$4:$B$2003,$A206,Movements!$F$4:$F$2003,Locations!$A$8)-SUMIFS(Movements!$D$4:$D$2003,Movements!$B$4:$B$2003,$A206,Movements!$E$4:$E$2003,Locations!$A$8))</f>
        <v/>
      </c>
      <c r="F206" s="21" t="str">
        <f>IF(OR($A206="",Locations!$A$9=""),"",N(Opening!E206)+SUMIFS(Movements!$D$4:$D$2003,Movements!$B$4:$B$2003,$A206,Movements!$F$4:$F$2003,Locations!$A$9)-SUMIFS(Movements!$D$4:$D$2003,Movements!$B$4:$B$2003,$A206,Movements!$E$4:$E$2003,Locations!$A$9))</f>
        <v/>
      </c>
      <c r="G206" s="21" t="str">
        <f>IF(OR($A206="",Locations!$A$10=""),"",N(Opening!F206)+SUMIFS(Movements!$D$4:$D$2003,Movements!$B$4:$B$2003,$A206,Movements!$F$4:$F$2003,Locations!$A$10)-SUMIFS(Movements!$D$4:$D$2003,Movements!$B$4:$B$2003,$A206,Movements!$E$4:$E$2003,Locations!$A$10))</f>
        <v/>
      </c>
      <c r="H206" s="21" t="str">
        <f>IF(OR($A206="",Locations!$A$11=""),"",N(Opening!G206)+SUMIFS(Movements!$D$4:$D$2003,Movements!$B$4:$B$2003,$A206,Movements!$F$4:$F$2003,Locations!$A$11)-SUMIFS(Movements!$D$4:$D$2003,Movements!$B$4:$B$2003,$A206,Movements!$E$4:$E$2003,Locations!$A$11))</f>
        <v/>
      </c>
      <c r="I206" s="21" t="str">
        <f>IF(OR($A206="",Locations!$A$12=""),"",N(Opening!H206)+SUMIFS(Movements!$D$4:$D$2003,Movements!$B$4:$B$2003,$A206,Movements!$F$4:$F$2003,Locations!$A$12)-SUMIFS(Movements!$D$4:$D$2003,Movements!$B$4:$B$2003,$A206,Movements!$E$4:$E$2003,Locations!$A$12))</f>
        <v/>
      </c>
      <c r="J206" s="21" t="str">
        <f>IF(OR($A206="",Locations!$A$13=""),"",N(Opening!I206)+SUMIFS(Movements!$D$4:$D$2003,Movements!$B$4:$B$2003,$A206,Movements!$F$4:$F$2003,Locations!$A$13)-SUMIFS(Movements!$D$4:$D$2003,Movements!$B$4:$B$2003,$A206,Movements!$E$4:$E$2003,Locations!$A$13))</f>
        <v/>
      </c>
      <c r="K206" s="21" t="str">
        <f>IF(OR($A206="",Locations!$A$14=""),"",N(Opening!J206)+SUMIFS(Movements!$D$4:$D$2003,Movements!$B$4:$B$2003,$A206,Movements!$F$4:$F$2003,Locations!$A$14)-SUMIFS(Movements!$D$4:$D$2003,Movements!$B$4:$B$2003,$A206,Movements!$E$4:$E$2003,Locations!$A$14))</f>
        <v/>
      </c>
      <c r="L206" s="22" t="str">
        <f t="shared" si="6"/>
        <v/>
      </c>
      <c r="M206" s="21" t="str">
        <f>IF($A206="","",N(Items!E206))</f>
        <v/>
      </c>
      <c r="N206" s="23" t="str">
        <f t="shared" si="7"/>
        <v/>
      </c>
      <c r="O206" s="21" t="str">
        <f>IF($A206="","",IF(L206&lt;=M206,MAX(0,N(Items!F206)-L206),0))</f>
        <v/>
      </c>
      <c r="P206" s="24" t="str">
        <f>IF($A206="","",ROUND(L206*N(Items!D206),2))</f>
        <v/>
      </c>
    </row>
    <row r="207" spans="1:16" x14ac:dyDescent="0.3">
      <c r="A207" s="16" t="str">
        <f>IF(Items!A207="","",Items!A207)</f>
        <v/>
      </c>
      <c r="B207" s="16" t="str">
        <f>IF($A207="","",Items!B207)</f>
        <v/>
      </c>
      <c r="C207" s="16" t="str">
        <f>IF($A207="","",Items!C207&amp;"")</f>
        <v/>
      </c>
      <c r="D207" s="21" t="str">
        <f>IF(OR($A207="",Locations!$A$7=""),"",N(Opening!C207)+SUMIFS(Movements!$D$4:$D$2003,Movements!$B$4:$B$2003,$A207,Movements!$F$4:$F$2003,Locations!$A$7)-SUMIFS(Movements!$D$4:$D$2003,Movements!$B$4:$B$2003,$A207,Movements!$E$4:$E$2003,Locations!$A$7))</f>
        <v/>
      </c>
      <c r="E207" s="21" t="str">
        <f>IF(OR($A207="",Locations!$A$8=""),"",N(Opening!D207)+SUMIFS(Movements!$D$4:$D$2003,Movements!$B$4:$B$2003,$A207,Movements!$F$4:$F$2003,Locations!$A$8)-SUMIFS(Movements!$D$4:$D$2003,Movements!$B$4:$B$2003,$A207,Movements!$E$4:$E$2003,Locations!$A$8))</f>
        <v/>
      </c>
      <c r="F207" s="21" t="str">
        <f>IF(OR($A207="",Locations!$A$9=""),"",N(Opening!E207)+SUMIFS(Movements!$D$4:$D$2003,Movements!$B$4:$B$2003,$A207,Movements!$F$4:$F$2003,Locations!$A$9)-SUMIFS(Movements!$D$4:$D$2003,Movements!$B$4:$B$2003,$A207,Movements!$E$4:$E$2003,Locations!$A$9))</f>
        <v/>
      </c>
      <c r="G207" s="21" t="str">
        <f>IF(OR($A207="",Locations!$A$10=""),"",N(Opening!F207)+SUMIFS(Movements!$D$4:$D$2003,Movements!$B$4:$B$2003,$A207,Movements!$F$4:$F$2003,Locations!$A$10)-SUMIFS(Movements!$D$4:$D$2003,Movements!$B$4:$B$2003,$A207,Movements!$E$4:$E$2003,Locations!$A$10))</f>
        <v/>
      </c>
      <c r="H207" s="21" t="str">
        <f>IF(OR($A207="",Locations!$A$11=""),"",N(Opening!G207)+SUMIFS(Movements!$D$4:$D$2003,Movements!$B$4:$B$2003,$A207,Movements!$F$4:$F$2003,Locations!$A$11)-SUMIFS(Movements!$D$4:$D$2003,Movements!$B$4:$B$2003,$A207,Movements!$E$4:$E$2003,Locations!$A$11))</f>
        <v/>
      </c>
      <c r="I207" s="21" t="str">
        <f>IF(OR($A207="",Locations!$A$12=""),"",N(Opening!H207)+SUMIFS(Movements!$D$4:$D$2003,Movements!$B$4:$B$2003,$A207,Movements!$F$4:$F$2003,Locations!$A$12)-SUMIFS(Movements!$D$4:$D$2003,Movements!$B$4:$B$2003,$A207,Movements!$E$4:$E$2003,Locations!$A$12))</f>
        <v/>
      </c>
      <c r="J207" s="21" t="str">
        <f>IF(OR($A207="",Locations!$A$13=""),"",N(Opening!I207)+SUMIFS(Movements!$D$4:$D$2003,Movements!$B$4:$B$2003,$A207,Movements!$F$4:$F$2003,Locations!$A$13)-SUMIFS(Movements!$D$4:$D$2003,Movements!$B$4:$B$2003,$A207,Movements!$E$4:$E$2003,Locations!$A$13))</f>
        <v/>
      </c>
      <c r="K207" s="21" t="str">
        <f>IF(OR($A207="",Locations!$A$14=""),"",N(Opening!J207)+SUMIFS(Movements!$D$4:$D$2003,Movements!$B$4:$B$2003,$A207,Movements!$F$4:$F$2003,Locations!$A$14)-SUMIFS(Movements!$D$4:$D$2003,Movements!$B$4:$B$2003,$A207,Movements!$E$4:$E$2003,Locations!$A$14))</f>
        <v/>
      </c>
      <c r="L207" s="22" t="str">
        <f t="shared" si="6"/>
        <v/>
      </c>
      <c r="M207" s="21" t="str">
        <f>IF($A207="","",N(Items!E207))</f>
        <v/>
      </c>
      <c r="N207" s="23" t="str">
        <f t="shared" si="7"/>
        <v/>
      </c>
      <c r="O207" s="21" t="str">
        <f>IF($A207="","",IF(L207&lt;=M207,MAX(0,N(Items!F207)-L207),0))</f>
        <v/>
      </c>
      <c r="P207" s="24" t="str">
        <f>IF($A207="","",ROUND(L207*N(Items!D207),2))</f>
        <v/>
      </c>
    </row>
    <row r="208" spans="1:16" x14ac:dyDescent="0.3">
      <c r="A208" s="16" t="str">
        <f>IF(Items!A208="","",Items!A208)</f>
        <v/>
      </c>
      <c r="B208" s="16" t="str">
        <f>IF($A208="","",Items!B208)</f>
        <v/>
      </c>
      <c r="C208" s="16" t="str">
        <f>IF($A208="","",Items!C208&amp;"")</f>
        <v/>
      </c>
      <c r="D208" s="21" t="str">
        <f>IF(OR($A208="",Locations!$A$7=""),"",N(Opening!C208)+SUMIFS(Movements!$D$4:$D$2003,Movements!$B$4:$B$2003,$A208,Movements!$F$4:$F$2003,Locations!$A$7)-SUMIFS(Movements!$D$4:$D$2003,Movements!$B$4:$B$2003,$A208,Movements!$E$4:$E$2003,Locations!$A$7))</f>
        <v/>
      </c>
      <c r="E208" s="21" t="str">
        <f>IF(OR($A208="",Locations!$A$8=""),"",N(Opening!D208)+SUMIFS(Movements!$D$4:$D$2003,Movements!$B$4:$B$2003,$A208,Movements!$F$4:$F$2003,Locations!$A$8)-SUMIFS(Movements!$D$4:$D$2003,Movements!$B$4:$B$2003,$A208,Movements!$E$4:$E$2003,Locations!$A$8))</f>
        <v/>
      </c>
      <c r="F208" s="21" t="str">
        <f>IF(OR($A208="",Locations!$A$9=""),"",N(Opening!E208)+SUMIFS(Movements!$D$4:$D$2003,Movements!$B$4:$B$2003,$A208,Movements!$F$4:$F$2003,Locations!$A$9)-SUMIFS(Movements!$D$4:$D$2003,Movements!$B$4:$B$2003,$A208,Movements!$E$4:$E$2003,Locations!$A$9))</f>
        <v/>
      </c>
      <c r="G208" s="21" t="str">
        <f>IF(OR($A208="",Locations!$A$10=""),"",N(Opening!F208)+SUMIFS(Movements!$D$4:$D$2003,Movements!$B$4:$B$2003,$A208,Movements!$F$4:$F$2003,Locations!$A$10)-SUMIFS(Movements!$D$4:$D$2003,Movements!$B$4:$B$2003,$A208,Movements!$E$4:$E$2003,Locations!$A$10))</f>
        <v/>
      </c>
      <c r="H208" s="21" t="str">
        <f>IF(OR($A208="",Locations!$A$11=""),"",N(Opening!G208)+SUMIFS(Movements!$D$4:$D$2003,Movements!$B$4:$B$2003,$A208,Movements!$F$4:$F$2003,Locations!$A$11)-SUMIFS(Movements!$D$4:$D$2003,Movements!$B$4:$B$2003,$A208,Movements!$E$4:$E$2003,Locations!$A$11))</f>
        <v/>
      </c>
      <c r="I208" s="21" t="str">
        <f>IF(OR($A208="",Locations!$A$12=""),"",N(Opening!H208)+SUMIFS(Movements!$D$4:$D$2003,Movements!$B$4:$B$2003,$A208,Movements!$F$4:$F$2003,Locations!$A$12)-SUMIFS(Movements!$D$4:$D$2003,Movements!$B$4:$B$2003,$A208,Movements!$E$4:$E$2003,Locations!$A$12))</f>
        <v/>
      </c>
      <c r="J208" s="21" t="str">
        <f>IF(OR($A208="",Locations!$A$13=""),"",N(Opening!I208)+SUMIFS(Movements!$D$4:$D$2003,Movements!$B$4:$B$2003,$A208,Movements!$F$4:$F$2003,Locations!$A$13)-SUMIFS(Movements!$D$4:$D$2003,Movements!$B$4:$B$2003,$A208,Movements!$E$4:$E$2003,Locations!$A$13))</f>
        <v/>
      </c>
      <c r="K208" s="21" t="str">
        <f>IF(OR($A208="",Locations!$A$14=""),"",N(Opening!J208)+SUMIFS(Movements!$D$4:$D$2003,Movements!$B$4:$B$2003,$A208,Movements!$F$4:$F$2003,Locations!$A$14)-SUMIFS(Movements!$D$4:$D$2003,Movements!$B$4:$B$2003,$A208,Movements!$E$4:$E$2003,Locations!$A$14))</f>
        <v/>
      </c>
      <c r="L208" s="22" t="str">
        <f t="shared" si="6"/>
        <v/>
      </c>
      <c r="M208" s="21" t="str">
        <f>IF($A208="","",N(Items!E208))</f>
        <v/>
      </c>
      <c r="N208" s="23" t="str">
        <f t="shared" si="7"/>
        <v/>
      </c>
      <c r="O208" s="21" t="str">
        <f>IF($A208="","",IF(L208&lt;=M208,MAX(0,N(Items!F208)-L208),0))</f>
        <v/>
      </c>
      <c r="P208" s="24" t="str">
        <f>IF($A208="","",ROUND(L208*N(Items!D208),2))</f>
        <v/>
      </c>
    </row>
    <row r="209" spans="1:16" x14ac:dyDescent="0.3">
      <c r="A209" s="16" t="str">
        <f>IF(Items!A209="","",Items!A209)</f>
        <v/>
      </c>
      <c r="B209" s="16" t="str">
        <f>IF($A209="","",Items!B209)</f>
        <v/>
      </c>
      <c r="C209" s="16" t="str">
        <f>IF($A209="","",Items!C209&amp;"")</f>
        <v/>
      </c>
      <c r="D209" s="21" t="str">
        <f>IF(OR($A209="",Locations!$A$7=""),"",N(Opening!C209)+SUMIFS(Movements!$D$4:$D$2003,Movements!$B$4:$B$2003,$A209,Movements!$F$4:$F$2003,Locations!$A$7)-SUMIFS(Movements!$D$4:$D$2003,Movements!$B$4:$B$2003,$A209,Movements!$E$4:$E$2003,Locations!$A$7))</f>
        <v/>
      </c>
      <c r="E209" s="21" t="str">
        <f>IF(OR($A209="",Locations!$A$8=""),"",N(Opening!D209)+SUMIFS(Movements!$D$4:$D$2003,Movements!$B$4:$B$2003,$A209,Movements!$F$4:$F$2003,Locations!$A$8)-SUMIFS(Movements!$D$4:$D$2003,Movements!$B$4:$B$2003,$A209,Movements!$E$4:$E$2003,Locations!$A$8))</f>
        <v/>
      </c>
      <c r="F209" s="21" t="str">
        <f>IF(OR($A209="",Locations!$A$9=""),"",N(Opening!E209)+SUMIFS(Movements!$D$4:$D$2003,Movements!$B$4:$B$2003,$A209,Movements!$F$4:$F$2003,Locations!$A$9)-SUMIFS(Movements!$D$4:$D$2003,Movements!$B$4:$B$2003,$A209,Movements!$E$4:$E$2003,Locations!$A$9))</f>
        <v/>
      </c>
      <c r="G209" s="21" t="str">
        <f>IF(OR($A209="",Locations!$A$10=""),"",N(Opening!F209)+SUMIFS(Movements!$D$4:$D$2003,Movements!$B$4:$B$2003,$A209,Movements!$F$4:$F$2003,Locations!$A$10)-SUMIFS(Movements!$D$4:$D$2003,Movements!$B$4:$B$2003,$A209,Movements!$E$4:$E$2003,Locations!$A$10))</f>
        <v/>
      </c>
      <c r="H209" s="21" t="str">
        <f>IF(OR($A209="",Locations!$A$11=""),"",N(Opening!G209)+SUMIFS(Movements!$D$4:$D$2003,Movements!$B$4:$B$2003,$A209,Movements!$F$4:$F$2003,Locations!$A$11)-SUMIFS(Movements!$D$4:$D$2003,Movements!$B$4:$B$2003,$A209,Movements!$E$4:$E$2003,Locations!$A$11))</f>
        <v/>
      </c>
      <c r="I209" s="21" t="str">
        <f>IF(OR($A209="",Locations!$A$12=""),"",N(Opening!H209)+SUMIFS(Movements!$D$4:$D$2003,Movements!$B$4:$B$2003,$A209,Movements!$F$4:$F$2003,Locations!$A$12)-SUMIFS(Movements!$D$4:$D$2003,Movements!$B$4:$B$2003,$A209,Movements!$E$4:$E$2003,Locations!$A$12))</f>
        <v/>
      </c>
      <c r="J209" s="21" t="str">
        <f>IF(OR($A209="",Locations!$A$13=""),"",N(Opening!I209)+SUMIFS(Movements!$D$4:$D$2003,Movements!$B$4:$B$2003,$A209,Movements!$F$4:$F$2003,Locations!$A$13)-SUMIFS(Movements!$D$4:$D$2003,Movements!$B$4:$B$2003,$A209,Movements!$E$4:$E$2003,Locations!$A$13))</f>
        <v/>
      </c>
      <c r="K209" s="21" t="str">
        <f>IF(OR($A209="",Locations!$A$14=""),"",N(Opening!J209)+SUMIFS(Movements!$D$4:$D$2003,Movements!$B$4:$B$2003,$A209,Movements!$F$4:$F$2003,Locations!$A$14)-SUMIFS(Movements!$D$4:$D$2003,Movements!$B$4:$B$2003,$A209,Movements!$E$4:$E$2003,Locations!$A$14))</f>
        <v/>
      </c>
      <c r="L209" s="22" t="str">
        <f t="shared" si="6"/>
        <v/>
      </c>
      <c r="M209" s="21" t="str">
        <f>IF($A209="","",N(Items!E209))</f>
        <v/>
      </c>
      <c r="N209" s="23" t="str">
        <f t="shared" si="7"/>
        <v/>
      </c>
      <c r="O209" s="21" t="str">
        <f>IF($A209="","",IF(L209&lt;=M209,MAX(0,N(Items!F209)-L209),0))</f>
        <v/>
      </c>
      <c r="P209" s="24" t="str">
        <f>IF($A209="","",ROUND(L209*N(Items!D209),2))</f>
        <v/>
      </c>
    </row>
    <row r="210" spans="1:16" x14ac:dyDescent="0.3">
      <c r="A210" s="16" t="str">
        <f>IF(Items!A210="","",Items!A210)</f>
        <v/>
      </c>
      <c r="B210" s="16" t="str">
        <f>IF($A210="","",Items!B210)</f>
        <v/>
      </c>
      <c r="C210" s="16" t="str">
        <f>IF($A210="","",Items!C210&amp;"")</f>
        <v/>
      </c>
      <c r="D210" s="21" t="str">
        <f>IF(OR($A210="",Locations!$A$7=""),"",N(Opening!C210)+SUMIFS(Movements!$D$4:$D$2003,Movements!$B$4:$B$2003,$A210,Movements!$F$4:$F$2003,Locations!$A$7)-SUMIFS(Movements!$D$4:$D$2003,Movements!$B$4:$B$2003,$A210,Movements!$E$4:$E$2003,Locations!$A$7))</f>
        <v/>
      </c>
      <c r="E210" s="21" t="str">
        <f>IF(OR($A210="",Locations!$A$8=""),"",N(Opening!D210)+SUMIFS(Movements!$D$4:$D$2003,Movements!$B$4:$B$2003,$A210,Movements!$F$4:$F$2003,Locations!$A$8)-SUMIFS(Movements!$D$4:$D$2003,Movements!$B$4:$B$2003,$A210,Movements!$E$4:$E$2003,Locations!$A$8))</f>
        <v/>
      </c>
      <c r="F210" s="21" t="str">
        <f>IF(OR($A210="",Locations!$A$9=""),"",N(Opening!E210)+SUMIFS(Movements!$D$4:$D$2003,Movements!$B$4:$B$2003,$A210,Movements!$F$4:$F$2003,Locations!$A$9)-SUMIFS(Movements!$D$4:$D$2003,Movements!$B$4:$B$2003,$A210,Movements!$E$4:$E$2003,Locations!$A$9))</f>
        <v/>
      </c>
      <c r="G210" s="21" t="str">
        <f>IF(OR($A210="",Locations!$A$10=""),"",N(Opening!F210)+SUMIFS(Movements!$D$4:$D$2003,Movements!$B$4:$B$2003,$A210,Movements!$F$4:$F$2003,Locations!$A$10)-SUMIFS(Movements!$D$4:$D$2003,Movements!$B$4:$B$2003,$A210,Movements!$E$4:$E$2003,Locations!$A$10))</f>
        <v/>
      </c>
      <c r="H210" s="21" t="str">
        <f>IF(OR($A210="",Locations!$A$11=""),"",N(Opening!G210)+SUMIFS(Movements!$D$4:$D$2003,Movements!$B$4:$B$2003,$A210,Movements!$F$4:$F$2003,Locations!$A$11)-SUMIFS(Movements!$D$4:$D$2003,Movements!$B$4:$B$2003,$A210,Movements!$E$4:$E$2003,Locations!$A$11))</f>
        <v/>
      </c>
      <c r="I210" s="21" t="str">
        <f>IF(OR($A210="",Locations!$A$12=""),"",N(Opening!H210)+SUMIFS(Movements!$D$4:$D$2003,Movements!$B$4:$B$2003,$A210,Movements!$F$4:$F$2003,Locations!$A$12)-SUMIFS(Movements!$D$4:$D$2003,Movements!$B$4:$B$2003,$A210,Movements!$E$4:$E$2003,Locations!$A$12))</f>
        <v/>
      </c>
      <c r="J210" s="21" t="str">
        <f>IF(OR($A210="",Locations!$A$13=""),"",N(Opening!I210)+SUMIFS(Movements!$D$4:$D$2003,Movements!$B$4:$B$2003,$A210,Movements!$F$4:$F$2003,Locations!$A$13)-SUMIFS(Movements!$D$4:$D$2003,Movements!$B$4:$B$2003,$A210,Movements!$E$4:$E$2003,Locations!$A$13))</f>
        <v/>
      </c>
      <c r="K210" s="21" t="str">
        <f>IF(OR($A210="",Locations!$A$14=""),"",N(Opening!J210)+SUMIFS(Movements!$D$4:$D$2003,Movements!$B$4:$B$2003,$A210,Movements!$F$4:$F$2003,Locations!$A$14)-SUMIFS(Movements!$D$4:$D$2003,Movements!$B$4:$B$2003,$A210,Movements!$E$4:$E$2003,Locations!$A$14))</f>
        <v/>
      </c>
      <c r="L210" s="22" t="str">
        <f t="shared" si="6"/>
        <v/>
      </c>
      <c r="M210" s="21" t="str">
        <f>IF($A210="","",N(Items!E210))</f>
        <v/>
      </c>
      <c r="N210" s="23" t="str">
        <f t="shared" si="7"/>
        <v/>
      </c>
      <c r="O210" s="21" t="str">
        <f>IF($A210="","",IF(L210&lt;=M210,MAX(0,N(Items!F210)-L210),0))</f>
        <v/>
      </c>
      <c r="P210" s="24" t="str">
        <f>IF($A210="","",ROUND(L210*N(Items!D210),2))</f>
        <v/>
      </c>
    </row>
    <row r="211" spans="1:16" x14ac:dyDescent="0.3">
      <c r="A211" s="16" t="str">
        <f>IF(Items!A211="","",Items!A211)</f>
        <v/>
      </c>
      <c r="B211" s="16" t="str">
        <f>IF($A211="","",Items!B211)</f>
        <v/>
      </c>
      <c r="C211" s="16" t="str">
        <f>IF($A211="","",Items!C211&amp;"")</f>
        <v/>
      </c>
      <c r="D211" s="21" t="str">
        <f>IF(OR($A211="",Locations!$A$7=""),"",N(Opening!C211)+SUMIFS(Movements!$D$4:$D$2003,Movements!$B$4:$B$2003,$A211,Movements!$F$4:$F$2003,Locations!$A$7)-SUMIFS(Movements!$D$4:$D$2003,Movements!$B$4:$B$2003,$A211,Movements!$E$4:$E$2003,Locations!$A$7))</f>
        <v/>
      </c>
      <c r="E211" s="21" t="str">
        <f>IF(OR($A211="",Locations!$A$8=""),"",N(Opening!D211)+SUMIFS(Movements!$D$4:$D$2003,Movements!$B$4:$B$2003,$A211,Movements!$F$4:$F$2003,Locations!$A$8)-SUMIFS(Movements!$D$4:$D$2003,Movements!$B$4:$B$2003,$A211,Movements!$E$4:$E$2003,Locations!$A$8))</f>
        <v/>
      </c>
      <c r="F211" s="21" t="str">
        <f>IF(OR($A211="",Locations!$A$9=""),"",N(Opening!E211)+SUMIFS(Movements!$D$4:$D$2003,Movements!$B$4:$B$2003,$A211,Movements!$F$4:$F$2003,Locations!$A$9)-SUMIFS(Movements!$D$4:$D$2003,Movements!$B$4:$B$2003,$A211,Movements!$E$4:$E$2003,Locations!$A$9))</f>
        <v/>
      </c>
      <c r="G211" s="21" t="str">
        <f>IF(OR($A211="",Locations!$A$10=""),"",N(Opening!F211)+SUMIFS(Movements!$D$4:$D$2003,Movements!$B$4:$B$2003,$A211,Movements!$F$4:$F$2003,Locations!$A$10)-SUMIFS(Movements!$D$4:$D$2003,Movements!$B$4:$B$2003,$A211,Movements!$E$4:$E$2003,Locations!$A$10))</f>
        <v/>
      </c>
      <c r="H211" s="21" t="str">
        <f>IF(OR($A211="",Locations!$A$11=""),"",N(Opening!G211)+SUMIFS(Movements!$D$4:$D$2003,Movements!$B$4:$B$2003,$A211,Movements!$F$4:$F$2003,Locations!$A$11)-SUMIFS(Movements!$D$4:$D$2003,Movements!$B$4:$B$2003,$A211,Movements!$E$4:$E$2003,Locations!$A$11))</f>
        <v/>
      </c>
      <c r="I211" s="21" t="str">
        <f>IF(OR($A211="",Locations!$A$12=""),"",N(Opening!H211)+SUMIFS(Movements!$D$4:$D$2003,Movements!$B$4:$B$2003,$A211,Movements!$F$4:$F$2003,Locations!$A$12)-SUMIFS(Movements!$D$4:$D$2003,Movements!$B$4:$B$2003,$A211,Movements!$E$4:$E$2003,Locations!$A$12))</f>
        <v/>
      </c>
      <c r="J211" s="21" t="str">
        <f>IF(OR($A211="",Locations!$A$13=""),"",N(Opening!I211)+SUMIFS(Movements!$D$4:$D$2003,Movements!$B$4:$B$2003,$A211,Movements!$F$4:$F$2003,Locations!$A$13)-SUMIFS(Movements!$D$4:$D$2003,Movements!$B$4:$B$2003,$A211,Movements!$E$4:$E$2003,Locations!$A$13))</f>
        <v/>
      </c>
      <c r="K211" s="21" t="str">
        <f>IF(OR($A211="",Locations!$A$14=""),"",N(Opening!J211)+SUMIFS(Movements!$D$4:$D$2003,Movements!$B$4:$B$2003,$A211,Movements!$F$4:$F$2003,Locations!$A$14)-SUMIFS(Movements!$D$4:$D$2003,Movements!$B$4:$B$2003,$A211,Movements!$E$4:$E$2003,Locations!$A$14))</f>
        <v/>
      </c>
      <c r="L211" s="22" t="str">
        <f t="shared" si="6"/>
        <v/>
      </c>
      <c r="M211" s="21" t="str">
        <f>IF($A211="","",N(Items!E211))</f>
        <v/>
      </c>
      <c r="N211" s="23" t="str">
        <f t="shared" si="7"/>
        <v/>
      </c>
      <c r="O211" s="21" t="str">
        <f>IF($A211="","",IF(L211&lt;=M211,MAX(0,N(Items!F211)-L211),0))</f>
        <v/>
      </c>
      <c r="P211" s="24" t="str">
        <f>IF($A211="","",ROUND(L211*N(Items!D211),2))</f>
        <v/>
      </c>
    </row>
    <row r="212" spans="1:16" x14ac:dyDescent="0.3">
      <c r="A212" s="16" t="str">
        <f>IF(Items!A212="","",Items!A212)</f>
        <v/>
      </c>
      <c r="B212" s="16" t="str">
        <f>IF($A212="","",Items!B212)</f>
        <v/>
      </c>
      <c r="C212" s="16" t="str">
        <f>IF($A212="","",Items!C212&amp;"")</f>
        <v/>
      </c>
      <c r="D212" s="21" t="str">
        <f>IF(OR($A212="",Locations!$A$7=""),"",N(Opening!C212)+SUMIFS(Movements!$D$4:$D$2003,Movements!$B$4:$B$2003,$A212,Movements!$F$4:$F$2003,Locations!$A$7)-SUMIFS(Movements!$D$4:$D$2003,Movements!$B$4:$B$2003,$A212,Movements!$E$4:$E$2003,Locations!$A$7))</f>
        <v/>
      </c>
      <c r="E212" s="21" t="str">
        <f>IF(OR($A212="",Locations!$A$8=""),"",N(Opening!D212)+SUMIFS(Movements!$D$4:$D$2003,Movements!$B$4:$B$2003,$A212,Movements!$F$4:$F$2003,Locations!$A$8)-SUMIFS(Movements!$D$4:$D$2003,Movements!$B$4:$B$2003,$A212,Movements!$E$4:$E$2003,Locations!$A$8))</f>
        <v/>
      </c>
      <c r="F212" s="21" t="str">
        <f>IF(OR($A212="",Locations!$A$9=""),"",N(Opening!E212)+SUMIFS(Movements!$D$4:$D$2003,Movements!$B$4:$B$2003,$A212,Movements!$F$4:$F$2003,Locations!$A$9)-SUMIFS(Movements!$D$4:$D$2003,Movements!$B$4:$B$2003,$A212,Movements!$E$4:$E$2003,Locations!$A$9))</f>
        <v/>
      </c>
      <c r="G212" s="21" t="str">
        <f>IF(OR($A212="",Locations!$A$10=""),"",N(Opening!F212)+SUMIFS(Movements!$D$4:$D$2003,Movements!$B$4:$B$2003,$A212,Movements!$F$4:$F$2003,Locations!$A$10)-SUMIFS(Movements!$D$4:$D$2003,Movements!$B$4:$B$2003,$A212,Movements!$E$4:$E$2003,Locations!$A$10))</f>
        <v/>
      </c>
      <c r="H212" s="21" t="str">
        <f>IF(OR($A212="",Locations!$A$11=""),"",N(Opening!G212)+SUMIFS(Movements!$D$4:$D$2003,Movements!$B$4:$B$2003,$A212,Movements!$F$4:$F$2003,Locations!$A$11)-SUMIFS(Movements!$D$4:$D$2003,Movements!$B$4:$B$2003,$A212,Movements!$E$4:$E$2003,Locations!$A$11))</f>
        <v/>
      </c>
      <c r="I212" s="21" t="str">
        <f>IF(OR($A212="",Locations!$A$12=""),"",N(Opening!H212)+SUMIFS(Movements!$D$4:$D$2003,Movements!$B$4:$B$2003,$A212,Movements!$F$4:$F$2003,Locations!$A$12)-SUMIFS(Movements!$D$4:$D$2003,Movements!$B$4:$B$2003,$A212,Movements!$E$4:$E$2003,Locations!$A$12))</f>
        <v/>
      </c>
      <c r="J212" s="21" t="str">
        <f>IF(OR($A212="",Locations!$A$13=""),"",N(Opening!I212)+SUMIFS(Movements!$D$4:$D$2003,Movements!$B$4:$B$2003,$A212,Movements!$F$4:$F$2003,Locations!$A$13)-SUMIFS(Movements!$D$4:$D$2003,Movements!$B$4:$B$2003,$A212,Movements!$E$4:$E$2003,Locations!$A$13))</f>
        <v/>
      </c>
      <c r="K212" s="21" t="str">
        <f>IF(OR($A212="",Locations!$A$14=""),"",N(Opening!J212)+SUMIFS(Movements!$D$4:$D$2003,Movements!$B$4:$B$2003,$A212,Movements!$F$4:$F$2003,Locations!$A$14)-SUMIFS(Movements!$D$4:$D$2003,Movements!$B$4:$B$2003,$A212,Movements!$E$4:$E$2003,Locations!$A$14))</f>
        <v/>
      </c>
      <c r="L212" s="22" t="str">
        <f t="shared" si="6"/>
        <v/>
      </c>
      <c r="M212" s="21" t="str">
        <f>IF($A212="","",N(Items!E212))</f>
        <v/>
      </c>
      <c r="N212" s="23" t="str">
        <f t="shared" si="7"/>
        <v/>
      </c>
      <c r="O212" s="21" t="str">
        <f>IF($A212="","",IF(L212&lt;=M212,MAX(0,N(Items!F212)-L212),0))</f>
        <v/>
      </c>
      <c r="P212" s="24" t="str">
        <f>IF($A212="","",ROUND(L212*N(Items!D212),2))</f>
        <v/>
      </c>
    </row>
    <row r="213" spans="1:16" x14ac:dyDescent="0.3">
      <c r="A213" s="16" t="str">
        <f>IF(Items!A213="","",Items!A213)</f>
        <v/>
      </c>
      <c r="B213" s="16" t="str">
        <f>IF($A213="","",Items!B213)</f>
        <v/>
      </c>
      <c r="C213" s="16" t="str">
        <f>IF($A213="","",Items!C213&amp;"")</f>
        <v/>
      </c>
      <c r="D213" s="21" t="str">
        <f>IF(OR($A213="",Locations!$A$7=""),"",N(Opening!C213)+SUMIFS(Movements!$D$4:$D$2003,Movements!$B$4:$B$2003,$A213,Movements!$F$4:$F$2003,Locations!$A$7)-SUMIFS(Movements!$D$4:$D$2003,Movements!$B$4:$B$2003,$A213,Movements!$E$4:$E$2003,Locations!$A$7))</f>
        <v/>
      </c>
      <c r="E213" s="21" t="str">
        <f>IF(OR($A213="",Locations!$A$8=""),"",N(Opening!D213)+SUMIFS(Movements!$D$4:$D$2003,Movements!$B$4:$B$2003,$A213,Movements!$F$4:$F$2003,Locations!$A$8)-SUMIFS(Movements!$D$4:$D$2003,Movements!$B$4:$B$2003,$A213,Movements!$E$4:$E$2003,Locations!$A$8))</f>
        <v/>
      </c>
      <c r="F213" s="21" t="str">
        <f>IF(OR($A213="",Locations!$A$9=""),"",N(Opening!E213)+SUMIFS(Movements!$D$4:$D$2003,Movements!$B$4:$B$2003,$A213,Movements!$F$4:$F$2003,Locations!$A$9)-SUMIFS(Movements!$D$4:$D$2003,Movements!$B$4:$B$2003,$A213,Movements!$E$4:$E$2003,Locations!$A$9))</f>
        <v/>
      </c>
      <c r="G213" s="21" t="str">
        <f>IF(OR($A213="",Locations!$A$10=""),"",N(Opening!F213)+SUMIFS(Movements!$D$4:$D$2003,Movements!$B$4:$B$2003,$A213,Movements!$F$4:$F$2003,Locations!$A$10)-SUMIFS(Movements!$D$4:$D$2003,Movements!$B$4:$B$2003,$A213,Movements!$E$4:$E$2003,Locations!$A$10))</f>
        <v/>
      </c>
      <c r="H213" s="21" t="str">
        <f>IF(OR($A213="",Locations!$A$11=""),"",N(Opening!G213)+SUMIFS(Movements!$D$4:$D$2003,Movements!$B$4:$B$2003,$A213,Movements!$F$4:$F$2003,Locations!$A$11)-SUMIFS(Movements!$D$4:$D$2003,Movements!$B$4:$B$2003,$A213,Movements!$E$4:$E$2003,Locations!$A$11))</f>
        <v/>
      </c>
      <c r="I213" s="21" t="str">
        <f>IF(OR($A213="",Locations!$A$12=""),"",N(Opening!H213)+SUMIFS(Movements!$D$4:$D$2003,Movements!$B$4:$B$2003,$A213,Movements!$F$4:$F$2003,Locations!$A$12)-SUMIFS(Movements!$D$4:$D$2003,Movements!$B$4:$B$2003,$A213,Movements!$E$4:$E$2003,Locations!$A$12))</f>
        <v/>
      </c>
      <c r="J213" s="21" t="str">
        <f>IF(OR($A213="",Locations!$A$13=""),"",N(Opening!I213)+SUMIFS(Movements!$D$4:$D$2003,Movements!$B$4:$B$2003,$A213,Movements!$F$4:$F$2003,Locations!$A$13)-SUMIFS(Movements!$D$4:$D$2003,Movements!$B$4:$B$2003,$A213,Movements!$E$4:$E$2003,Locations!$A$13))</f>
        <v/>
      </c>
      <c r="K213" s="21" t="str">
        <f>IF(OR($A213="",Locations!$A$14=""),"",N(Opening!J213)+SUMIFS(Movements!$D$4:$D$2003,Movements!$B$4:$B$2003,$A213,Movements!$F$4:$F$2003,Locations!$A$14)-SUMIFS(Movements!$D$4:$D$2003,Movements!$B$4:$B$2003,$A213,Movements!$E$4:$E$2003,Locations!$A$14))</f>
        <v/>
      </c>
      <c r="L213" s="22" t="str">
        <f t="shared" si="6"/>
        <v/>
      </c>
      <c r="M213" s="21" t="str">
        <f>IF($A213="","",N(Items!E213))</f>
        <v/>
      </c>
      <c r="N213" s="23" t="str">
        <f t="shared" si="7"/>
        <v/>
      </c>
      <c r="O213" s="21" t="str">
        <f>IF($A213="","",IF(L213&lt;=M213,MAX(0,N(Items!F213)-L213),0))</f>
        <v/>
      </c>
      <c r="P213" s="24" t="str">
        <f>IF($A213="","",ROUND(L213*N(Items!D213),2))</f>
        <v/>
      </c>
    </row>
    <row r="214" spans="1:16" x14ac:dyDescent="0.3">
      <c r="A214" s="16" t="str">
        <f>IF(Items!A214="","",Items!A214)</f>
        <v/>
      </c>
      <c r="B214" s="16" t="str">
        <f>IF($A214="","",Items!B214)</f>
        <v/>
      </c>
      <c r="C214" s="16" t="str">
        <f>IF($A214="","",Items!C214&amp;"")</f>
        <v/>
      </c>
      <c r="D214" s="21" t="str">
        <f>IF(OR($A214="",Locations!$A$7=""),"",N(Opening!C214)+SUMIFS(Movements!$D$4:$D$2003,Movements!$B$4:$B$2003,$A214,Movements!$F$4:$F$2003,Locations!$A$7)-SUMIFS(Movements!$D$4:$D$2003,Movements!$B$4:$B$2003,$A214,Movements!$E$4:$E$2003,Locations!$A$7))</f>
        <v/>
      </c>
      <c r="E214" s="21" t="str">
        <f>IF(OR($A214="",Locations!$A$8=""),"",N(Opening!D214)+SUMIFS(Movements!$D$4:$D$2003,Movements!$B$4:$B$2003,$A214,Movements!$F$4:$F$2003,Locations!$A$8)-SUMIFS(Movements!$D$4:$D$2003,Movements!$B$4:$B$2003,$A214,Movements!$E$4:$E$2003,Locations!$A$8))</f>
        <v/>
      </c>
      <c r="F214" s="21" t="str">
        <f>IF(OR($A214="",Locations!$A$9=""),"",N(Opening!E214)+SUMIFS(Movements!$D$4:$D$2003,Movements!$B$4:$B$2003,$A214,Movements!$F$4:$F$2003,Locations!$A$9)-SUMIFS(Movements!$D$4:$D$2003,Movements!$B$4:$B$2003,$A214,Movements!$E$4:$E$2003,Locations!$A$9))</f>
        <v/>
      </c>
      <c r="G214" s="21" t="str">
        <f>IF(OR($A214="",Locations!$A$10=""),"",N(Opening!F214)+SUMIFS(Movements!$D$4:$D$2003,Movements!$B$4:$B$2003,$A214,Movements!$F$4:$F$2003,Locations!$A$10)-SUMIFS(Movements!$D$4:$D$2003,Movements!$B$4:$B$2003,$A214,Movements!$E$4:$E$2003,Locations!$A$10))</f>
        <v/>
      </c>
      <c r="H214" s="21" t="str">
        <f>IF(OR($A214="",Locations!$A$11=""),"",N(Opening!G214)+SUMIFS(Movements!$D$4:$D$2003,Movements!$B$4:$B$2003,$A214,Movements!$F$4:$F$2003,Locations!$A$11)-SUMIFS(Movements!$D$4:$D$2003,Movements!$B$4:$B$2003,$A214,Movements!$E$4:$E$2003,Locations!$A$11))</f>
        <v/>
      </c>
      <c r="I214" s="21" t="str">
        <f>IF(OR($A214="",Locations!$A$12=""),"",N(Opening!H214)+SUMIFS(Movements!$D$4:$D$2003,Movements!$B$4:$B$2003,$A214,Movements!$F$4:$F$2003,Locations!$A$12)-SUMIFS(Movements!$D$4:$D$2003,Movements!$B$4:$B$2003,$A214,Movements!$E$4:$E$2003,Locations!$A$12))</f>
        <v/>
      </c>
      <c r="J214" s="21" t="str">
        <f>IF(OR($A214="",Locations!$A$13=""),"",N(Opening!I214)+SUMIFS(Movements!$D$4:$D$2003,Movements!$B$4:$B$2003,$A214,Movements!$F$4:$F$2003,Locations!$A$13)-SUMIFS(Movements!$D$4:$D$2003,Movements!$B$4:$B$2003,$A214,Movements!$E$4:$E$2003,Locations!$A$13))</f>
        <v/>
      </c>
      <c r="K214" s="21" t="str">
        <f>IF(OR($A214="",Locations!$A$14=""),"",N(Opening!J214)+SUMIFS(Movements!$D$4:$D$2003,Movements!$B$4:$B$2003,$A214,Movements!$F$4:$F$2003,Locations!$A$14)-SUMIFS(Movements!$D$4:$D$2003,Movements!$B$4:$B$2003,$A214,Movements!$E$4:$E$2003,Locations!$A$14))</f>
        <v/>
      </c>
      <c r="L214" s="22" t="str">
        <f t="shared" si="6"/>
        <v/>
      </c>
      <c r="M214" s="21" t="str">
        <f>IF($A214="","",N(Items!E214))</f>
        <v/>
      </c>
      <c r="N214" s="23" t="str">
        <f t="shared" si="7"/>
        <v/>
      </c>
      <c r="O214" s="21" t="str">
        <f>IF($A214="","",IF(L214&lt;=M214,MAX(0,N(Items!F214)-L214),0))</f>
        <v/>
      </c>
      <c r="P214" s="24" t="str">
        <f>IF($A214="","",ROUND(L214*N(Items!D214),2))</f>
        <v/>
      </c>
    </row>
    <row r="215" spans="1:16" x14ac:dyDescent="0.3">
      <c r="A215" s="16" t="str">
        <f>IF(Items!A215="","",Items!A215)</f>
        <v/>
      </c>
      <c r="B215" s="16" t="str">
        <f>IF($A215="","",Items!B215)</f>
        <v/>
      </c>
      <c r="C215" s="16" t="str">
        <f>IF($A215="","",Items!C215&amp;"")</f>
        <v/>
      </c>
      <c r="D215" s="21" t="str">
        <f>IF(OR($A215="",Locations!$A$7=""),"",N(Opening!C215)+SUMIFS(Movements!$D$4:$D$2003,Movements!$B$4:$B$2003,$A215,Movements!$F$4:$F$2003,Locations!$A$7)-SUMIFS(Movements!$D$4:$D$2003,Movements!$B$4:$B$2003,$A215,Movements!$E$4:$E$2003,Locations!$A$7))</f>
        <v/>
      </c>
      <c r="E215" s="21" t="str">
        <f>IF(OR($A215="",Locations!$A$8=""),"",N(Opening!D215)+SUMIFS(Movements!$D$4:$D$2003,Movements!$B$4:$B$2003,$A215,Movements!$F$4:$F$2003,Locations!$A$8)-SUMIFS(Movements!$D$4:$D$2003,Movements!$B$4:$B$2003,$A215,Movements!$E$4:$E$2003,Locations!$A$8))</f>
        <v/>
      </c>
      <c r="F215" s="21" t="str">
        <f>IF(OR($A215="",Locations!$A$9=""),"",N(Opening!E215)+SUMIFS(Movements!$D$4:$D$2003,Movements!$B$4:$B$2003,$A215,Movements!$F$4:$F$2003,Locations!$A$9)-SUMIFS(Movements!$D$4:$D$2003,Movements!$B$4:$B$2003,$A215,Movements!$E$4:$E$2003,Locations!$A$9))</f>
        <v/>
      </c>
      <c r="G215" s="21" t="str">
        <f>IF(OR($A215="",Locations!$A$10=""),"",N(Opening!F215)+SUMIFS(Movements!$D$4:$D$2003,Movements!$B$4:$B$2003,$A215,Movements!$F$4:$F$2003,Locations!$A$10)-SUMIFS(Movements!$D$4:$D$2003,Movements!$B$4:$B$2003,$A215,Movements!$E$4:$E$2003,Locations!$A$10))</f>
        <v/>
      </c>
      <c r="H215" s="21" t="str">
        <f>IF(OR($A215="",Locations!$A$11=""),"",N(Opening!G215)+SUMIFS(Movements!$D$4:$D$2003,Movements!$B$4:$B$2003,$A215,Movements!$F$4:$F$2003,Locations!$A$11)-SUMIFS(Movements!$D$4:$D$2003,Movements!$B$4:$B$2003,$A215,Movements!$E$4:$E$2003,Locations!$A$11))</f>
        <v/>
      </c>
      <c r="I215" s="21" t="str">
        <f>IF(OR($A215="",Locations!$A$12=""),"",N(Opening!H215)+SUMIFS(Movements!$D$4:$D$2003,Movements!$B$4:$B$2003,$A215,Movements!$F$4:$F$2003,Locations!$A$12)-SUMIFS(Movements!$D$4:$D$2003,Movements!$B$4:$B$2003,$A215,Movements!$E$4:$E$2003,Locations!$A$12))</f>
        <v/>
      </c>
      <c r="J215" s="21" t="str">
        <f>IF(OR($A215="",Locations!$A$13=""),"",N(Opening!I215)+SUMIFS(Movements!$D$4:$D$2003,Movements!$B$4:$B$2003,$A215,Movements!$F$4:$F$2003,Locations!$A$13)-SUMIFS(Movements!$D$4:$D$2003,Movements!$B$4:$B$2003,$A215,Movements!$E$4:$E$2003,Locations!$A$13))</f>
        <v/>
      </c>
      <c r="K215" s="21" t="str">
        <f>IF(OR($A215="",Locations!$A$14=""),"",N(Opening!J215)+SUMIFS(Movements!$D$4:$D$2003,Movements!$B$4:$B$2003,$A215,Movements!$F$4:$F$2003,Locations!$A$14)-SUMIFS(Movements!$D$4:$D$2003,Movements!$B$4:$B$2003,$A215,Movements!$E$4:$E$2003,Locations!$A$14))</f>
        <v/>
      </c>
      <c r="L215" s="22" t="str">
        <f t="shared" si="6"/>
        <v/>
      </c>
      <c r="M215" s="21" t="str">
        <f>IF($A215="","",N(Items!E215))</f>
        <v/>
      </c>
      <c r="N215" s="23" t="str">
        <f t="shared" si="7"/>
        <v/>
      </c>
      <c r="O215" s="21" t="str">
        <f>IF($A215="","",IF(L215&lt;=M215,MAX(0,N(Items!F215)-L215),0))</f>
        <v/>
      </c>
      <c r="P215" s="24" t="str">
        <f>IF($A215="","",ROUND(L215*N(Items!D215),2))</f>
        <v/>
      </c>
    </row>
    <row r="216" spans="1:16" x14ac:dyDescent="0.3">
      <c r="A216" s="16" t="str">
        <f>IF(Items!A216="","",Items!A216)</f>
        <v/>
      </c>
      <c r="B216" s="16" t="str">
        <f>IF($A216="","",Items!B216)</f>
        <v/>
      </c>
      <c r="C216" s="16" t="str">
        <f>IF($A216="","",Items!C216&amp;"")</f>
        <v/>
      </c>
      <c r="D216" s="21" t="str">
        <f>IF(OR($A216="",Locations!$A$7=""),"",N(Opening!C216)+SUMIFS(Movements!$D$4:$D$2003,Movements!$B$4:$B$2003,$A216,Movements!$F$4:$F$2003,Locations!$A$7)-SUMIFS(Movements!$D$4:$D$2003,Movements!$B$4:$B$2003,$A216,Movements!$E$4:$E$2003,Locations!$A$7))</f>
        <v/>
      </c>
      <c r="E216" s="21" t="str">
        <f>IF(OR($A216="",Locations!$A$8=""),"",N(Opening!D216)+SUMIFS(Movements!$D$4:$D$2003,Movements!$B$4:$B$2003,$A216,Movements!$F$4:$F$2003,Locations!$A$8)-SUMIFS(Movements!$D$4:$D$2003,Movements!$B$4:$B$2003,$A216,Movements!$E$4:$E$2003,Locations!$A$8))</f>
        <v/>
      </c>
      <c r="F216" s="21" t="str">
        <f>IF(OR($A216="",Locations!$A$9=""),"",N(Opening!E216)+SUMIFS(Movements!$D$4:$D$2003,Movements!$B$4:$B$2003,$A216,Movements!$F$4:$F$2003,Locations!$A$9)-SUMIFS(Movements!$D$4:$D$2003,Movements!$B$4:$B$2003,$A216,Movements!$E$4:$E$2003,Locations!$A$9))</f>
        <v/>
      </c>
      <c r="G216" s="21" t="str">
        <f>IF(OR($A216="",Locations!$A$10=""),"",N(Opening!F216)+SUMIFS(Movements!$D$4:$D$2003,Movements!$B$4:$B$2003,$A216,Movements!$F$4:$F$2003,Locations!$A$10)-SUMIFS(Movements!$D$4:$D$2003,Movements!$B$4:$B$2003,$A216,Movements!$E$4:$E$2003,Locations!$A$10))</f>
        <v/>
      </c>
      <c r="H216" s="21" t="str">
        <f>IF(OR($A216="",Locations!$A$11=""),"",N(Opening!G216)+SUMIFS(Movements!$D$4:$D$2003,Movements!$B$4:$B$2003,$A216,Movements!$F$4:$F$2003,Locations!$A$11)-SUMIFS(Movements!$D$4:$D$2003,Movements!$B$4:$B$2003,$A216,Movements!$E$4:$E$2003,Locations!$A$11))</f>
        <v/>
      </c>
      <c r="I216" s="21" t="str">
        <f>IF(OR($A216="",Locations!$A$12=""),"",N(Opening!H216)+SUMIFS(Movements!$D$4:$D$2003,Movements!$B$4:$B$2003,$A216,Movements!$F$4:$F$2003,Locations!$A$12)-SUMIFS(Movements!$D$4:$D$2003,Movements!$B$4:$B$2003,$A216,Movements!$E$4:$E$2003,Locations!$A$12))</f>
        <v/>
      </c>
      <c r="J216" s="21" t="str">
        <f>IF(OR($A216="",Locations!$A$13=""),"",N(Opening!I216)+SUMIFS(Movements!$D$4:$D$2003,Movements!$B$4:$B$2003,$A216,Movements!$F$4:$F$2003,Locations!$A$13)-SUMIFS(Movements!$D$4:$D$2003,Movements!$B$4:$B$2003,$A216,Movements!$E$4:$E$2003,Locations!$A$13))</f>
        <v/>
      </c>
      <c r="K216" s="21" t="str">
        <f>IF(OR($A216="",Locations!$A$14=""),"",N(Opening!J216)+SUMIFS(Movements!$D$4:$D$2003,Movements!$B$4:$B$2003,$A216,Movements!$F$4:$F$2003,Locations!$A$14)-SUMIFS(Movements!$D$4:$D$2003,Movements!$B$4:$B$2003,$A216,Movements!$E$4:$E$2003,Locations!$A$14))</f>
        <v/>
      </c>
      <c r="L216" s="22" t="str">
        <f t="shared" si="6"/>
        <v/>
      </c>
      <c r="M216" s="21" t="str">
        <f>IF($A216="","",N(Items!E216))</f>
        <v/>
      </c>
      <c r="N216" s="23" t="str">
        <f t="shared" si="7"/>
        <v/>
      </c>
      <c r="O216" s="21" t="str">
        <f>IF($A216="","",IF(L216&lt;=M216,MAX(0,N(Items!F216)-L216),0))</f>
        <v/>
      </c>
      <c r="P216" s="24" t="str">
        <f>IF($A216="","",ROUND(L216*N(Items!D216),2))</f>
        <v/>
      </c>
    </row>
    <row r="217" spans="1:16" x14ac:dyDescent="0.3">
      <c r="A217" s="16" t="str">
        <f>IF(Items!A217="","",Items!A217)</f>
        <v/>
      </c>
      <c r="B217" s="16" t="str">
        <f>IF($A217="","",Items!B217)</f>
        <v/>
      </c>
      <c r="C217" s="16" t="str">
        <f>IF($A217="","",Items!C217&amp;"")</f>
        <v/>
      </c>
      <c r="D217" s="21" t="str">
        <f>IF(OR($A217="",Locations!$A$7=""),"",N(Opening!C217)+SUMIFS(Movements!$D$4:$D$2003,Movements!$B$4:$B$2003,$A217,Movements!$F$4:$F$2003,Locations!$A$7)-SUMIFS(Movements!$D$4:$D$2003,Movements!$B$4:$B$2003,$A217,Movements!$E$4:$E$2003,Locations!$A$7))</f>
        <v/>
      </c>
      <c r="E217" s="21" t="str">
        <f>IF(OR($A217="",Locations!$A$8=""),"",N(Opening!D217)+SUMIFS(Movements!$D$4:$D$2003,Movements!$B$4:$B$2003,$A217,Movements!$F$4:$F$2003,Locations!$A$8)-SUMIFS(Movements!$D$4:$D$2003,Movements!$B$4:$B$2003,$A217,Movements!$E$4:$E$2003,Locations!$A$8))</f>
        <v/>
      </c>
      <c r="F217" s="21" t="str">
        <f>IF(OR($A217="",Locations!$A$9=""),"",N(Opening!E217)+SUMIFS(Movements!$D$4:$D$2003,Movements!$B$4:$B$2003,$A217,Movements!$F$4:$F$2003,Locations!$A$9)-SUMIFS(Movements!$D$4:$D$2003,Movements!$B$4:$B$2003,$A217,Movements!$E$4:$E$2003,Locations!$A$9))</f>
        <v/>
      </c>
      <c r="G217" s="21" t="str">
        <f>IF(OR($A217="",Locations!$A$10=""),"",N(Opening!F217)+SUMIFS(Movements!$D$4:$D$2003,Movements!$B$4:$B$2003,$A217,Movements!$F$4:$F$2003,Locations!$A$10)-SUMIFS(Movements!$D$4:$D$2003,Movements!$B$4:$B$2003,$A217,Movements!$E$4:$E$2003,Locations!$A$10))</f>
        <v/>
      </c>
      <c r="H217" s="21" t="str">
        <f>IF(OR($A217="",Locations!$A$11=""),"",N(Opening!G217)+SUMIFS(Movements!$D$4:$D$2003,Movements!$B$4:$B$2003,$A217,Movements!$F$4:$F$2003,Locations!$A$11)-SUMIFS(Movements!$D$4:$D$2003,Movements!$B$4:$B$2003,$A217,Movements!$E$4:$E$2003,Locations!$A$11))</f>
        <v/>
      </c>
      <c r="I217" s="21" t="str">
        <f>IF(OR($A217="",Locations!$A$12=""),"",N(Opening!H217)+SUMIFS(Movements!$D$4:$D$2003,Movements!$B$4:$B$2003,$A217,Movements!$F$4:$F$2003,Locations!$A$12)-SUMIFS(Movements!$D$4:$D$2003,Movements!$B$4:$B$2003,$A217,Movements!$E$4:$E$2003,Locations!$A$12))</f>
        <v/>
      </c>
      <c r="J217" s="21" t="str">
        <f>IF(OR($A217="",Locations!$A$13=""),"",N(Opening!I217)+SUMIFS(Movements!$D$4:$D$2003,Movements!$B$4:$B$2003,$A217,Movements!$F$4:$F$2003,Locations!$A$13)-SUMIFS(Movements!$D$4:$D$2003,Movements!$B$4:$B$2003,$A217,Movements!$E$4:$E$2003,Locations!$A$13))</f>
        <v/>
      </c>
      <c r="K217" s="21" t="str">
        <f>IF(OR($A217="",Locations!$A$14=""),"",N(Opening!J217)+SUMIFS(Movements!$D$4:$D$2003,Movements!$B$4:$B$2003,$A217,Movements!$F$4:$F$2003,Locations!$A$14)-SUMIFS(Movements!$D$4:$D$2003,Movements!$B$4:$B$2003,$A217,Movements!$E$4:$E$2003,Locations!$A$14))</f>
        <v/>
      </c>
      <c r="L217" s="22" t="str">
        <f t="shared" si="6"/>
        <v/>
      </c>
      <c r="M217" s="21" t="str">
        <f>IF($A217="","",N(Items!E217))</f>
        <v/>
      </c>
      <c r="N217" s="23" t="str">
        <f t="shared" si="7"/>
        <v/>
      </c>
      <c r="O217" s="21" t="str">
        <f>IF($A217="","",IF(L217&lt;=M217,MAX(0,N(Items!F217)-L217),0))</f>
        <v/>
      </c>
      <c r="P217" s="24" t="str">
        <f>IF($A217="","",ROUND(L217*N(Items!D217),2))</f>
        <v/>
      </c>
    </row>
    <row r="218" spans="1:16" x14ac:dyDescent="0.3">
      <c r="A218" s="16" t="str">
        <f>IF(Items!A218="","",Items!A218)</f>
        <v/>
      </c>
      <c r="B218" s="16" t="str">
        <f>IF($A218="","",Items!B218)</f>
        <v/>
      </c>
      <c r="C218" s="16" t="str">
        <f>IF($A218="","",Items!C218&amp;"")</f>
        <v/>
      </c>
      <c r="D218" s="21" t="str">
        <f>IF(OR($A218="",Locations!$A$7=""),"",N(Opening!C218)+SUMIFS(Movements!$D$4:$D$2003,Movements!$B$4:$B$2003,$A218,Movements!$F$4:$F$2003,Locations!$A$7)-SUMIFS(Movements!$D$4:$D$2003,Movements!$B$4:$B$2003,$A218,Movements!$E$4:$E$2003,Locations!$A$7))</f>
        <v/>
      </c>
      <c r="E218" s="21" t="str">
        <f>IF(OR($A218="",Locations!$A$8=""),"",N(Opening!D218)+SUMIFS(Movements!$D$4:$D$2003,Movements!$B$4:$B$2003,$A218,Movements!$F$4:$F$2003,Locations!$A$8)-SUMIFS(Movements!$D$4:$D$2003,Movements!$B$4:$B$2003,$A218,Movements!$E$4:$E$2003,Locations!$A$8))</f>
        <v/>
      </c>
      <c r="F218" s="21" t="str">
        <f>IF(OR($A218="",Locations!$A$9=""),"",N(Opening!E218)+SUMIFS(Movements!$D$4:$D$2003,Movements!$B$4:$B$2003,$A218,Movements!$F$4:$F$2003,Locations!$A$9)-SUMIFS(Movements!$D$4:$D$2003,Movements!$B$4:$B$2003,$A218,Movements!$E$4:$E$2003,Locations!$A$9))</f>
        <v/>
      </c>
      <c r="G218" s="21" t="str">
        <f>IF(OR($A218="",Locations!$A$10=""),"",N(Opening!F218)+SUMIFS(Movements!$D$4:$D$2003,Movements!$B$4:$B$2003,$A218,Movements!$F$4:$F$2003,Locations!$A$10)-SUMIFS(Movements!$D$4:$D$2003,Movements!$B$4:$B$2003,$A218,Movements!$E$4:$E$2003,Locations!$A$10))</f>
        <v/>
      </c>
      <c r="H218" s="21" t="str">
        <f>IF(OR($A218="",Locations!$A$11=""),"",N(Opening!G218)+SUMIFS(Movements!$D$4:$D$2003,Movements!$B$4:$B$2003,$A218,Movements!$F$4:$F$2003,Locations!$A$11)-SUMIFS(Movements!$D$4:$D$2003,Movements!$B$4:$B$2003,$A218,Movements!$E$4:$E$2003,Locations!$A$11))</f>
        <v/>
      </c>
      <c r="I218" s="21" t="str">
        <f>IF(OR($A218="",Locations!$A$12=""),"",N(Opening!H218)+SUMIFS(Movements!$D$4:$D$2003,Movements!$B$4:$B$2003,$A218,Movements!$F$4:$F$2003,Locations!$A$12)-SUMIFS(Movements!$D$4:$D$2003,Movements!$B$4:$B$2003,$A218,Movements!$E$4:$E$2003,Locations!$A$12))</f>
        <v/>
      </c>
      <c r="J218" s="21" t="str">
        <f>IF(OR($A218="",Locations!$A$13=""),"",N(Opening!I218)+SUMIFS(Movements!$D$4:$D$2003,Movements!$B$4:$B$2003,$A218,Movements!$F$4:$F$2003,Locations!$A$13)-SUMIFS(Movements!$D$4:$D$2003,Movements!$B$4:$B$2003,$A218,Movements!$E$4:$E$2003,Locations!$A$13))</f>
        <v/>
      </c>
      <c r="K218" s="21" t="str">
        <f>IF(OR($A218="",Locations!$A$14=""),"",N(Opening!J218)+SUMIFS(Movements!$D$4:$D$2003,Movements!$B$4:$B$2003,$A218,Movements!$F$4:$F$2003,Locations!$A$14)-SUMIFS(Movements!$D$4:$D$2003,Movements!$B$4:$B$2003,$A218,Movements!$E$4:$E$2003,Locations!$A$14))</f>
        <v/>
      </c>
      <c r="L218" s="22" t="str">
        <f t="shared" si="6"/>
        <v/>
      </c>
      <c r="M218" s="21" t="str">
        <f>IF($A218="","",N(Items!E218))</f>
        <v/>
      </c>
      <c r="N218" s="23" t="str">
        <f t="shared" si="7"/>
        <v/>
      </c>
      <c r="O218" s="21" t="str">
        <f>IF($A218="","",IF(L218&lt;=M218,MAX(0,N(Items!F218)-L218),0))</f>
        <v/>
      </c>
      <c r="P218" s="24" t="str">
        <f>IF($A218="","",ROUND(L218*N(Items!D218),2))</f>
        <v/>
      </c>
    </row>
    <row r="219" spans="1:16" x14ac:dyDescent="0.3">
      <c r="A219" s="16" t="str">
        <f>IF(Items!A219="","",Items!A219)</f>
        <v/>
      </c>
      <c r="B219" s="16" t="str">
        <f>IF($A219="","",Items!B219)</f>
        <v/>
      </c>
      <c r="C219" s="16" t="str">
        <f>IF($A219="","",Items!C219&amp;"")</f>
        <v/>
      </c>
      <c r="D219" s="21" t="str">
        <f>IF(OR($A219="",Locations!$A$7=""),"",N(Opening!C219)+SUMIFS(Movements!$D$4:$D$2003,Movements!$B$4:$B$2003,$A219,Movements!$F$4:$F$2003,Locations!$A$7)-SUMIFS(Movements!$D$4:$D$2003,Movements!$B$4:$B$2003,$A219,Movements!$E$4:$E$2003,Locations!$A$7))</f>
        <v/>
      </c>
      <c r="E219" s="21" t="str">
        <f>IF(OR($A219="",Locations!$A$8=""),"",N(Opening!D219)+SUMIFS(Movements!$D$4:$D$2003,Movements!$B$4:$B$2003,$A219,Movements!$F$4:$F$2003,Locations!$A$8)-SUMIFS(Movements!$D$4:$D$2003,Movements!$B$4:$B$2003,$A219,Movements!$E$4:$E$2003,Locations!$A$8))</f>
        <v/>
      </c>
      <c r="F219" s="21" t="str">
        <f>IF(OR($A219="",Locations!$A$9=""),"",N(Opening!E219)+SUMIFS(Movements!$D$4:$D$2003,Movements!$B$4:$B$2003,$A219,Movements!$F$4:$F$2003,Locations!$A$9)-SUMIFS(Movements!$D$4:$D$2003,Movements!$B$4:$B$2003,$A219,Movements!$E$4:$E$2003,Locations!$A$9))</f>
        <v/>
      </c>
      <c r="G219" s="21" t="str">
        <f>IF(OR($A219="",Locations!$A$10=""),"",N(Opening!F219)+SUMIFS(Movements!$D$4:$D$2003,Movements!$B$4:$B$2003,$A219,Movements!$F$4:$F$2003,Locations!$A$10)-SUMIFS(Movements!$D$4:$D$2003,Movements!$B$4:$B$2003,$A219,Movements!$E$4:$E$2003,Locations!$A$10))</f>
        <v/>
      </c>
      <c r="H219" s="21" t="str">
        <f>IF(OR($A219="",Locations!$A$11=""),"",N(Opening!G219)+SUMIFS(Movements!$D$4:$D$2003,Movements!$B$4:$B$2003,$A219,Movements!$F$4:$F$2003,Locations!$A$11)-SUMIFS(Movements!$D$4:$D$2003,Movements!$B$4:$B$2003,$A219,Movements!$E$4:$E$2003,Locations!$A$11))</f>
        <v/>
      </c>
      <c r="I219" s="21" t="str">
        <f>IF(OR($A219="",Locations!$A$12=""),"",N(Opening!H219)+SUMIFS(Movements!$D$4:$D$2003,Movements!$B$4:$B$2003,$A219,Movements!$F$4:$F$2003,Locations!$A$12)-SUMIFS(Movements!$D$4:$D$2003,Movements!$B$4:$B$2003,$A219,Movements!$E$4:$E$2003,Locations!$A$12))</f>
        <v/>
      </c>
      <c r="J219" s="21" t="str">
        <f>IF(OR($A219="",Locations!$A$13=""),"",N(Opening!I219)+SUMIFS(Movements!$D$4:$D$2003,Movements!$B$4:$B$2003,$A219,Movements!$F$4:$F$2003,Locations!$A$13)-SUMIFS(Movements!$D$4:$D$2003,Movements!$B$4:$B$2003,$A219,Movements!$E$4:$E$2003,Locations!$A$13))</f>
        <v/>
      </c>
      <c r="K219" s="21" t="str">
        <f>IF(OR($A219="",Locations!$A$14=""),"",N(Opening!J219)+SUMIFS(Movements!$D$4:$D$2003,Movements!$B$4:$B$2003,$A219,Movements!$F$4:$F$2003,Locations!$A$14)-SUMIFS(Movements!$D$4:$D$2003,Movements!$B$4:$B$2003,$A219,Movements!$E$4:$E$2003,Locations!$A$14))</f>
        <v/>
      </c>
      <c r="L219" s="22" t="str">
        <f t="shared" si="6"/>
        <v/>
      </c>
      <c r="M219" s="21" t="str">
        <f>IF($A219="","",N(Items!E219))</f>
        <v/>
      </c>
      <c r="N219" s="23" t="str">
        <f t="shared" si="7"/>
        <v/>
      </c>
      <c r="O219" s="21" t="str">
        <f>IF($A219="","",IF(L219&lt;=M219,MAX(0,N(Items!F219)-L219),0))</f>
        <v/>
      </c>
      <c r="P219" s="24" t="str">
        <f>IF($A219="","",ROUND(L219*N(Items!D219),2))</f>
        <v/>
      </c>
    </row>
    <row r="220" spans="1:16" x14ac:dyDescent="0.3">
      <c r="A220" s="16" t="str">
        <f>IF(Items!A220="","",Items!A220)</f>
        <v/>
      </c>
      <c r="B220" s="16" t="str">
        <f>IF($A220="","",Items!B220)</f>
        <v/>
      </c>
      <c r="C220" s="16" t="str">
        <f>IF($A220="","",Items!C220&amp;"")</f>
        <v/>
      </c>
      <c r="D220" s="21" t="str">
        <f>IF(OR($A220="",Locations!$A$7=""),"",N(Opening!C220)+SUMIFS(Movements!$D$4:$D$2003,Movements!$B$4:$B$2003,$A220,Movements!$F$4:$F$2003,Locations!$A$7)-SUMIFS(Movements!$D$4:$D$2003,Movements!$B$4:$B$2003,$A220,Movements!$E$4:$E$2003,Locations!$A$7))</f>
        <v/>
      </c>
      <c r="E220" s="21" t="str">
        <f>IF(OR($A220="",Locations!$A$8=""),"",N(Opening!D220)+SUMIFS(Movements!$D$4:$D$2003,Movements!$B$4:$B$2003,$A220,Movements!$F$4:$F$2003,Locations!$A$8)-SUMIFS(Movements!$D$4:$D$2003,Movements!$B$4:$B$2003,$A220,Movements!$E$4:$E$2003,Locations!$A$8))</f>
        <v/>
      </c>
      <c r="F220" s="21" t="str">
        <f>IF(OR($A220="",Locations!$A$9=""),"",N(Opening!E220)+SUMIFS(Movements!$D$4:$D$2003,Movements!$B$4:$B$2003,$A220,Movements!$F$4:$F$2003,Locations!$A$9)-SUMIFS(Movements!$D$4:$D$2003,Movements!$B$4:$B$2003,$A220,Movements!$E$4:$E$2003,Locations!$A$9))</f>
        <v/>
      </c>
      <c r="G220" s="21" t="str">
        <f>IF(OR($A220="",Locations!$A$10=""),"",N(Opening!F220)+SUMIFS(Movements!$D$4:$D$2003,Movements!$B$4:$B$2003,$A220,Movements!$F$4:$F$2003,Locations!$A$10)-SUMIFS(Movements!$D$4:$D$2003,Movements!$B$4:$B$2003,$A220,Movements!$E$4:$E$2003,Locations!$A$10))</f>
        <v/>
      </c>
      <c r="H220" s="21" t="str">
        <f>IF(OR($A220="",Locations!$A$11=""),"",N(Opening!G220)+SUMIFS(Movements!$D$4:$D$2003,Movements!$B$4:$B$2003,$A220,Movements!$F$4:$F$2003,Locations!$A$11)-SUMIFS(Movements!$D$4:$D$2003,Movements!$B$4:$B$2003,$A220,Movements!$E$4:$E$2003,Locations!$A$11))</f>
        <v/>
      </c>
      <c r="I220" s="21" t="str">
        <f>IF(OR($A220="",Locations!$A$12=""),"",N(Opening!H220)+SUMIFS(Movements!$D$4:$D$2003,Movements!$B$4:$B$2003,$A220,Movements!$F$4:$F$2003,Locations!$A$12)-SUMIFS(Movements!$D$4:$D$2003,Movements!$B$4:$B$2003,$A220,Movements!$E$4:$E$2003,Locations!$A$12))</f>
        <v/>
      </c>
      <c r="J220" s="21" t="str">
        <f>IF(OR($A220="",Locations!$A$13=""),"",N(Opening!I220)+SUMIFS(Movements!$D$4:$D$2003,Movements!$B$4:$B$2003,$A220,Movements!$F$4:$F$2003,Locations!$A$13)-SUMIFS(Movements!$D$4:$D$2003,Movements!$B$4:$B$2003,$A220,Movements!$E$4:$E$2003,Locations!$A$13))</f>
        <v/>
      </c>
      <c r="K220" s="21" t="str">
        <f>IF(OR($A220="",Locations!$A$14=""),"",N(Opening!J220)+SUMIFS(Movements!$D$4:$D$2003,Movements!$B$4:$B$2003,$A220,Movements!$F$4:$F$2003,Locations!$A$14)-SUMIFS(Movements!$D$4:$D$2003,Movements!$B$4:$B$2003,$A220,Movements!$E$4:$E$2003,Locations!$A$14))</f>
        <v/>
      </c>
      <c r="L220" s="22" t="str">
        <f t="shared" si="6"/>
        <v/>
      </c>
      <c r="M220" s="21" t="str">
        <f>IF($A220="","",N(Items!E220))</f>
        <v/>
      </c>
      <c r="N220" s="23" t="str">
        <f t="shared" si="7"/>
        <v/>
      </c>
      <c r="O220" s="21" t="str">
        <f>IF($A220="","",IF(L220&lt;=M220,MAX(0,N(Items!F220)-L220),0))</f>
        <v/>
      </c>
      <c r="P220" s="24" t="str">
        <f>IF($A220="","",ROUND(L220*N(Items!D220),2))</f>
        <v/>
      </c>
    </row>
    <row r="221" spans="1:16" x14ac:dyDescent="0.3">
      <c r="A221" s="16" t="str">
        <f>IF(Items!A221="","",Items!A221)</f>
        <v/>
      </c>
      <c r="B221" s="16" t="str">
        <f>IF($A221="","",Items!B221)</f>
        <v/>
      </c>
      <c r="C221" s="16" t="str">
        <f>IF($A221="","",Items!C221&amp;"")</f>
        <v/>
      </c>
      <c r="D221" s="21" t="str">
        <f>IF(OR($A221="",Locations!$A$7=""),"",N(Opening!C221)+SUMIFS(Movements!$D$4:$D$2003,Movements!$B$4:$B$2003,$A221,Movements!$F$4:$F$2003,Locations!$A$7)-SUMIFS(Movements!$D$4:$D$2003,Movements!$B$4:$B$2003,$A221,Movements!$E$4:$E$2003,Locations!$A$7))</f>
        <v/>
      </c>
      <c r="E221" s="21" t="str">
        <f>IF(OR($A221="",Locations!$A$8=""),"",N(Opening!D221)+SUMIFS(Movements!$D$4:$D$2003,Movements!$B$4:$B$2003,$A221,Movements!$F$4:$F$2003,Locations!$A$8)-SUMIFS(Movements!$D$4:$D$2003,Movements!$B$4:$B$2003,$A221,Movements!$E$4:$E$2003,Locations!$A$8))</f>
        <v/>
      </c>
      <c r="F221" s="21" t="str">
        <f>IF(OR($A221="",Locations!$A$9=""),"",N(Opening!E221)+SUMIFS(Movements!$D$4:$D$2003,Movements!$B$4:$B$2003,$A221,Movements!$F$4:$F$2003,Locations!$A$9)-SUMIFS(Movements!$D$4:$D$2003,Movements!$B$4:$B$2003,$A221,Movements!$E$4:$E$2003,Locations!$A$9))</f>
        <v/>
      </c>
      <c r="G221" s="21" t="str">
        <f>IF(OR($A221="",Locations!$A$10=""),"",N(Opening!F221)+SUMIFS(Movements!$D$4:$D$2003,Movements!$B$4:$B$2003,$A221,Movements!$F$4:$F$2003,Locations!$A$10)-SUMIFS(Movements!$D$4:$D$2003,Movements!$B$4:$B$2003,$A221,Movements!$E$4:$E$2003,Locations!$A$10))</f>
        <v/>
      </c>
      <c r="H221" s="21" t="str">
        <f>IF(OR($A221="",Locations!$A$11=""),"",N(Opening!G221)+SUMIFS(Movements!$D$4:$D$2003,Movements!$B$4:$B$2003,$A221,Movements!$F$4:$F$2003,Locations!$A$11)-SUMIFS(Movements!$D$4:$D$2003,Movements!$B$4:$B$2003,$A221,Movements!$E$4:$E$2003,Locations!$A$11))</f>
        <v/>
      </c>
      <c r="I221" s="21" t="str">
        <f>IF(OR($A221="",Locations!$A$12=""),"",N(Opening!H221)+SUMIFS(Movements!$D$4:$D$2003,Movements!$B$4:$B$2003,$A221,Movements!$F$4:$F$2003,Locations!$A$12)-SUMIFS(Movements!$D$4:$D$2003,Movements!$B$4:$B$2003,$A221,Movements!$E$4:$E$2003,Locations!$A$12))</f>
        <v/>
      </c>
      <c r="J221" s="21" t="str">
        <f>IF(OR($A221="",Locations!$A$13=""),"",N(Opening!I221)+SUMIFS(Movements!$D$4:$D$2003,Movements!$B$4:$B$2003,$A221,Movements!$F$4:$F$2003,Locations!$A$13)-SUMIFS(Movements!$D$4:$D$2003,Movements!$B$4:$B$2003,$A221,Movements!$E$4:$E$2003,Locations!$A$13))</f>
        <v/>
      </c>
      <c r="K221" s="21" t="str">
        <f>IF(OR($A221="",Locations!$A$14=""),"",N(Opening!J221)+SUMIFS(Movements!$D$4:$D$2003,Movements!$B$4:$B$2003,$A221,Movements!$F$4:$F$2003,Locations!$A$14)-SUMIFS(Movements!$D$4:$D$2003,Movements!$B$4:$B$2003,$A221,Movements!$E$4:$E$2003,Locations!$A$14))</f>
        <v/>
      </c>
      <c r="L221" s="22" t="str">
        <f t="shared" si="6"/>
        <v/>
      </c>
      <c r="M221" s="21" t="str">
        <f>IF($A221="","",N(Items!E221))</f>
        <v/>
      </c>
      <c r="N221" s="23" t="str">
        <f t="shared" si="7"/>
        <v/>
      </c>
      <c r="O221" s="21" t="str">
        <f>IF($A221="","",IF(L221&lt;=M221,MAX(0,N(Items!F221)-L221),0))</f>
        <v/>
      </c>
      <c r="P221" s="24" t="str">
        <f>IF($A221="","",ROUND(L221*N(Items!D221),2))</f>
        <v/>
      </c>
    </row>
    <row r="222" spans="1:16" x14ac:dyDescent="0.3">
      <c r="A222" s="16" t="str">
        <f>IF(Items!A222="","",Items!A222)</f>
        <v/>
      </c>
      <c r="B222" s="16" t="str">
        <f>IF($A222="","",Items!B222)</f>
        <v/>
      </c>
      <c r="C222" s="16" t="str">
        <f>IF($A222="","",Items!C222&amp;"")</f>
        <v/>
      </c>
      <c r="D222" s="21" t="str">
        <f>IF(OR($A222="",Locations!$A$7=""),"",N(Opening!C222)+SUMIFS(Movements!$D$4:$D$2003,Movements!$B$4:$B$2003,$A222,Movements!$F$4:$F$2003,Locations!$A$7)-SUMIFS(Movements!$D$4:$D$2003,Movements!$B$4:$B$2003,$A222,Movements!$E$4:$E$2003,Locations!$A$7))</f>
        <v/>
      </c>
      <c r="E222" s="21" t="str">
        <f>IF(OR($A222="",Locations!$A$8=""),"",N(Opening!D222)+SUMIFS(Movements!$D$4:$D$2003,Movements!$B$4:$B$2003,$A222,Movements!$F$4:$F$2003,Locations!$A$8)-SUMIFS(Movements!$D$4:$D$2003,Movements!$B$4:$B$2003,$A222,Movements!$E$4:$E$2003,Locations!$A$8))</f>
        <v/>
      </c>
      <c r="F222" s="21" t="str">
        <f>IF(OR($A222="",Locations!$A$9=""),"",N(Opening!E222)+SUMIFS(Movements!$D$4:$D$2003,Movements!$B$4:$B$2003,$A222,Movements!$F$4:$F$2003,Locations!$A$9)-SUMIFS(Movements!$D$4:$D$2003,Movements!$B$4:$B$2003,$A222,Movements!$E$4:$E$2003,Locations!$A$9))</f>
        <v/>
      </c>
      <c r="G222" s="21" t="str">
        <f>IF(OR($A222="",Locations!$A$10=""),"",N(Opening!F222)+SUMIFS(Movements!$D$4:$D$2003,Movements!$B$4:$B$2003,$A222,Movements!$F$4:$F$2003,Locations!$A$10)-SUMIFS(Movements!$D$4:$D$2003,Movements!$B$4:$B$2003,$A222,Movements!$E$4:$E$2003,Locations!$A$10))</f>
        <v/>
      </c>
      <c r="H222" s="21" t="str">
        <f>IF(OR($A222="",Locations!$A$11=""),"",N(Opening!G222)+SUMIFS(Movements!$D$4:$D$2003,Movements!$B$4:$B$2003,$A222,Movements!$F$4:$F$2003,Locations!$A$11)-SUMIFS(Movements!$D$4:$D$2003,Movements!$B$4:$B$2003,$A222,Movements!$E$4:$E$2003,Locations!$A$11))</f>
        <v/>
      </c>
      <c r="I222" s="21" t="str">
        <f>IF(OR($A222="",Locations!$A$12=""),"",N(Opening!H222)+SUMIFS(Movements!$D$4:$D$2003,Movements!$B$4:$B$2003,$A222,Movements!$F$4:$F$2003,Locations!$A$12)-SUMIFS(Movements!$D$4:$D$2003,Movements!$B$4:$B$2003,$A222,Movements!$E$4:$E$2003,Locations!$A$12))</f>
        <v/>
      </c>
      <c r="J222" s="21" t="str">
        <f>IF(OR($A222="",Locations!$A$13=""),"",N(Opening!I222)+SUMIFS(Movements!$D$4:$D$2003,Movements!$B$4:$B$2003,$A222,Movements!$F$4:$F$2003,Locations!$A$13)-SUMIFS(Movements!$D$4:$D$2003,Movements!$B$4:$B$2003,$A222,Movements!$E$4:$E$2003,Locations!$A$13))</f>
        <v/>
      </c>
      <c r="K222" s="21" t="str">
        <f>IF(OR($A222="",Locations!$A$14=""),"",N(Opening!J222)+SUMIFS(Movements!$D$4:$D$2003,Movements!$B$4:$B$2003,$A222,Movements!$F$4:$F$2003,Locations!$A$14)-SUMIFS(Movements!$D$4:$D$2003,Movements!$B$4:$B$2003,$A222,Movements!$E$4:$E$2003,Locations!$A$14))</f>
        <v/>
      </c>
      <c r="L222" s="22" t="str">
        <f t="shared" si="6"/>
        <v/>
      </c>
      <c r="M222" s="21" t="str">
        <f>IF($A222="","",N(Items!E222))</f>
        <v/>
      </c>
      <c r="N222" s="23" t="str">
        <f t="shared" si="7"/>
        <v/>
      </c>
      <c r="O222" s="21" t="str">
        <f>IF($A222="","",IF(L222&lt;=M222,MAX(0,N(Items!F222)-L222),0))</f>
        <v/>
      </c>
      <c r="P222" s="24" t="str">
        <f>IF($A222="","",ROUND(L222*N(Items!D222),2))</f>
        <v/>
      </c>
    </row>
    <row r="223" spans="1:16" x14ac:dyDescent="0.3">
      <c r="A223" s="16" t="str">
        <f>IF(Items!A223="","",Items!A223)</f>
        <v/>
      </c>
      <c r="B223" s="16" t="str">
        <f>IF($A223="","",Items!B223)</f>
        <v/>
      </c>
      <c r="C223" s="16" t="str">
        <f>IF($A223="","",Items!C223&amp;"")</f>
        <v/>
      </c>
      <c r="D223" s="21" t="str">
        <f>IF(OR($A223="",Locations!$A$7=""),"",N(Opening!C223)+SUMIFS(Movements!$D$4:$D$2003,Movements!$B$4:$B$2003,$A223,Movements!$F$4:$F$2003,Locations!$A$7)-SUMIFS(Movements!$D$4:$D$2003,Movements!$B$4:$B$2003,$A223,Movements!$E$4:$E$2003,Locations!$A$7))</f>
        <v/>
      </c>
      <c r="E223" s="21" t="str">
        <f>IF(OR($A223="",Locations!$A$8=""),"",N(Opening!D223)+SUMIFS(Movements!$D$4:$D$2003,Movements!$B$4:$B$2003,$A223,Movements!$F$4:$F$2003,Locations!$A$8)-SUMIFS(Movements!$D$4:$D$2003,Movements!$B$4:$B$2003,$A223,Movements!$E$4:$E$2003,Locations!$A$8))</f>
        <v/>
      </c>
      <c r="F223" s="21" t="str">
        <f>IF(OR($A223="",Locations!$A$9=""),"",N(Opening!E223)+SUMIFS(Movements!$D$4:$D$2003,Movements!$B$4:$B$2003,$A223,Movements!$F$4:$F$2003,Locations!$A$9)-SUMIFS(Movements!$D$4:$D$2003,Movements!$B$4:$B$2003,$A223,Movements!$E$4:$E$2003,Locations!$A$9))</f>
        <v/>
      </c>
      <c r="G223" s="21" t="str">
        <f>IF(OR($A223="",Locations!$A$10=""),"",N(Opening!F223)+SUMIFS(Movements!$D$4:$D$2003,Movements!$B$4:$B$2003,$A223,Movements!$F$4:$F$2003,Locations!$A$10)-SUMIFS(Movements!$D$4:$D$2003,Movements!$B$4:$B$2003,$A223,Movements!$E$4:$E$2003,Locations!$A$10))</f>
        <v/>
      </c>
      <c r="H223" s="21" t="str">
        <f>IF(OR($A223="",Locations!$A$11=""),"",N(Opening!G223)+SUMIFS(Movements!$D$4:$D$2003,Movements!$B$4:$B$2003,$A223,Movements!$F$4:$F$2003,Locations!$A$11)-SUMIFS(Movements!$D$4:$D$2003,Movements!$B$4:$B$2003,$A223,Movements!$E$4:$E$2003,Locations!$A$11))</f>
        <v/>
      </c>
      <c r="I223" s="21" t="str">
        <f>IF(OR($A223="",Locations!$A$12=""),"",N(Opening!H223)+SUMIFS(Movements!$D$4:$D$2003,Movements!$B$4:$B$2003,$A223,Movements!$F$4:$F$2003,Locations!$A$12)-SUMIFS(Movements!$D$4:$D$2003,Movements!$B$4:$B$2003,$A223,Movements!$E$4:$E$2003,Locations!$A$12))</f>
        <v/>
      </c>
      <c r="J223" s="21" t="str">
        <f>IF(OR($A223="",Locations!$A$13=""),"",N(Opening!I223)+SUMIFS(Movements!$D$4:$D$2003,Movements!$B$4:$B$2003,$A223,Movements!$F$4:$F$2003,Locations!$A$13)-SUMIFS(Movements!$D$4:$D$2003,Movements!$B$4:$B$2003,$A223,Movements!$E$4:$E$2003,Locations!$A$13))</f>
        <v/>
      </c>
      <c r="K223" s="21" t="str">
        <f>IF(OR($A223="",Locations!$A$14=""),"",N(Opening!J223)+SUMIFS(Movements!$D$4:$D$2003,Movements!$B$4:$B$2003,$A223,Movements!$F$4:$F$2003,Locations!$A$14)-SUMIFS(Movements!$D$4:$D$2003,Movements!$B$4:$B$2003,$A223,Movements!$E$4:$E$2003,Locations!$A$14))</f>
        <v/>
      </c>
      <c r="L223" s="22" t="str">
        <f t="shared" si="6"/>
        <v/>
      </c>
      <c r="M223" s="21" t="str">
        <f>IF($A223="","",N(Items!E223))</f>
        <v/>
      </c>
      <c r="N223" s="23" t="str">
        <f t="shared" si="7"/>
        <v/>
      </c>
      <c r="O223" s="21" t="str">
        <f>IF($A223="","",IF(L223&lt;=M223,MAX(0,N(Items!F223)-L223),0))</f>
        <v/>
      </c>
      <c r="P223" s="24" t="str">
        <f>IF($A223="","",ROUND(L223*N(Items!D223),2))</f>
        <v/>
      </c>
    </row>
    <row r="224" spans="1:16" x14ac:dyDescent="0.3">
      <c r="A224" s="16" t="str">
        <f>IF(Items!A224="","",Items!A224)</f>
        <v/>
      </c>
      <c r="B224" s="16" t="str">
        <f>IF($A224="","",Items!B224)</f>
        <v/>
      </c>
      <c r="C224" s="16" t="str">
        <f>IF($A224="","",Items!C224&amp;"")</f>
        <v/>
      </c>
      <c r="D224" s="21" t="str">
        <f>IF(OR($A224="",Locations!$A$7=""),"",N(Opening!C224)+SUMIFS(Movements!$D$4:$D$2003,Movements!$B$4:$B$2003,$A224,Movements!$F$4:$F$2003,Locations!$A$7)-SUMIFS(Movements!$D$4:$D$2003,Movements!$B$4:$B$2003,$A224,Movements!$E$4:$E$2003,Locations!$A$7))</f>
        <v/>
      </c>
      <c r="E224" s="21" t="str">
        <f>IF(OR($A224="",Locations!$A$8=""),"",N(Opening!D224)+SUMIFS(Movements!$D$4:$D$2003,Movements!$B$4:$B$2003,$A224,Movements!$F$4:$F$2003,Locations!$A$8)-SUMIFS(Movements!$D$4:$D$2003,Movements!$B$4:$B$2003,$A224,Movements!$E$4:$E$2003,Locations!$A$8))</f>
        <v/>
      </c>
      <c r="F224" s="21" t="str">
        <f>IF(OR($A224="",Locations!$A$9=""),"",N(Opening!E224)+SUMIFS(Movements!$D$4:$D$2003,Movements!$B$4:$B$2003,$A224,Movements!$F$4:$F$2003,Locations!$A$9)-SUMIFS(Movements!$D$4:$D$2003,Movements!$B$4:$B$2003,$A224,Movements!$E$4:$E$2003,Locations!$A$9))</f>
        <v/>
      </c>
      <c r="G224" s="21" t="str">
        <f>IF(OR($A224="",Locations!$A$10=""),"",N(Opening!F224)+SUMIFS(Movements!$D$4:$D$2003,Movements!$B$4:$B$2003,$A224,Movements!$F$4:$F$2003,Locations!$A$10)-SUMIFS(Movements!$D$4:$D$2003,Movements!$B$4:$B$2003,$A224,Movements!$E$4:$E$2003,Locations!$A$10))</f>
        <v/>
      </c>
      <c r="H224" s="21" t="str">
        <f>IF(OR($A224="",Locations!$A$11=""),"",N(Opening!G224)+SUMIFS(Movements!$D$4:$D$2003,Movements!$B$4:$B$2003,$A224,Movements!$F$4:$F$2003,Locations!$A$11)-SUMIFS(Movements!$D$4:$D$2003,Movements!$B$4:$B$2003,$A224,Movements!$E$4:$E$2003,Locations!$A$11))</f>
        <v/>
      </c>
      <c r="I224" s="21" t="str">
        <f>IF(OR($A224="",Locations!$A$12=""),"",N(Opening!H224)+SUMIFS(Movements!$D$4:$D$2003,Movements!$B$4:$B$2003,$A224,Movements!$F$4:$F$2003,Locations!$A$12)-SUMIFS(Movements!$D$4:$D$2003,Movements!$B$4:$B$2003,$A224,Movements!$E$4:$E$2003,Locations!$A$12))</f>
        <v/>
      </c>
      <c r="J224" s="21" t="str">
        <f>IF(OR($A224="",Locations!$A$13=""),"",N(Opening!I224)+SUMIFS(Movements!$D$4:$D$2003,Movements!$B$4:$B$2003,$A224,Movements!$F$4:$F$2003,Locations!$A$13)-SUMIFS(Movements!$D$4:$D$2003,Movements!$B$4:$B$2003,$A224,Movements!$E$4:$E$2003,Locations!$A$13))</f>
        <v/>
      </c>
      <c r="K224" s="21" t="str">
        <f>IF(OR($A224="",Locations!$A$14=""),"",N(Opening!J224)+SUMIFS(Movements!$D$4:$D$2003,Movements!$B$4:$B$2003,$A224,Movements!$F$4:$F$2003,Locations!$A$14)-SUMIFS(Movements!$D$4:$D$2003,Movements!$B$4:$B$2003,$A224,Movements!$E$4:$E$2003,Locations!$A$14))</f>
        <v/>
      </c>
      <c r="L224" s="22" t="str">
        <f t="shared" si="6"/>
        <v/>
      </c>
      <c r="M224" s="21" t="str">
        <f>IF($A224="","",N(Items!E224))</f>
        <v/>
      </c>
      <c r="N224" s="23" t="str">
        <f t="shared" si="7"/>
        <v/>
      </c>
      <c r="O224" s="21" t="str">
        <f>IF($A224="","",IF(L224&lt;=M224,MAX(0,N(Items!F224)-L224),0))</f>
        <v/>
      </c>
      <c r="P224" s="24" t="str">
        <f>IF($A224="","",ROUND(L224*N(Items!D224),2))</f>
        <v/>
      </c>
    </row>
    <row r="225" spans="1:16" x14ac:dyDescent="0.3">
      <c r="A225" s="16" t="str">
        <f>IF(Items!A225="","",Items!A225)</f>
        <v/>
      </c>
      <c r="B225" s="16" t="str">
        <f>IF($A225="","",Items!B225)</f>
        <v/>
      </c>
      <c r="C225" s="16" t="str">
        <f>IF($A225="","",Items!C225&amp;"")</f>
        <v/>
      </c>
      <c r="D225" s="21" t="str">
        <f>IF(OR($A225="",Locations!$A$7=""),"",N(Opening!C225)+SUMIFS(Movements!$D$4:$D$2003,Movements!$B$4:$B$2003,$A225,Movements!$F$4:$F$2003,Locations!$A$7)-SUMIFS(Movements!$D$4:$D$2003,Movements!$B$4:$B$2003,$A225,Movements!$E$4:$E$2003,Locations!$A$7))</f>
        <v/>
      </c>
      <c r="E225" s="21" t="str">
        <f>IF(OR($A225="",Locations!$A$8=""),"",N(Opening!D225)+SUMIFS(Movements!$D$4:$D$2003,Movements!$B$4:$B$2003,$A225,Movements!$F$4:$F$2003,Locations!$A$8)-SUMIFS(Movements!$D$4:$D$2003,Movements!$B$4:$B$2003,$A225,Movements!$E$4:$E$2003,Locations!$A$8))</f>
        <v/>
      </c>
      <c r="F225" s="21" t="str">
        <f>IF(OR($A225="",Locations!$A$9=""),"",N(Opening!E225)+SUMIFS(Movements!$D$4:$D$2003,Movements!$B$4:$B$2003,$A225,Movements!$F$4:$F$2003,Locations!$A$9)-SUMIFS(Movements!$D$4:$D$2003,Movements!$B$4:$B$2003,$A225,Movements!$E$4:$E$2003,Locations!$A$9))</f>
        <v/>
      </c>
      <c r="G225" s="21" t="str">
        <f>IF(OR($A225="",Locations!$A$10=""),"",N(Opening!F225)+SUMIFS(Movements!$D$4:$D$2003,Movements!$B$4:$B$2003,$A225,Movements!$F$4:$F$2003,Locations!$A$10)-SUMIFS(Movements!$D$4:$D$2003,Movements!$B$4:$B$2003,$A225,Movements!$E$4:$E$2003,Locations!$A$10))</f>
        <v/>
      </c>
      <c r="H225" s="21" t="str">
        <f>IF(OR($A225="",Locations!$A$11=""),"",N(Opening!G225)+SUMIFS(Movements!$D$4:$D$2003,Movements!$B$4:$B$2003,$A225,Movements!$F$4:$F$2003,Locations!$A$11)-SUMIFS(Movements!$D$4:$D$2003,Movements!$B$4:$B$2003,$A225,Movements!$E$4:$E$2003,Locations!$A$11))</f>
        <v/>
      </c>
      <c r="I225" s="21" t="str">
        <f>IF(OR($A225="",Locations!$A$12=""),"",N(Opening!H225)+SUMIFS(Movements!$D$4:$D$2003,Movements!$B$4:$B$2003,$A225,Movements!$F$4:$F$2003,Locations!$A$12)-SUMIFS(Movements!$D$4:$D$2003,Movements!$B$4:$B$2003,$A225,Movements!$E$4:$E$2003,Locations!$A$12))</f>
        <v/>
      </c>
      <c r="J225" s="21" t="str">
        <f>IF(OR($A225="",Locations!$A$13=""),"",N(Opening!I225)+SUMIFS(Movements!$D$4:$D$2003,Movements!$B$4:$B$2003,$A225,Movements!$F$4:$F$2003,Locations!$A$13)-SUMIFS(Movements!$D$4:$D$2003,Movements!$B$4:$B$2003,$A225,Movements!$E$4:$E$2003,Locations!$A$13))</f>
        <v/>
      </c>
      <c r="K225" s="21" t="str">
        <f>IF(OR($A225="",Locations!$A$14=""),"",N(Opening!J225)+SUMIFS(Movements!$D$4:$D$2003,Movements!$B$4:$B$2003,$A225,Movements!$F$4:$F$2003,Locations!$A$14)-SUMIFS(Movements!$D$4:$D$2003,Movements!$B$4:$B$2003,$A225,Movements!$E$4:$E$2003,Locations!$A$14))</f>
        <v/>
      </c>
      <c r="L225" s="22" t="str">
        <f t="shared" si="6"/>
        <v/>
      </c>
      <c r="M225" s="21" t="str">
        <f>IF($A225="","",N(Items!E225))</f>
        <v/>
      </c>
      <c r="N225" s="23" t="str">
        <f t="shared" si="7"/>
        <v/>
      </c>
      <c r="O225" s="21" t="str">
        <f>IF($A225="","",IF(L225&lt;=M225,MAX(0,N(Items!F225)-L225),0))</f>
        <v/>
      </c>
      <c r="P225" s="24" t="str">
        <f>IF($A225="","",ROUND(L225*N(Items!D225),2))</f>
        <v/>
      </c>
    </row>
    <row r="226" spans="1:16" x14ac:dyDescent="0.3">
      <c r="A226" s="16" t="str">
        <f>IF(Items!A226="","",Items!A226)</f>
        <v/>
      </c>
      <c r="B226" s="16" t="str">
        <f>IF($A226="","",Items!B226)</f>
        <v/>
      </c>
      <c r="C226" s="16" t="str">
        <f>IF($A226="","",Items!C226&amp;"")</f>
        <v/>
      </c>
      <c r="D226" s="21" t="str">
        <f>IF(OR($A226="",Locations!$A$7=""),"",N(Opening!C226)+SUMIFS(Movements!$D$4:$D$2003,Movements!$B$4:$B$2003,$A226,Movements!$F$4:$F$2003,Locations!$A$7)-SUMIFS(Movements!$D$4:$D$2003,Movements!$B$4:$B$2003,$A226,Movements!$E$4:$E$2003,Locations!$A$7))</f>
        <v/>
      </c>
      <c r="E226" s="21" t="str">
        <f>IF(OR($A226="",Locations!$A$8=""),"",N(Opening!D226)+SUMIFS(Movements!$D$4:$D$2003,Movements!$B$4:$B$2003,$A226,Movements!$F$4:$F$2003,Locations!$A$8)-SUMIFS(Movements!$D$4:$D$2003,Movements!$B$4:$B$2003,$A226,Movements!$E$4:$E$2003,Locations!$A$8))</f>
        <v/>
      </c>
      <c r="F226" s="21" t="str">
        <f>IF(OR($A226="",Locations!$A$9=""),"",N(Opening!E226)+SUMIFS(Movements!$D$4:$D$2003,Movements!$B$4:$B$2003,$A226,Movements!$F$4:$F$2003,Locations!$A$9)-SUMIFS(Movements!$D$4:$D$2003,Movements!$B$4:$B$2003,$A226,Movements!$E$4:$E$2003,Locations!$A$9))</f>
        <v/>
      </c>
      <c r="G226" s="21" t="str">
        <f>IF(OR($A226="",Locations!$A$10=""),"",N(Opening!F226)+SUMIFS(Movements!$D$4:$D$2003,Movements!$B$4:$B$2003,$A226,Movements!$F$4:$F$2003,Locations!$A$10)-SUMIFS(Movements!$D$4:$D$2003,Movements!$B$4:$B$2003,$A226,Movements!$E$4:$E$2003,Locations!$A$10))</f>
        <v/>
      </c>
      <c r="H226" s="21" t="str">
        <f>IF(OR($A226="",Locations!$A$11=""),"",N(Opening!G226)+SUMIFS(Movements!$D$4:$D$2003,Movements!$B$4:$B$2003,$A226,Movements!$F$4:$F$2003,Locations!$A$11)-SUMIFS(Movements!$D$4:$D$2003,Movements!$B$4:$B$2003,$A226,Movements!$E$4:$E$2003,Locations!$A$11))</f>
        <v/>
      </c>
      <c r="I226" s="21" t="str">
        <f>IF(OR($A226="",Locations!$A$12=""),"",N(Opening!H226)+SUMIFS(Movements!$D$4:$D$2003,Movements!$B$4:$B$2003,$A226,Movements!$F$4:$F$2003,Locations!$A$12)-SUMIFS(Movements!$D$4:$D$2003,Movements!$B$4:$B$2003,$A226,Movements!$E$4:$E$2003,Locations!$A$12))</f>
        <v/>
      </c>
      <c r="J226" s="21" t="str">
        <f>IF(OR($A226="",Locations!$A$13=""),"",N(Opening!I226)+SUMIFS(Movements!$D$4:$D$2003,Movements!$B$4:$B$2003,$A226,Movements!$F$4:$F$2003,Locations!$A$13)-SUMIFS(Movements!$D$4:$D$2003,Movements!$B$4:$B$2003,$A226,Movements!$E$4:$E$2003,Locations!$A$13))</f>
        <v/>
      </c>
      <c r="K226" s="21" t="str">
        <f>IF(OR($A226="",Locations!$A$14=""),"",N(Opening!J226)+SUMIFS(Movements!$D$4:$D$2003,Movements!$B$4:$B$2003,$A226,Movements!$F$4:$F$2003,Locations!$A$14)-SUMIFS(Movements!$D$4:$D$2003,Movements!$B$4:$B$2003,$A226,Movements!$E$4:$E$2003,Locations!$A$14))</f>
        <v/>
      </c>
      <c r="L226" s="22" t="str">
        <f t="shared" si="6"/>
        <v/>
      </c>
      <c r="M226" s="21" t="str">
        <f>IF($A226="","",N(Items!E226))</f>
        <v/>
      </c>
      <c r="N226" s="23" t="str">
        <f t="shared" si="7"/>
        <v/>
      </c>
      <c r="O226" s="21" t="str">
        <f>IF($A226="","",IF(L226&lt;=M226,MAX(0,N(Items!F226)-L226),0))</f>
        <v/>
      </c>
      <c r="P226" s="24" t="str">
        <f>IF($A226="","",ROUND(L226*N(Items!D226),2))</f>
        <v/>
      </c>
    </row>
    <row r="227" spans="1:16" x14ac:dyDescent="0.3">
      <c r="A227" s="16" t="str">
        <f>IF(Items!A227="","",Items!A227)</f>
        <v/>
      </c>
      <c r="B227" s="16" t="str">
        <f>IF($A227="","",Items!B227)</f>
        <v/>
      </c>
      <c r="C227" s="16" t="str">
        <f>IF($A227="","",Items!C227&amp;"")</f>
        <v/>
      </c>
      <c r="D227" s="21" t="str">
        <f>IF(OR($A227="",Locations!$A$7=""),"",N(Opening!C227)+SUMIFS(Movements!$D$4:$D$2003,Movements!$B$4:$B$2003,$A227,Movements!$F$4:$F$2003,Locations!$A$7)-SUMIFS(Movements!$D$4:$D$2003,Movements!$B$4:$B$2003,$A227,Movements!$E$4:$E$2003,Locations!$A$7))</f>
        <v/>
      </c>
      <c r="E227" s="21" t="str">
        <f>IF(OR($A227="",Locations!$A$8=""),"",N(Opening!D227)+SUMIFS(Movements!$D$4:$D$2003,Movements!$B$4:$B$2003,$A227,Movements!$F$4:$F$2003,Locations!$A$8)-SUMIFS(Movements!$D$4:$D$2003,Movements!$B$4:$B$2003,$A227,Movements!$E$4:$E$2003,Locations!$A$8))</f>
        <v/>
      </c>
      <c r="F227" s="21" t="str">
        <f>IF(OR($A227="",Locations!$A$9=""),"",N(Opening!E227)+SUMIFS(Movements!$D$4:$D$2003,Movements!$B$4:$B$2003,$A227,Movements!$F$4:$F$2003,Locations!$A$9)-SUMIFS(Movements!$D$4:$D$2003,Movements!$B$4:$B$2003,$A227,Movements!$E$4:$E$2003,Locations!$A$9))</f>
        <v/>
      </c>
      <c r="G227" s="21" t="str">
        <f>IF(OR($A227="",Locations!$A$10=""),"",N(Opening!F227)+SUMIFS(Movements!$D$4:$D$2003,Movements!$B$4:$B$2003,$A227,Movements!$F$4:$F$2003,Locations!$A$10)-SUMIFS(Movements!$D$4:$D$2003,Movements!$B$4:$B$2003,$A227,Movements!$E$4:$E$2003,Locations!$A$10))</f>
        <v/>
      </c>
      <c r="H227" s="21" t="str">
        <f>IF(OR($A227="",Locations!$A$11=""),"",N(Opening!G227)+SUMIFS(Movements!$D$4:$D$2003,Movements!$B$4:$B$2003,$A227,Movements!$F$4:$F$2003,Locations!$A$11)-SUMIFS(Movements!$D$4:$D$2003,Movements!$B$4:$B$2003,$A227,Movements!$E$4:$E$2003,Locations!$A$11))</f>
        <v/>
      </c>
      <c r="I227" s="21" t="str">
        <f>IF(OR($A227="",Locations!$A$12=""),"",N(Opening!H227)+SUMIFS(Movements!$D$4:$D$2003,Movements!$B$4:$B$2003,$A227,Movements!$F$4:$F$2003,Locations!$A$12)-SUMIFS(Movements!$D$4:$D$2003,Movements!$B$4:$B$2003,$A227,Movements!$E$4:$E$2003,Locations!$A$12))</f>
        <v/>
      </c>
      <c r="J227" s="21" t="str">
        <f>IF(OR($A227="",Locations!$A$13=""),"",N(Opening!I227)+SUMIFS(Movements!$D$4:$D$2003,Movements!$B$4:$B$2003,$A227,Movements!$F$4:$F$2003,Locations!$A$13)-SUMIFS(Movements!$D$4:$D$2003,Movements!$B$4:$B$2003,$A227,Movements!$E$4:$E$2003,Locations!$A$13))</f>
        <v/>
      </c>
      <c r="K227" s="21" t="str">
        <f>IF(OR($A227="",Locations!$A$14=""),"",N(Opening!J227)+SUMIFS(Movements!$D$4:$D$2003,Movements!$B$4:$B$2003,$A227,Movements!$F$4:$F$2003,Locations!$A$14)-SUMIFS(Movements!$D$4:$D$2003,Movements!$B$4:$B$2003,$A227,Movements!$E$4:$E$2003,Locations!$A$14))</f>
        <v/>
      </c>
      <c r="L227" s="22" t="str">
        <f t="shared" si="6"/>
        <v/>
      </c>
      <c r="M227" s="21" t="str">
        <f>IF($A227="","",N(Items!E227))</f>
        <v/>
      </c>
      <c r="N227" s="23" t="str">
        <f t="shared" si="7"/>
        <v/>
      </c>
      <c r="O227" s="21" t="str">
        <f>IF($A227="","",IF(L227&lt;=M227,MAX(0,N(Items!F227)-L227),0))</f>
        <v/>
      </c>
      <c r="P227" s="24" t="str">
        <f>IF($A227="","",ROUND(L227*N(Items!D227),2))</f>
        <v/>
      </c>
    </row>
    <row r="228" spans="1:16" x14ac:dyDescent="0.3">
      <c r="A228" s="16" t="str">
        <f>IF(Items!A228="","",Items!A228)</f>
        <v/>
      </c>
      <c r="B228" s="16" t="str">
        <f>IF($A228="","",Items!B228)</f>
        <v/>
      </c>
      <c r="C228" s="16" t="str">
        <f>IF($A228="","",Items!C228&amp;"")</f>
        <v/>
      </c>
      <c r="D228" s="21" t="str">
        <f>IF(OR($A228="",Locations!$A$7=""),"",N(Opening!C228)+SUMIFS(Movements!$D$4:$D$2003,Movements!$B$4:$B$2003,$A228,Movements!$F$4:$F$2003,Locations!$A$7)-SUMIFS(Movements!$D$4:$D$2003,Movements!$B$4:$B$2003,$A228,Movements!$E$4:$E$2003,Locations!$A$7))</f>
        <v/>
      </c>
      <c r="E228" s="21" t="str">
        <f>IF(OR($A228="",Locations!$A$8=""),"",N(Opening!D228)+SUMIFS(Movements!$D$4:$D$2003,Movements!$B$4:$B$2003,$A228,Movements!$F$4:$F$2003,Locations!$A$8)-SUMIFS(Movements!$D$4:$D$2003,Movements!$B$4:$B$2003,$A228,Movements!$E$4:$E$2003,Locations!$A$8))</f>
        <v/>
      </c>
      <c r="F228" s="21" t="str">
        <f>IF(OR($A228="",Locations!$A$9=""),"",N(Opening!E228)+SUMIFS(Movements!$D$4:$D$2003,Movements!$B$4:$B$2003,$A228,Movements!$F$4:$F$2003,Locations!$A$9)-SUMIFS(Movements!$D$4:$D$2003,Movements!$B$4:$B$2003,$A228,Movements!$E$4:$E$2003,Locations!$A$9))</f>
        <v/>
      </c>
      <c r="G228" s="21" t="str">
        <f>IF(OR($A228="",Locations!$A$10=""),"",N(Opening!F228)+SUMIFS(Movements!$D$4:$D$2003,Movements!$B$4:$B$2003,$A228,Movements!$F$4:$F$2003,Locations!$A$10)-SUMIFS(Movements!$D$4:$D$2003,Movements!$B$4:$B$2003,$A228,Movements!$E$4:$E$2003,Locations!$A$10))</f>
        <v/>
      </c>
      <c r="H228" s="21" t="str">
        <f>IF(OR($A228="",Locations!$A$11=""),"",N(Opening!G228)+SUMIFS(Movements!$D$4:$D$2003,Movements!$B$4:$B$2003,$A228,Movements!$F$4:$F$2003,Locations!$A$11)-SUMIFS(Movements!$D$4:$D$2003,Movements!$B$4:$B$2003,$A228,Movements!$E$4:$E$2003,Locations!$A$11))</f>
        <v/>
      </c>
      <c r="I228" s="21" t="str">
        <f>IF(OR($A228="",Locations!$A$12=""),"",N(Opening!H228)+SUMIFS(Movements!$D$4:$D$2003,Movements!$B$4:$B$2003,$A228,Movements!$F$4:$F$2003,Locations!$A$12)-SUMIFS(Movements!$D$4:$D$2003,Movements!$B$4:$B$2003,$A228,Movements!$E$4:$E$2003,Locations!$A$12))</f>
        <v/>
      </c>
      <c r="J228" s="21" t="str">
        <f>IF(OR($A228="",Locations!$A$13=""),"",N(Opening!I228)+SUMIFS(Movements!$D$4:$D$2003,Movements!$B$4:$B$2003,$A228,Movements!$F$4:$F$2003,Locations!$A$13)-SUMIFS(Movements!$D$4:$D$2003,Movements!$B$4:$B$2003,$A228,Movements!$E$4:$E$2003,Locations!$A$13))</f>
        <v/>
      </c>
      <c r="K228" s="21" t="str">
        <f>IF(OR($A228="",Locations!$A$14=""),"",N(Opening!J228)+SUMIFS(Movements!$D$4:$D$2003,Movements!$B$4:$B$2003,$A228,Movements!$F$4:$F$2003,Locations!$A$14)-SUMIFS(Movements!$D$4:$D$2003,Movements!$B$4:$B$2003,$A228,Movements!$E$4:$E$2003,Locations!$A$14))</f>
        <v/>
      </c>
      <c r="L228" s="22" t="str">
        <f t="shared" si="6"/>
        <v/>
      </c>
      <c r="M228" s="21" t="str">
        <f>IF($A228="","",N(Items!E228))</f>
        <v/>
      </c>
      <c r="N228" s="23" t="str">
        <f t="shared" si="7"/>
        <v/>
      </c>
      <c r="O228" s="21" t="str">
        <f>IF($A228="","",IF(L228&lt;=M228,MAX(0,N(Items!F228)-L228),0))</f>
        <v/>
      </c>
      <c r="P228" s="24" t="str">
        <f>IF($A228="","",ROUND(L228*N(Items!D228),2))</f>
        <v/>
      </c>
    </row>
    <row r="229" spans="1:16" x14ac:dyDescent="0.3">
      <c r="A229" s="16" t="str">
        <f>IF(Items!A229="","",Items!A229)</f>
        <v/>
      </c>
      <c r="B229" s="16" t="str">
        <f>IF($A229="","",Items!B229)</f>
        <v/>
      </c>
      <c r="C229" s="16" t="str">
        <f>IF($A229="","",Items!C229&amp;"")</f>
        <v/>
      </c>
      <c r="D229" s="21" t="str">
        <f>IF(OR($A229="",Locations!$A$7=""),"",N(Opening!C229)+SUMIFS(Movements!$D$4:$D$2003,Movements!$B$4:$B$2003,$A229,Movements!$F$4:$F$2003,Locations!$A$7)-SUMIFS(Movements!$D$4:$D$2003,Movements!$B$4:$B$2003,$A229,Movements!$E$4:$E$2003,Locations!$A$7))</f>
        <v/>
      </c>
      <c r="E229" s="21" t="str">
        <f>IF(OR($A229="",Locations!$A$8=""),"",N(Opening!D229)+SUMIFS(Movements!$D$4:$D$2003,Movements!$B$4:$B$2003,$A229,Movements!$F$4:$F$2003,Locations!$A$8)-SUMIFS(Movements!$D$4:$D$2003,Movements!$B$4:$B$2003,$A229,Movements!$E$4:$E$2003,Locations!$A$8))</f>
        <v/>
      </c>
      <c r="F229" s="21" t="str">
        <f>IF(OR($A229="",Locations!$A$9=""),"",N(Opening!E229)+SUMIFS(Movements!$D$4:$D$2003,Movements!$B$4:$B$2003,$A229,Movements!$F$4:$F$2003,Locations!$A$9)-SUMIFS(Movements!$D$4:$D$2003,Movements!$B$4:$B$2003,$A229,Movements!$E$4:$E$2003,Locations!$A$9))</f>
        <v/>
      </c>
      <c r="G229" s="21" t="str">
        <f>IF(OR($A229="",Locations!$A$10=""),"",N(Opening!F229)+SUMIFS(Movements!$D$4:$D$2003,Movements!$B$4:$B$2003,$A229,Movements!$F$4:$F$2003,Locations!$A$10)-SUMIFS(Movements!$D$4:$D$2003,Movements!$B$4:$B$2003,$A229,Movements!$E$4:$E$2003,Locations!$A$10))</f>
        <v/>
      </c>
      <c r="H229" s="21" t="str">
        <f>IF(OR($A229="",Locations!$A$11=""),"",N(Opening!G229)+SUMIFS(Movements!$D$4:$D$2003,Movements!$B$4:$B$2003,$A229,Movements!$F$4:$F$2003,Locations!$A$11)-SUMIFS(Movements!$D$4:$D$2003,Movements!$B$4:$B$2003,$A229,Movements!$E$4:$E$2003,Locations!$A$11))</f>
        <v/>
      </c>
      <c r="I229" s="21" t="str">
        <f>IF(OR($A229="",Locations!$A$12=""),"",N(Opening!H229)+SUMIFS(Movements!$D$4:$D$2003,Movements!$B$4:$B$2003,$A229,Movements!$F$4:$F$2003,Locations!$A$12)-SUMIFS(Movements!$D$4:$D$2003,Movements!$B$4:$B$2003,$A229,Movements!$E$4:$E$2003,Locations!$A$12))</f>
        <v/>
      </c>
      <c r="J229" s="21" t="str">
        <f>IF(OR($A229="",Locations!$A$13=""),"",N(Opening!I229)+SUMIFS(Movements!$D$4:$D$2003,Movements!$B$4:$B$2003,$A229,Movements!$F$4:$F$2003,Locations!$A$13)-SUMIFS(Movements!$D$4:$D$2003,Movements!$B$4:$B$2003,$A229,Movements!$E$4:$E$2003,Locations!$A$13))</f>
        <v/>
      </c>
      <c r="K229" s="21" t="str">
        <f>IF(OR($A229="",Locations!$A$14=""),"",N(Opening!J229)+SUMIFS(Movements!$D$4:$D$2003,Movements!$B$4:$B$2003,$A229,Movements!$F$4:$F$2003,Locations!$A$14)-SUMIFS(Movements!$D$4:$D$2003,Movements!$B$4:$B$2003,$A229,Movements!$E$4:$E$2003,Locations!$A$14))</f>
        <v/>
      </c>
      <c r="L229" s="22" t="str">
        <f t="shared" si="6"/>
        <v/>
      </c>
      <c r="M229" s="21" t="str">
        <f>IF($A229="","",N(Items!E229))</f>
        <v/>
      </c>
      <c r="N229" s="23" t="str">
        <f t="shared" si="7"/>
        <v/>
      </c>
      <c r="O229" s="21" t="str">
        <f>IF($A229="","",IF(L229&lt;=M229,MAX(0,N(Items!F229)-L229),0))</f>
        <v/>
      </c>
      <c r="P229" s="24" t="str">
        <f>IF($A229="","",ROUND(L229*N(Items!D229),2))</f>
        <v/>
      </c>
    </row>
    <row r="230" spans="1:16" x14ac:dyDescent="0.3">
      <c r="A230" s="16" t="str">
        <f>IF(Items!A230="","",Items!A230)</f>
        <v/>
      </c>
      <c r="B230" s="16" t="str">
        <f>IF($A230="","",Items!B230)</f>
        <v/>
      </c>
      <c r="C230" s="16" t="str">
        <f>IF($A230="","",Items!C230&amp;"")</f>
        <v/>
      </c>
      <c r="D230" s="21" t="str">
        <f>IF(OR($A230="",Locations!$A$7=""),"",N(Opening!C230)+SUMIFS(Movements!$D$4:$D$2003,Movements!$B$4:$B$2003,$A230,Movements!$F$4:$F$2003,Locations!$A$7)-SUMIFS(Movements!$D$4:$D$2003,Movements!$B$4:$B$2003,$A230,Movements!$E$4:$E$2003,Locations!$A$7))</f>
        <v/>
      </c>
      <c r="E230" s="21" t="str">
        <f>IF(OR($A230="",Locations!$A$8=""),"",N(Opening!D230)+SUMIFS(Movements!$D$4:$D$2003,Movements!$B$4:$B$2003,$A230,Movements!$F$4:$F$2003,Locations!$A$8)-SUMIFS(Movements!$D$4:$D$2003,Movements!$B$4:$B$2003,$A230,Movements!$E$4:$E$2003,Locations!$A$8))</f>
        <v/>
      </c>
      <c r="F230" s="21" t="str">
        <f>IF(OR($A230="",Locations!$A$9=""),"",N(Opening!E230)+SUMIFS(Movements!$D$4:$D$2003,Movements!$B$4:$B$2003,$A230,Movements!$F$4:$F$2003,Locations!$A$9)-SUMIFS(Movements!$D$4:$D$2003,Movements!$B$4:$B$2003,$A230,Movements!$E$4:$E$2003,Locations!$A$9))</f>
        <v/>
      </c>
      <c r="G230" s="21" t="str">
        <f>IF(OR($A230="",Locations!$A$10=""),"",N(Opening!F230)+SUMIFS(Movements!$D$4:$D$2003,Movements!$B$4:$B$2003,$A230,Movements!$F$4:$F$2003,Locations!$A$10)-SUMIFS(Movements!$D$4:$D$2003,Movements!$B$4:$B$2003,$A230,Movements!$E$4:$E$2003,Locations!$A$10))</f>
        <v/>
      </c>
      <c r="H230" s="21" t="str">
        <f>IF(OR($A230="",Locations!$A$11=""),"",N(Opening!G230)+SUMIFS(Movements!$D$4:$D$2003,Movements!$B$4:$B$2003,$A230,Movements!$F$4:$F$2003,Locations!$A$11)-SUMIFS(Movements!$D$4:$D$2003,Movements!$B$4:$B$2003,$A230,Movements!$E$4:$E$2003,Locations!$A$11))</f>
        <v/>
      </c>
      <c r="I230" s="21" t="str">
        <f>IF(OR($A230="",Locations!$A$12=""),"",N(Opening!H230)+SUMIFS(Movements!$D$4:$D$2003,Movements!$B$4:$B$2003,$A230,Movements!$F$4:$F$2003,Locations!$A$12)-SUMIFS(Movements!$D$4:$D$2003,Movements!$B$4:$B$2003,$A230,Movements!$E$4:$E$2003,Locations!$A$12))</f>
        <v/>
      </c>
      <c r="J230" s="21" t="str">
        <f>IF(OR($A230="",Locations!$A$13=""),"",N(Opening!I230)+SUMIFS(Movements!$D$4:$D$2003,Movements!$B$4:$B$2003,$A230,Movements!$F$4:$F$2003,Locations!$A$13)-SUMIFS(Movements!$D$4:$D$2003,Movements!$B$4:$B$2003,$A230,Movements!$E$4:$E$2003,Locations!$A$13))</f>
        <v/>
      </c>
      <c r="K230" s="21" t="str">
        <f>IF(OR($A230="",Locations!$A$14=""),"",N(Opening!J230)+SUMIFS(Movements!$D$4:$D$2003,Movements!$B$4:$B$2003,$A230,Movements!$F$4:$F$2003,Locations!$A$14)-SUMIFS(Movements!$D$4:$D$2003,Movements!$B$4:$B$2003,$A230,Movements!$E$4:$E$2003,Locations!$A$14))</f>
        <v/>
      </c>
      <c r="L230" s="22" t="str">
        <f t="shared" si="6"/>
        <v/>
      </c>
      <c r="M230" s="21" t="str">
        <f>IF($A230="","",N(Items!E230))</f>
        <v/>
      </c>
      <c r="N230" s="23" t="str">
        <f t="shared" si="7"/>
        <v/>
      </c>
      <c r="O230" s="21" t="str">
        <f>IF($A230="","",IF(L230&lt;=M230,MAX(0,N(Items!F230)-L230),0))</f>
        <v/>
      </c>
      <c r="P230" s="24" t="str">
        <f>IF($A230="","",ROUND(L230*N(Items!D230),2))</f>
        <v/>
      </c>
    </row>
    <row r="231" spans="1:16" x14ac:dyDescent="0.3">
      <c r="A231" s="16" t="str">
        <f>IF(Items!A231="","",Items!A231)</f>
        <v/>
      </c>
      <c r="B231" s="16" t="str">
        <f>IF($A231="","",Items!B231)</f>
        <v/>
      </c>
      <c r="C231" s="16" t="str">
        <f>IF($A231="","",Items!C231&amp;"")</f>
        <v/>
      </c>
      <c r="D231" s="21" t="str">
        <f>IF(OR($A231="",Locations!$A$7=""),"",N(Opening!C231)+SUMIFS(Movements!$D$4:$D$2003,Movements!$B$4:$B$2003,$A231,Movements!$F$4:$F$2003,Locations!$A$7)-SUMIFS(Movements!$D$4:$D$2003,Movements!$B$4:$B$2003,$A231,Movements!$E$4:$E$2003,Locations!$A$7))</f>
        <v/>
      </c>
      <c r="E231" s="21" t="str">
        <f>IF(OR($A231="",Locations!$A$8=""),"",N(Opening!D231)+SUMIFS(Movements!$D$4:$D$2003,Movements!$B$4:$B$2003,$A231,Movements!$F$4:$F$2003,Locations!$A$8)-SUMIFS(Movements!$D$4:$D$2003,Movements!$B$4:$B$2003,$A231,Movements!$E$4:$E$2003,Locations!$A$8))</f>
        <v/>
      </c>
      <c r="F231" s="21" t="str">
        <f>IF(OR($A231="",Locations!$A$9=""),"",N(Opening!E231)+SUMIFS(Movements!$D$4:$D$2003,Movements!$B$4:$B$2003,$A231,Movements!$F$4:$F$2003,Locations!$A$9)-SUMIFS(Movements!$D$4:$D$2003,Movements!$B$4:$B$2003,$A231,Movements!$E$4:$E$2003,Locations!$A$9))</f>
        <v/>
      </c>
      <c r="G231" s="21" t="str">
        <f>IF(OR($A231="",Locations!$A$10=""),"",N(Opening!F231)+SUMIFS(Movements!$D$4:$D$2003,Movements!$B$4:$B$2003,$A231,Movements!$F$4:$F$2003,Locations!$A$10)-SUMIFS(Movements!$D$4:$D$2003,Movements!$B$4:$B$2003,$A231,Movements!$E$4:$E$2003,Locations!$A$10))</f>
        <v/>
      </c>
      <c r="H231" s="21" t="str">
        <f>IF(OR($A231="",Locations!$A$11=""),"",N(Opening!G231)+SUMIFS(Movements!$D$4:$D$2003,Movements!$B$4:$B$2003,$A231,Movements!$F$4:$F$2003,Locations!$A$11)-SUMIFS(Movements!$D$4:$D$2003,Movements!$B$4:$B$2003,$A231,Movements!$E$4:$E$2003,Locations!$A$11))</f>
        <v/>
      </c>
      <c r="I231" s="21" t="str">
        <f>IF(OR($A231="",Locations!$A$12=""),"",N(Opening!H231)+SUMIFS(Movements!$D$4:$D$2003,Movements!$B$4:$B$2003,$A231,Movements!$F$4:$F$2003,Locations!$A$12)-SUMIFS(Movements!$D$4:$D$2003,Movements!$B$4:$B$2003,$A231,Movements!$E$4:$E$2003,Locations!$A$12))</f>
        <v/>
      </c>
      <c r="J231" s="21" t="str">
        <f>IF(OR($A231="",Locations!$A$13=""),"",N(Opening!I231)+SUMIFS(Movements!$D$4:$D$2003,Movements!$B$4:$B$2003,$A231,Movements!$F$4:$F$2003,Locations!$A$13)-SUMIFS(Movements!$D$4:$D$2003,Movements!$B$4:$B$2003,$A231,Movements!$E$4:$E$2003,Locations!$A$13))</f>
        <v/>
      </c>
      <c r="K231" s="21" t="str">
        <f>IF(OR($A231="",Locations!$A$14=""),"",N(Opening!J231)+SUMIFS(Movements!$D$4:$D$2003,Movements!$B$4:$B$2003,$A231,Movements!$F$4:$F$2003,Locations!$A$14)-SUMIFS(Movements!$D$4:$D$2003,Movements!$B$4:$B$2003,$A231,Movements!$E$4:$E$2003,Locations!$A$14))</f>
        <v/>
      </c>
      <c r="L231" s="22" t="str">
        <f t="shared" si="6"/>
        <v/>
      </c>
      <c r="M231" s="21" t="str">
        <f>IF($A231="","",N(Items!E231))</f>
        <v/>
      </c>
      <c r="N231" s="23" t="str">
        <f t="shared" si="7"/>
        <v/>
      </c>
      <c r="O231" s="21" t="str">
        <f>IF($A231="","",IF(L231&lt;=M231,MAX(0,N(Items!F231)-L231),0))</f>
        <v/>
      </c>
      <c r="P231" s="24" t="str">
        <f>IF($A231="","",ROUND(L231*N(Items!D231),2))</f>
        <v/>
      </c>
    </row>
    <row r="232" spans="1:16" x14ac:dyDescent="0.3">
      <c r="A232" s="16" t="str">
        <f>IF(Items!A232="","",Items!A232)</f>
        <v/>
      </c>
      <c r="B232" s="16" t="str">
        <f>IF($A232="","",Items!B232)</f>
        <v/>
      </c>
      <c r="C232" s="16" t="str">
        <f>IF($A232="","",Items!C232&amp;"")</f>
        <v/>
      </c>
      <c r="D232" s="21" t="str">
        <f>IF(OR($A232="",Locations!$A$7=""),"",N(Opening!C232)+SUMIFS(Movements!$D$4:$D$2003,Movements!$B$4:$B$2003,$A232,Movements!$F$4:$F$2003,Locations!$A$7)-SUMIFS(Movements!$D$4:$D$2003,Movements!$B$4:$B$2003,$A232,Movements!$E$4:$E$2003,Locations!$A$7))</f>
        <v/>
      </c>
      <c r="E232" s="21" t="str">
        <f>IF(OR($A232="",Locations!$A$8=""),"",N(Opening!D232)+SUMIFS(Movements!$D$4:$D$2003,Movements!$B$4:$B$2003,$A232,Movements!$F$4:$F$2003,Locations!$A$8)-SUMIFS(Movements!$D$4:$D$2003,Movements!$B$4:$B$2003,$A232,Movements!$E$4:$E$2003,Locations!$A$8))</f>
        <v/>
      </c>
      <c r="F232" s="21" t="str">
        <f>IF(OR($A232="",Locations!$A$9=""),"",N(Opening!E232)+SUMIFS(Movements!$D$4:$D$2003,Movements!$B$4:$B$2003,$A232,Movements!$F$4:$F$2003,Locations!$A$9)-SUMIFS(Movements!$D$4:$D$2003,Movements!$B$4:$B$2003,$A232,Movements!$E$4:$E$2003,Locations!$A$9))</f>
        <v/>
      </c>
      <c r="G232" s="21" t="str">
        <f>IF(OR($A232="",Locations!$A$10=""),"",N(Opening!F232)+SUMIFS(Movements!$D$4:$D$2003,Movements!$B$4:$B$2003,$A232,Movements!$F$4:$F$2003,Locations!$A$10)-SUMIFS(Movements!$D$4:$D$2003,Movements!$B$4:$B$2003,$A232,Movements!$E$4:$E$2003,Locations!$A$10))</f>
        <v/>
      </c>
      <c r="H232" s="21" t="str">
        <f>IF(OR($A232="",Locations!$A$11=""),"",N(Opening!G232)+SUMIFS(Movements!$D$4:$D$2003,Movements!$B$4:$B$2003,$A232,Movements!$F$4:$F$2003,Locations!$A$11)-SUMIFS(Movements!$D$4:$D$2003,Movements!$B$4:$B$2003,$A232,Movements!$E$4:$E$2003,Locations!$A$11))</f>
        <v/>
      </c>
      <c r="I232" s="21" t="str">
        <f>IF(OR($A232="",Locations!$A$12=""),"",N(Opening!H232)+SUMIFS(Movements!$D$4:$D$2003,Movements!$B$4:$B$2003,$A232,Movements!$F$4:$F$2003,Locations!$A$12)-SUMIFS(Movements!$D$4:$D$2003,Movements!$B$4:$B$2003,$A232,Movements!$E$4:$E$2003,Locations!$A$12))</f>
        <v/>
      </c>
      <c r="J232" s="21" t="str">
        <f>IF(OR($A232="",Locations!$A$13=""),"",N(Opening!I232)+SUMIFS(Movements!$D$4:$D$2003,Movements!$B$4:$B$2003,$A232,Movements!$F$4:$F$2003,Locations!$A$13)-SUMIFS(Movements!$D$4:$D$2003,Movements!$B$4:$B$2003,$A232,Movements!$E$4:$E$2003,Locations!$A$13))</f>
        <v/>
      </c>
      <c r="K232" s="21" t="str">
        <f>IF(OR($A232="",Locations!$A$14=""),"",N(Opening!J232)+SUMIFS(Movements!$D$4:$D$2003,Movements!$B$4:$B$2003,$A232,Movements!$F$4:$F$2003,Locations!$A$14)-SUMIFS(Movements!$D$4:$D$2003,Movements!$B$4:$B$2003,$A232,Movements!$E$4:$E$2003,Locations!$A$14))</f>
        <v/>
      </c>
      <c r="L232" s="22" t="str">
        <f t="shared" si="6"/>
        <v/>
      </c>
      <c r="M232" s="21" t="str">
        <f>IF($A232="","",N(Items!E232))</f>
        <v/>
      </c>
      <c r="N232" s="23" t="str">
        <f t="shared" si="7"/>
        <v/>
      </c>
      <c r="O232" s="21" t="str">
        <f>IF($A232="","",IF(L232&lt;=M232,MAX(0,N(Items!F232)-L232),0))</f>
        <v/>
      </c>
      <c r="P232" s="24" t="str">
        <f>IF($A232="","",ROUND(L232*N(Items!D232),2))</f>
        <v/>
      </c>
    </row>
    <row r="233" spans="1:16" x14ac:dyDescent="0.3">
      <c r="A233" s="16" t="str">
        <f>IF(Items!A233="","",Items!A233)</f>
        <v/>
      </c>
      <c r="B233" s="16" t="str">
        <f>IF($A233="","",Items!B233)</f>
        <v/>
      </c>
      <c r="C233" s="16" t="str">
        <f>IF($A233="","",Items!C233&amp;"")</f>
        <v/>
      </c>
      <c r="D233" s="21" t="str">
        <f>IF(OR($A233="",Locations!$A$7=""),"",N(Opening!C233)+SUMIFS(Movements!$D$4:$D$2003,Movements!$B$4:$B$2003,$A233,Movements!$F$4:$F$2003,Locations!$A$7)-SUMIFS(Movements!$D$4:$D$2003,Movements!$B$4:$B$2003,$A233,Movements!$E$4:$E$2003,Locations!$A$7))</f>
        <v/>
      </c>
      <c r="E233" s="21" t="str">
        <f>IF(OR($A233="",Locations!$A$8=""),"",N(Opening!D233)+SUMIFS(Movements!$D$4:$D$2003,Movements!$B$4:$B$2003,$A233,Movements!$F$4:$F$2003,Locations!$A$8)-SUMIFS(Movements!$D$4:$D$2003,Movements!$B$4:$B$2003,$A233,Movements!$E$4:$E$2003,Locations!$A$8))</f>
        <v/>
      </c>
      <c r="F233" s="21" t="str">
        <f>IF(OR($A233="",Locations!$A$9=""),"",N(Opening!E233)+SUMIFS(Movements!$D$4:$D$2003,Movements!$B$4:$B$2003,$A233,Movements!$F$4:$F$2003,Locations!$A$9)-SUMIFS(Movements!$D$4:$D$2003,Movements!$B$4:$B$2003,$A233,Movements!$E$4:$E$2003,Locations!$A$9))</f>
        <v/>
      </c>
      <c r="G233" s="21" t="str">
        <f>IF(OR($A233="",Locations!$A$10=""),"",N(Opening!F233)+SUMIFS(Movements!$D$4:$D$2003,Movements!$B$4:$B$2003,$A233,Movements!$F$4:$F$2003,Locations!$A$10)-SUMIFS(Movements!$D$4:$D$2003,Movements!$B$4:$B$2003,$A233,Movements!$E$4:$E$2003,Locations!$A$10))</f>
        <v/>
      </c>
      <c r="H233" s="21" t="str">
        <f>IF(OR($A233="",Locations!$A$11=""),"",N(Opening!G233)+SUMIFS(Movements!$D$4:$D$2003,Movements!$B$4:$B$2003,$A233,Movements!$F$4:$F$2003,Locations!$A$11)-SUMIFS(Movements!$D$4:$D$2003,Movements!$B$4:$B$2003,$A233,Movements!$E$4:$E$2003,Locations!$A$11))</f>
        <v/>
      </c>
      <c r="I233" s="21" t="str">
        <f>IF(OR($A233="",Locations!$A$12=""),"",N(Opening!H233)+SUMIFS(Movements!$D$4:$D$2003,Movements!$B$4:$B$2003,$A233,Movements!$F$4:$F$2003,Locations!$A$12)-SUMIFS(Movements!$D$4:$D$2003,Movements!$B$4:$B$2003,$A233,Movements!$E$4:$E$2003,Locations!$A$12))</f>
        <v/>
      </c>
      <c r="J233" s="21" t="str">
        <f>IF(OR($A233="",Locations!$A$13=""),"",N(Opening!I233)+SUMIFS(Movements!$D$4:$D$2003,Movements!$B$4:$B$2003,$A233,Movements!$F$4:$F$2003,Locations!$A$13)-SUMIFS(Movements!$D$4:$D$2003,Movements!$B$4:$B$2003,$A233,Movements!$E$4:$E$2003,Locations!$A$13))</f>
        <v/>
      </c>
      <c r="K233" s="21" t="str">
        <f>IF(OR($A233="",Locations!$A$14=""),"",N(Opening!J233)+SUMIFS(Movements!$D$4:$D$2003,Movements!$B$4:$B$2003,$A233,Movements!$F$4:$F$2003,Locations!$A$14)-SUMIFS(Movements!$D$4:$D$2003,Movements!$B$4:$B$2003,$A233,Movements!$E$4:$E$2003,Locations!$A$14))</f>
        <v/>
      </c>
      <c r="L233" s="22" t="str">
        <f t="shared" si="6"/>
        <v/>
      </c>
      <c r="M233" s="21" t="str">
        <f>IF($A233="","",N(Items!E233))</f>
        <v/>
      </c>
      <c r="N233" s="23" t="str">
        <f t="shared" si="7"/>
        <v/>
      </c>
      <c r="O233" s="21" t="str">
        <f>IF($A233="","",IF(L233&lt;=M233,MAX(0,N(Items!F233)-L233),0))</f>
        <v/>
      </c>
      <c r="P233" s="24" t="str">
        <f>IF($A233="","",ROUND(L233*N(Items!D233),2))</f>
        <v/>
      </c>
    </row>
    <row r="234" spans="1:16" x14ac:dyDescent="0.3">
      <c r="A234" s="16" t="str">
        <f>IF(Items!A234="","",Items!A234)</f>
        <v/>
      </c>
      <c r="B234" s="16" t="str">
        <f>IF($A234="","",Items!B234)</f>
        <v/>
      </c>
      <c r="C234" s="16" t="str">
        <f>IF($A234="","",Items!C234&amp;"")</f>
        <v/>
      </c>
      <c r="D234" s="21" t="str">
        <f>IF(OR($A234="",Locations!$A$7=""),"",N(Opening!C234)+SUMIFS(Movements!$D$4:$D$2003,Movements!$B$4:$B$2003,$A234,Movements!$F$4:$F$2003,Locations!$A$7)-SUMIFS(Movements!$D$4:$D$2003,Movements!$B$4:$B$2003,$A234,Movements!$E$4:$E$2003,Locations!$A$7))</f>
        <v/>
      </c>
      <c r="E234" s="21" t="str">
        <f>IF(OR($A234="",Locations!$A$8=""),"",N(Opening!D234)+SUMIFS(Movements!$D$4:$D$2003,Movements!$B$4:$B$2003,$A234,Movements!$F$4:$F$2003,Locations!$A$8)-SUMIFS(Movements!$D$4:$D$2003,Movements!$B$4:$B$2003,$A234,Movements!$E$4:$E$2003,Locations!$A$8))</f>
        <v/>
      </c>
      <c r="F234" s="21" t="str">
        <f>IF(OR($A234="",Locations!$A$9=""),"",N(Opening!E234)+SUMIFS(Movements!$D$4:$D$2003,Movements!$B$4:$B$2003,$A234,Movements!$F$4:$F$2003,Locations!$A$9)-SUMIFS(Movements!$D$4:$D$2003,Movements!$B$4:$B$2003,$A234,Movements!$E$4:$E$2003,Locations!$A$9))</f>
        <v/>
      </c>
      <c r="G234" s="21" t="str">
        <f>IF(OR($A234="",Locations!$A$10=""),"",N(Opening!F234)+SUMIFS(Movements!$D$4:$D$2003,Movements!$B$4:$B$2003,$A234,Movements!$F$4:$F$2003,Locations!$A$10)-SUMIFS(Movements!$D$4:$D$2003,Movements!$B$4:$B$2003,$A234,Movements!$E$4:$E$2003,Locations!$A$10))</f>
        <v/>
      </c>
      <c r="H234" s="21" t="str">
        <f>IF(OR($A234="",Locations!$A$11=""),"",N(Opening!G234)+SUMIFS(Movements!$D$4:$D$2003,Movements!$B$4:$B$2003,$A234,Movements!$F$4:$F$2003,Locations!$A$11)-SUMIFS(Movements!$D$4:$D$2003,Movements!$B$4:$B$2003,$A234,Movements!$E$4:$E$2003,Locations!$A$11))</f>
        <v/>
      </c>
      <c r="I234" s="21" t="str">
        <f>IF(OR($A234="",Locations!$A$12=""),"",N(Opening!H234)+SUMIFS(Movements!$D$4:$D$2003,Movements!$B$4:$B$2003,$A234,Movements!$F$4:$F$2003,Locations!$A$12)-SUMIFS(Movements!$D$4:$D$2003,Movements!$B$4:$B$2003,$A234,Movements!$E$4:$E$2003,Locations!$A$12))</f>
        <v/>
      </c>
      <c r="J234" s="21" t="str">
        <f>IF(OR($A234="",Locations!$A$13=""),"",N(Opening!I234)+SUMIFS(Movements!$D$4:$D$2003,Movements!$B$4:$B$2003,$A234,Movements!$F$4:$F$2003,Locations!$A$13)-SUMIFS(Movements!$D$4:$D$2003,Movements!$B$4:$B$2003,$A234,Movements!$E$4:$E$2003,Locations!$A$13))</f>
        <v/>
      </c>
      <c r="K234" s="21" t="str">
        <f>IF(OR($A234="",Locations!$A$14=""),"",N(Opening!J234)+SUMIFS(Movements!$D$4:$D$2003,Movements!$B$4:$B$2003,$A234,Movements!$F$4:$F$2003,Locations!$A$14)-SUMIFS(Movements!$D$4:$D$2003,Movements!$B$4:$B$2003,$A234,Movements!$E$4:$E$2003,Locations!$A$14))</f>
        <v/>
      </c>
      <c r="L234" s="22" t="str">
        <f t="shared" si="6"/>
        <v/>
      </c>
      <c r="M234" s="21" t="str">
        <f>IF($A234="","",N(Items!E234))</f>
        <v/>
      </c>
      <c r="N234" s="23" t="str">
        <f t="shared" si="7"/>
        <v/>
      </c>
      <c r="O234" s="21" t="str">
        <f>IF($A234="","",IF(L234&lt;=M234,MAX(0,N(Items!F234)-L234),0))</f>
        <v/>
      </c>
      <c r="P234" s="24" t="str">
        <f>IF($A234="","",ROUND(L234*N(Items!D234),2))</f>
        <v/>
      </c>
    </row>
    <row r="235" spans="1:16" x14ac:dyDescent="0.3">
      <c r="A235" s="16" t="str">
        <f>IF(Items!A235="","",Items!A235)</f>
        <v/>
      </c>
      <c r="B235" s="16" t="str">
        <f>IF($A235="","",Items!B235)</f>
        <v/>
      </c>
      <c r="C235" s="16" t="str">
        <f>IF($A235="","",Items!C235&amp;"")</f>
        <v/>
      </c>
      <c r="D235" s="21" t="str">
        <f>IF(OR($A235="",Locations!$A$7=""),"",N(Opening!C235)+SUMIFS(Movements!$D$4:$D$2003,Movements!$B$4:$B$2003,$A235,Movements!$F$4:$F$2003,Locations!$A$7)-SUMIFS(Movements!$D$4:$D$2003,Movements!$B$4:$B$2003,$A235,Movements!$E$4:$E$2003,Locations!$A$7))</f>
        <v/>
      </c>
      <c r="E235" s="21" t="str">
        <f>IF(OR($A235="",Locations!$A$8=""),"",N(Opening!D235)+SUMIFS(Movements!$D$4:$D$2003,Movements!$B$4:$B$2003,$A235,Movements!$F$4:$F$2003,Locations!$A$8)-SUMIFS(Movements!$D$4:$D$2003,Movements!$B$4:$B$2003,$A235,Movements!$E$4:$E$2003,Locations!$A$8))</f>
        <v/>
      </c>
      <c r="F235" s="21" t="str">
        <f>IF(OR($A235="",Locations!$A$9=""),"",N(Opening!E235)+SUMIFS(Movements!$D$4:$D$2003,Movements!$B$4:$B$2003,$A235,Movements!$F$4:$F$2003,Locations!$A$9)-SUMIFS(Movements!$D$4:$D$2003,Movements!$B$4:$B$2003,$A235,Movements!$E$4:$E$2003,Locations!$A$9))</f>
        <v/>
      </c>
      <c r="G235" s="21" t="str">
        <f>IF(OR($A235="",Locations!$A$10=""),"",N(Opening!F235)+SUMIFS(Movements!$D$4:$D$2003,Movements!$B$4:$B$2003,$A235,Movements!$F$4:$F$2003,Locations!$A$10)-SUMIFS(Movements!$D$4:$D$2003,Movements!$B$4:$B$2003,$A235,Movements!$E$4:$E$2003,Locations!$A$10))</f>
        <v/>
      </c>
      <c r="H235" s="21" t="str">
        <f>IF(OR($A235="",Locations!$A$11=""),"",N(Opening!G235)+SUMIFS(Movements!$D$4:$D$2003,Movements!$B$4:$B$2003,$A235,Movements!$F$4:$F$2003,Locations!$A$11)-SUMIFS(Movements!$D$4:$D$2003,Movements!$B$4:$B$2003,$A235,Movements!$E$4:$E$2003,Locations!$A$11))</f>
        <v/>
      </c>
      <c r="I235" s="21" t="str">
        <f>IF(OR($A235="",Locations!$A$12=""),"",N(Opening!H235)+SUMIFS(Movements!$D$4:$D$2003,Movements!$B$4:$B$2003,$A235,Movements!$F$4:$F$2003,Locations!$A$12)-SUMIFS(Movements!$D$4:$D$2003,Movements!$B$4:$B$2003,$A235,Movements!$E$4:$E$2003,Locations!$A$12))</f>
        <v/>
      </c>
      <c r="J235" s="21" t="str">
        <f>IF(OR($A235="",Locations!$A$13=""),"",N(Opening!I235)+SUMIFS(Movements!$D$4:$D$2003,Movements!$B$4:$B$2003,$A235,Movements!$F$4:$F$2003,Locations!$A$13)-SUMIFS(Movements!$D$4:$D$2003,Movements!$B$4:$B$2003,$A235,Movements!$E$4:$E$2003,Locations!$A$13))</f>
        <v/>
      </c>
      <c r="K235" s="21" t="str">
        <f>IF(OR($A235="",Locations!$A$14=""),"",N(Opening!J235)+SUMIFS(Movements!$D$4:$D$2003,Movements!$B$4:$B$2003,$A235,Movements!$F$4:$F$2003,Locations!$A$14)-SUMIFS(Movements!$D$4:$D$2003,Movements!$B$4:$B$2003,$A235,Movements!$E$4:$E$2003,Locations!$A$14))</f>
        <v/>
      </c>
      <c r="L235" s="22" t="str">
        <f t="shared" si="6"/>
        <v/>
      </c>
      <c r="M235" s="21" t="str">
        <f>IF($A235="","",N(Items!E235))</f>
        <v/>
      </c>
      <c r="N235" s="23" t="str">
        <f t="shared" si="7"/>
        <v/>
      </c>
      <c r="O235" s="21" t="str">
        <f>IF($A235="","",IF(L235&lt;=M235,MAX(0,N(Items!F235)-L235),0))</f>
        <v/>
      </c>
      <c r="P235" s="24" t="str">
        <f>IF($A235="","",ROUND(L235*N(Items!D235),2))</f>
        <v/>
      </c>
    </row>
    <row r="236" spans="1:16" x14ac:dyDescent="0.3">
      <c r="A236" s="16" t="str">
        <f>IF(Items!A236="","",Items!A236)</f>
        <v/>
      </c>
      <c r="B236" s="16" t="str">
        <f>IF($A236="","",Items!B236)</f>
        <v/>
      </c>
      <c r="C236" s="16" t="str">
        <f>IF($A236="","",Items!C236&amp;"")</f>
        <v/>
      </c>
      <c r="D236" s="21" t="str">
        <f>IF(OR($A236="",Locations!$A$7=""),"",N(Opening!C236)+SUMIFS(Movements!$D$4:$D$2003,Movements!$B$4:$B$2003,$A236,Movements!$F$4:$F$2003,Locations!$A$7)-SUMIFS(Movements!$D$4:$D$2003,Movements!$B$4:$B$2003,$A236,Movements!$E$4:$E$2003,Locations!$A$7))</f>
        <v/>
      </c>
      <c r="E236" s="21" t="str">
        <f>IF(OR($A236="",Locations!$A$8=""),"",N(Opening!D236)+SUMIFS(Movements!$D$4:$D$2003,Movements!$B$4:$B$2003,$A236,Movements!$F$4:$F$2003,Locations!$A$8)-SUMIFS(Movements!$D$4:$D$2003,Movements!$B$4:$B$2003,$A236,Movements!$E$4:$E$2003,Locations!$A$8))</f>
        <v/>
      </c>
      <c r="F236" s="21" t="str">
        <f>IF(OR($A236="",Locations!$A$9=""),"",N(Opening!E236)+SUMIFS(Movements!$D$4:$D$2003,Movements!$B$4:$B$2003,$A236,Movements!$F$4:$F$2003,Locations!$A$9)-SUMIFS(Movements!$D$4:$D$2003,Movements!$B$4:$B$2003,$A236,Movements!$E$4:$E$2003,Locations!$A$9))</f>
        <v/>
      </c>
      <c r="G236" s="21" t="str">
        <f>IF(OR($A236="",Locations!$A$10=""),"",N(Opening!F236)+SUMIFS(Movements!$D$4:$D$2003,Movements!$B$4:$B$2003,$A236,Movements!$F$4:$F$2003,Locations!$A$10)-SUMIFS(Movements!$D$4:$D$2003,Movements!$B$4:$B$2003,$A236,Movements!$E$4:$E$2003,Locations!$A$10))</f>
        <v/>
      </c>
      <c r="H236" s="21" t="str">
        <f>IF(OR($A236="",Locations!$A$11=""),"",N(Opening!G236)+SUMIFS(Movements!$D$4:$D$2003,Movements!$B$4:$B$2003,$A236,Movements!$F$4:$F$2003,Locations!$A$11)-SUMIFS(Movements!$D$4:$D$2003,Movements!$B$4:$B$2003,$A236,Movements!$E$4:$E$2003,Locations!$A$11))</f>
        <v/>
      </c>
      <c r="I236" s="21" t="str">
        <f>IF(OR($A236="",Locations!$A$12=""),"",N(Opening!H236)+SUMIFS(Movements!$D$4:$D$2003,Movements!$B$4:$B$2003,$A236,Movements!$F$4:$F$2003,Locations!$A$12)-SUMIFS(Movements!$D$4:$D$2003,Movements!$B$4:$B$2003,$A236,Movements!$E$4:$E$2003,Locations!$A$12))</f>
        <v/>
      </c>
      <c r="J236" s="21" t="str">
        <f>IF(OR($A236="",Locations!$A$13=""),"",N(Opening!I236)+SUMIFS(Movements!$D$4:$D$2003,Movements!$B$4:$B$2003,$A236,Movements!$F$4:$F$2003,Locations!$A$13)-SUMIFS(Movements!$D$4:$D$2003,Movements!$B$4:$B$2003,$A236,Movements!$E$4:$E$2003,Locations!$A$13))</f>
        <v/>
      </c>
      <c r="K236" s="21" t="str">
        <f>IF(OR($A236="",Locations!$A$14=""),"",N(Opening!J236)+SUMIFS(Movements!$D$4:$D$2003,Movements!$B$4:$B$2003,$A236,Movements!$F$4:$F$2003,Locations!$A$14)-SUMIFS(Movements!$D$4:$D$2003,Movements!$B$4:$B$2003,$A236,Movements!$E$4:$E$2003,Locations!$A$14))</f>
        <v/>
      </c>
      <c r="L236" s="22" t="str">
        <f t="shared" si="6"/>
        <v/>
      </c>
      <c r="M236" s="21" t="str">
        <f>IF($A236="","",N(Items!E236))</f>
        <v/>
      </c>
      <c r="N236" s="23" t="str">
        <f t="shared" si="7"/>
        <v/>
      </c>
      <c r="O236" s="21" t="str">
        <f>IF($A236="","",IF(L236&lt;=M236,MAX(0,N(Items!F236)-L236),0))</f>
        <v/>
      </c>
      <c r="P236" s="24" t="str">
        <f>IF($A236="","",ROUND(L236*N(Items!D236),2))</f>
        <v/>
      </c>
    </row>
    <row r="237" spans="1:16" x14ac:dyDescent="0.3">
      <c r="A237" s="16" t="str">
        <f>IF(Items!A237="","",Items!A237)</f>
        <v/>
      </c>
      <c r="B237" s="16" t="str">
        <f>IF($A237="","",Items!B237)</f>
        <v/>
      </c>
      <c r="C237" s="16" t="str">
        <f>IF($A237="","",Items!C237&amp;"")</f>
        <v/>
      </c>
      <c r="D237" s="21" t="str">
        <f>IF(OR($A237="",Locations!$A$7=""),"",N(Opening!C237)+SUMIFS(Movements!$D$4:$D$2003,Movements!$B$4:$B$2003,$A237,Movements!$F$4:$F$2003,Locations!$A$7)-SUMIFS(Movements!$D$4:$D$2003,Movements!$B$4:$B$2003,$A237,Movements!$E$4:$E$2003,Locations!$A$7))</f>
        <v/>
      </c>
      <c r="E237" s="21" t="str">
        <f>IF(OR($A237="",Locations!$A$8=""),"",N(Opening!D237)+SUMIFS(Movements!$D$4:$D$2003,Movements!$B$4:$B$2003,$A237,Movements!$F$4:$F$2003,Locations!$A$8)-SUMIFS(Movements!$D$4:$D$2003,Movements!$B$4:$B$2003,$A237,Movements!$E$4:$E$2003,Locations!$A$8))</f>
        <v/>
      </c>
      <c r="F237" s="21" t="str">
        <f>IF(OR($A237="",Locations!$A$9=""),"",N(Opening!E237)+SUMIFS(Movements!$D$4:$D$2003,Movements!$B$4:$B$2003,$A237,Movements!$F$4:$F$2003,Locations!$A$9)-SUMIFS(Movements!$D$4:$D$2003,Movements!$B$4:$B$2003,$A237,Movements!$E$4:$E$2003,Locations!$A$9))</f>
        <v/>
      </c>
      <c r="G237" s="21" t="str">
        <f>IF(OR($A237="",Locations!$A$10=""),"",N(Opening!F237)+SUMIFS(Movements!$D$4:$D$2003,Movements!$B$4:$B$2003,$A237,Movements!$F$4:$F$2003,Locations!$A$10)-SUMIFS(Movements!$D$4:$D$2003,Movements!$B$4:$B$2003,$A237,Movements!$E$4:$E$2003,Locations!$A$10))</f>
        <v/>
      </c>
      <c r="H237" s="21" t="str">
        <f>IF(OR($A237="",Locations!$A$11=""),"",N(Opening!G237)+SUMIFS(Movements!$D$4:$D$2003,Movements!$B$4:$B$2003,$A237,Movements!$F$4:$F$2003,Locations!$A$11)-SUMIFS(Movements!$D$4:$D$2003,Movements!$B$4:$B$2003,$A237,Movements!$E$4:$E$2003,Locations!$A$11))</f>
        <v/>
      </c>
      <c r="I237" s="21" t="str">
        <f>IF(OR($A237="",Locations!$A$12=""),"",N(Opening!H237)+SUMIFS(Movements!$D$4:$D$2003,Movements!$B$4:$B$2003,$A237,Movements!$F$4:$F$2003,Locations!$A$12)-SUMIFS(Movements!$D$4:$D$2003,Movements!$B$4:$B$2003,$A237,Movements!$E$4:$E$2003,Locations!$A$12))</f>
        <v/>
      </c>
      <c r="J237" s="21" t="str">
        <f>IF(OR($A237="",Locations!$A$13=""),"",N(Opening!I237)+SUMIFS(Movements!$D$4:$D$2003,Movements!$B$4:$B$2003,$A237,Movements!$F$4:$F$2003,Locations!$A$13)-SUMIFS(Movements!$D$4:$D$2003,Movements!$B$4:$B$2003,$A237,Movements!$E$4:$E$2003,Locations!$A$13))</f>
        <v/>
      </c>
      <c r="K237" s="21" t="str">
        <f>IF(OR($A237="",Locations!$A$14=""),"",N(Opening!J237)+SUMIFS(Movements!$D$4:$D$2003,Movements!$B$4:$B$2003,$A237,Movements!$F$4:$F$2003,Locations!$A$14)-SUMIFS(Movements!$D$4:$D$2003,Movements!$B$4:$B$2003,$A237,Movements!$E$4:$E$2003,Locations!$A$14))</f>
        <v/>
      </c>
      <c r="L237" s="22" t="str">
        <f t="shared" si="6"/>
        <v/>
      </c>
      <c r="M237" s="21" t="str">
        <f>IF($A237="","",N(Items!E237))</f>
        <v/>
      </c>
      <c r="N237" s="23" t="str">
        <f t="shared" si="7"/>
        <v/>
      </c>
      <c r="O237" s="21" t="str">
        <f>IF($A237="","",IF(L237&lt;=M237,MAX(0,N(Items!F237)-L237),0))</f>
        <v/>
      </c>
      <c r="P237" s="24" t="str">
        <f>IF($A237="","",ROUND(L237*N(Items!D237),2))</f>
        <v/>
      </c>
    </row>
    <row r="238" spans="1:16" x14ac:dyDescent="0.3">
      <c r="A238" s="16" t="str">
        <f>IF(Items!A238="","",Items!A238)</f>
        <v/>
      </c>
      <c r="B238" s="16" t="str">
        <f>IF($A238="","",Items!B238)</f>
        <v/>
      </c>
      <c r="C238" s="16" t="str">
        <f>IF($A238="","",Items!C238&amp;"")</f>
        <v/>
      </c>
      <c r="D238" s="21" t="str">
        <f>IF(OR($A238="",Locations!$A$7=""),"",N(Opening!C238)+SUMIFS(Movements!$D$4:$D$2003,Movements!$B$4:$B$2003,$A238,Movements!$F$4:$F$2003,Locations!$A$7)-SUMIFS(Movements!$D$4:$D$2003,Movements!$B$4:$B$2003,$A238,Movements!$E$4:$E$2003,Locations!$A$7))</f>
        <v/>
      </c>
      <c r="E238" s="21" t="str">
        <f>IF(OR($A238="",Locations!$A$8=""),"",N(Opening!D238)+SUMIFS(Movements!$D$4:$D$2003,Movements!$B$4:$B$2003,$A238,Movements!$F$4:$F$2003,Locations!$A$8)-SUMIFS(Movements!$D$4:$D$2003,Movements!$B$4:$B$2003,$A238,Movements!$E$4:$E$2003,Locations!$A$8))</f>
        <v/>
      </c>
      <c r="F238" s="21" t="str">
        <f>IF(OR($A238="",Locations!$A$9=""),"",N(Opening!E238)+SUMIFS(Movements!$D$4:$D$2003,Movements!$B$4:$B$2003,$A238,Movements!$F$4:$F$2003,Locations!$A$9)-SUMIFS(Movements!$D$4:$D$2003,Movements!$B$4:$B$2003,$A238,Movements!$E$4:$E$2003,Locations!$A$9))</f>
        <v/>
      </c>
      <c r="G238" s="21" t="str">
        <f>IF(OR($A238="",Locations!$A$10=""),"",N(Opening!F238)+SUMIFS(Movements!$D$4:$D$2003,Movements!$B$4:$B$2003,$A238,Movements!$F$4:$F$2003,Locations!$A$10)-SUMIFS(Movements!$D$4:$D$2003,Movements!$B$4:$B$2003,$A238,Movements!$E$4:$E$2003,Locations!$A$10))</f>
        <v/>
      </c>
      <c r="H238" s="21" t="str">
        <f>IF(OR($A238="",Locations!$A$11=""),"",N(Opening!G238)+SUMIFS(Movements!$D$4:$D$2003,Movements!$B$4:$B$2003,$A238,Movements!$F$4:$F$2003,Locations!$A$11)-SUMIFS(Movements!$D$4:$D$2003,Movements!$B$4:$B$2003,$A238,Movements!$E$4:$E$2003,Locations!$A$11))</f>
        <v/>
      </c>
      <c r="I238" s="21" t="str">
        <f>IF(OR($A238="",Locations!$A$12=""),"",N(Opening!H238)+SUMIFS(Movements!$D$4:$D$2003,Movements!$B$4:$B$2003,$A238,Movements!$F$4:$F$2003,Locations!$A$12)-SUMIFS(Movements!$D$4:$D$2003,Movements!$B$4:$B$2003,$A238,Movements!$E$4:$E$2003,Locations!$A$12))</f>
        <v/>
      </c>
      <c r="J238" s="21" t="str">
        <f>IF(OR($A238="",Locations!$A$13=""),"",N(Opening!I238)+SUMIFS(Movements!$D$4:$D$2003,Movements!$B$4:$B$2003,$A238,Movements!$F$4:$F$2003,Locations!$A$13)-SUMIFS(Movements!$D$4:$D$2003,Movements!$B$4:$B$2003,$A238,Movements!$E$4:$E$2003,Locations!$A$13))</f>
        <v/>
      </c>
      <c r="K238" s="21" t="str">
        <f>IF(OR($A238="",Locations!$A$14=""),"",N(Opening!J238)+SUMIFS(Movements!$D$4:$D$2003,Movements!$B$4:$B$2003,$A238,Movements!$F$4:$F$2003,Locations!$A$14)-SUMIFS(Movements!$D$4:$D$2003,Movements!$B$4:$B$2003,$A238,Movements!$E$4:$E$2003,Locations!$A$14))</f>
        <v/>
      </c>
      <c r="L238" s="22" t="str">
        <f t="shared" si="6"/>
        <v/>
      </c>
      <c r="M238" s="21" t="str">
        <f>IF($A238="","",N(Items!E238))</f>
        <v/>
      </c>
      <c r="N238" s="23" t="str">
        <f t="shared" si="7"/>
        <v/>
      </c>
      <c r="O238" s="21" t="str">
        <f>IF($A238="","",IF(L238&lt;=M238,MAX(0,N(Items!F238)-L238),0))</f>
        <v/>
      </c>
      <c r="P238" s="24" t="str">
        <f>IF($A238="","",ROUND(L238*N(Items!D238),2))</f>
        <v/>
      </c>
    </row>
    <row r="239" spans="1:16" x14ac:dyDescent="0.3">
      <c r="A239" s="16" t="str">
        <f>IF(Items!A239="","",Items!A239)</f>
        <v/>
      </c>
      <c r="B239" s="16" t="str">
        <f>IF($A239="","",Items!B239)</f>
        <v/>
      </c>
      <c r="C239" s="16" t="str">
        <f>IF($A239="","",Items!C239&amp;"")</f>
        <v/>
      </c>
      <c r="D239" s="21" t="str">
        <f>IF(OR($A239="",Locations!$A$7=""),"",N(Opening!C239)+SUMIFS(Movements!$D$4:$D$2003,Movements!$B$4:$B$2003,$A239,Movements!$F$4:$F$2003,Locations!$A$7)-SUMIFS(Movements!$D$4:$D$2003,Movements!$B$4:$B$2003,$A239,Movements!$E$4:$E$2003,Locations!$A$7))</f>
        <v/>
      </c>
      <c r="E239" s="21" t="str">
        <f>IF(OR($A239="",Locations!$A$8=""),"",N(Opening!D239)+SUMIFS(Movements!$D$4:$D$2003,Movements!$B$4:$B$2003,$A239,Movements!$F$4:$F$2003,Locations!$A$8)-SUMIFS(Movements!$D$4:$D$2003,Movements!$B$4:$B$2003,$A239,Movements!$E$4:$E$2003,Locations!$A$8))</f>
        <v/>
      </c>
      <c r="F239" s="21" t="str">
        <f>IF(OR($A239="",Locations!$A$9=""),"",N(Opening!E239)+SUMIFS(Movements!$D$4:$D$2003,Movements!$B$4:$B$2003,$A239,Movements!$F$4:$F$2003,Locations!$A$9)-SUMIFS(Movements!$D$4:$D$2003,Movements!$B$4:$B$2003,$A239,Movements!$E$4:$E$2003,Locations!$A$9))</f>
        <v/>
      </c>
      <c r="G239" s="21" t="str">
        <f>IF(OR($A239="",Locations!$A$10=""),"",N(Opening!F239)+SUMIFS(Movements!$D$4:$D$2003,Movements!$B$4:$B$2003,$A239,Movements!$F$4:$F$2003,Locations!$A$10)-SUMIFS(Movements!$D$4:$D$2003,Movements!$B$4:$B$2003,$A239,Movements!$E$4:$E$2003,Locations!$A$10))</f>
        <v/>
      </c>
      <c r="H239" s="21" t="str">
        <f>IF(OR($A239="",Locations!$A$11=""),"",N(Opening!G239)+SUMIFS(Movements!$D$4:$D$2003,Movements!$B$4:$B$2003,$A239,Movements!$F$4:$F$2003,Locations!$A$11)-SUMIFS(Movements!$D$4:$D$2003,Movements!$B$4:$B$2003,$A239,Movements!$E$4:$E$2003,Locations!$A$11))</f>
        <v/>
      </c>
      <c r="I239" s="21" t="str">
        <f>IF(OR($A239="",Locations!$A$12=""),"",N(Opening!H239)+SUMIFS(Movements!$D$4:$D$2003,Movements!$B$4:$B$2003,$A239,Movements!$F$4:$F$2003,Locations!$A$12)-SUMIFS(Movements!$D$4:$D$2003,Movements!$B$4:$B$2003,$A239,Movements!$E$4:$E$2003,Locations!$A$12))</f>
        <v/>
      </c>
      <c r="J239" s="21" t="str">
        <f>IF(OR($A239="",Locations!$A$13=""),"",N(Opening!I239)+SUMIFS(Movements!$D$4:$D$2003,Movements!$B$4:$B$2003,$A239,Movements!$F$4:$F$2003,Locations!$A$13)-SUMIFS(Movements!$D$4:$D$2003,Movements!$B$4:$B$2003,$A239,Movements!$E$4:$E$2003,Locations!$A$13))</f>
        <v/>
      </c>
      <c r="K239" s="21" t="str">
        <f>IF(OR($A239="",Locations!$A$14=""),"",N(Opening!J239)+SUMIFS(Movements!$D$4:$D$2003,Movements!$B$4:$B$2003,$A239,Movements!$F$4:$F$2003,Locations!$A$14)-SUMIFS(Movements!$D$4:$D$2003,Movements!$B$4:$B$2003,$A239,Movements!$E$4:$E$2003,Locations!$A$14))</f>
        <v/>
      </c>
      <c r="L239" s="22" t="str">
        <f t="shared" si="6"/>
        <v/>
      </c>
      <c r="M239" s="21" t="str">
        <f>IF($A239="","",N(Items!E239))</f>
        <v/>
      </c>
      <c r="N239" s="23" t="str">
        <f t="shared" si="7"/>
        <v/>
      </c>
      <c r="O239" s="21" t="str">
        <f>IF($A239="","",IF(L239&lt;=M239,MAX(0,N(Items!F239)-L239),0))</f>
        <v/>
      </c>
      <c r="P239" s="24" t="str">
        <f>IF($A239="","",ROUND(L239*N(Items!D239),2))</f>
        <v/>
      </c>
    </row>
    <row r="240" spans="1:16" x14ac:dyDescent="0.3">
      <c r="A240" s="16" t="str">
        <f>IF(Items!A240="","",Items!A240)</f>
        <v/>
      </c>
      <c r="B240" s="16" t="str">
        <f>IF($A240="","",Items!B240)</f>
        <v/>
      </c>
      <c r="C240" s="16" t="str">
        <f>IF($A240="","",Items!C240&amp;"")</f>
        <v/>
      </c>
      <c r="D240" s="21" t="str">
        <f>IF(OR($A240="",Locations!$A$7=""),"",N(Opening!C240)+SUMIFS(Movements!$D$4:$D$2003,Movements!$B$4:$B$2003,$A240,Movements!$F$4:$F$2003,Locations!$A$7)-SUMIFS(Movements!$D$4:$D$2003,Movements!$B$4:$B$2003,$A240,Movements!$E$4:$E$2003,Locations!$A$7))</f>
        <v/>
      </c>
      <c r="E240" s="21" t="str">
        <f>IF(OR($A240="",Locations!$A$8=""),"",N(Opening!D240)+SUMIFS(Movements!$D$4:$D$2003,Movements!$B$4:$B$2003,$A240,Movements!$F$4:$F$2003,Locations!$A$8)-SUMIFS(Movements!$D$4:$D$2003,Movements!$B$4:$B$2003,$A240,Movements!$E$4:$E$2003,Locations!$A$8))</f>
        <v/>
      </c>
      <c r="F240" s="21" t="str">
        <f>IF(OR($A240="",Locations!$A$9=""),"",N(Opening!E240)+SUMIFS(Movements!$D$4:$D$2003,Movements!$B$4:$B$2003,$A240,Movements!$F$4:$F$2003,Locations!$A$9)-SUMIFS(Movements!$D$4:$D$2003,Movements!$B$4:$B$2003,$A240,Movements!$E$4:$E$2003,Locations!$A$9))</f>
        <v/>
      </c>
      <c r="G240" s="21" t="str">
        <f>IF(OR($A240="",Locations!$A$10=""),"",N(Opening!F240)+SUMIFS(Movements!$D$4:$D$2003,Movements!$B$4:$B$2003,$A240,Movements!$F$4:$F$2003,Locations!$A$10)-SUMIFS(Movements!$D$4:$D$2003,Movements!$B$4:$B$2003,$A240,Movements!$E$4:$E$2003,Locations!$A$10))</f>
        <v/>
      </c>
      <c r="H240" s="21" t="str">
        <f>IF(OR($A240="",Locations!$A$11=""),"",N(Opening!G240)+SUMIFS(Movements!$D$4:$D$2003,Movements!$B$4:$B$2003,$A240,Movements!$F$4:$F$2003,Locations!$A$11)-SUMIFS(Movements!$D$4:$D$2003,Movements!$B$4:$B$2003,$A240,Movements!$E$4:$E$2003,Locations!$A$11))</f>
        <v/>
      </c>
      <c r="I240" s="21" t="str">
        <f>IF(OR($A240="",Locations!$A$12=""),"",N(Opening!H240)+SUMIFS(Movements!$D$4:$D$2003,Movements!$B$4:$B$2003,$A240,Movements!$F$4:$F$2003,Locations!$A$12)-SUMIFS(Movements!$D$4:$D$2003,Movements!$B$4:$B$2003,$A240,Movements!$E$4:$E$2003,Locations!$A$12))</f>
        <v/>
      </c>
      <c r="J240" s="21" t="str">
        <f>IF(OR($A240="",Locations!$A$13=""),"",N(Opening!I240)+SUMIFS(Movements!$D$4:$D$2003,Movements!$B$4:$B$2003,$A240,Movements!$F$4:$F$2003,Locations!$A$13)-SUMIFS(Movements!$D$4:$D$2003,Movements!$B$4:$B$2003,$A240,Movements!$E$4:$E$2003,Locations!$A$13))</f>
        <v/>
      </c>
      <c r="K240" s="21" t="str">
        <f>IF(OR($A240="",Locations!$A$14=""),"",N(Opening!J240)+SUMIFS(Movements!$D$4:$D$2003,Movements!$B$4:$B$2003,$A240,Movements!$F$4:$F$2003,Locations!$A$14)-SUMIFS(Movements!$D$4:$D$2003,Movements!$B$4:$B$2003,$A240,Movements!$E$4:$E$2003,Locations!$A$14))</f>
        <v/>
      </c>
      <c r="L240" s="22" t="str">
        <f t="shared" si="6"/>
        <v/>
      </c>
      <c r="M240" s="21" t="str">
        <f>IF($A240="","",N(Items!E240))</f>
        <v/>
      </c>
      <c r="N240" s="23" t="str">
        <f t="shared" si="7"/>
        <v/>
      </c>
      <c r="O240" s="21" t="str">
        <f>IF($A240="","",IF(L240&lt;=M240,MAX(0,N(Items!F240)-L240),0))</f>
        <v/>
      </c>
      <c r="P240" s="24" t="str">
        <f>IF($A240="","",ROUND(L240*N(Items!D240),2))</f>
        <v/>
      </c>
    </row>
    <row r="241" spans="1:16" x14ac:dyDescent="0.3">
      <c r="A241" s="16" t="str">
        <f>IF(Items!A241="","",Items!A241)</f>
        <v/>
      </c>
      <c r="B241" s="16" t="str">
        <f>IF($A241="","",Items!B241)</f>
        <v/>
      </c>
      <c r="C241" s="16" t="str">
        <f>IF($A241="","",Items!C241&amp;"")</f>
        <v/>
      </c>
      <c r="D241" s="21" t="str">
        <f>IF(OR($A241="",Locations!$A$7=""),"",N(Opening!C241)+SUMIFS(Movements!$D$4:$D$2003,Movements!$B$4:$B$2003,$A241,Movements!$F$4:$F$2003,Locations!$A$7)-SUMIFS(Movements!$D$4:$D$2003,Movements!$B$4:$B$2003,$A241,Movements!$E$4:$E$2003,Locations!$A$7))</f>
        <v/>
      </c>
      <c r="E241" s="21" t="str">
        <f>IF(OR($A241="",Locations!$A$8=""),"",N(Opening!D241)+SUMIFS(Movements!$D$4:$D$2003,Movements!$B$4:$B$2003,$A241,Movements!$F$4:$F$2003,Locations!$A$8)-SUMIFS(Movements!$D$4:$D$2003,Movements!$B$4:$B$2003,$A241,Movements!$E$4:$E$2003,Locations!$A$8))</f>
        <v/>
      </c>
      <c r="F241" s="21" t="str">
        <f>IF(OR($A241="",Locations!$A$9=""),"",N(Opening!E241)+SUMIFS(Movements!$D$4:$D$2003,Movements!$B$4:$B$2003,$A241,Movements!$F$4:$F$2003,Locations!$A$9)-SUMIFS(Movements!$D$4:$D$2003,Movements!$B$4:$B$2003,$A241,Movements!$E$4:$E$2003,Locations!$A$9))</f>
        <v/>
      </c>
      <c r="G241" s="21" t="str">
        <f>IF(OR($A241="",Locations!$A$10=""),"",N(Opening!F241)+SUMIFS(Movements!$D$4:$D$2003,Movements!$B$4:$B$2003,$A241,Movements!$F$4:$F$2003,Locations!$A$10)-SUMIFS(Movements!$D$4:$D$2003,Movements!$B$4:$B$2003,$A241,Movements!$E$4:$E$2003,Locations!$A$10))</f>
        <v/>
      </c>
      <c r="H241" s="21" t="str">
        <f>IF(OR($A241="",Locations!$A$11=""),"",N(Opening!G241)+SUMIFS(Movements!$D$4:$D$2003,Movements!$B$4:$B$2003,$A241,Movements!$F$4:$F$2003,Locations!$A$11)-SUMIFS(Movements!$D$4:$D$2003,Movements!$B$4:$B$2003,$A241,Movements!$E$4:$E$2003,Locations!$A$11))</f>
        <v/>
      </c>
      <c r="I241" s="21" t="str">
        <f>IF(OR($A241="",Locations!$A$12=""),"",N(Opening!H241)+SUMIFS(Movements!$D$4:$D$2003,Movements!$B$4:$B$2003,$A241,Movements!$F$4:$F$2003,Locations!$A$12)-SUMIFS(Movements!$D$4:$D$2003,Movements!$B$4:$B$2003,$A241,Movements!$E$4:$E$2003,Locations!$A$12))</f>
        <v/>
      </c>
      <c r="J241" s="21" t="str">
        <f>IF(OR($A241="",Locations!$A$13=""),"",N(Opening!I241)+SUMIFS(Movements!$D$4:$D$2003,Movements!$B$4:$B$2003,$A241,Movements!$F$4:$F$2003,Locations!$A$13)-SUMIFS(Movements!$D$4:$D$2003,Movements!$B$4:$B$2003,$A241,Movements!$E$4:$E$2003,Locations!$A$13))</f>
        <v/>
      </c>
      <c r="K241" s="21" t="str">
        <f>IF(OR($A241="",Locations!$A$14=""),"",N(Opening!J241)+SUMIFS(Movements!$D$4:$D$2003,Movements!$B$4:$B$2003,$A241,Movements!$F$4:$F$2003,Locations!$A$14)-SUMIFS(Movements!$D$4:$D$2003,Movements!$B$4:$B$2003,$A241,Movements!$E$4:$E$2003,Locations!$A$14))</f>
        <v/>
      </c>
      <c r="L241" s="22" t="str">
        <f t="shared" si="6"/>
        <v/>
      </c>
      <c r="M241" s="21" t="str">
        <f>IF($A241="","",N(Items!E241))</f>
        <v/>
      </c>
      <c r="N241" s="23" t="str">
        <f t="shared" si="7"/>
        <v/>
      </c>
      <c r="O241" s="21" t="str">
        <f>IF($A241="","",IF(L241&lt;=M241,MAX(0,N(Items!F241)-L241),0))</f>
        <v/>
      </c>
      <c r="P241" s="24" t="str">
        <f>IF($A241="","",ROUND(L241*N(Items!D241),2))</f>
        <v/>
      </c>
    </row>
    <row r="242" spans="1:16" x14ac:dyDescent="0.3">
      <c r="A242" s="16" t="str">
        <f>IF(Items!A242="","",Items!A242)</f>
        <v/>
      </c>
      <c r="B242" s="16" t="str">
        <f>IF($A242="","",Items!B242)</f>
        <v/>
      </c>
      <c r="C242" s="16" t="str">
        <f>IF($A242="","",Items!C242&amp;"")</f>
        <v/>
      </c>
      <c r="D242" s="21" t="str">
        <f>IF(OR($A242="",Locations!$A$7=""),"",N(Opening!C242)+SUMIFS(Movements!$D$4:$D$2003,Movements!$B$4:$B$2003,$A242,Movements!$F$4:$F$2003,Locations!$A$7)-SUMIFS(Movements!$D$4:$D$2003,Movements!$B$4:$B$2003,$A242,Movements!$E$4:$E$2003,Locations!$A$7))</f>
        <v/>
      </c>
      <c r="E242" s="21" t="str">
        <f>IF(OR($A242="",Locations!$A$8=""),"",N(Opening!D242)+SUMIFS(Movements!$D$4:$D$2003,Movements!$B$4:$B$2003,$A242,Movements!$F$4:$F$2003,Locations!$A$8)-SUMIFS(Movements!$D$4:$D$2003,Movements!$B$4:$B$2003,$A242,Movements!$E$4:$E$2003,Locations!$A$8))</f>
        <v/>
      </c>
      <c r="F242" s="21" t="str">
        <f>IF(OR($A242="",Locations!$A$9=""),"",N(Opening!E242)+SUMIFS(Movements!$D$4:$D$2003,Movements!$B$4:$B$2003,$A242,Movements!$F$4:$F$2003,Locations!$A$9)-SUMIFS(Movements!$D$4:$D$2003,Movements!$B$4:$B$2003,$A242,Movements!$E$4:$E$2003,Locations!$A$9))</f>
        <v/>
      </c>
      <c r="G242" s="21" t="str">
        <f>IF(OR($A242="",Locations!$A$10=""),"",N(Opening!F242)+SUMIFS(Movements!$D$4:$D$2003,Movements!$B$4:$B$2003,$A242,Movements!$F$4:$F$2003,Locations!$A$10)-SUMIFS(Movements!$D$4:$D$2003,Movements!$B$4:$B$2003,$A242,Movements!$E$4:$E$2003,Locations!$A$10))</f>
        <v/>
      </c>
      <c r="H242" s="21" t="str">
        <f>IF(OR($A242="",Locations!$A$11=""),"",N(Opening!G242)+SUMIFS(Movements!$D$4:$D$2003,Movements!$B$4:$B$2003,$A242,Movements!$F$4:$F$2003,Locations!$A$11)-SUMIFS(Movements!$D$4:$D$2003,Movements!$B$4:$B$2003,$A242,Movements!$E$4:$E$2003,Locations!$A$11))</f>
        <v/>
      </c>
      <c r="I242" s="21" t="str">
        <f>IF(OR($A242="",Locations!$A$12=""),"",N(Opening!H242)+SUMIFS(Movements!$D$4:$D$2003,Movements!$B$4:$B$2003,$A242,Movements!$F$4:$F$2003,Locations!$A$12)-SUMIFS(Movements!$D$4:$D$2003,Movements!$B$4:$B$2003,$A242,Movements!$E$4:$E$2003,Locations!$A$12))</f>
        <v/>
      </c>
      <c r="J242" s="21" t="str">
        <f>IF(OR($A242="",Locations!$A$13=""),"",N(Opening!I242)+SUMIFS(Movements!$D$4:$D$2003,Movements!$B$4:$B$2003,$A242,Movements!$F$4:$F$2003,Locations!$A$13)-SUMIFS(Movements!$D$4:$D$2003,Movements!$B$4:$B$2003,$A242,Movements!$E$4:$E$2003,Locations!$A$13))</f>
        <v/>
      </c>
      <c r="K242" s="21" t="str">
        <f>IF(OR($A242="",Locations!$A$14=""),"",N(Opening!J242)+SUMIFS(Movements!$D$4:$D$2003,Movements!$B$4:$B$2003,$A242,Movements!$F$4:$F$2003,Locations!$A$14)-SUMIFS(Movements!$D$4:$D$2003,Movements!$B$4:$B$2003,$A242,Movements!$E$4:$E$2003,Locations!$A$14))</f>
        <v/>
      </c>
      <c r="L242" s="22" t="str">
        <f t="shared" si="6"/>
        <v/>
      </c>
      <c r="M242" s="21" t="str">
        <f>IF($A242="","",N(Items!E242))</f>
        <v/>
      </c>
      <c r="N242" s="23" t="str">
        <f t="shared" si="7"/>
        <v/>
      </c>
      <c r="O242" s="21" t="str">
        <f>IF($A242="","",IF(L242&lt;=M242,MAX(0,N(Items!F242)-L242),0))</f>
        <v/>
      </c>
      <c r="P242" s="24" t="str">
        <f>IF($A242="","",ROUND(L242*N(Items!D242),2))</f>
        <v/>
      </c>
    </row>
    <row r="243" spans="1:16" x14ac:dyDescent="0.3">
      <c r="A243" s="16" t="str">
        <f>IF(Items!A243="","",Items!A243)</f>
        <v/>
      </c>
      <c r="B243" s="16" t="str">
        <f>IF($A243="","",Items!B243)</f>
        <v/>
      </c>
      <c r="C243" s="16" t="str">
        <f>IF($A243="","",Items!C243&amp;"")</f>
        <v/>
      </c>
      <c r="D243" s="21" t="str">
        <f>IF(OR($A243="",Locations!$A$7=""),"",N(Opening!C243)+SUMIFS(Movements!$D$4:$D$2003,Movements!$B$4:$B$2003,$A243,Movements!$F$4:$F$2003,Locations!$A$7)-SUMIFS(Movements!$D$4:$D$2003,Movements!$B$4:$B$2003,$A243,Movements!$E$4:$E$2003,Locations!$A$7))</f>
        <v/>
      </c>
      <c r="E243" s="21" t="str">
        <f>IF(OR($A243="",Locations!$A$8=""),"",N(Opening!D243)+SUMIFS(Movements!$D$4:$D$2003,Movements!$B$4:$B$2003,$A243,Movements!$F$4:$F$2003,Locations!$A$8)-SUMIFS(Movements!$D$4:$D$2003,Movements!$B$4:$B$2003,$A243,Movements!$E$4:$E$2003,Locations!$A$8))</f>
        <v/>
      </c>
      <c r="F243" s="21" t="str">
        <f>IF(OR($A243="",Locations!$A$9=""),"",N(Opening!E243)+SUMIFS(Movements!$D$4:$D$2003,Movements!$B$4:$B$2003,$A243,Movements!$F$4:$F$2003,Locations!$A$9)-SUMIFS(Movements!$D$4:$D$2003,Movements!$B$4:$B$2003,$A243,Movements!$E$4:$E$2003,Locations!$A$9))</f>
        <v/>
      </c>
      <c r="G243" s="21" t="str">
        <f>IF(OR($A243="",Locations!$A$10=""),"",N(Opening!F243)+SUMIFS(Movements!$D$4:$D$2003,Movements!$B$4:$B$2003,$A243,Movements!$F$4:$F$2003,Locations!$A$10)-SUMIFS(Movements!$D$4:$D$2003,Movements!$B$4:$B$2003,$A243,Movements!$E$4:$E$2003,Locations!$A$10))</f>
        <v/>
      </c>
      <c r="H243" s="21" t="str">
        <f>IF(OR($A243="",Locations!$A$11=""),"",N(Opening!G243)+SUMIFS(Movements!$D$4:$D$2003,Movements!$B$4:$B$2003,$A243,Movements!$F$4:$F$2003,Locations!$A$11)-SUMIFS(Movements!$D$4:$D$2003,Movements!$B$4:$B$2003,$A243,Movements!$E$4:$E$2003,Locations!$A$11))</f>
        <v/>
      </c>
      <c r="I243" s="21" t="str">
        <f>IF(OR($A243="",Locations!$A$12=""),"",N(Opening!H243)+SUMIFS(Movements!$D$4:$D$2003,Movements!$B$4:$B$2003,$A243,Movements!$F$4:$F$2003,Locations!$A$12)-SUMIFS(Movements!$D$4:$D$2003,Movements!$B$4:$B$2003,$A243,Movements!$E$4:$E$2003,Locations!$A$12))</f>
        <v/>
      </c>
      <c r="J243" s="21" t="str">
        <f>IF(OR($A243="",Locations!$A$13=""),"",N(Opening!I243)+SUMIFS(Movements!$D$4:$D$2003,Movements!$B$4:$B$2003,$A243,Movements!$F$4:$F$2003,Locations!$A$13)-SUMIFS(Movements!$D$4:$D$2003,Movements!$B$4:$B$2003,$A243,Movements!$E$4:$E$2003,Locations!$A$13))</f>
        <v/>
      </c>
      <c r="K243" s="21" t="str">
        <f>IF(OR($A243="",Locations!$A$14=""),"",N(Opening!J243)+SUMIFS(Movements!$D$4:$D$2003,Movements!$B$4:$B$2003,$A243,Movements!$F$4:$F$2003,Locations!$A$14)-SUMIFS(Movements!$D$4:$D$2003,Movements!$B$4:$B$2003,$A243,Movements!$E$4:$E$2003,Locations!$A$14))</f>
        <v/>
      </c>
      <c r="L243" s="22" t="str">
        <f t="shared" si="6"/>
        <v/>
      </c>
      <c r="M243" s="21" t="str">
        <f>IF($A243="","",N(Items!E243))</f>
        <v/>
      </c>
      <c r="N243" s="23" t="str">
        <f t="shared" si="7"/>
        <v/>
      </c>
      <c r="O243" s="21" t="str">
        <f>IF($A243="","",IF(L243&lt;=M243,MAX(0,N(Items!F243)-L243),0))</f>
        <v/>
      </c>
      <c r="P243" s="24" t="str">
        <f>IF($A243="","",ROUND(L243*N(Items!D243),2))</f>
        <v/>
      </c>
    </row>
    <row r="244" spans="1:16" x14ac:dyDescent="0.3">
      <c r="A244" s="16" t="str">
        <f>IF(Items!A244="","",Items!A244)</f>
        <v/>
      </c>
      <c r="B244" s="16" t="str">
        <f>IF($A244="","",Items!B244)</f>
        <v/>
      </c>
      <c r="C244" s="16" t="str">
        <f>IF($A244="","",Items!C244&amp;"")</f>
        <v/>
      </c>
      <c r="D244" s="21" t="str">
        <f>IF(OR($A244="",Locations!$A$7=""),"",N(Opening!C244)+SUMIFS(Movements!$D$4:$D$2003,Movements!$B$4:$B$2003,$A244,Movements!$F$4:$F$2003,Locations!$A$7)-SUMIFS(Movements!$D$4:$D$2003,Movements!$B$4:$B$2003,$A244,Movements!$E$4:$E$2003,Locations!$A$7))</f>
        <v/>
      </c>
      <c r="E244" s="21" t="str">
        <f>IF(OR($A244="",Locations!$A$8=""),"",N(Opening!D244)+SUMIFS(Movements!$D$4:$D$2003,Movements!$B$4:$B$2003,$A244,Movements!$F$4:$F$2003,Locations!$A$8)-SUMIFS(Movements!$D$4:$D$2003,Movements!$B$4:$B$2003,$A244,Movements!$E$4:$E$2003,Locations!$A$8))</f>
        <v/>
      </c>
      <c r="F244" s="21" t="str">
        <f>IF(OR($A244="",Locations!$A$9=""),"",N(Opening!E244)+SUMIFS(Movements!$D$4:$D$2003,Movements!$B$4:$B$2003,$A244,Movements!$F$4:$F$2003,Locations!$A$9)-SUMIFS(Movements!$D$4:$D$2003,Movements!$B$4:$B$2003,$A244,Movements!$E$4:$E$2003,Locations!$A$9))</f>
        <v/>
      </c>
      <c r="G244" s="21" t="str">
        <f>IF(OR($A244="",Locations!$A$10=""),"",N(Opening!F244)+SUMIFS(Movements!$D$4:$D$2003,Movements!$B$4:$B$2003,$A244,Movements!$F$4:$F$2003,Locations!$A$10)-SUMIFS(Movements!$D$4:$D$2003,Movements!$B$4:$B$2003,$A244,Movements!$E$4:$E$2003,Locations!$A$10))</f>
        <v/>
      </c>
      <c r="H244" s="21" t="str">
        <f>IF(OR($A244="",Locations!$A$11=""),"",N(Opening!G244)+SUMIFS(Movements!$D$4:$D$2003,Movements!$B$4:$B$2003,$A244,Movements!$F$4:$F$2003,Locations!$A$11)-SUMIFS(Movements!$D$4:$D$2003,Movements!$B$4:$B$2003,$A244,Movements!$E$4:$E$2003,Locations!$A$11))</f>
        <v/>
      </c>
      <c r="I244" s="21" t="str">
        <f>IF(OR($A244="",Locations!$A$12=""),"",N(Opening!H244)+SUMIFS(Movements!$D$4:$D$2003,Movements!$B$4:$B$2003,$A244,Movements!$F$4:$F$2003,Locations!$A$12)-SUMIFS(Movements!$D$4:$D$2003,Movements!$B$4:$B$2003,$A244,Movements!$E$4:$E$2003,Locations!$A$12))</f>
        <v/>
      </c>
      <c r="J244" s="21" t="str">
        <f>IF(OR($A244="",Locations!$A$13=""),"",N(Opening!I244)+SUMIFS(Movements!$D$4:$D$2003,Movements!$B$4:$B$2003,$A244,Movements!$F$4:$F$2003,Locations!$A$13)-SUMIFS(Movements!$D$4:$D$2003,Movements!$B$4:$B$2003,$A244,Movements!$E$4:$E$2003,Locations!$A$13))</f>
        <v/>
      </c>
      <c r="K244" s="21" t="str">
        <f>IF(OR($A244="",Locations!$A$14=""),"",N(Opening!J244)+SUMIFS(Movements!$D$4:$D$2003,Movements!$B$4:$B$2003,$A244,Movements!$F$4:$F$2003,Locations!$A$14)-SUMIFS(Movements!$D$4:$D$2003,Movements!$B$4:$B$2003,$A244,Movements!$E$4:$E$2003,Locations!$A$14))</f>
        <v/>
      </c>
      <c r="L244" s="22" t="str">
        <f t="shared" si="6"/>
        <v/>
      </c>
      <c r="M244" s="21" t="str">
        <f>IF($A244="","",N(Items!E244))</f>
        <v/>
      </c>
      <c r="N244" s="23" t="str">
        <f t="shared" si="7"/>
        <v/>
      </c>
      <c r="O244" s="21" t="str">
        <f>IF($A244="","",IF(L244&lt;=M244,MAX(0,N(Items!F244)-L244),0))</f>
        <v/>
      </c>
      <c r="P244" s="24" t="str">
        <f>IF($A244="","",ROUND(L244*N(Items!D244),2))</f>
        <v/>
      </c>
    </row>
    <row r="245" spans="1:16" x14ac:dyDescent="0.3">
      <c r="A245" s="16" t="str">
        <f>IF(Items!A245="","",Items!A245)</f>
        <v/>
      </c>
      <c r="B245" s="16" t="str">
        <f>IF($A245="","",Items!B245)</f>
        <v/>
      </c>
      <c r="C245" s="16" t="str">
        <f>IF($A245="","",Items!C245&amp;"")</f>
        <v/>
      </c>
      <c r="D245" s="21" t="str">
        <f>IF(OR($A245="",Locations!$A$7=""),"",N(Opening!C245)+SUMIFS(Movements!$D$4:$D$2003,Movements!$B$4:$B$2003,$A245,Movements!$F$4:$F$2003,Locations!$A$7)-SUMIFS(Movements!$D$4:$D$2003,Movements!$B$4:$B$2003,$A245,Movements!$E$4:$E$2003,Locations!$A$7))</f>
        <v/>
      </c>
      <c r="E245" s="21" t="str">
        <f>IF(OR($A245="",Locations!$A$8=""),"",N(Opening!D245)+SUMIFS(Movements!$D$4:$D$2003,Movements!$B$4:$B$2003,$A245,Movements!$F$4:$F$2003,Locations!$A$8)-SUMIFS(Movements!$D$4:$D$2003,Movements!$B$4:$B$2003,$A245,Movements!$E$4:$E$2003,Locations!$A$8))</f>
        <v/>
      </c>
      <c r="F245" s="21" t="str">
        <f>IF(OR($A245="",Locations!$A$9=""),"",N(Opening!E245)+SUMIFS(Movements!$D$4:$D$2003,Movements!$B$4:$B$2003,$A245,Movements!$F$4:$F$2003,Locations!$A$9)-SUMIFS(Movements!$D$4:$D$2003,Movements!$B$4:$B$2003,$A245,Movements!$E$4:$E$2003,Locations!$A$9))</f>
        <v/>
      </c>
      <c r="G245" s="21" t="str">
        <f>IF(OR($A245="",Locations!$A$10=""),"",N(Opening!F245)+SUMIFS(Movements!$D$4:$D$2003,Movements!$B$4:$B$2003,$A245,Movements!$F$4:$F$2003,Locations!$A$10)-SUMIFS(Movements!$D$4:$D$2003,Movements!$B$4:$B$2003,$A245,Movements!$E$4:$E$2003,Locations!$A$10))</f>
        <v/>
      </c>
      <c r="H245" s="21" t="str">
        <f>IF(OR($A245="",Locations!$A$11=""),"",N(Opening!G245)+SUMIFS(Movements!$D$4:$D$2003,Movements!$B$4:$B$2003,$A245,Movements!$F$4:$F$2003,Locations!$A$11)-SUMIFS(Movements!$D$4:$D$2003,Movements!$B$4:$B$2003,$A245,Movements!$E$4:$E$2003,Locations!$A$11))</f>
        <v/>
      </c>
      <c r="I245" s="21" t="str">
        <f>IF(OR($A245="",Locations!$A$12=""),"",N(Opening!H245)+SUMIFS(Movements!$D$4:$D$2003,Movements!$B$4:$B$2003,$A245,Movements!$F$4:$F$2003,Locations!$A$12)-SUMIFS(Movements!$D$4:$D$2003,Movements!$B$4:$B$2003,$A245,Movements!$E$4:$E$2003,Locations!$A$12))</f>
        <v/>
      </c>
      <c r="J245" s="21" t="str">
        <f>IF(OR($A245="",Locations!$A$13=""),"",N(Opening!I245)+SUMIFS(Movements!$D$4:$D$2003,Movements!$B$4:$B$2003,$A245,Movements!$F$4:$F$2003,Locations!$A$13)-SUMIFS(Movements!$D$4:$D$2003,Movements!$B$4:$B$2003,$A245,Movements!$E$4:$E$2003,Locations!$A$13))</f>
        <v/>
      </c>
      <c r="K245" s="21" t="str">
        <f>IF(OR($A245="",Locations!$A$14=""),"",N(Opening!J245)+SUMIFS(Movements!$D$4:$D$2003,Movements!$B$4:$B$2003,$A245,Movements!$F$4:$F$2003,Locations!$A$14)-SUMIFS(Movements!$D$4:$D$2003,Movements!$B$4:$B$2003,$A245,Movements!$E$4:$E$2003,Locations!$A$14))</f>
        <v/>
      </c>
      <c r="L245" s="22" t="str">
        <f t="shared" si="6"/>
        <v/>
      </c>
      <c r="M245" s="21" t="str">
        <f>IF($A245="","",N(Items!E245))</f>
        <v/>
      </c>
      <c r="N245" s="23" t="str">
        <f t="shared" si="7"/>
        <v/>
      </c>
      <c r="O245" s="21" t="str">
        <f>IF($A245="","",IF(L245&lt;=M245,MAX(0,N(Items!F245)-L245),0))</f>
        <v/>
      </c>
      <c r="P245" s="24" t="str">
        <f>IF($A245="","",ROUND(L245*N(Items!D245),2))</f>
        <v/>
      </c>
    </row>
    <row r="246" spans="1:16" x14ac:dyDescent="0.3">
      <c r="A246" s="16" t="str">
        <f>IF(Items!A246="","",Items!A246)</f>
        <v/>
      </c>
      <c r="B246" s="16" t="str">
        <f>IF($A246="","",Items!B246)</f>
        <v/>
      </c>
      <c r="C246" s="16" t="str">
        <f>IF($A246="","",Items!C246&amp;"")</f>
        <v/>
      </c>
      <c r="D246" s="21" t="str">
        <f>IF(OR($A246="",Locations!$A$7=""),"",N(Opening!C246)+SUMIFS(Movements!$D$4:$D$2003,Movements!$B$4:$B$2003,$A246,Movements!$F$4:$F$2003,Locations!$A$7)-SUMIFS(Movements!$D$4:$D$2003,Movements!$B$4:$B$2003,$A246,Movements!$E$4:$E$2003,Locations!$A$7))</f>
        <v/>
      </c>
      <c r="E246" s="21" t="str">
        <f>IF(OR($A246="",Locations!$A$8=""),"",N(Opening!D246)+SUMIFS(Movements!$D$4:$D$2003,Movements!$B$4:$B$2003,$A246,Movements!$F$4:$F$2003,Locations!$A$8)-SUMIFS(Movements!$D$4:$D$2003,Movements!$B$4:$B$2003,$A246,Movements!$E$4:$E$2003,Locations!$A$8))</f>
        <v/>
      </c>
      <c r="F246" s="21" t="str">
        <f>IF(OR($A246="",Locations!$A$9=""),"",N(Opening!E246)+SUMIFS(Movements!$D$4:$D$2003,Movements!$B$4:$B$2003,$A246,Movements!$F$4:$F$2003,Locations!$A$9)-SUMIFS(Movements!$D$4:$D$2003,Movements!$B$4:$B$2003,$A246,Movements!$E$4:$E$2003,Locations!$A$9))</f>
        <v/>
      </c>
      <c r="G246" s="21" t="str">
        <f>IF(OR($A246="",Locations!$A$10=""),"",N(Opening!F246)+SUMIFS(Movements!$D$4:$D$2003,Movements!$B$4:$B$2003,$A246,Movements!$F$4:$F$2003,Locations!$A$10)-SUMIFS(Movements!$D$4:$D$2003,Movements!$B$4:$B$2003,$A246,Movements!$E$4:$E$2003,Locations!$A$10))</f>
        <v/>
      </c>
      <c r="H246" s="21" t="str">
        <f>IF(OR($A246="",Locations!$A$11=""),"",N(Opening!G246)+SUMIFS(Movements!$D$4:$D$2003,Movements!$B$4:$B$2003,$A246,Movements!$F$4:$F$2003,Locations!$A$11)-SUMIFS(Movements!$D$4:$D$2003,Movements!$B$4:$B$2003,$A246,Movements!$E$4:$E$2003,Locations!$A$11))</f>
        <v/>
      </c>
      <c r="I246" s="21" t="str">
        <f>IF(OR($A246="",Locations!$A$12=""),"",N(Opening!H246)+SUMIFS(Movements!$D$4:$D$2003,Movements!$B$4:$B$2003,$A246,Movements!$F$4:$F$2003,Locations!$A$12)-SUMIFS(Movements!$D$4:$D$2003,Movements!$B$4:$B$2003,$A246,Movements!$E$4:$E$2003,Locations!$A$12))</f>
        <v/>
      </c>
      <c r="J246" s="21" t="str">
        <f>IF(OR($A246="",Locations!$A$13=""),"",N(Opening!I246)+SUMIFS(Movements!$D$4:$D$2003,Movements!$B$4:$B$2003,$A246,Movements!$F$4:$F$2003,Locations!$A$13)-SUMIFS(Movements!$D$4:$D$2003,Movements!$B$4:$B$2003,$A246,Movements!$E$4:$E$2003,Locations!$A$13))</f>
        <v/>
      </c>
      <c r="K246" s="21" t="str">
        <f>IF(OR($A246="",Locations!$A$14=""),"",N(Opening!J246)+SUMIFS(Movements!$D$4:$D$2003,Movements!$B$4:$B$2003,$A246,Movements!$F$4:$F$2003,Locations!$A$14)-SUMIFS(Movements!$D$4:$D$2003,Movements!$B$4:$B$2003,$A246,Movements!$E$4:$E$2003,Locations!$A$14))</f>
        <v/>
      </c>
      <c r="L246" s="22" t="str">
        <f t="shared" si="6"/>
        <v/>
      </c>
      <c r="M246" s="21" t="str">
        <f>IF($A246="","",N(Items!E246))</f>
        <v/>
      </c>
      <c r="N246" s="23" t="str">
        <f t="shared" si="7"/>
        <v/>
      </c>
      <c r="O246" s="21" t="str">
        <f>IF($A246="","",IF(L246&lt;=M246,MAX(0,N(Items!F246)-L246),0))</f>
        <v/>
      </c>
      <c r="P246" s="24" t="str">
        <f>IF($A246="","",ROUND(L246*N(Items!D246),2))</f>
        <v/>
      </c>
    </row>
    <row r="247" spans="1:16" x14ac:dyDescent="0.3">
      <c r="A247" s="16" t="str">
        <f>IF(Items!A247="","",Items!A247)</f>
        <v/>
      </c>
      <c r="B247" s="16" t="str">
        <f>IF($A247="","",Items!B247)</f>
        <v/>
      </c>
      <c r="C247" s="16" t="str">
        <f>IF($A247="","",Items!C247&amp;"")</f>
        <v/>
      </c>
      <c r="D247" s="21" t="str">
        <f>IF(OR($A247="",Locations!$A$7=""),"",N(Opening!C247)+SUMIFS(Movements!$D$4:$D$2003,Movements!$B$4:$B$2003,$A247,Movements!$F$4:$F$2003,Locations!$A$7)-SUMIFS(Movements!$D$4:$D$2003,Movements!$B$4:$B$2003,$A247,Movements!$E$4:$E$2003,Locations!$A$7))</f>
        <v/>
      </c>
      <c r="E247" s="21" t="str">
        <f>IF(OR($A247="",Locations!$A$8=""),"",N(Opening!D247)+SUMIFS(Movements!$D$4:$D$2003,Movements!$B$4:$B$2003,$A247,Movements!$F$4:$F$2003,Locations!$A$8)-SUMIFS(Movements!$D$4:$D$2003,Movements!$B$4:$B$2003,$A247,Movements!$E$4:$E$2003,Locations!$A$8))</f>
        <v/>
      </c>
      <c r="F247" s="21" t="str">
        <f>IF(OR($A247="",Locations!$A$9=""),"",N(Opening!E247)+SUMIFS(Movements!$D$4:$D$2003,Movements!$B$4:$B$2003,$A247,Movements!$F$4:$F$2003,Locations!$A$9)-SUMIFS(Movements!$D$4:$D$2003,Movements!$B$4:$B$2003,$A247,Movements!$E$4:$E$2003,Locations!$A$9))</f>
        <v/>
      </c>
      <c r="G247" s="21" t="str">
        <f>IF(OR($A247="",Locations!$A$10=""),"",N(Opening!F247)+SUMIFS(Movements!$D$4:$D$2003,Movements!$B$4:$B$2003,$A247,Movements!$F$4:$F$2003,Locations!$A$10)-SUMIFS(Movements!$D$4:$D$2003,Movements!$B$4:$B$2003,$A247,Movements!$E$4:$E$2003,Locations!$A$10))</f>
        <v/>
      </c>
      <c r="H247" s="21" t="str">
        <f>IF(OR($A247="",Locations!$A$11=""),"",N(Opening!G247)+SUMIFS(Movements!$D$4:$D$2003,Movements!$B$4:$B$2003,$A247,Movements!$F$4:$F$2003,Locations!$A$11)-SUMIFS(Movements!$D$4:$D$2003,Movements!$B$4:$B$2003,$A247,Movements!$E$4:$E$2003,Locations!$A$11))</f>
        <v/>
      </c>
      <c r="I247" s="21" t="str">
        <f>IF(OR($A247="",Locations!$A$12=""),"",N(Opening!H247)+SUMIFS(Movements!$D$4:$D$2003,Movements!$B$4:$B$2003,$A247,Movements!$F$4:$F$2003,Locations!$A$12)-SUMIFS(Movements!$D$4:$D$2003,Movements!$B$4:$B$2003,$A247,Movements!$E$4:$E$2003,Locations!$A$12))</f>
        <v/>
      </c>
      <c r="J247" s="21" t="str">
        <f>IF(OR($A247="",Locations!$A$13=""),"",N(Opening!I247)+SUMIFS(Movements!$D$4:$D$2003,Movements!$B$4:$B$2003,$A247,Movements!$F$4:$F$2003,Locations!$A$13)-SUMIFS(Movements!$D$4:$D$2003,Movements!$B$4:$B$2003,$A247,Movements!$E$4:$E$2003,Locations!$A$13))</f>
        <v/>
      </c>
      <c r="K247" s="21" t="str">
        <f>IF(OR($A247="",Locations!$A$14=""),"",N(Opening!J247)+SUMIFS(Movements!$D$4:$D$2003,Movements!$B$4:$B$2003,$A247,Movements!$F$4:$F$2003,Locations!$A$14)-SUMIFS(Movements!$D$4:$D$2003,Movements!$B$4:$B$2003,$A247,Movements!$E$4:$E$2003,Locations!$A$14))</f>
        <v/>
      </c>
      <c r="L247" s="22" t="str">
        <f t="shared" si="6"/>
        <v/>
      </c>
      <c r="M247" s="21" t="str">
        <f>IF($A247="","",N(Items!E247))</f>
        <v/>
      </c>
      <c r="N247" s="23" t="str">
        <f t="shared" si="7"/>
        <v/>
      </c>
      <c r="O247" s="21" t="str">
        <f>IF($A247="","",IF(L247&lt;=M247,MAX(0,N(Items!F247)-L247),0))</f>
        <v/>
      </c>
      <c r="P247" s="24" t="str">
        <f>IF($A247="","",ROUND(L247*N(Items!D247),2))</f>
        <v/>
      </c>
    </row>
    <row r="248" spans="1:16" x14ac:dyDescent="0.3">
      <c r="A248" s="16" t="str">
        <f>IF(Items!A248="","",Items!A248)</f>
        <v/>
      </c>
      <c r="B248" s="16" t="str">
        <f>IF($A248="","",Items!B248)</f>
        <v/>
      </c>
      <c r="C248" s="16" t="str">
        <f>IF($A248="","",Items!C248&amp;"")</f>
        <v/>
      </c>
      <c r="D248" s="21" t="str">
        <f>IF(OR($A248="",Locations!$A$7=""),"",N(Opening!C248)+SUMIFS(Movements!$D$4:$D$2003,Movements!$B$4:$B$2003,$A248,Movements!$F$4:$F$2003,Locations!$A$7)-SUMIFS(Movements!$D$4:$D$2003,Movements!$B$4:$B$2003,$A248,Movements!$E$4:$E$2003,Locations!$A$7))</f>
        <v/>
      </c>
      <c r="E248" s="21" t="str">
        <f>IF(OR($A248="",Locations!$A$8=""),"",N(Opening!D248)+SUMIFS(Movements!$D$4:$D$2003,Movements!$B$4:$B$2003,$A248,Movements!$F$4:$F$2003,Locations!$A$8)-SUMIFS(Movements!$D$4:$D$2003,Movements!$B$4:$B$2003,$A248,Movements!$E$4:$E$2003,Locations!$A$8))</f>
        <v/>
      </c>
      <c r="F248" s="21" t="str">
        <f>IF(OR($A248="",Locations!$A$9=""),"",N(Opening!E248)+SUMIFS(Movements!$D$4:$D$2003,Movements!$B$4:$B$2003,$A248,Movements!$F$4:$F$2003,Locations!$A$9)-SUMIFS(Movements!$D$4:$D$2003,Movements!$B$4:$B$2003,$A248,Movements!$E$4:$E$2003,Locations!$A$9))</f>
        <v/>
      </c>
      <c r="G248" s="21" t="str">
        <f>IF(OR($A248="",Locations!$A$10=""),"",N(Opening!F248)+SUMIFS(Movements!$D$4:$D$2003,Movements!$B$4:$B$2003,$A248,Movements!$F$4:$F$2003,Locations!$A$10)-SUMIFS(Movements!$D$4:$D$2003,Movements!$B$4:$B$2003,$A248,Movements!$E$4:$E$2003,Locations!$A$10))</f>
        <v/>
      </c>
      <c r="H248" s="21" t="str">
        <f>IF(OR($A248="",Locations!$A$11=""),"",N(Opening!G248)+SUMIFS(Movements!$D$4:$D$2003,Movements!$B$4:$B$2003,$A248,Movements!$F$4:$F$2003,Locations!$A$11)-SUMIFS(Movements!$D$4:$D$2003,Movements!$B$4:$B$2003,$A248,Movements!$E$4:$E$2003,Locations!$A$11))</f>
        <v/>
      </c>
      <c r="I248" s="21" t="str">
        <f>IF(OR($A248="",Locations!$A$12=""),"",N(Opening!H248)+SUMIFS(Movements!$D$4:$D$2003,Movements!$B$4:$B$2003,$A248,Movements!$F$4:$F$2003,Locations!$A$12)-SUMIFS(Movements!$D$4:$D$2003,Movements!$B$4:$B$2003,$A248,Movements!$E$4:$E$2003,Locations!$A$12))</f>
        <v/>
      </c>
      <c r="J248" s="21" t="str">
        <f>IF(OR($A248="",Locations!$A$13=""),"",N(Opening!I248)+SUMIFS(Movements!$D$4:$D$2003,Movements!$B$4:$B$2003,$A248,Movements!$F$4:$F$2003,Locations!$A$13)-SUMIFS(Movements!$D$4:$D$2003,Movements!$B$4:$B$2003,$A248,Movements!$E$4:$E$2003,Locations!$A$13))</f>
        <v/>
      </c>
      <c r="K248" s="21" t="str">
        <f>IF(OR($A248="",Locations!$A$14=""),"",N(Opening!J248)+SUMIFS(Movements!$D$4:$D$2003,Movements!$B$4:$B$2003,$A248,Movements!$F$4:$F$2003,Locations!$A$14)-SUMIFS(Movements!$D$4:$D$2003,Movements!$B$4:$B$2003,$A248,Movements!$E$4:$E$2003,Locations!$A$14))</f>
        <v/>
      </c>
      <c r="L248" s="22" t="str">
        <f t="shared" si="6"/>
        <v/>
      </c>
      <c r="M248" s="21" t="str">
        <f>IF($A248="","",N(Items!E248))</f>
        <v/>
      </c>
      <c r="N248" s="23" t="str">
        <f t="shared" si="7"/>
        <v/>
      </c>
      <c r="O248" s="21" t="str">
        <f>IF($A248="","",IF(L248&lt;=M248,MAX(0,N(Items!F248)-L248),0))</f>
        <v/>
      </c>
      <c r="P248" s="24" t="str">
        <f>IF($A248="","",ROUND(L248*N(Items!D248),2))</f>
        <v/>
      </c>
    </row>
    <row r="249" spans="1:16" x14ac:dyDescent="0.3">
      <c r="A249" s="16" t="str">
        <f>IF(Items!A249="","",Items!A249)</f>
        <v/>
      </c>
      <c r="B249" s="16" t="str">
        <f>IF($A249="","",Items!B249)</f>
        <v/>
      </c>
      <c r="C249" s="16" t="str">
        <f>IF($A249="","",Items!C249&amp;"")</f>
        <v/>
      </c>
      <c r="D249" s="21" t="str">
        <f>IF(OR($A249="",Locations!$A$7=""),"",N(Opening!C249)+SUMIFS(Movements!$D$4:$D$2003,Movements!$B$4:$B$2003,$A249,Movements!$F$4:$F$2003,Locations!$A$7)-SUMIFS(Movements!$D$4:$D$2003,Movements!$B$4:$B$2003,$A249,Movements!$E$4:$E$2003,Locations!$A$7))</f>
        <v/>
      </c>
      <c r="E249" s="21" t="str">
        <f>IF(OR($A249="",Locations!$A$8=""),"",N(Opening!D249)+SUMIFS(Movements!$D$4:$D$2003,Movements!$B$4:$B$2003,$A249,Movements!$F$4:$F$2003,Locations!$A$8)-SUMIFS(Movements!$D$4:$D$2003,Movements!$B$4:$B$2003,$A249,Movements!$E$4:$E$2003,Locations!$A$8))</f>
        <v/>
      </c>
      <c r="F249" s="21" t="str">
        <f>IF(OR($A249="",Locations!$A$9=""),"",N(Opening!E249)+SUMIFS(Movements!$D$4:$D$2003,Movements!$B$4:$B$2003,$A249,Movements!$F$4:$F$2003,Locations!$A$9)-SUMIFS(Movements!$D$4:$D$2003,Movements!$B$4:$B$2003,$A249,Movements!$E$4:$E$2003,Locations!$A$9))</f>
        <v/>
      </c>
      <c r="G249" s="21" t="str">
        <f>IF(OR($A249="",Locations!$A$10=""),"",N(Opening!F249)+SUMIFS(Movements!$D$4:$D$2003,Movements!$B$4:$B$2003,$A249,Movements!$F$4:$F$2003,Locations!$A$10)-SUMIFS(Movements!$D$4:$D$2003,Movements!$B$4:$B$2003,$A249,Movements!$E$4:$E$2003,Locations!$A$10))</f>
        <v/>
      </c>
      <c r="H249" s="21" t="str">
        <f>IF(OR($A249="",Locations!$A$11=""),"",N(Opening!G249)+SUMIFS(Movements!$D$4:$D$2003,Movements!$B$4:$B$2003,$A249,Movements!$F$4:$F$2003,Locations!$A$11)-SUMIFS(Movements!$D$4:$D$2003,Movements!$B$4:$B$2003,$A249,Movements!$E$4:$E$2003,Locations!$A$11))</f>
        <v/>
      </c>
      <c r="I249" s="21" t="str">
        <f>IF(OR($A249="",Locations!$A$12=""),"",N(Opening!H249)+SUMIFS(Movements!$D$4:$D$2003,Movements!$B$4:$B$2003,$A249,Movements!$F$4:$F$2003,Locations!$A$12)-SUMIFS(Movements!$D$4:$D$2003,Movements!$B$4:$B$2003,$A249,Movements!$E$4:$E$2003,Locations!$A$12))</f>
        <v/>
      </c>
      <c r="J249" s="21" t="str">
        <f>IF(OR($A249="",Locations!$A$13=""),"",N(Opening!I249)+SUMIFS(Movements!$D$4:$D$2003,Movements!$B$4:$B$2003,$A249,Movements!$F$4:$F$2003,Locations!$A$13)-SUMIFS(Movements!$D$4:$D$2003,Movements!$B$4:$B$2003,$A249,Movements!$E$4:$E$2003,Locations!$A$13))</f>
        <v/>
      </c>
      <c r="K249" s="21" t="str">
        <f>IF(OR($A249="",Locations!$A$14=""),"",N(Opening!J249)+SUMIFS(Movements!$D$4:$D$2003,Movements!$B$4:$B$2003,$A249,Movements!$F$4:$F$2003,Locations!$A$14)-SUMIFS(Movements!$D$4:$D$2003,Movements!$B$4:$B$2003,$A249,Movements!$E$4:$E$2003,Locations!$A$14))</f>
        <v/>
      </c>
      <c r="L249" s="22" t="str">
        <f t="shared" si="6"/>
        <v/>
      </c>
      <c r="M249" s="21" t="str">
        <f>IF($A249="","",N(Items!E249))</f>
        <v/>
      </c>
      <c r="N249" s="23" t="str">
        <f t="shared" si="7"/>
        <v/>
      </c>
      <c r="O249" s="21" t="str">
        <f>IF($A249="","",IF(L249&lt;=M249,MAX(0,N(Items!F249)-L249),0))</f>
        <v/>
      </c>
      <c r="P249" s="24" t="str">
        <f>IF($A249="","",ROUND(L249*N(Items!D249),2))</f>
        <v/>
      </c>
    </row>
    <row r="250" spans="1:16" x14ac:dyDescent="0.3">
      <c r="A250" s="16" t="str">
        <f>IF(Items!A250="","",Items!A250)</f>
        <v/>
      </c>
      <c r="B250" s="16" t="str">
        <f>IF($A250="","",Items!B250)</f>
        <v/>
      </c>
      <c r="C250" s="16" t="str">
        <f>IF($A250="","",Items!C250&amp;"")</f>
        <v/>
      </c>
      <c r="D250" s="21" t="str">
        <f>IF(OR($A250="",Locations!$A$7=""),"",N(Opening!C250)+SUMIFS(Movements!$D$4:$D$2003,Movements!$B$4:$B$2003,$A250,Movements!$F$4:$F$2003,Locations!$A$7)-SUMIFS(Movements!$D$4:$D$2003,Movements!$B$4:$B$2003,$A250,Movements!$E$4:$E$2003,Locations!$A$7))</f>
        <v/>
      </c>
      <c r="E250" s="21" t="str">
        <f>IF(OR($A250="",Locations!$A$8=""),"",N(Opening!D250)+SUMIFS(Movements!$D$4:$D$2003,Movements!$B$4:$B$2003,$A250,Movements!$F$4:$F$2003,Locations!$A$8)-SUMIFS(Movements!$D$4:$D$2003,Movements!$B$4:$B$2003,$A250,Movements!$E$4:$E$2003,Locations!$A$8))</f>
        <v/>
      </c>
      <c r="F250" s="21" t="str">
        <f>IF(OR($A250="",Locations!$A$9=""),"",N(Opening!E250)+SUMIFS(Movements!$D$4:$D$2003,Movements!$B$4:$B$2003,$A250,Movements!$F$4:$F$2003,Locations!$A$9)-SUMIFS(Movements!$D$4:$D$2003,Movements!$B$4:$B$2003,$A250,Movements!$E$4:$E$2003,Locations!$A$9))</f>
        <v/>
      </c>
      <c r="G250" s="21" t="str">
        <f>IF(OR($A250="",Locations!$A$10=""),"",N(Opening!F250)+SUMIFS(Movements!$D$4:$D$2003,Movements!$B$4:$B$2003,$A250,Movements!$F$4:$F$2003,Locations!$A$10)-SUMIFS(Movements!$D$4:$D$2003,Movements!$B$4:$B$2003,$A250,Movements!$E$4:$E$2003,Locations!$A$10))</f>
        <v/>
      </c>
      <c r="H250" s="21" t="str">
        <f>IF(OR($A250="",Locations!$A$11=""),"",N(Opening!G250)+SUMIFS(Movements!$D$4:$D$2003,Movements!$B$4:$B$2003,$A250,Movements!$F$4:$F$2003,Locations!$A$11)-SUMIFS(Movements!$D$4:$D$2003,Movements!$B$4:$B$2003,$A250,Movements!$E$4:$E$2003,Locations!$A$11))</f>
        <v/>
      </c>
      <c r="I250" s="21" t="str">
        <f>IF(OR($A250="",Locations!$A$12=""),"",N(Opening!H250)+SUMIFS(Movements!$D$4:$D$2003,Movements!$B$4:$B$2003,$A250,Movements!$F$4:$F$2003,Locations!$A$12)-SUMIFS(Movements!$D$4:$D$2003,Movements!$B$4:$B$2003,$A250,Movements!$E$4:$E$2003,Locations!$A$12))</f>
        <v/>
      </c>
      <c r="J250" s="21" t="str">
        <f>IF(OR($A250="",Locations!$A$13=""),"",N(Opening!I250)+SUMIFS(Movements!$D$4:$D$2003,Movements!$B$4:$B$2003,$A250,Movements!$F$4:$F$2003,Locations!$A$13)-SUMIFS(Movements!$D$4:$D$2003,Movements!$B$4:$B$2003,$A250,Movements!$E$4:$E$2003,Locations!$A$13))</f>
        <v/>
      </c>
      <c r="K250" s="21" t="str">
        <f>IF(OR($A250="",Locations!$A$14=""),"",N(Opening!J250)+SUMIFS(Movements!$D$4:$D$2003,Movements!$B$4:$B$2003,$A250,Movements!$F$4:$F$2003,Locations!$A$14)-SUMIFS(Movements!$D$4:$D$2003,Movements!$B$4:$B$2003,$A250,Movements!$E$4:$E$2003,Locations!$A$14))</f>
        <v/>
      </c>
      <c r="L250" s="22" t="str">
        <f t="shared" si="6"/>
        <v/>
      </c>
      <c r="M250" s="21" t="str">
        <f>IF($A250="","",N(Items!E250))</f>
        <v/>
      </c>
      <c r="N250" s="23" t="str">
        <f t="shared" si="7"/>
        <v/>
      </c>
      <c r="O250" s="21" t="str">
        <f>IF($A250="","",IF(L250&lt;=M250,MAX(0,N(Items!F250)-L250),0))</f>
        <v/>
      </c>
      <c r="P250" s="24" t="str">
        <f>IF($A250="","",ROUND(L250*N(Items!D250),2))</f>
        <v/>
      </c>
    </row>
    <row r="251" spans="1:16" x14ac:dyDescent="0.3">
      <c r="A251" s="16" t="str">
        <f>IF(Items!A251="","",Items!A251)</f>
        <v/>
      </c>
      <c r="B251" s="16" t="str">
        <f>IF($A251="","",Items!B251)</f>
        <v/>
      </c>
      <c r="C251" s="16" t="str">
        <f>IF($A251="","",Items!C251&amp;"")</f>
        <v/>
      </c>
      <c r="D251" s="21" t="str">
        <f>IF(OR($A251="",Locations!$A$7=""),"",N(Opening!C251)+SUMIFS(Movements!$D$4:$D$2003,Movements!$B$4:$B$2003,$A251,Movements!$F$4:$F$2003,Locations!$A$7)-SUMIFS(Movements!$D$4:$D$2003,Movements!$B$4:$B$2003,$A251,Movements!$E$4:$E$2003,Locations!$A$7))</f>
        <v/>
      </c>
      <c r="E251" s="21" t="str">
        <f>IF(OR($A251="",Locations!$A$8=""),"",N(Opening!D251)+SUMIFS(Movements!$D$4:$D$2003,Movements!$B$4:$B$2003,$A251,Movements!$F$4:$F$2003,Locations!$A$8)-SUMIFS(Movements!$D$4:$D$2003,Movements!$B$4:$B$2003,$A251,Movements!$E$4:$E$2003,Locations!$A$8))</f>
        <v/>
      </c>
      <c r="F251" s="21" t="str">
        <f>IF(OR($A251="",Locations!$A$9=""),"",N(Opening!E251)+SUMIFS(Movements!$D$4:$D$2003,Movements!$B$4:$B$2003,$A251,Movements!$F$4:$F$2003,Locations!$A$9)-SUMIFS(Movements!$D$4:$D$2003,Movements!$B$4:$B$2003,$A251,Movements!$E$4:$E$2003,Locations!$A$9))</f>
        <v/>
      </c>
      <c r="G251" s="21" t="str">
        <f>IF(OR($A251="",Locations!$A$10=""),"",N(Opening!F251)+SUMIFS(Movements!$D$4:$D$2003,Movements!$B$4:$B$2003,$A251,Movements!$F$4:$F$2003,Locations!$A$10)-SUMIFS(Movements!$D$4:$D$2003,Movements!$B$4:$B$2003,$A251,Movements!$E$4:$E$2003,Locations!$A$10))</f>
        <v/>
      </c>
      <c r="H251" s="21" t="str">
        <f>IF(OR($A251="",Locations!$A$11=""),"",N(Opening!G251)+SUMIFS(Movements!$D$4:$D$2003,Movements!$B$4:$B$2003,$A251,Movements!$F$4:$F$2003,Locations!$A$11)-SUMIFS(Movements!$D$4:$D$2003,Movements!$B$4:$B$2003,$A251,Movements!$E$4:$E$2003,Locations!$A$11))</f>
        <v/>
      </c>
      <c r="I251" s="21" t="str">
        <f>IF(OR($A251="",Locations!$A$12=""),"",N(Opening!H251)+SUMIFS(Movements!$D$4:$D$2003,Movements!$B$4:$B$2003,$A251,Movements!$F$4:$F$2003,Locations!$A$12)-SUMIFS(Movements!$D$4:$D$2003,Movements!$B$4:$B$2003,$A251,Movements!$E$4:$E$2003,Locations!$A$12))</f>
        <v/>
      </c>
      <c r="J251" s="21" t="str">
        <f>IF(OR($A251="",Locations!$A$13=""),"",N(Opening!I251)+SUMIFS(Movements!$D$4:$D$2003,Movements!$B$4:$B$2003,$A251,Movements!$F$4:$F$2003,Locations!$A$13)-SUMIFS(Movements!$D$4:$D$2003,Movements!$B$4:$B$2003,$A251,Movements!$E$4:$E$2003,Locations!$A$13))</f>
        <v/>
      </c>
      <c r="K251" s="21" t="str">
        <f>IF(OR($A251="",Locations!$A$14=""),"",N(Opening!J251)+SUMIFS(Movements!$D$4:$D$2003,Movements!$B$4:$B$2003,$A251,Movements!$F$4:$F$2003,Locations!$A$14)-SUMIFS(Movements!$D$4:$D$2003,Movements!$B$4:$B$2003,$A251,Movements!$E$4:$E$2003,Locations!$A$14))</f>
        <v/>
      </c>
      <c r="L251" s="22" t="str">
        <f t="shared" si="6"/>
        <v/>
      </c>
      <c r="M251" s="21" t="str">
        <f>IF($A251="","",N(Items!E251))</f>
        <v/>
      </c>
      <c r="N251" s="23" t="str">
        <f t="shared" si="7"/>
        <v/>
      </c>
      <c r="O251" s="21" t="str">
        <f>IF($A251="","",IF(L251&lt;=M251,MAX(0,N(Items!F251)-L251),0))</f>
        <v/>
      </c>
      <c r="P251" s="24" t="str">
        <f>IF($A251="","",ROUND(L251*N(Items!D251),2))</f>
        <v/>
      </c>
    </row>
    <row r="252" spans="1:16" x14ac:dyDescent="0.3">
      <c r="A252" s="16" t="str">
        <f>IF(Items!A252="","",Items!A252)</f>
        <v/>
      </c>
      <c r="B252" s="16" t="str">
        <f>IF($A252="","",Items!B252)</f>
        <v/>
      </c>
      <c r="C252" s="16" t="str">
        <f>IF($A252="","",Items!C252&amp;"")</f>
        <v/>
      </c>
      <c r="D252" s="21" t="str">
        <f>IF(OR($A252="",Locations!$A$7=""),"",N(Opening!C252)+SUMIFS(Movements!$D$4:$D$2003,Movements!$B$4:$B$2003,$A252,Movements!$F$4:$F$2003,Locations!$A$7)-SUMIFS(Movements!$D$4:$D$2003,Movements!$B$4:$B$2003,$A252,Movements!$E$4:$E$2003,Locations!$A$7))</f>
        <v/>
      </c>
      <c r="E252" s="21" t="str">
        <f>IF(OR($A252="",Locations!$A$8=""),"",N(Opening!D252)+SUMIFS(Movements!$D$4:$D$2003,Movements!$B$4:$B$2003,$A252,Movements!$F$4:$F$2003,Locations!$A$8)-SUMIFS(Movements!$D$4:$D$2003,Movements!$B$4:$B$2003,$A252,Movements!$E$4:$E$2003,Locations!$A$8))</f>
        <v/>
      </c>
      <c r="F252" s="21" t="str">
        <f>IF(OR($A252="",Locations!$A$9=""),"",N(Opening!E252)+SUMIFS(Movements!$D$4:$D$2003,Movements!$B$4:$B$2003,$A252,Movements!$F$4:$F$2003,Locations!$A$9)-SUMIFS(Movements!$D$4:$D$2003,Movements!$B$4:$B$2003,$A252,Movements!$E$4:$E$2003,Locations!$A$9))</f>
        <v/>
      </c>
      <c r="G252" s="21" t="str">
        <f>IF(OR($A252="",Locations!$A$10=""),"",N(Opening!F252)+SUMIFS(Movements!$D$4:$D$2003,Movements!$B$4:$B$2003,$A252,Movements!$F$4:$F$2003,Locations!$A$10)-SUMIFS(Movements!$D$4:$D$2003,Movements!$B$4:$B$2003,$A252,Movements!$E$4:$E$2003,Locations!$A$10))</f>
        <v/>
      </c>
      <c r="H252" s="21" t="str">
        <f>IF(OR($A252="",Locations!$A$11=""),"",N(Opening!G252)+SUMIFS(Movements!$D$4:$D$2003,Movements!$B$4:$B$2003,$A252,Movements!$F$4:$F$2003,Locations!$A$11)-SUMIFS(Movements!$D$4:$D$2003,Movements!$B$4:$B$2003,$A252,Movements!$E$4:$E$2003,Locations!$A$11))</f>
        <v/>
      </c>
      <c r="I252" s="21" t="str">
        <f>IF(OR($A252="",Locations!$A$12=""),"",N(Opening!H252)+SUMIFS(Movements!$D$4:$D$2003,Movements!$B$4:$B$2003,$A252,Movements!$F$4:$F$2003,Locations!$A$12)-SUMIFS(Movements!$D$4:$D$2003,Movements!$B$4:$B$2003,$A252,Movements!$E$4:$E$2003,Locations!$A$12))</f>
        <v/>
      </c>
      <c r="J252" s="21" t="str">
        <f>IF(OR($A252="",Locations!$A$13=""),"",N(Opening!I252)+SUMIFS(Movements!$D$4:$D$2003,Movements!$B$4:$B$2003,$A252,Movements!$F$4:$F$2003,Locations!$A$13)-SUMIFS(Movements!$D$4:$D$2003,Movements!$B$4:$B$2003,$A252,Movements!$E$4:$E$2003,Locations!$A$13))</f>
        <v/>
      </c>
      <c r="K252" s="21" t="str">
        <f>IF(OR($A252="",Locations!$A$14=""),"",N(Opening!J252)+SUMIFS(Movements!$D$4:$D$2003,Movements!$B$4:$B$2003,$A252,Movements!$F$4:$F$2003,Locations!$A$14)-SUMIFS(Movements!$D$4:$D$2003,Movements!$B$4:$B$2003,$A252,Movements!$E$4:$E$2003,Locations!$A$14))</f>
        <v/>
      </c>
      <c r="L252" s="22" t="str">
        <f t="shared" si="6"/>
        <v/>
      </c>
      <c r="M252" s="21" t="str">
        <f>IF($A252="","",N(Items!E252))</f>
        <v/>
      </c>
      <c r="N252" s="23" t="str">
        <f t="shared" si="7"/>
        <v/>
      </c>
      <c r="O252" s="21" t="str">
        <f>IF($A252="","",IF(L252&lt;=M252,MAX(0,N(Items!F252)-L252),0))</f>
        <v/>
      </c>
      <c r="P252" s="24" t="str">
        <f>IF($A252="","",ROUND(L252*N(Items!D252),2))</f>
        <v/>
      </c>
    </row>
    <row r="253" spans="1:16" x14ac:dyDescent="0.3">
      <c r="A253" s="16" t="str">
        <f>IF(Items!A253="","",Items!A253)</f>
        <v/>
      </c>
      <c r="B253" s="16" t="str">
        <f>IF($A253="","",Items!B253)</f>
        <v/>
      </c>
      <c r="C253" s="16" t="str">
        <f>IF($A253="","",Items!C253&amp;"")</f>
        <v/>
      </c>
      <c r="D253" s="21" t="str">
        <f>IF(OR($A253="",Locations!$A$7=""),"",N(Opening!C253)+SUMIFS(Movements!$D$4:$D$2003,Movements!$B$4:$B$2003,$A253,Movements!$F$4:$F$2003,Locations!$A$7)-SUMIFS(Movements!$D$4:$D$2003,Movements!$B$4:$B$2003,$A253,Movements!$E$4:$E$2003,Locations!$A$7))</f>
        <v/>
      </c>
      <c r="E253" s="21" t="str">
        <f>IF(OR($A253="",Locations!$A$8=""),"",N(Opening!D253)+SUMIFS(Movements!$D$4:$D$2003,Movements!$B$4:$B$2003,$A253,Movements!$F$4:$F$2003,Locations!$A$8)-SUMIFS(Movements!$D$4:$D$2003,Movements!$B$4:$B$2003,$A253,Movements!$E$4:$E$2003,Locations!$A$8))</f>
        <v/>
      </c>
      <c r="F253" s="21" t="str">
        <f>IF(OR($A253="",Locations!$A$9=""),"",N(Opening!E253)+SUMIFS(Movements!$D$4:$D$2003,Movements!$B$4:$B$2003,$A253,Movements!$F$4:$F$2003,Locations!$A$9)-SUMIFS(Movements!$D$4:$D$2003,Movements!$B$4:$B$2003,$A253,Movements!$E$4:$E$2003,Locations!$A$9))</f>
        <v/>
      </c>
      <c r="G253" s="21" t="str">
        <f>IF(OR($A253="",Locations!$A$10=""),"",N(Opening!F253)+SUMIFS(Movements!$D$4:$D$2003,Movements!$B$4:$B$2003,$A253,Movements!$F$4:$F$2003,Locations!$A$10)-SUMIFS(Movements!$D$4:$D$2003,Movements!$B$4:$B$2003,$A253,Movements!$E$4:$E$2003,Locations!$A$10))</f>
        <v/>
      </c>
      <c r="H253" s="21" t="str">
        <f>IF(OR($A253="",Locations!$A$11=""),"",N(Opening!G253)+SUMIFS(Movements!$D$4:$D$2003,Movements!$B$4:$B$2003,$A253,Movements!$F$4:$F$2003,Locations!$A$11)-SUMIFS(Movements!$D$4:$D$2003,Movements!$B$4:$B$2003,$A253,Movements!$E$4:$E$2003,Locations!$A$11))</f>
        <v/>
      </c>
      <c r="I253" s="21" t="str">
        <f>IF(OR($A253="",Locations!$A$12=""),"",N(Opening!H253)+SUMIFS(Movements!$D$4:$D$2003,Movements!$B$4:$B$2003,$A253,Movements!$F$4:$F$2003,Locations!$A$12)-SUMIFS(Movements!$D$4:$D$2003,Movements!$B$4:$B$2003,$A253,Movements!$E$4:$E$2003,Locations!$A$12))</f>
        <v/>
      </c>
      <c r="J253" s="21" t="str">
        <f>IF(OR($A253="",Locations!$A$13=""),"",N(Opening!I253)+SUMIFS(Movements!$D$4:$D$2003,Movements!$B$4:$B$2003,$A253,Movements!$F$4:$F$2003,Locations!$A$13)-SUMIFS(Movements!$D$4:$D$2003,Movements!$B$4:$B$2003,$A253,Movements!$E$4:$E$2003,Locations!$A$13))</f>
        <v/>
      </c>
      <c r="K253" s="21" t="str">
        <f>IF(OR($A253="",Locations!$A$14=""),"",N(Opening!J253)+SUMIFS(Movements!$D$4:$D$2003,Movements!$B$4:$B$2003,$A253,Movements!$F$4:$F$2003,Locations!$A$14)-SUMIFS(Movements!$D$4:$D$2003,Movements!$B$4:$B$2003,$A253,Movements!$E$4:$E$2003,Locations!$A$14))</f>
        <v/>
      </c>
      <c r="L253" s="22" t="str">
        <f t="shared" si="6"/>
        <v/>
      </c>
      <c r="M253" s="21" t="str">
        <f>IF($A253="","",N(Items!E253))</f>
        <v/>
      </c>
      <c r="N253" s="23" t="str">
        <f t="shared" si="7"/>
        <v/>
      </c>
      <c r="O253" s="21" t="str">
        <f>IF($A253="","",IF(L253&lt;=M253,MAX(0,N(Items!F253)-L253),0))</f>
        <v/>
      </c>
      <c r="P253" s="24" t="str">
        <f>IF($A253="","",ROUND(L253*N(Items!D253),2))</f>
        <v/>
      </c>
    </row>
    <row r="254" spans="1:16" x14ac:dyDescent="0.3">
      <c r="A254" s="16" t="str">
        <f>IF(Items!A254="","",Items!A254)</f>
        <v/>
      </c>
      <c r="B254" s="16" t="str">
        <f>IF($A254="","",Items!B254)</f>
        <v/>
      </c>
      <c r="C254" s="16" t="str">
        <f>IF($A254="","",Items!C254&amp;"")</f>
        <v/>
      </c>
      <c r="D254" s="21" t="str">
        <f>IF(OR($A254="",Locations!$A$7=""),"",N(Opening!C254)+SUMIFS(Movements!$D$4:$D$2003,Movements!$B$4:$B$2003,$A254,Movements!$F$4:$F$2003,Locations!$A$7)-SUMIFS(Movements!$D$4:$D$2003,Movements!$B$4:$B$2003,$A254,Movements!$E$4:$E$2003,Locations!$A$7))</f>
        <v/>
      </c>
      <c r="E254" s="21" t="str">
        <f>IF(OR($A254="",Locations!$A$8=""),"",N(Opening!D254)+SUMIFS(Movements!$D$4:$D$2003,Movements!$B$4:$B$2003,$A254,Movements!$F$4:$F$2003,Locations!$A$8)-SUMIFS(Movements!$D$4:$D$2003,Movements!$B$4:$B$2003,$A254,Movements!$E$4:$E$2003,Locations!$A$8))</f>
        <v/>
      </c>
      <c r="F254" s="21" t="str">
        <f>IF(OR($A254="",Locations!$A$9=""),"",N(Opening!E254)+SUMIFS(Movements!$D$4:$D$2003,Movements!$B$4:$B$2003,$A254,Movements!$F$4:$F$2003,Locations!$A$9)-SUMIFS(Movements!$D$4:$D$2003,Movements!$B$4:$B$2003,$A254,Movements!$E$4:$E$2003,Locations!$A$9))</f>
        <v/>
      </c>
      <c r="G254" s="21" t="str">
        <f>IF(OR($A254="",Locations!$A$10=""),"",N(Opening!F254)+SUMIFS(Movements!$D$4:$D$2003,Movements!$B$4:$B$2003,$A254,Movements!$F$4:$F$2003,Locations!$A$10)-SUMIFS(Movements!$D$4:$D$2003,Movements!$B$4:$B$2003,$A254,Movements!$E$4:$E$2003,Locations!$A$10))</f>
        <v/>
      </c>
      <c r="H254" s="21" t="str">
        <f>IF(OR($A254="",Locations!$A$11=""),"",N(Opening!G254)+SUMIFS(Movements!$D$4:$D$2003,Movements!$B$4:$B$2003,$A254,Movements!$F$4:$F$2003,Locations!$A$11)-SUMIFS(Movements!$D$4:$D$2003,Movements!$B$4:$B$2003,$A254,Movements!$E$4:$E$2003,Locations!$A$11))</f>
        <v/>
      </c>
      <c r="I254" s="21" t="str">
        <f>IF(OR($A254="",Locations!$A$12=""),"",N(Opening!H254)+SUMIFS(Movements!$D$4:$D$2003,Movements!$B$4:$B$2003,$A254,Movements!$F$4:$F$2003,Locations!$A$12)-SUMIFS(Movements!$D$4:$D$2003,Movements!$B$4:$B$2003,$A254,Movements!$E$4:$E$2003,Locations!$A$12))</f>
        <v/>
      </c>
      <c r="J254" s="21" t="str">
        <f>IF(OR($A254="",Locations!$A$13=""),"",N(Opening!I254)+SUMIFS(Movements!$D$4:$D$2003,Movements!$B$4:$B$2003,$A254,Movements!$F$4:$F$2003,Locations!$A$13)-SUMIFS(Movements!$D$4:$D$2003,Movements!$B$4:$B$2003,$A254,Movements!$E$4:$E$2003,Locations!$A$13))</f>
        <v/>
      </c>
      <c r="K254" s="21" t="str">
        <f>IF(OR($A254="",Locations!$A$14=""),"",N(Opening!J254)+SUMIFS(Movements!$D$4:$D$2003,Movements!$B$4:$B$2003,$A254,Movements!$F$4:$F$2003,Locations!$A$14)-SUMIFS(Movements!$D$4:$D$2003,Movements!$B$4:$B$2003,$A254,Movements!$E$4:$E$2003,Locations!$A$14))</f>
        <v/>
      </c>
      <c r="L254" s="22" t="str">
        <f t="shared" si="6"/>
        <v/>
      </c>
      <c r="M254" s="21" t="str">
        <f>IF($A254="","",N(Items!E254))</f>
        <v/>
      </c>
      <c r="N254" s="23" t="str">
        <f t="shared" si="7"/>
        <v/>
      </c>
      <c r="O254" s="21" t="str">
        <f>IF($A254="","",IF(L254&lt;=M254,MAX(0,N(Items!F254)-L254),0))</f>
        <v/>
      </c>
      <c r="P254" s="24" t="str">
        <f>IF($A254="","",ROUND(L254*N(Items!D254),2))</f>
        <v/>
      </c>
    </row>
    <row r="255" spans="1:16" x14ac:dyDescent="0.3">
      <c r="A255" s="16" t="str">
        <f>IF(Items!A255="","",Items!A255)</f>
        <v/>
      </c>
      <c r="B255" s="16" t="str">
        <f>IF($A255="","",Items!B255)</f>
        <v/>
      </c>
      <c r="C255" s="16" t="str">
        <f>IF($A255="","",Items!C255&amp;"")</f>
        <v/>
      </c>
      <c r="D255" s="21" t="str">
        <f>IF(OR($A255="",Locations!$A$7=""),"",N(Opening!C255)+SUMIFS(Movements!$D$4:$D$2003,Movements!$B$4:$B$2003,$A255,Movements!$F$4:$F$2003,Locations!$A$7)-SUMIFS(Movements!$D$4:$D$2003,Movements!$B$4:$B$2003,$A255,Movements!$E$4:$E$2003,Locations!$A$7))</f>
        <v/>
      </c>
      <c r="E255" s="21" t="str">
        <f>IF(OR($A255="",Locations!$A$8=""),"",N(Opening!D255)+SUMIFS(Movements!$D$4:$D$2003,Movements!$B$4:$B$2003,$A255,Movements!$F$4:$F$2003,Locations!$A$8)-SUMIFS(Movements!$D$4:$D$2003,Movements!$B$4:$B$2003,$A255,Movements!$E$4:$E$2003,Locations!$A$8))</f>
        <v/>
      </c>
      <c r="F255" s="21" t="str">
        <f>IF(OR($A255="",Locations!$A$9=""),"",N(Opening!E255)+SUMIFS(Movements!$D$4:$D$2003,Movements!$B$4:$B$2003,$A255,Movements!$F$4:$F$2003,Locations!$A$9)-SUMIFS(Movements!$D$4:$D$2003,Movements!$B$4:$B$2003,$A255,Movements!$E$4:$E$2003,Locations!$A$9))</f>
        <v/>
      </c>
      <c r="G255" s="21" t="str">
        <f>IF(OR($A255="",Locations!$A$10=""),"",N(Opening!F255)+SUMIFS(Movements!$D$4:$D$2003,Movements!$B$4:$B$2003,$A255,Movements!$F$4:$F$2003,Locations!$A$10)-SUMIFS(Movements!$D$4:$D$2003,Movements!$B$4:$B$2003,$A255,Movements!$E$4:$E$2003,Locations!$A$10))</f>
        <v/>
      </c>
      <c r="H255" s="21" t="str">
        <f>IF(OR($A255="",Locations!$A$11=""),"",N(Opening!G255)+SUMIFS(Movements!$D$4:$D$2003,Movements!$B$4:$B$2003,$A255,Movements!$F$4:$F$2003,Locations!$A$11)-SUMIFS(Movements!$D$4:$D$2003,Movements!$B$4:$B$2003,$A255,Movements!$E$4:$E$2003,Locations!$A$11))</f>
        <v/>
      </c>
      <c r="I255" s="21" t="str">
        <f>IF(OR($A255="",Locations!$A$12=""),"",N(Opening!H255)+SUMIFS(Movements!$D$4:$D$2003,Movements!$B$4:$B$2003,$A255,Movements!$F$4:$F$2003,Locations!$A$12)-SUMIFS(Movements!$D$4:$D$2003,Movements!$B$4:$B$2003,$A255,Movements!$E$4:$E$2003,Locations!$A$12))</f>
        <v/>
      </c>
      <c r="J255" s="21" t="str">
        <f>IF(OR($A255="",Locations!$A$13=""),"",N(Opening!I255)+SUMIFS(Movements!$D$4:$D$2003,Movements!$B$4:$B$2003,$A255,Movements!$F$4:$F$2003,Locations!$A$13)-SUMIFS(Movements!$D$4:$D$2003,Movements!$B$4:$B$2003,$A255,Movements!$E$4:$E$2003,Locations!$A$13))</f>
        <v/>
      </c>
      <c r="K255" s="21" t="str">
        <f>IF(OR($A255="",Locations!$A$14=""),"",N(Opening!J255)+SUMIFS(Movements!$D$4:$D$2003,Movements!$B$4:$B$2003,$A255,Movements!$F$4:$F$2003,Locations!$A$14)-SUMIFS(Movements!$D$4:$D$2003,Movements!$B$4:$B$2003,$A255,Movements!$E$4:$E$2003,Locations!$A$14))</f>
        <v/>
      </c>
      <c r="L255" s="22" t="str">
        <f t="shared" si="6"/>
        <v/>
      </c>
      <c r="M255" s="21" t="str">
        <f>IF($A255="","",N(Items!E255))</f>
        <v/>
      </c>
      <c r="N255" s="23" t="str">
        <f t="shared" si="7"/>
        <v/>
      </c>
      <c r="O255" s="21" t="str">
        <f>IF($A255="","",IF(L255&lt;=M255,MAX(0,N(Items!F255)-L255),0))</f>
        <v/>
      </c>
      <c r="P255" s="24" t="str">
        <f>IF($A255="","",ROUND(L255*N(Items!D255),2))</f>
        <v/>
      </c>
    </row>
    <row r="256" spans="1:16" x14ac:dyDescent="0.3">
      <c r="A256" s="16" t="str">
        <f>IF(Items!A256="","",Items!A256)</f>
        <v/>
      </c>
      <c r="B256" s="16" t="str">
        <f>IF($A256="","",Items!B256)</f>
        <v/>
      </c>
      <c r="C256" s="16" t="str">
        <f>IF($A256="","",Items!C256&amp;"")</f>
        <v/>
      </c>
      <c r="D256" s="21" t="str">
        <f>IF(OR($A256="",Locations!$A$7=""),"",N(Opening!C256)+SUMIFS(Movements!$D$4:$D$2003,Movements!$B$4:$B$2003,$A256,Movements!$F$4:$F$2003,Locations!$A$7)-SUMIFS(Movements!$D$4:$D$2003,Movements!$B$4:$B$2003,$A256,Movements!$E$4:$E$2003,Locations!$A$7))</f>
        <v/>
      </c>
      <c r="E256" s="21" t="str">
        <f>IF(OR($A256="",Locations!$A$8=""),"",N(Opening!D256)+SUMIFS(Movements!$D$4:$D$2003,Movements!$B$4:$B$2003,$A256,Movements!$F$4:$F$2003,Locations!$A$8)-SUMIFS(Movements!$D$4:$D$2003,Movements!$B$4:$B$2003,$A256,Movements!$E$4:$E$2003,Locations!$A$8))</f>
        <v/>
      </c>
      <c r="F256" s="21" t="str">
        <f>IF(OR($A256="",Locations!$A$9=""),"",N(Opening!E256)+SUMIFS(Movements!$D$4:$D$2003,Movements!$B$4:$B$2003,$A256,Movements!$F$4:$F$2003,Locations!$A$9)-SUMIFS(Movements!$D$4:$D$2003,Movements!$B$4:$B$2003,$A256,Movements!$E$4:$E$2003,Locations!$A$9))</f>
        <v/>
      </c>
      <c r="G256" s="21" t="str">
        <f>IF(OR($A256="",Locations!$A$10=""),"",N(Opening!F256)+SUMIFS(Movements!$D$4:$D$2003,Movements!$B$4:$B$2003,$A256,Movements!$F$4:$F$2003,Locations!$A$10)-SUMIFS(Movements!$D$4:$D$2003,Movements!$B$4:$B$2003,$A256,Movements!$E$4:$E$2003,Locations!$A$10))</f>
        <v/>
      </c>
      <c r="H256" s="21" t="str">
        <f>IF(OR($A256="",Locations!$A$11=""),"",N(Opening!G256)+SUMIFS(Movements!$D$4:$D$2003,Movements!$B$4:$B$2003,$A256,Movements!$F$4:$F$2003,Locations!$A$11)-SUMIFS(Movements!$D$4:$D$2003,Movements!$B$4:$B$2003,$A256,Movements!$E$4:$E$2003,Locations!$A$11))</f>
        <v/>
      </c>
      <c r="I256" s="21" t="str">
        <f>IF(OR($A256="",Locations!$A$12=""),"",N(Opening!H256)+SUMIFS(Movements!$D$4:$D$2003,Movements!$B$4:$B$2003,$A256,Movements!$F$4:$F$2003,Locations!$A$12)-SUMIFS(Movements!$D$4:$D$2003,Movements!$B$4:$B$2003,$A256,Movements!$E$4:$E$2003,Locations!$A$12))</f>
        <v/>
      </c>
      <c r="J256" s="21" t="str">
        <f>IF(OR($A256="",Locations!$A$13=""),"",N(Opening!I256)+SUMIFS(Movements!$D$4:$D$2003,Movements!$B$4:$B$2003,$A256,Movements!$F$4:$F$2003,Locations!$A$13)-SUMIFS(Movements!$D$4:$D$2003,Movements!$B$4:$B$2003,$A256,Movements!$E$4:$E$2003,Locations!$A$13))</f>
        <v/>
      </c>
      <c r="K256" s="21" t="str">
        <f>IF(OR($A256="",Locations!$A$14=""),"",N(Opening!J256)+SUMIFS(Movements!$D$4:$D$2003,Movements!$B$4:$B$2003,$A256,Movements!$F$4:$F$2003,Locations!$A$14)-SUMIFS(Movements!$D$4:$D$2003,Movements!$B$4:$B$2003,$A256,Movements!$E$4:$E$2003,Locations!$A$14))</f>
        <v/>
      </c>
      <c r="L256" s="22" t="str">
        <f t="shared" si="6"/>
        <v/>
      </c>
      <c r="M256" s="21" t="str">
        <f>IF($A256="","",N(Items!E256))</f>
        <v/>
      </c>
      <c r="N256" s="23" t="str">
        <f t="shared" si="7"/>
        <v/>
      </c>
      <c r="O256" s="21" t="str">
        <f>IF($A256="","",IF(L256&lt;=M256,MAX(0,N(Items!F256)-L256),0))</f>
        <v/>
      </c>
      <c r="P256" s="24" t="str">
        <f>IF($A256="","",ROUND(L256*N(Items!D256),2))</f>
        <v/>
      </c>
    </row>
    <row r="257" spans="1:16" x14ac:dyDescent="0.3">
      <c r="A257" s="16" t="str">
        <f>IF(Items!A257="","",Items!A257)</f>
        <v/>
      </c>
      <c r="B257" s="16" t="str">
        <f>IF($A257="","",Items!B257)</f>
        <v/>
      </c>
      <c r="C257" s="16" t="str">
        <f>IF($A257="","",Items!C257&amp;"")</f>
        <v/>
      </c>
      <c r="D257" s="21" t="str">
        <f>IF(OR($A257="",Locations!$A$7=""),"",N(Opening!C257)+SUMIFS(Movements!$D$4:$D$2003,Movements!$B$4:$B$2003,$A257,Movements!$F$4:$F$2003,Locations!$A$7)-SUMIFS(Movements!$D$4:$D$2003,Movements!$B$4:$B$2003,$A257,Movements!$E$4:$E$2003,Locations!$A$7))</f>
        <v/>
      </c>
      <c r="E257" s="21" t="str">
        <f>IF(OR($A257="",Locations!$A$8=""),"",N(Opening!D257)+SUMIFS(Movements!$D$4:$D$2003,Movements!$B$4:$B$2003,$A257,Movements!$F$4:$F$2003,Locations!$A$8)-SUMIFS(Movements!$D$4:$D$2003,Movements!$B$4:$B$2003,$A257,Movements!$E$4:$E$2003,Locations!$A$8))</f>
        <v/>
      </c>
      <c r="F257" s="21" t="str">
        <f>IF(OR($A257="",Locations!$A$9=""),"",N(Opening!E257)+SUMIFS(Movements!$D$4:$D$2003,Movements!$B$4:$B$2003,$A257,Movements!$F$4:$F$2003,Locations!$A$9)-SUMIFS(Movements!$D$4:$D$2003,Movements!$B$4:$B$2003,$A257,Movements!$E$4:$E$2003,Locations!$A$9))</f>
        <v/>
      </c>
      <c r="G257" s="21" t="str">
        <f>IF(OR($A257="",Locations!$A$10=""),"",N(Opening!F257)+SUMIFS(Movements!$D$4:$D$2003,Movements!$B$4:$B$2003,$A257,Movements!$F$4:$F$2003,Locations!$A$10)-SUMIFS(Movements!$D$4:$D$2003,Movements!$B$4:$B$2003,$A257,Movements!$E$4:$E$2003,Locations!$A$10))</f>
        <v/>
      </c>
      <c r="H257" s="21" t="str">
        <f>IF(OR($A257="",Locations!$A$11=""),"",N(Opening!G257)+SUMIFS(Movements!$D$4:$D$2003,Movements!$B$4:$B$2003,$A257,Movements!$F$4:$F$2003,Locations!$A$11)-SUMIFS(Movements!$D$4:$D$2003,Movements!$B$4:$B$2003,$A257,Movements!$E$4:$E$2003,Locations!$A$11))</f>
        <v/>
      </c>
      <c r="I257" s="21" t="str">
        <f>IF(OR($A257="",Locations!$A$12=""),"",N(Opening!H257)+SUMIFS(Movements!$D$4:$D$2003,Movements!$B$4:$B$2003,$A257,Movements!$F$4:$F$2003,Locations!$A$12)-SUMIFS(Movements!$D$4:$D$2003,Movements!$B$4:$B$2003,$A257,Movements!$E$4:$E$2003,Locations!$A$12))</f>
        <v/>
      </c>
      <c r="J257" s="21" t="str">
        <f>IF(OR($A257="",Locations!$A$13=""),"",N(Opening!I257)+SUMIFS(Movements!$D$4:$D$2003,Movements!$B$4:$B$2003,$A257,Movements!$F$4:$F$2003,Locations!$A$13)-SUMIFS(Movements!$D$4:$D$2003,Movements!$B$4:$B$2003,$A257,Movements!$E$4:$E$2003,Locations!$A$13))</f>
        <v/>
      </c>
      <c r="K257" s="21" t="str">
        <f>IF(OR($A257="",Locations!$A$14=""),"",N(Opening!J257)+SUMIFS(Movements!$D$4:$D$2003,Movements!$B$4:$B$2003,$A257,Movements!$F$4:$F$2003,Locations!$A$14)-SUMIFS(Movements!$D$4:$D$2003,Movements!$B$4:$B$2003,$A257,Movements!$E$4:$E$2003,Locations!$A$14))</f>
        <v/>
      </c>
      <c r="L257" s="22" t="str">
        <f t="shared" si="6"/>
        <v/>
      </c>
      <c r="M257" s="21" t="str">
        <f>IF($A257="","",N(Items!E257))</f>
        <v/>
      </c>
      <c r="N257" s="23" t="str">
        <f t="shared" si="7"/>
        <v/>
      </c>
      <c r="O257" s="21" t="str">
        <f>IF($A257="","",IF(L257&lt;=M257,MAX(0,N(Items!F257)-L257),0))</f>
        <v/>
      </c>
      <c r="P257" s="24" t="str">
        <f>IF($A257="","",ROUND(L257*N(Items!D257),2))</f>
        <v/>
      </c>
    </row>
    <row r="258" spans="1:16" x14ac:dyDescent="0.3">
      <c r="A258" s="16" t="str">
        <f>IF(Items!A258="","",Items!A258)</f>
        <v/>
      </c>
      <c r="B258" s="16" t="str">
        <f>IF($A258="","",Items!B258)</f>
        <v/>
      </c>
      <c r="C258" s="16" t="str">
        <f>IF($A258="","",Items!C258&amp;"")</f>
        <v/>
      </c>
      <c r="D258" s="21" t="str">
        <f>IF(OR($A258="",Locations!$A$7=""),"",N(Opening!C258)+SUMIFS(Movements!$D$4:$D$2003,Movements!$B$4:$B$2003,$A258,Movements!$F$4:$F$2003,Locations!$A$7)-SUMIFS(Movements!$D$4:$D$2003,Movements!$B$4:$B$2003,$A258,Movements!$E$4:$E$2003,Locations!$A$7))</f>
        <v/>
      </c>
      <c r="E258" s="21" t="str">
        <f>IF(OR($A258="",Locations!$A$8=""),"",N(Opening!D258)+SUMIFS(Movements!$D$4:$D$2003,Movements!$B$4:$B$2003,$A258,Movements!$F$4:$F$2003,Locations!$A$8)-SUMIFS(Movements!$D$4:$D$2003,Movements!$B$4:$B$2003,$A258,Movements!$E$4:$E$2003,Locations!$A$8))</f>
        <v/>
      </c>
      <c r="F258" s="21" t="str">
        <f>IF(OR($A258="",Locations!$A$9=""),"",N(Opening!E258)+SUMIFS(Movements!$D$4:$D$2003,Movements!$B$4:$B$2003,$A258,Movements!$F$4:$F$2003,Locations!$A$9)-SUMIFS(Movements!$D$4:$D$2003,Movements!$B$4:$B$2003,$A258,Movements!$E$4:$E$2003,Locations!$A$9))</f>
        <v/>
      </c>
      <c r="G258" s="21" t="str">
        <f>IF(OR($A258="",Locations!$A$10=""),"",N(Opening!F258)+SUMIFS(Movements!$D$4:$D$2003,Movements!$B$4:$B$2003,$A258,Movements!$F$4:$F$2003,Locations!$A$10)-SUMIFS(Movements!$D$4:$D$2003,Movements!$B$4:$B$2003,$A258,Movements!$E$4:$E$2003,Locations!$A$10))</f>
        <v/>
      </c>
      <c r="H258" s="21" t="str">
        <f>IF(OR($A258="",Locations!$A$11=""),"",N(Opening!G258)+SUMIFS(Movements!$D$4:$D$2003,Movements!$B$4:$B$2003,$A258,Movements!$F$4:$F$2003,Locations!$A$11)-SUMIFS(Movements!$D$4:$D$2003,Movements!$B$4:$B$2003,$A258,Movements!$E$4:$E$2003,Locations!$A$11))</f>
        <v/>
      </c>
      <c r="I258" s="21" t="str">
        <f>IF(OR($A258="",Locations!$A$12=""),"",N(Opening!H258)+SUMIFS(Movements!$D$4:$D$2003,Movements!$B$4:$B$2003,$A258,Movements!$F$4:$F$2003,Locations!$A$12)-SUMIFS(Movements!$D$4:$D$2003,Movements!$B$4:$B$2003,$A258,Movements!$E$4:$E$2003,Locations!$A$12))</f>
        <v/>
      </c>
      <c r="J258" s="21" t="str">
        <f>IF(OR($A258="",Locations!$A$13=""),"",N(Opening!I258)+SUMIFS(Movements!$D$4:$D$2003,Movements!$B$4:$B$2003,$A258,Movements!$F$4:$F$2003,Locations!$A$13)-SUMIFS(Movements!$D$4:$D$2003,Movements!$B$4:$B$2003,$A258,Movements!$E$4:$E$2003,Locations!$A$13))</f>
        <v/>
      </c>
      <c r="K258" s="21" t="str">
        <f>IF(OR($A258="",Locations!$A$14=""),"",N(Opening!J258)+SUMIFS(Movements!$D$4:$D$2003,Movements!$B$4:$B$2003,$A258,Movements!$F$4:$F$2003,Locations!$A$14)-SUMIFS(Movements!$D$4:$D$2003,Movements!$B$4:$B$2003,$A258,Movements!$E$4:$E$2003,Locations!$A$14))</f>
        <v/>
      </c>
      <c r="L258" s="22" t="str">
        <f t="shared" si="6"/>
        <v/>
      </c>
      <c r="M258" s="21" t="str">
        <f>IF($A258="","",N(Items!E258))</f>
        <v/>
      </c>
      <c r="N258" s="23" t="str">
        <f t="shared" si="7"/>
        <v/>
      </c>
      <c r="O258" s="21" t="str">
        <f>IF($A258="","",IF(L258&lt;=M258,MAX(0,N(Items!F258)-L258),0))</f>
        <v/>
      </c>
      <c r="P258" s="24" t="str">
        <f>IF($A258="","",ROUND(L258*N(Items!D258),2))</f>
        <v/>
      </c>
    </row>
    <row r="259" spans="1:16" x14ac:dyDescent="0.3">
      <c r="A259" s="16" t="str">
        <f>IF(Items!A259="","",Items!A259)</f>
        <v/>
      </c>
      <c r="B259" s="16" t="str">
        <f>IF($A259="","",Items!B259)</f>
        <v/>
      </c>
      <c r="C259" s="16" t="str">
        <f>IF($A259="","",Items!C259&amp;"")</f>
        <v/>
      </c>
      <c r="D259" s="21" t="str">
        <f>IF(OR($A259="",Locations!$A$7=""),"",N(Opening!C259)+SUMIFS(Movements!$D$4:$D$2003,Movements!$B$4:$B$2003,$A259,Movements!$F$4:$F$2003,Locations!$A$7)-SUMIFS(Movements!$D$4:$D$2003,Movements!$B$4:$B$2003,$A259,Movements!$E$4:$E$2003,Locations!$A$7))</f>
        <v/>
      </c>
      <c r="E259" s="21" t="str">
        <f>IF(OR($A259="",Locations!$A$8=""),"",N(Opening!D259)+SUMIFS(Movements!$D$4:$D$2003,Movements!$B$4:$B$2003,$A259,Movements!$F$4:$F$2003,Locations!$A$8)-SUMIFS(Movements!$D$4:$D$2003,Movements!$B$4:$B$2003,$A259,Movements!$E$4:$E$2003,Locations!$A$8))</f>
        <v/>
      </c>
      <c r="F259" s="21" t="str">
        <f>IF(OR($A259="",Locations!$A$9=""),"",N(Opening!E259)+SUMIFS(Movements!$D$4:$D$2003,Movements!$B$4:$B$2003,$A259,Movements!$F$4:$F$2003,Locations!$A$9)-SUMIFS(Movements!$D$4:$D$2003,Movements!$B$4:$B$2003,$A259,Movements!$E$4:$E$2003,Locations!$A$9))</f>
        <v/>
      </c>
      <c r="G259" s="21" t="str">
        <f>IF(OR($A259="",Locations!$A$10=""),"",N(Opening!F259)+SUMIFS(Movements!$D$4:$D$2003,Movements!$B$4:$B$2003,$A259,Movements!$F$4:$F$2003,Locations!$A$10)-SUMIFS(Movements!$D$4:$D$2003,Movements!$B$4:$B$2003,$A259,Movements!$E$4:$E$2003,Locations!$A$10))</f>
        <v/>
      </c>
      <c r="H259" s="21" t="str">
        <f>IF(OR($A259="",Locations!$A$11=""),"",N(Opening!G259)+SUMIFS(Movements!$D$4:$D$2003,Movements!$B$4:$B$2003,$A259,Movements!$F$4:$F$2003,Locations!$A$11)-SUMIFS(Movements!$D$4:$D$2003,Movements!$B$4:$B$2003,$A259,Movements!$E$4:$E$2003,Locations!$A$11))</f>
        <v/>
      </c>
      <c r="I259" s="21" t="str">
        <f>IF(OR($A259="",Locations!$A$12=""),"",N(Opening!H259)+SUMIFS(Movements!$D$4:$D$2003,Movements!$B$4:$B$2003,$A259,Movements!$F$4:$F$2003,Locations!$A$12)-SUMIFS(Movements!$D$4:$D$2003,Movements!$B$4:$B$2003,$A259,Movements!$E$4:$E$2003,Locations!$A$12))</f>
        <v/>
      </c>
      <c r="J259" s="21" t="str">
        <f>IF(OR($A259="",Locations!$A$13=""),"",N(Opening!I259)+SUMIFS(Movements!$D$4:$D$2003,Movements!$B$4:$B$2003,$A259,Movements!$F$4:$F$2003,Locations!$A$13)-SUMIFS(Movements!$D$4:$D$2003,Movements!$B$4:$B$2003,$A259,Movements!$E$4:$E$2003,Locations!$A$13))</f>
        <v/>
      </c>
      <c r="K259" s="21" t="str">
        <f>IF(OR($A259="",Locations!$A$14=""),"",N(Opening!J259)+SUMIFS(Movements!$D$4:$D$2003,Movements!$B$4:$B$2003,$A259,Movements!$F$4:$F$2003,Locations!$A$14)-SUMIFS(Movements!$D$4:$D$2003,Movements!$B$4:$B$2003,$A259,Movements!$E$4:$E$2003,Locations!$A$14))</f>
        <v/>
      </c>
      <c r="L259" s="22" t="str">
        <f t="shared" si="6"/>
        <v/>
      </c>
      <c r="M259" s="21" t="str">
        <f>IF($A259="","",N(Items!E259))</f>
        <v/>
      </c>
      <c r="N259" s="23" t="str">
        <f t="shared" si="7"/>
        <v/>
      </c>
      <c r="O259" s="21" t="str">
        <f>IF($A259="","",IF(L259&lt;=M259,MAX(0,N(Items!F259)-L259),0))</f>
        <v/>
      </c>
      <c r="P259" s="24" t="str">
        <f>IF($A259="","",ROUND(L259*N(Items!D259),2))</f>
        <v/>
      </c>
    </row>
    <row r="260" spans="1:16" x14ac:dyDescent="0.3">
      <c r="A260" s="16" t="str">
        <f>IF(Items!A260="","",Items!A260)</f>
        <v/>
      </c>
      <c r="B260" s="16" t="str">
        <f>IF($A260="","",Items!B260)</f>
        <v/>
      </c>
      <c r="C260" s="16" t="str">
        <f>IF($A260="","",Items!C260&amp;"")</f>
        <v/>
      </c>
      <c r="D260" s="21" t="str">
        <f>IF(OR($A260="",Locations!$A$7=""),"",N(Opening!C260)+SUMIFS(Movements!$D$4:$D$2003,Movements!$B$4:$B$2003,$A260,Movements!$F$4:$F$2003,Locations!$A$7)-SUMIFS(Movements!$D$4:$D$2003,Movements!$B$4:$B$2003,$A260,Movements!$E$4:$E$2003,Locations!$A$7))</f>
        <v/>
      </c>
      <c r="E260" s="21" t="str">
        <f>IF(OR($A260="",Locations!$A$8=""),"",N(Opening!D260)+SUMIFS(Movements!$D$4:$D$2003,Movements!$B$4:$B$2003,$A260,Movements!$F$4:$F$2003,Locations!$A$8)-SUMIFS(Movements!$D$4:$D$2003,Movements!$B$4:$B$2003,$A260,Movements!$E$4:$E$2003,Locations!$A$8))</f>
        <v/>
      </c>
      <c r="F260" s="21" t="str">
        <f>IF(OR($A260="",Locations!$A$9=""),"",N(Opening!E260)+SUMIFS(Movements!$D$4:$D$2003,Movements!$B$4:$B$2003,$A260,Movements!$F$4:$F$2003,Locations!$A$9)-SUMIFS(Movements!$D$4:$D$2003,Movements!$B$4:$B$2003,$A260,Movements!$E$4:$E$2003,Locations!$A$9))</f>
        <v/>
      </c>
      <c r="G260" s="21" t="str">
        <f>IF(OR($A260="",Locations!$A$10=""),"",N(Opening!F260)+SUMIFS(Movements!$D$4:$D$2003,Movements!$B$4:$B$2003,$A260,Movements!$F$4:$F$2003,Locations!$A$10)-SUMIFS(Movements!$D$4:$D$2003,Movements!$B$4:$B$2003,$A260,Movements!$E$4:$E$2003,Locations!$A$10))</f>
        <v/>
      </c>
      <c r="H260" s="21" t="str">
        <f>IF(OR($A260="",Locations!$A$11=""),"",N(Opening!G260)+SUMIFS(Movements!$D$4:$D$2003,Movements!$B$4:$B$2003,$A260,Movements!$F$4:$F$2003,Locations!$A$11)-SUMIFS(Movements!$D$4:$D$2003,Movements!$B$4:$B$2003,$A260,Movements!$E$4:$E$2003,Locations!$A$11))</f>
        <v/>
      </c>
      <c r="I260" s="21" t="str">
        <f>IF(OR($A260="",Locations!$A$12=""),"",N(Opening!H260)+SUMIFS(Movements!$D$4:$D$2003,Movements!$B$4:$B$2003,$A260,Movements!$F$4:$F$2003,Locations!$A$12)-SUMIFS(Movements!$D$4:$D$2003,Movements!$B$4:$B$2003,$A260,Movements!$E$4:$E$2003,Locations!$A$12))</f>
        <v/>
      </c>
      <c r="J260" s="21" t="str">
        <f>IF(OR($A260="",Locations!$A$13=""),"",N(Opening!I260)+SUMIFS(Movements!$D$4:$D$2003,Movements!$B$4:$B$2003,$A260,Movements!$F$4:$F$2003,Locations!$A$13)-SUMIFS(Movements!$D$4:$D$2003,Movements!$B$4:$B$2003,$A260,Movements!$E$4:$E$2003,Locations!$A$13))</f>
        <v/>
      </c>
      <c r="K260" s="21" t="str">
        <f>IF(OR($A260="",Locations!$A$14=""),"",N(Opening!J260)+SUMIFS(Movements!$D$4:$D$2003,Movements!$B$4:$B$2003,$A260,Movements!$F$4:$F$2003,Locations!$A$14)-SUMIFS(Movements!$D$4:$D$2003,Movements!$B$4:$B$2003,$A260,Movements!$E$4:$E$2003,Locations!$A$14))</f>
        <v/>
      </c>
      <c r="L260" s="22" t="str">
        <f t="shared" ref="L260:L323" si="8">IF($A260="","",SUM(D260:K260))</f>
        <v/>
      </c>
      <c r="M260" s="21" t="str">
        <f>IF($A260="","",N(Items!E260))</f>
        <v/>
      </c>
      <c r="N260" s="23" t="str">
        <f t="shared" ref="N260:N323" si="9">IF($A260="","",IF(COUNTIF(D260:K260,"&lt;0")&gt;0,"Negative",IF(L260&lt;=M260,"Reorder","OK")))</f>
        <v/>
      </c>
      <c r="O260" s="21" t="str">
        <f>IF($A260="","",IF(L260&lt;=M260,MAX(0,N(Items!F260)-L260),0))</f>
        <v/>
      </c>
      <c r="P260" s="24" t="str">
        <f>IF($A260="","",ROUND(L260*N(Items!D260),2))</f>
        <v/>
      </c>
    </row>
    <row r="261" spans="1:16" x14ac:dyDescent="0.3">
      <c r="A261" s="16" t="str">
        <f>IF(Items!A261="","",Items!A261)</f>
        <v/>
      </c>
      <c r="B261" s="16" t="str">
        <f>IF($A261="","",Items!B261)</f>
        <v/>
      </c>
      <c r="C261" s="16" t="str">
        <f>IF($A261="","",Items!C261&amp;"")</f>
        <v/>
      </c>
      <c r="D261" s="21" t="str">
        <f>IF(OR($A261="",Locations!$A$7=""),"",N(Opening!C261)+SUMIFS(Movements!$D$4:$D$2003,Movements!$B$4:$B$2003,$A261,Movements!$F$4:$F$2003,Locations!$A$7)-SUMIFS(Movements!$D$4:$D$2003,Movements!$B$4:$B$2003,$A261,Movements!$E$4:$E$2003,Locations!$A$7))</f>
        <v/>
      </c>
      <c r="E261" s="21" t="str">
        <f>IF(OR($A261="",Locations!$A$8=""),"",N(Opening!D261)+SUMIFS(Movements!$D$4:$D$2003,Movements!$B$4:$B$2003,$A261,Movements!$F$4:$F$2003,Locations!$A$8)-SUMIFS(Movements!$D$4:$D$2003,Movements!$B$4:$B$2003,$A261,Movements!$E$4:$E$2003,Locations!$A$8))</f>
        <v/>
      </c>
      <c r="F261" s="21" t="str">
        <f>IF(OR($A261="",Locations!$A$9=""),"",N(Opening!E261)+SUMIFS(Movements!$D$4:$D$2003,Movements!$B$4:$B$2003,$A261,Movements!$F$4:$F$2003,Locations!$A$9)-SUMIFS(Movements!$D$4:$D$2003,Movements!$B$4:$B$2003,$A261,Movements!$E$4:$E$2003,Locations!$A$9))</f>
        <v/>
      </c>
      <c r="G261" s="21" t="str">
        <f>IF(OR($A261="",Locations!$A$10=""),"",N(Opening!F261)+SUMIFS(Movements!$D$4:$D$2003,Movements!$B$4:$B$2003,$A261,Movements!$F$4:$F$2003,Locations!$A$10)-SUMIFS(Movements!$D$4:$D$2003,Movements!$B$4:$B$2003,$A261,Movements!$E$4:$E$2003,Locations!$A$10))</f>
        <v/>
      </c>
      <c r="H261" s="21" t="str">
        <f>IF(OR($A261="",Locations!$A$11=""),"",N(Opening!G261)+SUMIFS(Movements!$D$4:$D$2003,Movements!$B$4:$B$2003,$A261,Movements!$F$4:$F$2003,Locations!$A$11)-SUMIFS(Movements!$D$4:$D$2003,Movements!$B$4:$B$2003,$A261,Movements!$E$4:$E$2003,Locations!$A$11))</f>
        <v/>
      </c>
      <c r="I261" s="21" t="str">
        <f>IF(OR($A261="",Locations!$A$12=""),"",N(Opening!H261)+SUMIFS(Movements!$D$4:$D$2003,Movements!$B$4:$B$2003,$A261,Movements!$F$4:$F$2003,Locations!$A$12)-SUMIFS(Movements!$D$4:$D$2003,Movements!$B$4:$B$2003,$A261,Movements!$E$4:$E$2003,Locations!$A$12))</f>
        <v/>
      </c>
      <c r="J261" s="21" t="str">
        <f>IF(OR($A261="",Locations!$A$13=""),"",N(Opening!I261)+SUMIFS(Movements!$D$4:$D$2003,Movements!$B$4:$B$2003,$A261,Movements!$F$4:$F$2003,Locations!$A$13)-SUMIFS(Movements!$D$4:$D$2003,Movements!$B$4:$B$2003,$A261,Movements!$E$4:$E$2003,Locations!$A$13))</f>
        <v/>
      </c>
      <c r="K261" s="21" t="str">
        <f>IF(OR($A261="",Locations!$A$14=""),"",N(Opening!J261)+SUMIFS(Movements!$D$4:$D$2003,Movements!$B$4:$B$2003,$A261,Movements!$F$4:$F$2003,Locations!$A$14)-SUMIFS(Movements!$D$4:$D$2003,Movements!$B$4:$B$2003,$A261,Movements!$E$4:$E$2003,Locations!$A$14))</f>
        <v/>
      </c>
      <c r="L261" s="22" t="str">
        <f t="shared" si="8"/>
        <v/>
      </c>
      <c r="M261" s="21" t="str">
        <f>IF($A261="","",N(Items!E261))</f>
        <v/>
      </c>
      <c r="N261" s="23" t="str">
        <f t="shared" si="9"/>
        <v/>
      </c>
      <c r="O261" s="21" t="str">
        <f>IF($A261="","",IF(L261&lt;=M261,MAX(0,N(Items!F261)-L261),0))</f>
        <v/>
      </c>
      <c r="P261" s="24" t="str">
        <f>IF($A261="","",ROUND(L261*N(Items!D261),2))</f>
        <v/>
      </c>
    </row>
    <row r="262" spans="1:16" x14ac:dyDescent="0.3">
      <c r="A262" s="16" t="str">
        <f>IF(Items!A262="","",Items!A262)</f>
        <v/>
      </c>
      <c r="B262" s="16" t="str">
        <f>IF($A262="","",Items!B262)</f>
        <v/>
      </c>
      <c r="C262" s="16" t="str">
        <f>IF($A262="","",Items!C262&amp;"")</f>
        <v/>
      </c>
      <c r="D262" s="21" t="str">
        <f>IF(OR($A262="",Locations!$A$7=""),"",N(Opening!C262)+SUMIFS(Movements!$D$4:$D$2003,Movements!$B$4:$B$2003,$A262,Movements!$F$4:$F$2003,Locations!$A$7)-SUMIFS(Movements!$D$4:$D$2003,Movements!$B$4:$B$2003,$A262,Movements!$E$4:$E$2003,Locations!$A$7))</f>
        <v/>
      </c>
      <c r="E262" s="21" t="str">
        <f>IF(OR($A262="",Locations!$A$8=""),"",N(Opening!D262)+SUMIFS(Movements!$D$4:$D$2003,Movements!$B$4:$B$2003,$A262,Movements!$F$4:$F$2003,Locations!$A$8)-SUMIFS(Movements!$D$4:$D$2003,Movements!$B$4:$B$2003,$A262,Movements!$E$4:$E$2003,Locations!$A$8))</f>
        <v/>
      </c>
      <c r="F262" s="21" t="str">
        <f>IF(OR($A262="",Locations!$A$9=""),"",N(Opening!E262)+SUMIFS(Movements!$D$4:$D$2003,Movements!$B$4:$B$2003,$A262,Movements!$F$4:$F$2003,Locations!$A$9)-SUMIFS(Movements!$D$4:$D$2003,Movements!$B$4:$B$2003,$A262,Movements!$E$4:$E$2003,Locations!$A$9))</f>
        <v/>
      </c>
      <c r="G262" s="21" t="str">
        <f>IF(OR($A262="",Locations!$A$10=""),"",N(Opening!F262)+SUMIFS(Movements!$D$4:$D$2003,Movements!$B$4:$B$2003,$A262,Movements!$F$4:$F$2003,Locations!$A$10)-SUMIFS(Movements!$D$4:$D$2003,Movements!$B$4:$B$2003,$A262,Movements!$E$4:$E$2003,Locations!$A$10))</f>
        <v/>
      </c>
      <c r="H262" s="21" t="str">
        <f>IF(OR($A262="",Locations!$A$11=""),"",N(Opening!G262)+SUMIFS(Movements!$D$4:$D$2003,Movements!$B$4:$B$2003,$A262,Movements!$F$4:$F$2003,Locations!$A$11)-SUMIFS(Movements!$D$4:$D$2003,Movements!$B$4:$B$2003,$A262,Movements!$E$4:$E$2003,Locations!$A$11))</f>
        <v/>
      </c>
      <c r="I262" s="21" t="str">
        <f>IF(OR($A262="",Locations!$A$12=""),"",N(Opening!H262)+SUMIFS(Movements!$D$4:$D$2003,Movements!$B$4:$B$2003,$A262,Movements!$F$4:$F$2003,Locations!$A$12)-SUMIFS(Movements!$D$4:$D$2003,Movements!$B$4:$B$2003,$A262,Movements!$E$4:$E$2003,Locations!$A$12))</f>
        <v/>
      </c>
      <c r="J262" s="21" t="str">
        <f>IF(OR($A262="",Locations!$A$13=""),"",N(Opening!I262)+SUMIFS(Movements!$D$4:$D$2003,Movements!$B$4:$B$2003,$A262,Movements!$F$4:$F$2003,Locations!$A$13)-SUMIFS(Movements!$D$4:$D$2003,Movements!$B$4:$B$2003,$A262,Movements!$E$4:$E$2003,Locations!$A$13))</f>
        <v/>
      </c>
      <c r="K262" s="21" t="str">
        <f>IF(OR($A262="",Locations!$A$14=""),"",N(Opening!J262)+SUMIFS(Movements!$D$4:$D$2003,Movements!$B$4:$B$2003,$A262,Movements!$F$4:$F$2003,Locations!$A$14)-SUMIFS(Movements!$D$4:$D$2003,Movements!$B$4:$B$2003,$A262,Movements!$E$4:$E$2003,Locations!$A$14))</f>
        <v/>
      </c>
      <c r="L262" s="22" t="str">
        <f t="shared" si="8"/>
        <v/>
      </c>
      <c r="M262" s="21" t="str">
        <f>IF($A262="","",N(Items!E262))</f>
        <v/>
      </c>
      <c r="N262" s="23" t="str">
        <f t="shared" si="9"/>
        <v/>
      </c>
      <c r="O262" s="21" t="str">
        <f>IF($A262="","",IF(L262&lt;=M262,MAX(0,N(Items!F262)-L262),0))</f>
        <v/>
      </c>
      <c r="P262" s="24" t="str">
        <f>IF($A262="","",ROUND(L262*N(Items!D262),2))</f>
        <v/>
      </c>
    </row>
    <row r="263" spans="1:16" x14ac:dyDescent="0.3">
      <c r="A263" s="16" t="str">
        <f>IF(Items!A263="","",Items!A263)</f>
        <v/>
      </c>
      <c r="B263" s="16" t="str">
        <f>IF($A263="","",Items!B263)</f>
        <v/>
      </c>
      <c r="C263" s="16" t="str">
        <f>IF($A263="","",Items!C263&amp;"")</f>
        <v/>
      </c>
      <c r="D263" s="21" t="str">
        <f>IF(OR($A263="",Locations!$A$7=""),"",N(Opening!C263)+SUMIFS(Movements!$D$4:$D$2003,Movements!$B$4:$B$2003,$A263,Movements!$F$4:$F$2003,Locations!$A$7)-SUMIFS(Movements!$D$4:$D$2003,Movements!$B$4:$B$2003,$A263,Movements!$E$4:$E$2003,Locations!$A$7))</f>
        <v/>
      </c>
      <c r="E263" s="21" t="str">
        <f>IF(OR($A263="",Locations!$A$8=""),"",N(Opening!D263)+SUMIFS(Movements!$D$4:$D$2003,Movements!$B$4:$B$2003,$A263,Movements!$F$4:$F$2003,Locations!$A$8)-SUMIFS(Movements!$D$4:$D$2003,Movements!$B$4:$B$2003,$A263,Movements!$E$4:$E$2003,Locations!$A$8))</f>
        <v/>
      </c>
      <c r="F263" s="21" t="str">
        <f>IF(OR($A263="",Locations!$A$9=""),"",N(Opening!E263)+SUMIFS(Movements!$D$4:$D$2003,Movements!$B$4:$B$2003,$A263,Movements!$F$4:$F$2003,Locations!$A$9)-SUMIFS(Movements!$D$4:$D$2003,Movements!$B$4:$B$2003,$A263,Movements!$E$4:$E$2003,Locations!$A$9))</f>
        <v/>
      </c>
      <c r="G263" s="21" t="str">
        <f>IF(OR($A263="",Locations!$A$10=""),"",N(Opening!F263)+SUMIFS(Movements!$D$4:$D$2003,Movements!$B$4:$B$2003,$A263,Movements!$F$4:$F$2003,Locations!$A$10)-SUMIFS(Movements!$D$4:$D$2003,Movements!$B$4:$B$2003,$A263,Movements!$E$4:$E$2003,Locations!$A$10))</f>
        <v/>
      </c>
      <c r="H263" s="21" t="str">
        <f>IF(OR($A263="",Locations!$A$11=""),"",N(Opening!G263)+SUMIFS(Movements!$D$4:$D$2003,Movements!$B$4:$B$2003,$A263,Movements!$F$4:$F$2003,Locations!$A$11)-SUMIFS(Movements!$D$4:$D$2003,Movements!$B$4:$B$2003,$A263,Movements!$E$4:$E$2003,Locations!$A$11))</f>
        <v/>
      </c>
      <c r="I263" s="21" t="str">
        <f>IF(OR($A263="",Locations!$A$12=""),"",N(Opening!H263)+SUMIFS(Movements!$D$4:$D$2003,Movements!$B$4:$B$2003,$A263,Movements!$F$4:$F$2003,Locations!$A$12)-SUMIFS(Movements!$D$4:$D$2003,Movements!$B$4:$B$2003,$A263,Movements!$E$4:$E$2003,Locations!$A$12))</f>
        <v/>
      </c>
      <c r="J263" s="21" t="str">
        <f>IF(OR($A263="",Locations!$A$13=""),"",N(Opening!I263)+SUMIFS(Movements!$D$4:$D$2003,Movements!$B$4:$B$2003,$A263,Movements!$F$4:$F$2003,Locations!$A$13)-SUMIFS(Movements!$D$4:$D$2003,Movements!$B$4:$B$2003,$A263,Movements!$E$4:$E$2003,Locations!$A$13))</f>
        <v/>
      </c>
      <c r="K263" s="21" t="str">
        <f>IF(OR($A263="",Locations!$A$14=""),"",N(Opening!J263)+SUMIFS(Movements!$D$4:$D$2003,Movements!$B$4:$B$2003,$A263,Movements!$F$4:$F$2003,Locations!$A$14)-SUMIFS(Movements!$D$4:$D$2003,Movements!$B$4:$B$2003,$A263,Movements!$E$4:$E$2003,Locations!$A$14))</f>
        <v/>
      </c>
      <c r="L263" s="22" t="str">
        <f t="shared" si="8"/>
        <v/>
      </c>
      <c r="M263" s="21" t="str">
        <f>IF($A263="","",N(Items!E263))</f>
        <v/>
      </c>
      <c r="N263" s="23" t="str">
        <f t="shared" si="9"/>
        <v/>
      </c>
      <c r="O263" s="21" t="str">
        <f>IF($A263="","",IF(L263&lt;=M263,MAX(0,N(Items!F263)-L263),0))</f>
        <v/>
      </c>
      <c r="P263" s="24" t="str">
        <f>IF($A263="","",ROUND(L263*N(Items!D263),2))</f>
        <v/>
      </c>
    </row>
    <row r="264" spans="1:16" x14ac:dyDescent="0.3">
      <c r="A264" s="16" t="str">
        <f>IF(Items!A264="","",Items!A264)</f>
        <v/>
      </c>
      <c r="B264" s="16" t="str">
        <f>IF($A264="","",Items!B264)</f>
        <v/>
      </c>
      <c r="C264" s="16" t="str">
        <f>IF($A264="","",Items!C264&amp;"")</f>
        <v/>
      </c>
      <c r="D264" s="21" t="str">
        <f>IF(OR($A264="",Locations!$A$7=""),"",N(Opening!C264)+SUMIFS(Movements!$D$4:$D$2003,Movements!$B$4:$B$2003,$A264,Movements!$F$4:$F$2003,Locations!$A$7)-SUMIFS(Movements!$D$4:$D$2003,Movements!$B$4:$B$2003,$A264,Movements!$E$4:$E$2003,Locations!$A$7))</f>
        <v/>
      </c>
      <c r="E264" s="21" t="str">
        <f>IF(OR($A264="",Locations!$A$8=""),"",N(Opening!D264)+SUMIFS(Movements!$D$4:$D$2003,Movements!$B$4:$B$2003,$A264,Movements!$F$4:$F$2003,Locations!$A$8)-SUMIFS(Movements!$D$4:$D$2003,Movements!$B$4:$B$2003,$A264,Movements!$E$4:$E$2003,Locations!$A$8))</f>
        <v/>
      </c>
      <c r="F264" s="21" t="str">
        <f>IF(OR($A264="",Locations!$A$9=""),"",N(Opening!E264)+SUMIFS(Movements!$D$4:$D$2003,Movements!$B$4:$B$2003,$A264,Movements!$F$4:$F$2003,Locations!$A$9)-SUMIFS(Movements!$D$4:$D$2003,Movements!$B$4:$B$2003,$A264,Movements!$E$4:$E$2003,Locations!$A$9))</f>
        <v/>
      </c>
      <c r="G264" s="21" t="str">
        <f>IF(OR($A264="",Locations!$A$10=""),"",N(Opening!F264)+SUMIFS(Movements!$D$4:$D$2003,Movements!$B$4:$B$2003,$A264,Movements!$F$4:$F$2003,Locations!$A$10)-SUMIFS(Movements!$D$4:$D$2003,Movements!$B$4:$B$2003,$A264,Movements!$E$4:$E$2003,Locations!$A$10))</f>
        <v/>
      </c>
      <c r="H264" s="21" t="str">
        <f>IF(OR($A264="",Locations!$A$11=""),"",N(Opening!G264)+SUMIFS(Movements!$D$4:$D$2003,Movements!$B$4:$B$2003,$A264,Movements!$F$4:$F$2003,Locations!$A$11)-SUMIFS(Movements!$D$4:$D$2003,Movements!$B$4:$B$2003,$A264,Movements!$E$4:$E$2003,Locations!$A$11))</f>
        <v/>
      </c>
      <c r="I264" s="21" t="str">
        <f>IF(OR($A264="",Locations!$A$12=""),"",N(Opening!H264)+SUMIFS(Movements!$D$4:$D$2003,Movements!$B$4:$B$2003,$A264,Movements!$F$4:$F$2003,Locations!$A$12)-SUMIFS(Movements!$D$4:$D$2003,Movements!$B$4:$B$2003,$A264,Movements!$E$4:$E$2003,Locations!$A$12))</f>
        <v/>
      </c>
      <c r="J264" s="21" t="str">
        <f>IF(OR($A264="",Locations!$A$13=""),"",N(Opening!I264)+SUMIFS(Movements!$D$4:$D$2003,Movements!$B$4:$B$2003,$A264,Movements!$F$4:$F$2003,Locations!$A$13)-SUMIFS(Movements!$D$4:$D$2003,Movements!$B$4:$B$2003,$A264,Movements!$E$4:$E$2003,Locations!$A$13))</f>
        <v/>
      </c>
      <c r="K264" s="21" t="str">
        <f>IF(OR($A264="",Locations!$A$14=""),"",N(Opening!J264)+SUMIFS(Movements!$D$4:$D$2003,Movements!$B$4:$B$2003,$A264,Movements!$F$4:$F$2003,Locations!$A$14)-SUMIFS(Movements!$D$4:$D$2003,Movements!$B$4:$B$2003,$A264,Movements!$E$4:$E$2003,Locations!$A$14))</f>
        <v/>
      </c>
      <c r="L264" s="22" t="str">
        <f t="shared" si="8"/>
        <v/>
      </c>
      <c r="M264" s="21" t="str">
        <f>IF($A264="","",N(Items!E264))</f>
        <v/>
      </c>
      <c r="N264" s="23" t="str">
        <f t="shared" si="9"/>
        <v/>
      </c>
      <c r="O264" s="21" t="str">
        <f>IF($A264="","",IF(L264&lt;=M264,MAX(0,N(Items!F264)-L264),0))</f>
        <v/>
      </c>
      <c r="P264" s="24" t="str">
        <f>IF($A264="","",ROUND(L264*N(Items!D264),2))</f>
        <v/>
      </c>
    </row>
    <row r="265" spans="1:16" x14ac:dyDescent="0.3">
      <c r="A265" s="16" t="str">
        <f>IF(Items!A265="","",Items!A265)</f>
        <v/>
      </c>
      <c r="B265" s="16" t="str">
        <f>IF($A265="","",Items!B265)</f>
        <v/>
      </c>
      <c r="C265" s="16" t="str">
        <f>IF($A265="","",Items!C265&amp;"")</f>
        <v/>
      </c>
      <c r="D265" s="21" t="str">
        <f>IF(OR($A265="",Locations!$A$7=""),"",N(Opening!C265)+SUMIFS(Movements!$D$4:$D$2003,Movements!$B$4:$B$2003,$A265,Movements!$F$4:$F$2003,Locations!$A$7)-SUMIFS(Movements!$D$4:$D$2003,Movements!$B$4:$B$2003,$A265,Movements!$E$4:$E$2003,Locations!$A$7))</f>
        <v/>
      </c>
      <c r="E265" s="21" t="str">
        <f>IF(OR($A265="",Locations!$A$8=""),"",N(Opening!D265)+SUMIFS(Movements!$D$4:$D$2003,Movements!$B$4:$B$2003,$A265,Movements!$F$4:$F$2003,Locations!$A$8)-SUMIFS(Movements!$D$4:$D$2003,Movements!$B$4:$B$2003,$A265,Movements!$E$4:$E$2003,Locations!$A$8))</f>
        <v/>
      </c>
      <c r="F265" s="21" t="str">
        <f>IF(OR($A265="",Locations!$A$9=""),"",N(Opening!E265)+SUMIFS(Movements!$D$4:$D$2003,Movements!$B$4:$B$2003,$A265,Movements!$F$4:$F$2003,Locations!$A$9)-SUMIFS(Movements!$D$4:$D$2003,Movements!$B$4:$B$2003,$A265,Movements!$E$4:$E$2003,Locations!$A$9))</f>
        <v/>
      </c>
      <c r="G265" s="21" t="str">
        <f>IF(OR($A265="",Locations!$A$10=""),"",N(Opening!F265)+SUMIFS(Movements!$D$4:$D$2003,Movements!$B$4:$B$2003,$A265,Movements!$F$4:$F$2003,Locations!$A$10)-SUMIFS(Movements!$D$4:$D$2003,Movements!$B$4:$B$2003,$A265,Movements!$E$4:$E$2003,Locations!$A$10))</f>
        <v/>
      </c>
      <c r="H265" s="21" t="str">
        <f>IF(OR($A265="",Locations!$A$11=""),"",N(Opening!G265)+SUMIFS(Movements!$D$4:$D$2003,Movements!$B$4:$B$2003,$A265,Movements!$F$4:$F$2003,Locations!$A$11)-SUMIFS(Movements!$D$4:$D$2003,Movements!$B$4:$B$2003,$A265,Movements!$E$4:$E$2003,Locations!$A$11))</f>
        <v/>
      </c>
      <c r="I265" s="21" t="str">
        <f>IF(OR($A265="",Locations!$A$12=""),"",N(Opening!H265)+SUMIFS(Movements!$D$4:$D$2003,Movements!$B$4:$B$2003,$A265,Movements!$F$4:$F$2003,Locations!$A$12)-SUMIFS(Movements!$D$4:$D$2003,Movements!$B$4:$B$2003,$A265,Movements!$E$4:$E$2003,Locations!$A$12))</f>
        <v/>
      </c>
      <c r="J265" s="21" t="str">
        <f>IF(OR($A265="",Locations!$A$13=""),"",N(Opening!I265)+SUMIFS(Movements!$D$4:$D$2003,Movements!$B$4:$B$2003,$A265,Movements!$F$4:$F$2003,Locations!$A$13)-SUMIFS(Movements!$D$4:$D$2003,Movements!$B$4:$B$2003,$A265,Movements!$E$4:$E$2003,Locations!$A$13))</f>
        <v/>
      </c>
      <c r="K265" s="21" t="str">
        <f>IF(OR($A265="",Locations!$A$14=""),"",N(Opening!J265)+SUMIFS(Movements!$D$4:$D$2003,Movements!$B$4:$B$2003,$A265,Movements!$F$4:$F$2003,Locations!$A$14)-SUMIFS(Movements!$D$4:$D$2003,Movements!$B$4:$B$2003,$A265,Movements!$E$4:$E$2003,Locations!$A$14))</f>
        <v/>
      </c>
      <c r="L265" s="22" t="str">
        <f t="shared" si="8"/>
        <v/>
      </c>
      <c r="M265" s="21" t="str">
        <f>IF($A265="","",N(Items!E265))</f>
        <v/>
      </c>
      <c r="N265" s="23" t="str">
        <f t="shared" si="9"/>
        <v/>
      </c>
      <c r="O265" s="21" t="str">
        <f>IF($A265="","",IF(L265&lt;=M265,MAX(0,N(Items!F265)-L265),0))</f>
        <v/>
      </c>
      <c r="P265" s="24" t="str">
        <f>IF($A265="","",ROUND(L265*N(Items!D265),2))</f>
        <v/>
      </c>
    </row>
    <row r="266" spans="1:16" x14ac:dyDescent="0.3">
      <c r="A266" s="16" t="str">
        <f>IF(Items!A266="","",Items!A266)</f>
        <v/>
      </c>
      <c r="B266" s="16" t="str">
        <f>IF($A266="","",Items!B266)</f>
        <v/>
      </c>
      <c r="C266" s="16" t="str">
        <f>IF($A266="","",Items!C266&amp;"")</f>
        <v/>
      </c>
      <c r="D266" s="21" t="str">
        <f>IF(OR($A266="",Locations!$A$7=""),"",N(Opening!C266)+SUMIFS(Movements!$D$4:$D$2003,Movements!$B$4:$B$2003,$A266,Movements!$F$4:$F$2003,Locations!$A$7)-SUMIFS(Movements!$D$4:$D$2003,Movements!$B$4:$B$2003,$A266,Movements!$E$4:$E$2003,Locations!$A$7))</f>
        <v/>
      </c>
      <c r="E266" s="21" t="str">
        <f>IF(OR($A266="",Locations!$A$8=""),"",N(Opening!D266)+SUMIFS(Movements!$D$4:$D$2003,Movements!$B$4:$B$2003,$A266,Movements!$F$4:$F$2003,Locations!$A$8)-SUMIFS(Movements!$D$4:$D$2003,Movements!$B$4:$B$2003,$A266,Movements!$E$4:$E$2003,Locations!$A$8))</f>
        <v/>
      </c>
      <c r="F266" s="21" t="str">
        <f>IF(OR($A266="",Locations!$A$9=""),"",N(Opening!E266)+SUMIFS(Movements!$D$4:$D$2003,Movements!$B$4:$B$2003,$A266,Movements!$F$4:$F$2003,Locations!$A$9)-SUMIFS(Movements!$D$4:$D$2003,Movements!$B$4:$B$2003,$A266,Movements!$E$4:$E$2003,Locations!$A$9))</f>
        <v/>
      </c>
      <c r="G266" s="21" t="str">
        <f>IF(OR($A266="",Locations!$A$10=""),"",N(Opening!F266)+SUMIFS(Movements!$D$4:$D$2003,Movements!$B$4:$B$2003,$A266,Movements!$F$4:$F$2003,Locations!$A$10)-SUMIFS(Movements!$D$4:$D$2003,Movements!$B$4:$B$2003,$A266,Movements!$E$4:$E$2003,Locations!$A$10))</f>
        <v/>
      </c>
      <c r="H266" s="21" t="str">
        <f>IF(OR($A266="",Locations!$A$11=""),"",N(Opening!G266)+SUMIFS(Movements!$D$4:$D$2003,Movements!$B$4:$B$2003,$A266,Movements!$F$4:$F$2003,Locations!$A$11)-SUMIFS(Movements!$D$4:$D$2003,Movements!$B$4:$B$2003,$A266,Movements!$E$4:$E$2003,Locations!$A$11))</f>
        <v/>
      </c>
      <c r="I266" s="21" t="str">
        <f>IF(OR($A266="",Locations!$A$12=""),"",N(Opening!H266)+SUMIFS(Movements!$D$4:$D$2003,Movements!$B$4:$B$2003,$A266,Movements!$F$4:$F$2003,Locations!$A$12)-SUMIFS(Movements!$D$4:$D$2003,Movements!$B$4:$B$2003,$A266,Movements!$E$4:$E$2003,Locations!$A$12))</f>
        <v/>
      </c>
      <c r="J266" s="21" t="str">
        <f>IF(OR($A266="",Locations!$A$13=""),"",N(Opening!I266)+SUMIFS(Movements!$D$4:$D$2003,Movements!$B$4:$B$2003,$A266,Movements!$F$4:$F$2003,Locations!$A$13)-SUMIFS(Movements!$D$4:$D$2003,Movements!$B$4:$B$2003,$A266,Movements!$E$4:$E$2003,Locations!$A$13))</f>
        <v/>
      </c>
      <c r="K266" s="21" t="str">
        <f>IF(OR($A266="",Locations!$A$14=""),"",N(Opening!J266)+SUMIFS(Movements!$D$4:$D$2003,Movements!$B$4:$B$2003,$A266,Movements!$F$4:$F$2003,Locations!$A$14)-SUMIFS(Movements!$D$4:$D$2003,Movements!$B$4:$B$2003,$A266,Movements!$E$4:$E$2003,Locations!$A$14))</f>
        <v/>
      </c>
      <c r="L266" s="22" t="str">
        <f t="shared" si="8"/>
        <v/>
      </c>
      <c r="M266" s="21" t="str">
        <f>IF($A266="","",N(Items!E266))</f>
        <v/>
      </c>
      <c r="N266" s="23" t="str">
        <f t="shared" si="9"/>
        <v/>
      </c>
      <c r="O266" s="21" t="str">
        <f>IF($A266="","",IF(L266&lt;=M266,MAX(0,N(Items!F266)-L266),0))</f>
        <v/>
      </c>
      <c r="P266" s="24" t="str">
        <f>IF($A266="","",ROUND(L266*N(Items!D266),2))</f>
        <v/>
      </c>
    </row>
    <row r="267" spans="1:16" x14ac:dyDescent="0.3">
      <c r="A267" s="16" t="str">
        <f>IF(Items!A267="","",Items!A267)</f>
        <v/>
      </c>
      <c r="B267" s="16" t="str">
        <f>IF($A267="","",Items!B267)</f>
        <v/>
      </c>
      <c r="C267" s="16" t="str">
        <f>IF($A267="","",Items!C267&amp;"")</f>
        <v/>
      </c>
      <c r="D267" s="21" t="str">
        <f>IF(OR($A267="",Locations!$A$7=""),"",N(Opening!C267)+SUMIFS(Movements!$D$4:$D$2003,Movements!$B$4:$B$2003,$A267,Movements!$F$4:$F$2003,Locations!$A$7)-SUMIFS(Movements!$D$4:$D$2003,Movements!$B$4:$B$2003,$A267,Movements!$E$4:$E$2003,Locations!$A$7))</f>
        <v/>
      </c>
      <c r="E267" s="21" t="str">
        <f>IF(OR($A267="",Locations!$A$8=""),"",N(Opening!D267)+SUMIFS(Movements!$D$4:$D$2003,Movements!$B$4:$B$2003,$A267,Movements!$F$4:$F$2003,Locations!$A$8)-SUMIFS(Movements!$D$4:$D$2003,Movements!$B$4:$B$2003,$A267,Movements!$E$4:$E$2003,Locations!$A$8))</f>
        <v/>
      </c>
      <c r="F267" s="21" t="str">
        <f>IF(OR($A267="",Locations!$A$9=""),"",N(Opening!E267)+SUMIFS(Movements!$D$4:$D$2003,Movements!$B$4:$B$2003,$A267,Movements!$F$4:$F$2003,Locations!$A$9)-SUMIFS(Movements!$D$4:$D$2003,Movements!$B$4:$B$2003,$A267,Movements!$E$4:$E$2003,Locations!$A$9))</f>
        <v/>
      </c>
      <c r="G267" s="21" t="str">
        <f>IF(OR($A267="",Locations!$A$10=""),"",N(Opening!F267)+SUMIFS(Movements!$D$4:$D$2003,Movements!$B$4:$B$2003,$A267,Movements!$F$4:$F$2003,Locations!$A$10)-SUMIFS(Movements!$D$4:$D$2003,Movements!$B$4:$B$2003,$A267,Movements!$E$4:$E$2003,Locations!$A$10))</f>
        <v/>
      </c>
      <c r="H267" s="21" t="str">
        <f>IF(OR($A267="",Locations!$A$11=""),"",N(Opening!G267)+SUMIFS(Movements!$D$4:$D$2003,Movements!$B$4:$B$2003,$A267,Movements!$F$4:$F$2003,Locations!$A$11)-SUMIFS(Movements!$D$4:$D$2003,Movements!$B$4:$B$2003,$A267,Movements!$E$4:$E$2003,Locations!$A$11))</f>
        <v/>
      </c>
      <c r="I267" s="21" t="str">
        <f>IF(OR($A267="",Locations!$A$12=""),"",N(Opening!H267)+SUMIFS(Movements!$D$4:$D$2003,Movements!$B$4:$B$2003,$A267,Movements!$F$4:$F$2003,Locations!$A$12)-SUMIFS(Movements!$D$4:$D$2003,Movements!$B$4:$B$2003,$A267,Movements!$E$4:$E$2003,Locations!$A$12))</f>
        <v/>
      </c>
      <c r="J267" s="21" t="str">
        <f>IF(OR($A267="",Locations!$A$13=""),"",N(Opening!I267)+SUMIFS(Movements!$D$4:$D$2003,Movements!$B$4:$B$2003,$A267,Movements!$F$4:$F$2003,Locations!$A$13)-SUMIFS(Movements!$D$4:$D$2003,Movements!$B$4:$B$2003,$A267,Movements!$E$4:$E$2003,Locations!$A$13))</f>
        <v/>
      </c>
      <c r="K267" s="21" t="str">
        <f>IF(OR($A267="",Locations!$A$14=""),"",N(Opening!J267)+SUMIFS(Movements!$D$4:$D$2003,Movements!$B$4:$B$2003,$A267,Movements!$F$4:$F$2003,Locations!$A$14)-SUMIFS(Movements!$D$4:$D$2003,Movements!$B$4:$B$2003,$A267,Movements!$E$4:$E$2003,Locations!$A$14))</f>
        <v/>
      </c>
      <c r="L267" s="22" t="str">
        <f t="shared" si="8"/>
        <v/>
      </c>
      <c r="M267" s="21" t="str">
        <f>IF($A267="","",N(Items!E267))</f>
        <v/>
      </c>
      <c r="N267" s="23" t="str">
        <f t="shared" si="9"/>
        <v/>
      </c>
      <c r="O267" s="21" t="str">
        <f>IF($A267="","",IF(L267&lt;=M267,MAX(0,N(Items!F267)-L267),0))</f>
        <v/>
      </c>
      <c r="P267" s="24" t="str">
        <f>IF($A267="","",ROUND(L267*N(Items!D267),2))</f>
        <v/>
      </c>
    </row>
    <row r="268" spans="1:16" x14ac:dyDescent="0.3">
      <c r="A268" s="16" t="str">
        <f>IF(Items!A268="","",Items!A268)</f>
        <v/>
      </c>
      <c r="B268" s="16" t="str">
        <f>IF($A268="","",Items!B268)</f>
        <v/>
      </c>
      <c r="C268" s="16" t="str">
        <f>IF($A268="","",Items!C268&amp;"")</f>
        <v/>
      </c>
      <c r="D268" s="21" t="str">
        <f>IF(OR($A268="",Locations!$A$7=""),"",N(Opening!C268)+SUMIFS(Movements!$D$4:$D$2003,Movements!$B$4:$B$2003,$A268,Movements!$F$4:$F$2003,Locations!$A$7)-SUMIFS(Movements!$D$4:$D$2003,Movements!$B$4:$B$2003,$A268,Movements!$E$4:$E$2003,Locations!$A$7))</f>
        <v/>
      </c>
      <c r="E268" s="21" t="str">
        <f>IF(OR($A268="",Locations!$A$8=""),"",N(Opening!D268)+SUMIFS(Movements!$D$4:$D$2003,Movements!$B$4:$B$2003,$A268,Movements!$F$4:$F$2003,Locations!$A$8)-SUMIFS(Movements!$D$4:$D$2003,Movements!$B$4:$B$2003,$A268,Movements!$E$4:$E$2003,Locations!$A$8))</f>
        <v/>
      </c>
      <c r="F268" s="21" t="str">
        <f>IF(OR($A268="",Locations!$A$9=""),"",N(Opening!E268)+SUMIFS(Movements!$D$4:$D$2003,Movements!$B$4:$B$2003,$A268,Movements!$F$4:$F$2003,Locations!$A$9)-SUMIFS(Movements!$D$4:$D$2003,Movements!$B$4:$B$2003,$A268,Movements!$E$4:$E$2003,Locations!$A$9))</f>
        <v/>
      </c>
      <c r="G268" s="21" t="str">
        <f>IF(OR($A268="",Locations!$A$10=""),"",N(Opening!F268)+SUMIFS(Movements!$D$4:$D$2003,Movements!$B$4:$B$2003,$A268,Movements!$F$4:$F$2003,Locations!$A$10)-SUMIFS(Movements!$D$4:$D$2003,Movements!$B$4:$B$2003,$A268,Movements!$E$4:$E$2003,Locations!$A$10))</f>
        <v/>
      </c>
      <c r="H268" s="21" t="str">
        <f>IF(OR($A268="",Locations!$A$11=""),"",N(Opening!G268)+SUMIFS(Movements!$D$4:$D$2003,Movements!$B$4:$B$2003,$A268,Movements!$F$4:$F$2003,Locations!$A$11)-SUMIFS(Movements!$D$4:$D$2003,Movements!$B$4:$B$2003,$A268,Movements!$E$4:$E$2003,Locations!$A$11))</f>
        <v/>
      </c>
      <c r="I268" s="21" t="str">
        <f>IF(OR($A268="",Locations!$A$12=""),"",N(Opening!H268)+SUMIFS(Movements!$D$4:$D$2003,Movements!$B$4:$B$2003,$A268,Movements!$F$4:$F$2003,Locations!$A$12)-SUMIFS(Movements!$D$4:$D$2003,Movements!$B$4:$B$2003,$A268,Movements!$E$4:$E$2003,Locations!$A$12))</f>
        <v/>
      </c>
      <c r="J268" s="21" t="str">
        <f>IF(OR($A268="",Locations!$A$13=""),"",N(Opening!I268)+SUMIFS(Movements!$D$4:$D$2003,Movements!$B$4:$B$2003,$A268,Movements!$F$4:$F$2003,Locations!$A$13)-SUMIFS(Movements!$D$4:$D$2003,Movements!$B$4:$B$2003,$A268,Movements!$E$4:$E$2003,Locations!$A$13))</f>
        <v/>
      </c>
      <c r="K268" s="21" t="str">
        <f>IF(OR($A268="",Locations!$A$14=""),"",N(Opening!J268)+SUMIFS(Movements!$D$4:$D$2003,Movements!$B$4:$B$2003,$A268,Movements!$F$4:$F$2003,Locations!$A$14)-SUMIFS(Movements!$D$4:$D$2003,Movements!$B$4:$B$2003,$A268,Movements!$E$4:$E$2003,Locations!$A$14))</f>
        <v/>
      </c>
      <c r="L268" s="22" t="str">
        <f t="shared" si="8"/>
        <v/>
      </c>
      <c r="M268" s="21" t="str">
        <f>IF($A268="","",N(Items!E268))</f>
        <v/>
      </c>
      <c r="N268" s="23" t="str">
        <f t="shared" si="9"/>
        <v/>
      </c>
      <c r="O268" s="21" t="str">
        <f>IF($A268="","",IF(L268&lt;=M268,MAX(0,N(Items!F268)-L268),0))</f>
        <v/>
      </c>
      <c r="P268" s="24" t="str">
        <f>IF($A268="","",ROUND(L268*N(Items!D268),2))</f>
        <v/>
      </c>
    </row>
    <row r="269" spans="1:16" x14ac:dyDescent="0.3">
      <c r="A269" s="16" t="str">
        <f>IF(Items!A269="","",Items!A269)</f>
        <v/>
      </c>
      <c r="B269" s="16" t="str">
        <f>IF($A269="","",Items!B269)</f>
        <v/>
      </c>
      <c r="C269" s="16" t="str">
        <f>IF($A269="","",Items!C269&amp;"")</f>
        <v/>
      </c>
      <c r="D269" s="21" t="str">
        <f>IF(OR($A269="",Locations!$A$7=""),"",N(Opening!C269)+SUMIFS(Movements!$D$4:$D$2003,Movements!$B$4:$B$2003,$A269,Movements!$F$4:$F$2003,Locations!$A$7)-SUMIFS(Movements!$D$4:$D$2003,Movements!$B$4:$B$2003,$A269,Movements!$E$4:$E$2003,Locations!$A$7))</f>
        <v/>
      </c>
      <c r="E269" s="21" t="str">
        <f>IF(OR($A269="",Locations!$A$8=""),"",N(Opening!D269)+SUMIFS(Movements!$D$4:$D$2003,Movements!$B$4:$B$2003,$A269,Movements!$F$4:$F$2003,Locations!$A$8)-SUMIFS(Movements!$D$4:$D$2003,Movements!$B$4:$B$2003,$A269,Movements!$E$4:$E$2003,Locations!$A$8))</f>
        <v/>
      </c>
      <c r="F269" s="21" t="str">
        <f>IF(OR($A269="",Locations!$A$9=""),"",N(Opening!E269)+SUMIFS(Movements!$D$4:$D$2003,Movements!$B$4:$B$2003,$A269,Movements!$F$4:$F$2003,Locations!$A$9)-SUMIFS(Movements!$D$4:$D$2003,Movements!$B$4:$B$2003,$A269,Movements!$E$4:$E$2003,Locations!$A$9))</f>
        <v/>
      </c>
      <c r="G269" s="21" t="str">
        <f>IF(OR($A269="",Locations!$A$10=""),"",N(Opening!F269)+SUMIFS(Movements!$D$4:$D$2003,Movements!$B$4:$B$2003,$A269,Movements!$F$4:$F$2003,Locations!$A$10)-SUMIFS(Movements!$D$4:$D$2003,Movements!$B$4:$B$2003,$A269,Movements!$E$4:$E$2003,Locations!$A$10))</f>
        <v/>
      </c>
      <c r="H269" s="21" t="str">
        <f>IF(OR($A269="",Locations!$A$11=""),"",N(Opening!G269)+SUMIFS(Movements!$D$4:$D$2003,Movements!$B$4:$B$2003,$A269,Movements!$F$4:$F$2003,Locations!$A$11)-SUMIFS(Movements!$D$4:$D$2003,Movements!$B$4:$B$2003,$A269,Movements!$E$4:$E$2003,Locations!$A$11))</f>
        <v/>
      </c>
      <c r="I269" s="21" t="str">
        <f>IF(OR($A269="",Locations!$A$12=""),"",N(Opening!H269)+SUMIFS(Movements!$D$4:$D$2003,Movements!$B$4:$B$2003,$A269,Movements!$F$4:$F$2003,Locations!$A$12)-SUMIFS(Movements!$D$4:$D$2003,Movements!$B$4:$B$2003,$A269,Movements!$E$4:$E$2003,Locations!$A$12))</f>
        <v/>
      </c>
      <c r="J269" s="21" t="str">
        <f>IF(OR($A269="",Locations!$A$13=""),"",N(Opening!I269)+SUMIFS(Movements!$D$4:$D$2003,Movements!$B$4:$B$2003,$A269,Movements!$F$4:$F$2003,Locations!$A$13)-SUMIFS(Movements!$D$4:$D$2003,Movements!$B$4:$B$2003,$A269,Movements!$E$4:$E$2003,Locations!$A$13))</f>
        <v/>
      </c>
      <c r="K269" s="21" t="str">
        <f>IF(OR($A269="",Locations!$A$14=""),"",N(Opening!J269)+SUMIFS(Movements!$D$4:$D$2003,Movements!$B$4:$B$2003,$A269,Movements!$F$4:$F$2003,Locations!$A$14)-SUMIFS(Movements!$D$4:$D$2003,Movements!$B$4:$B$2003,$A269,Movements!$E$4:$E$2003,Locations!$A$14))</f>
        <v/>
      </c>
      <c r="L269" s="22" t="str">
        <f t="shared" si="8"/>
        <v/>
      </c>
      <c r="M269" s="21" t="str">
        <f>IF($A269="","",N(Items!E269))</f>
        <v/>
      </c>
      <c r="N269" s="23" t="str">
        <f t="shared" si="9"/>
        <v/>
      </c>
      <c r="O269" s="21" t="str">
        <f>IF($A269="","",IF(L269&lt;=M269,MAX(0,N(Items!F269)-L269),0))</f>
        <v/>
      </c>
      <c r="P269" s="24" t="str">
        <f>IF($A269="","",ROUND(L269*N(Items!D269),2))</f>
        <v/>
      </c>
    </row>
    <row r="270" spans="1:16" x14ac:dyDescent="0.3">
      <c r="A270" s="16" t="str">
        <f>IF(Items!A270="","",Items!A270)</f>
        <v/>
      </c>
      <c r="B270" s="16" t="str">
        <f>IF($A270="","",Items!B270)</f>
        <v/>
      </c>
      <c r="C270" s="16" t="str">
        <f>IF($A270="","",Items!C270&amp;"")</f>
        <v/>
      </c>
      <c r="D270" s="21" t="str">
        <f>IF(OR($A270="",Locations!$A$7=""),"",N(Opening!C270)+SUMIFS(Movements!$D$4:$D$2003,Movements!$B$4:$B$2003,$A270,Movements!$F$4:$F$2003,Locations!$A$7)-SUMIFS(Movements!$D$4:$D$2003,Movements!$B$4:$B$2003,$A270,Movements!$E$4:$E$2003,Locations!$A$7))</f>
        <v/>
      </c>
      <c r="E270" s="21" t="str">
        <f>IF(OR($A270="",Locations!$A$8=""),"",N(Opening!D270)+SUMIFS(Movements!$D$4:$D$2003,Movements!$B$4:$B$2003,$A270,Movements!$F$4:$F$2003,Locations!$A$8)-SUMIFS(Movements!$D$4:$D$2003,Movements!$B$4:$B$2003,$A270,Movements!$E$4:$E$2003,Locations!$A$8))</f>
        <v/>
      </c>
      <c r="F270" s="21" t="str">
        <f>IF(OR($A270="",Locations!$A$9=""),"",N(Opening!E270)+SUMIFS(Movements!$D$4:$D$2003,Movements!$B$4:$B$2003,$A270,Movements!$F$4:$F$2003,Locations!$A$9)-SUMIFS(Movements!$D$4:$D$2003,Movements!$B$4:$B$2003,$A270,Movements!$E$4:$E$2003,Locations!$A$9))</f>
        <v/>
      </c>
      <c r="G270" s="21" t="str">
        <f>IF(OR($A270="",Locations!$A$10=""),"",N(Opening!F270)+SUMIFS(Movements!$D$4:$D$2003,Movements!$B$4:$B$2003,$A270,Movements!$F$4:$F$2003,Locations!$A$10)-SUMIFS(Movements!$D$4:$D$2003,Movements!$B$4:$B$2003,$A270,Movements!$E$4:$E$2003,Locations!$A$10))</f>
        <v/>
      </c>
      <c r="H270" s="21" t="str">
        <f>IF(OR($A270="",Locations!$A$11=""),"",N(Opening!G270)+SUMIFS(Movements!$D$4:$D$2003,Movements!$B$4:$B$2003,$A270,Movements!$F$4:$F$2003,Locations!$A$11)-SUMIFS(Movements!$D$4:$D$2003,Movements!$B$4:$B$2003,$A270,Movements!$E$4:$E$2003,Locations!$A$11))</f>
        <v/>
      </c>
      <c r="I270" s="21" t="str">
        <f>IF(OR($A270="",Locations!$A$12=""),"",N(Opening!H270)+SUMIFS(Movements!$D$4:$D$2003,Movements!$B$4:$B$2003,$A270,Movements!$F$4:$F$2003,Locations!$A$12)-SUMIFS(Movements!$D$4:$D$2003,Movements!$B$4:$B$2003,$A270,Movements!$E$4:$E$2003,Locations!$A$12))</f>
        <v/>
      </c>
      <c r="J270" s="21" t="str">
        <f>IF(OR($A270="",Locations!$A$13=""),"",N(Opening!I270)+SUMIFS(Movements!$D$4:$D$2003,Movements!$B$4:$B$2003,$A270,Movements!$F$4:$F$2003,Locations!$A$13)-SUMIFS(Movements!$D$4:$D$2003,Movements!$B$4:$B$2003,$A270,Movements!$E$4:$E$2003,Locations!$A$13))</f>
        <v/>
      </c>
      <c r="K270" s="21" t="str">
        <f>IF(OR($A270="",Locations!$A$14=""),"",N(Opening!J270)+SUMIFS(Movements!$D$4:$D$2003,Movements!$B$4:$B$2003,$A270,Movements!$F$4:$F$2003,Locations!$A$14)-SUMIFS(Movements!$D$4:$D$2003,Movements!$B$4:$B$2003,$A270,Movements!$E$4:$E$2003,Locations!$A$14))</f>
        <v/>
      </c>
      <c r="L270" s="22" t="str">
        <f t="shared" si="8"/>
        <v/>
      </c>
      <c r="M270" s="21" t="str">
        <f>IF($A270="","",N(Items!E270))</f>
        <v/>
      </c>
      <c r="N270" s="23" t="str">
        <f t="shared" si="9"/>
        <v/>
      </c>
      <c r="O270" s="21" t="str">
        <f>IF($A270="","",IF(L270&lt;=M270,MAX(0,N(Items!F270)-L270),0))</f>
        <v/>
      </c>
      <c r="P270" s="24" t="str">
        <f>IF($A270="","",ROUND(L270*N(Items!D270),2))</f>
        <v/>
      </c>
    </row>
    <row r="271" spans="1:16" x14ac:dyDescent="0.3">
      <c r="A271" s="16" t="str">
        <f>IF(Items!A271="","",Items!A271)</f>
        <v/>
      </c>
      <c r="B271" s="16" t="str">
        <f>IF($A271="","",Items!B271)</f>
        <v/>
      </c>
      <c r="C271" s="16" t="str">
        <f>IF($A271="","",Items!C271&amp;"")</f>
        <v/>
      </c>
      <c r="D271" s="21" t="str">
        <f>IF(OR($A271="",Locations!$A$7=""),"",N(Opening!C271)+SUMIFS(Movements!$D$4:$D$2003,Movements!$B$4:$B$2003,$A271,Movements!$F$4:$F$2003,Locations!$A$7)-SUMIFS(Movements!$D$4:$D$2003,Movements!$B$4:$B$2003,$A271,Movements!$E$4:$E$2003,Locations!$A$7))</f>
        <v/>
      </c>
      <c r="E271" s="21" t="str">
        <f>IF(OR($A271="",Locations!$A$8=""),"",N(Opening!D271)+SUMIFS(Movements!$D$4:$D$2003,Movements!$B$4:$B$2003,$A271,Movements!$F$4:$F$2003,Locations!$A$8)-SUMIFS(Movements!$D$4:$D$2003,Movements!$B$4:$B$2003,$A271,Movements!$E$4:$E$2003,Locations!$A$8))</f>
        <v/>
      </c>
      <c r="F271" s="21" t="str">
        <f>IF(OR($A271="",Locations!$A$9=""),"",N(Opening!E271)+SUMIFS(Movements!$D$4:$D$2003,Movements!$B$4:$B$2003,$A271,Movements!$F$4:$F$2003,Locations!$A$9)-SUMIFS(Movements!$D$4:$D$2003,Movements!$B$4:$B$2003,$A271,Movements!$E$4:$E$2003,Locations!$A$9))</f>
        <v/>
      </c>
      <c r="G271" s="21" t="str">
        <f>IF(OR($A271="",Locations!$A$10=""),"",N(Opening!F271)+SUMIFS(Movements!$D$4:$D$2003,Movements!$B$4:$B$2003,$A271,Movements!$F$4:$F$2003,Locations!$A$10)-SUMIFS(Movements!$D$4:$D$2003,Movements!$B$4:$B$2003,$A271,Movements!$E$4:$E$2003,Locations!$A$10))</f>
        <v/>
      </c>
      <c r="H271" s="21" t="str">
        <f>IF(OR($A271="",Locations!$A$11=""),"",N(Opening!G271)+SUMIFS(Movements!$D$4:$D$2003,Movements!$B$4:$B$2003,$A271,Movements!$F$4:$F$2003,Locations!$A$11)-SUMIFS(Movements!$D$4:$D$2003,Movements!$B$4:$B$2003,$A271,Movements!$E$4:$E$2003,Locations!$A$11))</f>
        <v/>
      </c>
      <c r="I271" s="21" t="str">
        <f>IF(OR($A271="",Locations!$A$12=""),"",N(Opening!H271)+SUMIFS(Movements!$D$4:$D$2003,Movements!$B$4:$B$2003,$A271,Movements!$F$4:$F$2003,Locations!$A$12)-SUMIFS(Movements!$D$4:$D$2003,Movements!$B$4:$B$2003,$A271,Movements!$E$4:$E$2003,Locations!$A$12))</f>
        <v/>
      </c>
      <c r="J271" s="21" t="str">
        <f>IF(OR($A271="",Locations!$A$13=""),"",N(Opening!I271)+SUMIFS(Movements!$D$4:$D$2003,Movements!$B$4:$B$2003,$A271,Movements!$F$4:$F$2003,Locations!$A$13)-SUMIFS(Movements!$D$4:$D$2003,Movements!$B$4:$B$2003,$A271,Movements!$E$4:$E$2003,Locations!$A$13))</f>
        <v/>
      </c>
      <c r="K271" s="21" t="str">
        <f>IF(OR($A271="",Locations!$A$14=""),"",N(Opening!J271)+SUMIFS(Movements!$D$4:$D$2003,Movements!$B$4:$B$2003,$A271,Movements!$F$4:$F$2003,Locations!$A$14)-SUMIFS(Movements!$D$4:$D$2003,Movements!$B$4:$B$2003,$A271,Movements!$E$4:$E$2003,Locations!$A$14))</f>
        <v/>
      </c>
      <c r="L271" s="22" t="str">
        <f t="shared" si="8"/>
        <v/>
      </c>
      <c r="M271" s="21" t="str">
        <f>IF($A271="","",N(Items!E271))</f>
        <v/>
      </c>
      <c r="N271" s="23" t="str">
        <f t="shared" si="9"/>
        <v/>
      </c>
      <c r="O271" s="21" t="str">
        <f>IF($A271="","",IF(L271&lt;=M271,MAX(0,N(Items!F271)-L271),0))</f>
        <v/>
      </c>
      <c r="P271" s="24" t="str">
        <f>IF($A271="","",ROUND(L271*N(Items!D271),2))</f>
        <v/>
      </c>
    </row>
    <row r="272" spans="1:16" x14ac:dyDescent="0.3">
      <c r="A272" s="16" t="str">
        <f>IF(Items!A272="","",Items!A272)</f>
        <v/>
      </c>
      <c r="B272" s="16" t="str">
        <f>IF($A272="","",Items!B272)</f>
        <v/>
      </c>
      <c r="C272" s="16" t="str">
        <f>IF($A272="","",Items!C272&amp;"")</f>
        <v/>
      </c>
      <c r="D272" s="21" t="str">
        <f>IF(OR($A272="",Locations!$A$7=""),"",N(Opening!C272)+SUMIFS(Movements!$D$4:$D$2003,Movements!$B$4:$B$2003,$A272,Movements!$F$4:$F$2003,Locations!$A$7)-SUMIFS(Movements!$D$4:$D$2003,Movements!$B$4:$B$2003,$A272,Movements!$E$4:$E$2003,Locations!$A$7))</f>
        <v/>
      </c>
      <c r="E272" s="21" t="str">
        <f>IF(OR($A272="",Locations!$A$8=""),"",N(Opening!D272)+SUMIFS(Movements!$D$4:$D$2003,Movements!$B$4:$B$2003,$A272,Movements!$F$4:$F$2003,Locations!$A$8)-SUMIFS(Movements!$D$4:$D$2003,Movements!$B$4:$B$2003,$A272,Movements!$E$4:$E$2003,Locations!$A$8))</f>
        <v/>
      </c>
      <c r="F272" s="21" t="str">
        <f>IF(OR($A272="",Locations!$A$9=""),"",N(Opening!E272)+SUMIFS(Movements!$D$4:$D$2003,Movements!$B$4:$B$2003,$A272,Movements!$F$4:$F$2003,Locations!$A$9)-SUMIFS(Movements!$D$4:$D$2003,Movements!$B$4:$B$2003,$A272,Movements!$E$4:$E$2003,Locations!$A$9))</f>
        <v/>
      </c>
      <c r="G272" s="21" t="str">
        <f>IF(OR($A272="",Locations!$A$10=""),"",N(Opening!F272)+SUMIFS(Movements!$D$4:$D$2003,Movements!$B$4:$B$2003,$A272,Movements!$F$4:$F$2003,Locations!$A$10)-SUMIFS(Movements!$D$4:$D$2003,Movements!$B$4:$B$2003,$A272,Movements!$E$4:$E$2003,Locations!$A$10))</f>
        <v/>
      </c>
      <c r="H272" s="21" t="str">
        <f>IF(OR($A272="",Locations!$A$11=""),"",N(Opening!G272)+SUMIFS(Movements!$D$4:$D$2003,Movements!$B$4:$B$2003,$A272,Movements!$F$4:$F$2003,Locations!$A$11)-SUMIFS(Movements!$D$4:$D$2003,Movements!$B$4:$B$2003,$A272,Movements!$E$4:$E$2003,Locations!$A$11))</f>
        <v/>
      </c>
      <c r="I272" s="21" t="str">
        <f>IF(OR($A272="",Locations!$A$12=""),"",N(Opening!H272)+SUMIFS(Movements!$D$4:$D$2003,Movements!$B$4:$B$2003,$A272,Movements!$F$4:$F$2003,Locations!$A$12)-SUMIFS(Movements!$D$4:$D$2003,Movements!$B$4:$B$2003,$A272,Movements!$E$4:$E$2003,Locations!$A$12))</f>
        <v/>
      </c>
      <c r="J272" s="21" t="str">
        <f>IF(OR($A272="",Locations!$A$13=""),"",N(Opening!I272)+SUMIFS(Movements!$D$4:$D$2003,Movements!$B$4:$B$2003,$A272,Movements!$F$4:$F$2003,Locations!$A$13)-SUMIFS(Movements!$D$4:$D$2003,Movements!$B$4:$B$2003,$A272,Movements!$E$4:$E$2003,Locations!$A$13))</f>
        <v/>
      </c>
      <c r="K272" s="21" t="str">
        <f>IF(OR($A272="",Locations!$A$14=""),"",N(Opening!J272)+SUMIFS(Movements!$D$4:$D$2003,Movements!$B$4:$B$2003,$A272,Movements!$F$4:$F$2003,Locations!$A$14)-SUMIFS(Movements!$D$4:$D$2003,Movements!$B$4:$B$2003,$A272,Movements!$E$4:$E$2003,Locations!$A$14))</f>
        <v/>
      </c>
      <c r="L272" s="22" t="str">
        <f t="shared" si="8"/>
        <v/>
      </c>
      <c r="M272" s="21" t="str">
        <f>IF($A272="","",N(Items!E272))</f>
        <v/>
      </c>
      <c r="N272" s="23" t="str">
        <f t="shared" si="9"/>
        <v/>
      </c>
      <c r="O272" s="21" t="str">
        <f>IF($A272="","",IF(L272&lt;=M272,MAX(0,N(Items!F272)-L272),0))</f>
        <v/>
      </c>
      <c r="P272" s="24" t="str">
        <f>IF($A272="","",ROUND(L272*N(Items!D272),2))</f>
        <v/>
      </c>
    </row>
    <row r="273" spans="1:16" x14ac:dyDescent="0.3">
      <c r="A273" s="16" t="str">
        <f>IF(Items!A273="","",Items!A273)</f>
        <v/>
      </c>
      <c r="B273" s="16" t="str">
        <f>IF($A273="","",Items!B273)</f>
        <v/>
      </c>
      <c r="C273" s="16" t="str">
        <f>IF($A273="","",Items!C273&amp;"")</f>
        <v/>
      </c>
      <c r="D273" s="21" t="str">
        <f>IF(OR($A273="",Locations!$A$7=""),"",N(Opening!C273)+SUMIFS(Movements!$D$4:$D$2003,Movements!$B$4:$B$2003,$A273,Movements!$F$4:$F$2003,Locations!$A$7)-SUMIFS(Movements!$D$4:$D$2003,Movements!$B$4:$B$2003,$A273,Movements!$E$4:$E$2003,Locations!$A$7))</f>
        <v/>
      </c>
      <c r="E273" s="21" t="str">
        <f>IF(OR($A273="",Locations!$A$8=""),"",N(Opening!D273)+SUMIFS(Movements!$D$4:$D$2003,Movements!$B$4:$B$2003,$A273,Movements!$F$4:$F$2003,Locations!$A$8)-SUMIFS(Movements!$D$4:$D$2003,Movements!$B$4:$B$2003,$A273,Movements!$E$4:$E$2003,Locations!$A$8))</f>
        <v/>
      </c>
      <c r="F273" s="21" t="str">
        <f>IF(OR($A273="",Locations!$A$9=""),"",N(Opening!E273)+SUMIFS(Movements!$D$4:$D$2003,Movements!$B$4:$B$2003,$A273,Movements!$F$4:$F$2003,Locations!$A$9)-SUMIFS(Movements!$D$4:$D$2003,Movements!$B$4:$B$2003,$A273,Movements!$E$4:$E$2003,Locations!$A$9))</f>
        <v/>
      </c>
      <c r="G273" s="21" t="str">
        <f>IF(OR($A273="",Locations!$A$10=""),"",N(Opening!F273)+SUMIFS(Movements!$D$4:$D$2003,Movements!$B$4:$B$2003,$A273,Movements!$F$4:$F$2003,Locations!$A$10)-SUMIFS(Movements!$D$4:$D$2003,Movements!$B$4:$B$2003,$A273,Movements!$E$4:$E$2003,Locations!$A$10))</f>
        <v/>
      </c>
      <c r="H273" s="21" t="str">
        <f>IF(OR($A273="",Locations!$A$11=""),"",N(Opening!G273)+SUMIFS(Movements!$D$4:$D$2003,Movements!$B$4:$B$2003,$A273,Movements!$F$4:$F$2003,Locations!$A$11)-SUMIFS(Movements!$D$4:$D$2003,Movements!$B$4:$B$2003,$A273,Movements!$E$4:$E$2003,Locations!$A$11))</f>
        <v/>
      </c>
      <c r="I273" s="21" t="str">
        <f>IF(OR($A273="",Locations!$A$12=""),"",N(Opening!H273)+SUMIFS(Movements!$D$4:$D$2003,Movements!$B$4:$B$2003,$A273,Movements!$F$4:$F$2003,Locations!$A$12)-SUMIFS(Movements!$D$4:$D$2003,Movements!$B$4:$B$2003,$A273,Movements!$E$4:$E$2003,Locations!$A$12))</f>
        <v/>
      </c>
      <c r="J273" s="21" t="str">
        <f>IF(OR($A273="",Locations!$A$13=""),"",N(Opening!I273)+SUMIFS(Movements!$D$4:$D$2003,Movements!$B$4:$B$2003,$A273,Movements!$F$4:$F$2003,Locations!$A$13)-SUMIFS(Movements!$D$4:$D$2003,Movements!$B$4:$B$2003,$A273,Movements!$E$4:$E$2003,Locations!$A$13))</f>
        <v/>
      </c>
      <c r="K273" s="21" t="str">
        <f>IF(OR($A273="",Locations!$A$14=""),"",N(Opening!J273)+SUMIFS(Movements!$D$4:$D$2003,Movements!$B$4:$B$2003,$A273,Movements!$F$4:$F$2003,Locations!$A$14)-SUMIFS(Movements!$D$4:$D$2003,Movements!$B$4:$B$2003,$A273,Movements!$E$4:$E$2003,Locations!$A$14))</f>
        <v/>
      </c>
      <c r="L273" s="22" t="str">
        <f t="shared" si="8"/>
        <v/>
      </c>
      <c r="M273" s="21" t="str">
        <f>IF($A273="","",N(Items!E273))</f>
        <v/>
      </c>
      <c r="N273" s="23" t="str">
        <f t="shared" si="9"/>
        <v/>
      </c>
      <c r="O273" s="21" t="str">
        <f>IF($A273="","",IF(L273&lt;=M273,MAX(0,N(Items!F273)-L273),0))</f>
        <v/>
      </c>
      <c r="P273" s="24" t="str">
        <f>IF($A273="","",ROUND(L273*N(Items!D273),2))</f>
        <v/>
      </c>
    </row>
    <row r="274" spans="1:16" x14ac:dyDescent="0.3">
      <c r="A274" s="16" t="str">
        <f>IF(Items!A274="","",Items!A274)</f>
        <v/>
      </c>
      <c r="B274" s="16" t="str">
        <f>IF($A274="","",Items!B274)</f>
        <v/>
      </c>
      <c r="C274" s="16" t="str">
        <f>IF($A274="","",Items!C274&amp;"")</f>
        <v/>
      </c>
      <c r="D274" s="21" t="str">
        <f>IF(OR($A274="",Locations!$A$7=""),"",N(Opening!C274)+SUMIFS(Movements!$D$4:$D$2003,Movements!$B$4:$B$2003,$A274,Movements!$F$4:$F$2003,Locations!$A$7)-SUMIFS(Movements!$D$4:$D$2003,Movements!$B$4:$B$2003,$A274,Movements!$E$4:$E$2003,Locations!$A$7))</f>
        <v/>
      </c>
      <c r="E274" s="21" t="str">
        <f>IF(OR($A274="",Locations!$A$8=""),"",N(Opening!D274)+SUMIFS(Movements!$D$4:$D$2003,Movements!$B$4:$B$2003,$A274,Movements!$F$4:$F$2003,Locations!$A$8)-SUMIFS(Movements!$D$4:$D$2003,Movements!$B$4:$B$2003,$A274,Movements!$E$4:$E$2003,Locations!$A$8))</f>
        <v/>
      </c>
      <c r="F274" s="21" t="str">
        <f>IF(OR($A274="",Locations!$A$9=""),"",N(Opening!E274)+SUMIFS(Movements!$D$4:$D$2003,Movements!$B$4:$B$2003,$A274,Movements!$F$4:$F$2003,Locations!$A$9)-SUMIFS(Movements!$D$4:$D$2003,Movements!$B$4:$B$2003,$A274,Movements!$E$4:$E$2003,Locations!$A$9))</f>
        <v/>
      </c>
      <c r="G274" s="21" t="str">
        <f>IF(OR($A274="",Locations!$A$10=""),"",N(Opening!F274)+SUMIFS(Movements!$D$4:$D$2003,Movements!$B$4:$B$2003,$A274,Movements!$F$4:$F$2003,Locations!$A$10)-SUMIFS(Movements!$D$4:$D$2003,Movements!$B$4:$B$2003,$A274,Movements!$E$4:$E$2003,Locations!$A$10))</f>
        <v/>
      </c>
      <c r="H274" s="21" t="str">
        <f>IF(OR($A274="",Locations!$A$11=""),"",N(Opening!G274)+SUMIFS(Movements!$D$4:$D$2003,Movements!$B$4:$B$2003,$A274,Movements!$F$4:$F$2003,Locations!$A$11)-SUMIFS(Movements!$D$4:$D$2003,Movements!$B$4:$B$2003,$A274,Movements!$E$4:$E$2003,Locations!$A$11))</f>
        <v/>
      </c>
      <c r="I274" s="21" t="str">
        <f>IF(OR($A274="",Locations!$A$12=""),"",N(Opening!H274)+SUMIFS(Movements!$D$4:$D$2003,Movements!$B$4:$B$2003,$A274,Movements!$F$4:$F$2003,Locations!$A$12)-SUMIFS(Movements!$D$4:$D$2003,Movements!$B$4:$B$2003,$A274,Movements!$E$4:$E$2003,Locations!$A$12))</f>
        <v/>
      </c>
      <c r="J274" s="21" t="str">
        <f>IF(OR($A274="",Locations!$A$13=""),"",N(Opening!I274)+SUMIFS(Movements!$D$4:$D$2003,Movements!$B$4:$B$2003,$A274,Movements!$F$4:$F$2003,Locations!$A$13)-SUMIFS(Movements!$D$4:$D$2003,Movements!$B$4:$B$2003,$A274,Movements!$E$4:$E$2003,Locations!$A$13))</f>
        <v/>
      </c>
      <c r="K274" s="21" t="str">
        <f>IF(OR($A274="",Locations!$A$14=""),"",N(Opening!J274)+SUMIFS(Movements!$D$4:$D$2003,Movements!$B$4:$B$2003,$A274,Movements!$F$4:$F$2003,Locations!$A$14)-SUMIFS(Movements!$D$4:$D$2003,Movements!$B$4:$B$2003,$A274,Movements!$E$4:$E$2003,Locations!$A$14))</f>
        <v/>
      </c>
      <c r="L274" s="22" t="str">
        <f t="shared" si="8"/>
        <v/>
      </c>
      <c r="M274" s="21" t="str">
        <f>IF($A274="","",N(Items!E274))</f>
        <v/>
      </c>
      <c r="N274" s="23" t="str">
        <f t="shared" si="9"/>
        <v/>
      </c>
      <c r="O274" s="21" t="str">
        <f>IF($A274="","",IF(L274&lt;=M274,MAX(0,N(Items!F274)-L274),0))</f>
        <v/>
      </c>
      <c r="P274" s="24" t="str">
        <f>IF($A274="","",ROUND(L274*N(Items!D274),2))</f>
        <v/>
      </c>
    </row>
    <row r="275" spans="1:16" x14ac:dyDescent="0.3">
      <c r="A275" s="16" t="str">
        <f>IF(Items!A275="","",Items!A275)</f>
        <v/>
      </c>
      <c r="B275" s="16" t="str">
        <f>IF($A275="","",Items!B275)</f>
        <v/>
      </c>
      <c r="C275" s="16" t="str">
        <f>IF($A275="","",Items!C275&amp;"")</f>
        <v/>
      </c>
      <c r="D275" s="21" t="str">
        <f>IF(OR($A275="",Locations!$A$7=""),"",N(Opening!C275)+SUMIFS(Movements!$D$4:$D$2003,Movements!$B$4:$B$2003,$A275,Movements!$F$4:$F$2003,Locations!$A$7)-SUMIFS(Movements!$D$4:$D$2003,Movements!$B$4:$B$2003,$A275,Movements!$E$4:$E$2003,Locations!$A$7))</f>
        <v/>
      </c>
      <c r="E275" s="21" t="str">
        <f>IF(OR($A275="",Locations!$A$8=""),"",N(Opening!D275)+SUMIFS(Movements!$D$4:$D$2003,Movements!$B$4:$B$2003,$A275,Movements!$F$4:$F$2003,Locations!$A$8)-SUMIFS(Movements!$D$4:$D$2003,Movements!$B$4:$B$2003,$A275,Movements!$E$4:$E$2003,Locations!$A$8))</f>
        <v/>
      </c>
      <c r="F275" s="21" t="str">
        <f>IF(OR($A275="",Locations!$A$9=""),"",N(Opening!E275)+SUMIFS(Movements!$D$4:$D$2003,Movements!$B$4:$B$2003,$A275,Movements!$F$4:$F$2003,Locations!$A$9)-SUMIFS(Movements!$D$4:$D$2003,Movements!$B$4:$B$2003,$A275,Movements!$E$4:$E$2003,Locations!$A$9))</f>
        <v/>
      </c>
      <c r="G275" s="21" t="str">
        <f>IF(OR($A275="",Locations!$A$10=""),"",N(Opening!F275)+SUMIFS(Movements!$D$4:$D$2003,Movements!$B$4:$B$2003,$A275,Movements!$F$4:$F$2003,Locations!$A$10)-SUMIFS(Movements!$D$4:$D$2003,Movements!$B$4:$B$2003,$A275,Movements!$E$4:$E$2003,Locations!$A$10))</f>
        <v/>
      </c>
      <c r="H275" s="21" t="str">
        <f>IF(OR($A275="",Locations!$A$11=""),"",N(Opening!G275)+SUMIFS(Movements!$D$4:$D$2003,Movements!$B$4:$B$2003,$A275,Movements!$F$4:$F$2003,Locations!$A$11)-SUMIFS(Movements!$D$4:$D$2003,Movements!$B$4:$B$2003,$A275,Movements!$E$4:$E$2003,Locations!$A$11))</f>
        <v/>
      </c>
      <c r="I275" s="21" t="str">
        <f>IF(OR($A275="",Locations!$A$12=""),"",N(Opening!H275)+SUMIFS(Movements!$D$4:$D$2003,Movements!$B$4:$B$2003,$A275,Movements!$F$4:$F$2003,Locations!$A$12)-SUMIFS(Movements!$D$4:$D$2003,Movements!$B$4:$B$2003,$A275,Movements!$E$4:$E$2003,Locations!$A$12))</f>
        <v/>
      </c>
      <c r="J275" s="21" t="str">
        <f>IF(OR($A275="",Locations!$A$13=""),"",N(Opening!I275)+SUMIFS(Movements!$D$4:$D$2003,Movements!$B$4:$B$2003,$A275,Movements!$F$4:$F$2003,Locations!$A$13)-SUMIFS(Movements!$D$4:$D$2003,Movements!$B$4:$B$2003,$A275,Movements!$E$4:$E$2003,Locations!$A$13))</f>
        <v/>
      </c>
      <c r="K275" s="21" t="str">
        <f>IF(OR($A275="",Locations!$A$14=""),"",N(Opening!J275)+SUMIFS(Movements!$D$4:$D$2003,Movements!$B$4:$B$2003,$A275,Movements!$F$4:$F$2003,Locations!$A$14)-SUMIFS(Movements!$D$4:$D$2003,Movements!$B$4:$B$2003,$A275,Movements!$E$4:$E$2003,Locations!$A$14))</f>
        <v/>
      </c>
      <c r="L275" s="22" t="str">
        <f t="shared" si="8"/>
        <v/>
      </c>
      <c r="M275" s="21" t="str">
        <f>IF($A275="","",N(Items!E275))</f>
        <v/>
      </c>
      <c r="N275" s="23" t="str">
        <f t="shared" si="9"/>
        <v/>
      </c>
      <c r="O275" s="21" t="str">
        <f>IF($A275="","",IF(L275&lt;=M275,MAX(0,N(Items!F275)-L275),0))</f>
        <v/>
      </c>
      <c r="P275" s="24" t="str">
        <f>IF($A275="","",ROUND(L275*N(Items!D275),2))</f>
        <v/>
      </c>
    </row>
    <row r="276" spans="1:16" x14ac:dyDescent="0.3">
      <c r="A276" s="16" t="str">
        <f>IF(Items!A276="","",Items!A276)</f>
        <v/>
      </c>
      <c r="B276" s="16" t="str">
        <f>IF($A276="","",Items!B276)</f>
        <v/>
      </c>
      <c r="C276" s="16" t="str">
        <f>IF($A276="","",Items!C276&amp;"")</f>
        <v/>
      </c>
      <c r="D276" s="21" t="str">
        <f>IF(OR($A276="",Locations!$A$7=""),"",N(Opening!C276)+SUMIFS(Movements!$D$4:$D$2003,Movements!$B$4:$B$2003,$A276,Movements!$F$4:$F$2003,Locations!$A$7)-SUMIFS(Movements!$D$4:$D$2003,Movements!$B$4:$B$2003,$A276,Movements!$E$4:$E$2003,Locations!$A$7))</f>
        <v/>
      </c>
      <c r="E276" s="21" t="str">
        <f>IF(OR($A276="",Locations!$A$8=""),"",N(Opening!D276)+SUMIFS(Movements!$D$4:$D$2003,Movements!$B$4:$B$2003,$A276,Movements!$F$4:$F$2003,Locations!$A$8)-SUMIFS(Movements!$D$4:$D$2003,Movements!$B$4:$B$2003,$A276,Movements!$E$4:$E$2003,Locations!$A$8))</f>
        <v/>
      </c>
      <c r="F276" s="21" t="str">
        <f>IF(OR($A276="",Locations!$A$9=""),"",N(Opening!E276)+SUMIFS(Movements!$D$4:$D$2003,Movements!$B$4:$B$2003,$A276,Movements!$F$4:$F$2003,Locations!$A$9)-SUMIFS(Movements!$D$4:$D$2003,Movements!$B$4:$B$2003,$A276,Movements!$E$4:$E$2003,Locations!$A$9))</f>
        <v/>
      </c>
      <c r="G276" s="21" t="str">
        <f>IF(OR($A276="",Locations!$A$10=""),"",N(Opening!F276)+SUMIFS(Movements!$D$4:$D$2003,Movements!$B$4:$B$2003,$A276,Movements!$F$4:$F$2003,Locations!$A$10)-SUMIFS(Movements!$D$4:$D$2003,Movements!$B$4:$B$2003,$A276,Movements!$E$4:$E$2003,Locations!$A$10))</f>
        <v/>
      </c>
      <c r="H276" s="21" t="str">
        <f>IF(OR($A276="",Locations!$A$11=""),"",N(Opening!G276)+SUMIFS(Movements!$D$4:$D$2003,Movements!$B$4:$B$2003,$A276,Movements!$F$4:$F$2003,Locations!$A$11)-SUMIFS(Movements!$D$4:$D$2003,Movements!$B$4:$B$2003,$A276,Movements!$E$4:$E$2003,Locations!$A$11))</f>
        <v/>
      </c>
      <c r="I276" s="21" t="str">
        <f>IF(OR($A276="",Locations!$A$12=""),"",N(Opening!H276)+SUMIFS(Movements!$D$4:$D$2003,Movements!$B$4:$B$2003,$A276,Movements!$F$4:$F$2003,Locations!$A$12)-SUMIFS(Movements!$D$4:$D$2003,Movements!$B$4:$B$2003,$A276,Movements!$E$4:$E$2003,Locations!$A$12))</f>
        <v/>
      </c>
      <c r="J276" s="21" t="str">
        <f>IF(OR($A276="",Locations!$A$13=""),"",N(Opening!I276)+SUMIFS(Movements!$D$4:$D$2003,Movements!$B$4:$B$2003,$A276,Movements!$F$4:$F$2003,Locations!$A$13)-SUMIFS(Movements!$D$4:$D$2003,Movements!$B$4:$B$2003,$A276,Movements!$E$4:$E$2003,Locations!$A$13))</f>
        <v/>
      </c>
      <c r="K276" s="21" t="str">
        <f>IF(OR($A276="",Locations!$A$14=""),"",N(Opening!J276)+SUMIFS(Movements!$D$4:$D$2003,Movements!$B$4:$B$2003,$A276,Movements!$F$4:$F$2003,Locations!$A$14)-SUMIFS(Movements!$D$4:$D$2003,Movements!$B$4:$B$2003,$A276,Movements!$E$4:$E$2003,Locations!$A$14))</f>
        <v/>
      </c>
      <c r="L276" s="22" t="str">
        <f t="shared" si="8"/>
        <v/>
      </c>
      <c r="M276" s="21" t="str">
        <f>IF($A276="","",N(Items!E276))</f>
        <v/>
      </c>
      <c r="N276" s="23" t="str">
        <f t="shared" si="9"/>
        <v/>
      </c>
      <c r="O276" s="21" t="str">
        <f>IF($A276="","",IF(L276&lt;=M276,MAX(0,N(Items!F276)-L276),0))</f>
        <v/>
      </c>
      <c r="P276" s="24" t="str">
        <f>IF($A276="","",ROUND(L276*N(Items!D276),2))</f>
        <v/>
      </c>
    </row>
    <row r="277" spans="1:16" x14ac:dyDescent="0.3">
      <c r="A277" s="16" t="str">
        <f>IF(Items!A277="","",Items!A277)</f>
        <v/>
      </c>
      <c r="B277" s="16" t="str">
        <f>IF($A277="","",Items!B277)</f>
        <v/>
      </c>
      <c r="C277" s="16" t="str">
        <f>IF($A277="","",Items!C277&amp;"")</f>
        <v/>
      </c>
      <c r="D277" s="21" t="str">
        <f>IF(OR($A277="",Locations!$A$7=""),"",N(Opening!C277)+SUMIFS(Movements!$D$4:$D$2003,Movements!$B$4:$B$2003,$A277,Movements!$F$4:$F$2003,Locations!$A$7)-SUMIFS(Movements!$D$4:$D$2003,Movements!$B$4:$B$2003,$A277,Movements!$E$4:$E$2003,Locations!$A$7))</f>
        <v/>
      </c>
      <c r="E277" s="21" t="str">
        <f>IF(OR($A277="",Locations!$A$8=""),"",N(Opening!D277)+SUMIFS(Movements!$D$4:$D$2003,Movements!$B$4:$B$2003,$A277,Movements!$F$4:$F$2003,Locations!$A$8)-SUMIFS(Movements!$D$4:$D$2003,Movements!$B$4:$B$2003,$A277,Movements!$E$4:$E$2003,Locations!$A$8))</f>
        <v/>
      </c>
      <c r="F277" s="21" t="str">
        <f>IF(OR($A277="",Locations!$A$9=""),"",N(Opening!E277)+SUMIFS(Movements!$D$4:$D$2003,Movements!$B$4:$B$2003,$A277,Movements!$F$4:$F$2003,Locations!$A$9)-SUMIFS(Movements!$D$4:$D$2003,Movements!$B$4:$B$2003,$A277,Movements!$E$4:$E$2003,Locations!$A$9))</f>
        <v/>
      </c>
      <c r="G277" s="21" t="str">
        <f>IF(OR($A277="",Locations!$A$10=""),"",N(Opening!F277)+SUMIFS(Movements!$D$4:$D$2003,Movements!$B$4:$B$2003,$A277,Movements!$F$4:$F$2003,Locations!$A$10)-SUMIFS(Movements!$D$4:$D$2003,Movements!$B$4:$B$2003,$A277,Movements!$E$4:$E$2003,Locations!$A$10))</f>
        <v/>
      </c>
      <c r="H277" s="21" t="str">
        <f>IF(OR($A277="",Locations!$A$11=""),"",N(Opening!G277)+SUMIFS(Movements!$D$4:$D$2003,Movements!$B$4:$B$2003,$A277,Movements!$F$4:$F$2003,Locations!$A$11)-SUMIFS(Movements!$D$4:$D$2003,Movements!$B$4:$B$2003,$A277,Movements!$E$4:$E$2003,Locations!$A$11))</f>
        <v/>
      </c>
      <c r="I277" s="21" t="str">
        <f>IF(OR($A277="",Locations!$A$12=""),"",N(Opening!H277)+SUMIFS(Movements!$D$4:$D$2003,Movements!$B$4:$B$2003,$A277,Movements!$F$4:$F$2003,Locations!$A$12)-SUMIFS(Movements!$D$4:$D$2003,Movements!$B$4:$B$2003,$A277,Movements!$E$4:$E$2003,Locations!$A$12))</f>
        <v/>
      </c>
      <c r="J277" s="21" t="str">
        <f>IF(OR($A277="",Locations!$A$13=""),"",N(Opening!I277)+SUMIFS(Movements!$D$4:$D$2003,Movements!$B$4:$B$2003,$A277,Movements!$F$4:$F$2003,Locations!$A$13)-SUMIFS(Movements!$D$4:$D$2003,Movements!$B$4:$B$2003,$A277,Movements!$E$4:$E$2003,Locations!$A$13))</f>
        <v/>
      </c>
      <c r="K277" s="21" t="str">
        <f>IF(OR($A277="",Locations!$A$14=""),"",N(Opening!J277)+SUMIFS(Movements!$D$4:$D$2003,Movements!$B$4:$B$2003,$A277,Movements!$F$4:$F$2003,Locations!$A$14)-SUMIFS(Movements!$D$4:$D$2003,Movements!$B$4:$B$2003,$A277,Movements!$E$4:$E$2003,Locations!$A$14))</f>
        <v/>
      </c>
      <c r="L277" s="22" t="str">
        <f t="shared" si="8"/>
        <v/>
      </c>
      <c r="M277" s="21" t="str">
        <f>IF($A277="","",N(Items!E277))</f>
        <v/>
      </c>
      <c r="N277" s="23" t="str">
        <f t="shared" si="9"/>
        <v/>
      </c>
      <c r="O277" s="21" t="str">
        <f>IF($A277="","",IF(L277&lt;=M277,MAX(0,N(Items!F277)-L277),0))</f>
        <v/>
      </c>
      <c r="P277" s="24" t="str">
        <f>IF($A277="","",ROUND(L277*N(Items!D277),2))</f>
        <v/>
      </c>
    </row>
    <row r="278" spans="1:16" x14ac:dyDescent="0.3">
      <c r="A278" s="16" t="str">
        <f>IF(Items!A278="","",Items!A278)</f>
        <v/>
      </c>
      <c r="B278" s="16" t="str">
        <f>IF($A278="","",Items!B278)</f>
        <v/>
      </c>
      <c r="C278" s="16" t="str">
        <f>IF($A278="","",Items!C278&amp;"")</f>
        <v/>
      </c>
      <c r="D278" s="21" t="str">
        <f>IF(OR($A278="",Locations!$A$7=""),"",N(Opening!C278)+SUMIFS(Movements!$D$4:$D$2003,Movements!$B$4:$B$2003,$A278,Movements!$F$4:$F$2003,Locations!$A$7)-SUMIFS(Movements!$D$4:$D$2003,Movements!$B$4:$B$2003,$A278,Movements!$E$4:$E$2003,Locations!$A$7))</f>
        <v/>
      </c>
      <c r="E278" s="21" t="str">
        <f>IF(OR($A278="",Locations!$A$8=""),"",N(Opening!D278)+SUMIFS(Movements!$D$4:$D$2003,Movements!$B$4:$B$2003,$A278,Movements!$F$4:$F$2003,Locations!$A$8)-SUMIFS(Movements!$D$4:$D$2003,Movements!$B$4:$B$2003,$A278,Movements!$E$4:$E$2003,Locations!$A$8))</f>
        <v/>
      </c>
      <c r="F278" s="21" t="str">
        <f>IF(OR($A278="",Locations!$A$9=""),"",N(Opening!E278)+SUMIFS(Movements!$D$4:$D$2003,Movements!$B$4:$B$2003,$A278,Movements!$F$4:$F$2003,Locations!$A$9)-SUMIFS(Movements!$D$4:$D$2003,Movements!$B$4:$B$2003,$A278,Movements!$E$4:$E$2003,Locations!$A$9))</f>
        <v/>
      </c>
      <c r="G278" s="21" t="str">
        <f>IF(OR($A278="",Locations!$A$10=""),"",N(Opening!F278)+SUMIFS(Movements!$D$4:$D$2003,Movements!$B$4:$B$2003,$A278,Movements!$F$4:$F$2003,Locations!$A$10)-SUMIFS(Movements!$D$4:$D$2003,Movements!$B$4:$B$2003,$A278,Movements!$E$4:$E$2003,Locations!$A$10))</f>
        <v/>
      </c>
      <c r="H278" s="21" t="str">
        <f>IF(OR($A278="",Locations!$A$11=""),"",N(Opening!G278)+SUMIFS(Movements!$D$4:$D$2003,Movements!$B$4:$B$2003,$A278,Movements!$F$4:$F$2003,Locations!$A$11)-SUMIFS(Movements!$D$4:$D$2003,Movements!$B$4:$B$2003,$A278,Movements!$E$4:$E$2003,Locations!$A$11))</f>
        <v/>
      </c>
      <c r="I278" s="21" t="str">
        <f>IF(OR($A278="",Locations!$A$12=""),"",N(Opening!H278)+SUMIFS(Movements!$D$4:$D$2003,Movements!$B$4:$B$2003,$A278,Movements!$F$4:$F$2003,Locations!$A$12)-SUMIFS(Movements!$D$4:$D$2003,Movements!$B$4:$B$2003,$A278,Movements!$E$4:$E$2003,Locations!$A$12))</f>
        <v/>
      </c>
      <c r="J278" s="21" t="str">
        <f>IF(OR($A278="",Locations!$A$13=""),"",N(Opening!I278)+SUMIFS(Movements!$D$4:$D$2003,Movements!$B$4:$B$2003,$A278,Movements!$F$4:$F$2003,Locations!$A$13)-SUMIFS(Movements!$D$4:$D$2003,Movements!$B$4:$B$2003,$A278,Movements!$E$4:$E$2003,Locations!$A$13))</f>
        <v/>
      </c>
      <c r="K278" s="21" t="str">
        <f>IF(OR($A278="",Locations!$A$14=""),"",N(Opening!J278)+SUMIFS(Movements!$D$4:$D$2003,Movements!$B$4:$B$2003,$A278,Movements!$F$4:$F$2003,Locations!$A$14)-SUMIFS(Movements!$D$4:$D$2003,Movements!$B$4:$B$2003,$A278,Movements!$E$4:$E$2003,Locations!$A$14))</f>
        <v/>
      </c>
      <c r="L278" s="22" t="str">
        <f t="shared" si="8"/>
        <v/>
      </c>
      <c r="M278" s="21" t="str">
        <f>IF($A278="","",N(Items!E278))</f>
        <v/>
      </c>
      <c r="N278" s="23" t="str">
        <f t="shared" si="9"/>
        <v/>
      </c>
      <c r="O278" s="21" t="str">
        <f>IF($A278="","",IF(L278&lt;=M278,MAX(0,N(Items!F278)-L278),0))</f>
        <v/>
      </c>
      <c r="P278" s="24" t="str">
        <f>IF($A278="","",ROUND(L278*N(Items!D278),2))</f>
        <v/>
      </c>
    </row>
    <row r="279" spans="1:16" x14ac:dyDescent="0.3">
      <c r="A279" s="16" t="str">
        <f>IF(Items!A279="","",Items!A279)</f>
        <v/>
      </c>
      <c r="B279" s="16" t="str">
        <f>IF($A279="","",Items!B279)</f>
        <v/>
      </c>
      <c r="C279" s="16" t="str">
        <f>IF($A279="","",Items!C279&amp;"")</f>
        <v/>
      </c>
      <c r="D279" s="21" t="str">
        <f>IF(OR($A279="",Locations!$A$7=""),"",N(Opening!C279)+SUMIFS(Movements!$D$4:$D$2003,Movements!$B$4:$B$2003,$A279,Movements!$F$4:$F$2003,Locations!$A$7)-SUMIFS(Movements!$D$4:$D$2003,Movements!$B$4:$B$2003,$A279,Movements!$E$4:$E$2003,Locations!$A$7))</f>
        <v/>
      </c>
      <c r="E279" s="21" t="str">
        <f>IF(OR($A279="",Locations!$A$8=""),"",N(Opening!D279)+SUMIFS(Movements!$D$4:$D$2003,Movements!$B$4:$B$2003,$A279,Movements!$F$4:$F$2003,Locations!$A$8)-SUMIFS(Movements!$D$4:$D$2003,Movements!$B$4:$B$2003,$A279,Movements!$E$4:$E$2003,Locations!$A$8))</f>
        <v/>
      </c>
      <c r="F279" s="21" t="str">
        <f>IF(OR($A279="",Locations!$A$9=""),"",N(Opening!E279)+SUMIFS(Movements!$D$4:$D$2003,Movements!$B$4:$B$2003,$A279,Movements!$F$4:$F$2003,Locations!$A$9)-SUMIFS(Movements!$D$4:$D$2003,Movements!$B$4:$B$2003,$A279,Movements!$E$4:$E$2003,Locations!$A$9))</f>
        <v/>
      </c>
      <c r="G279" s="21" t="str">
        <f>IF(OR($A279="",Locations!$A$10=""),"",N(Opening!F279)+SUMIFS(Movements!$D$4:$D$2003,Movements!$B$4:$B$2003,$A279,Movements!$F$4:$F$2003,Locations!$A$10)-SUMIFS(Movements!$D$4:$D$2003,Movements!$B$4:$B$2003,$A279,Movements!$E$4:$E$2003,Locations!$A$10))</f>
        <v/>
      </c>
      <c r="H279" s="21" t="str">
        <f>IF(OR($A279="",Locations!$A$11=""),"",N(Opening!G279)+SUMIFS(Movements!$D$4:$D$2003,Movements!$B$4:$B$2003,$A279,Movements!$F$4:$F$2003,Locations!$A$11)-SUMIFS(Movements!$D$4:$D$2003,Movements!$B$4:$B$2003,$A279,Movements!$E$4:$E$2003,Locations!$A$11))</f>
        <v/>
      </c>
      <c r="I279" s="21" t="str">
        <f>IF(OR($A279="",Locations!$A$12=""),"",N(Opening!H279)+SUMIFS(Movements!$D$4:$D$2003,Movements!$B$4:$B$2003,$A279,Movements!$F$4:$F$2003,Locations!$A$12)-SUMIFS(Movements!$D$4:$D$2003,Movements!$B$4:$B$2003,$A279,Movements!$E$4:$E$2003,Locations!$A$12))</f>
        <v/>
      </c>
      <c r="J279" s="21" t="str">
        <f>IF(OR($A279="",Locations!$A$13=""),"",N(Opening!I279)+SUMIFS(Movements!$D$4:$D$2003,Movements!$B$4:$B$2003,$A279,Movements!$F$4:$F$2003,Locations!$A$13)-SUMIFS(Movements!$D$4:$D$2003,Movements!$B$4:$B$2003,$A279,Movements!$E$4:$E$2003,Locations!$A$13))</f>
        <v/>
      </c>
      <c r="K279" s="21" t="str">
        <f>IF(OR($A279="",Locations!$A$14=""),"",N(Opening!J279)+SUMIFS(Movements!$D$4:$D$2003,Movements!$B$4:$B$2003,$A279,Movements!$F$4:$F$2003,Locations!$A$14)-SUMIFS(Movements!$D$4:$D$2003,Movements!$B$4:$B$2003,$A279,Movements!$E$4:$E$2003,Locations!$A$14))</f>
        <v/>
      </c>
      <c r="L279" s="22" t="str">
        <f t="shared" si="8"/>
        <v/>
      </c>
      <c r="M279" s="21" t="str">
        <f>IF($A279="","",N(Items!E279))</f>
        <v/>
      </c>
      <c r="N279" s="23" t="str">
        <f t="shared" si="9"/>
        <v/>
      </c>
      <c r="O279" s="21" t="str">
        <f>IF($A279="","",IF(L279&lt;=M279,MAX(0,N(Items!F279)-L279),0))</f>
        <v/>
      </c>
      <c r="P279" s="24" t="str">
        <f>IF($A279="","",ROUND(L279*N(Items!D279),2))</f>
        <v/>
      </c>
    </row>
    <row r="280" spans="1:16" x14ac:dyDescent="0.3">
      <c r="A280" s="16" t="str">
        <f>IF(Items!A280="","",Items!A280)</f>
        <v/>
      </c>
      <c r="B280" s="16" t="str">
        <f>IF($A280="","",Items!B280)</f>
        <v/>
      </c>
      <c r="C280" s="16" t="str">
        <f>IF($A280="","",Items!C280&amp;"")</f>
        <v/>
      </c>
      <c r="D280" s="21" t="str">
        <f>IF(OR($A280="",Locations!$A$7=""),"",N(Opening!C280)+SUMIFS(Movements!$D$4:$D$2003,Movements!$B$4:$B$2003,$A280,Movements!$F$4:$F$2003,Locations!$A$7)-SUMIFS(Movements!$D$4:$D$2003,Movements!$B$4:$B$2003,$A280,Movements!$E$4:$E$2003,Locations!$A$7))</f>
        <v/>
      </c>
      <c r="E280" s="21" t="str">
        <f>IF(OR($A280="",Locations!$A$8=""),"",N(Opening!D280)+SUMIFS(Movements!$D$4:$D$2003,Movements!$B$4:$B$2003,$A280,Movements!$F$4:$F$2003,Locations!$A$8)-SUMIFS(Movements!$D$4:$D$2003,Movements!$B$4:$B$2003,$A280,Movements!$E$4:$E$2003,Locations!$A$8))</f>
        <v/>
      </c>
      <c r="F280" s="21" t="str">
        <f>IF(OR($A280="",Locations!$A$9=""),"",N(Opening!E280)+SUMIFS(Movements!$D$4:$D$2003,Movements!$B$4:$B$2003,$A280,Movements!$F$4:$F$2003,Locations!$A$9)-SUMIFS(Movements!$D$4:$D$2003,Movements!$B$4:$B$2003,$A280,Movements!$E$4:$E$2003,Locations!$A$9))</f>
        <v/>
      </c>
      <c r="G280" s="21" t="str">
        <f>IF(OR($A280="",Locations!$A$10=""),"",N(Opening!F280)+SUMIFS(Movements!$D$4:$D$2003,Movements!$B$4:$B$2003,$A280,Movements!$F$4:$F$2003,Locations!$A$10)-SUMIFS(Movements!$D$4:$D$2003,Movements!$B$4:$B$2003,$A280,Movements!$E$4:$E$2003,Locations!$A$10))</f>
        <v/>
      </c>
      <c r="H280" s="21" t="str">
        <f>IF(OR($A280="",Locations!$A$11=""),"",N(Opening!G280)+SUMIFS(Movements!$D$4:$D$2003,Movements!$B$4:$B$2003,$A280,Movements!$F$4:$F$2003,Locations!$A$11)-SUMIFS(Movements!$D$4:$D$2003,Movements!$B$4:$B$2003,$A280,Movements!$E$4:$E$2003,Locations!$A$11))</f>
        <v/>
      </c>
      <c r="I280" s="21" t="str">
        <f>IF(OR($A280="",Locations!$A$12=""),"",N(Opening!H280)+SUMIFS(Movements!$D$4:$D$2003,Movements!$B$4:$B$2003,$A280,Movements!$F$4:$F$2003,Locations!$A$12)-SUMIFS(Movements!$D$4:$D$2003,Movements!$B$4:$B$2003,$A280,Movements!$E$4:$E$2003,Locations!$A$12))</f>
        <v/>
      </c>
      <c r="J280" s="21" t="str">
        <f>IF(OR($A280="",Locations!$A$13=""),"",N(Opening!I280)+SUMIFS(Movements!$D$4:$D$2003,Movements!$B$4:$B$2003,$A280,Movements!$F$4:$F$2003,Locations!$A$13)-SUMIFS(Movements!$D$4:$D$2003,Movements!$B$4:$B$2003,$A280,Movements!$E$4:$E$2003,Locations!$A$13))</f>
        <v/>
      </c>
      <c r="K280" s="21" t="str">
        <f>IF(OR($A280="",Locations!$A$14=""),"",N(Opening!J280)+SUMIFS(Movements!$D$4:$D$2003,Movements!$B$4:$B$2003,$A280,Movements!$F$4:$F$2003,Locations!$A$14)-SUMIFS(Movements!$D$4:$D$2003,Movements!$B$4:$B$2003,$A280,Movements!$E$4:$E$2003,Locations!$A$14))</f>
        <v/>
      </c>
      <c r="L280" s="22" t="str">
        <f t="shared" si="8"/>
        <v/>
      </c>
      <c r="M280" s="21" t="str">
        <f>IF($A280="","",N(Items!E280))</f>
        <v/>
      </c>
      <c r="N280" s="23" t="str">
        <f t="shared" si="9"/>
        <v/>
      </c>
      <c r="O280" s="21" t="str">
        <f>IF($A280="","",IF(L280&lt;=M280,MAX(0,N(Items!F280)-L280),0))</f>
        <v/>
      </c>
      <c r="P280" s="24" t="str">
        <f>IF($A280="","",ROUND(L280*N(Items!D280),2))</f>
        <v/>
      </c>
    </row>
    <row r="281" spans="1:16" x14ac:dyDescent="0.3">
      <c r="A281" s="16" t="str">
        <f>IF(Items!A281="","",Items!A281)</f>
        <v/>
      </c>
      <c r="B281" s="16" t="str">
        <f>IF($A281="","",Items!B281)</f>
        <v/>
      </c>
      <c r="C281" s="16" t="str">
        <f>IF($A281="","",Items!C281&amp;"")</f>
        <v/>
      </c>
      <c r="D281" s="21" t="str">
        <f>IF(OR($A281="",Locations!$A$7=""),"",N(Opening!C281)+SUMIFS(Movements!$D$4:$D$2003,Movements!$B$4:$B$2003,$A281,Movements!$F$4:$F$2003,Locations!$A$7)-SUMIFS(Movements!$D$4:$D$2003,Movements!$B$4:$B$2003,$A281,Movements!$E$4:$E$2003,Locations!$A$7))</f>
        <v/>
      </c>
      <c r="E281" s="21" t="str">
        <f>IF(OR($A281="",Locations!$A$8=""),"",N(Opening!D281)+SUMIFS(Movements!$D$4:$D$2003,Movements!$B$4:$B$2003,$A281,Movements!$F$4:$F$2003,Locations!$A$8)-SUMIFS(Movements!$D$4:$D$2003,Movements!$B$4:$B$2003,$A281,Movements!$E$4:$E$2003,Locations!$A$8))</f>
        <v/>
      </c>
      <c r="F281" s="21" t="str">
        <f>IF(OR($A281="",Locations!$A$9=""),"",N(Opening!E281)+SUMIFS(Movements!$D$4:$D$2003,Movements!$B$4:$B$2003,$A281,Movements!$F$4:$F$2003,Locations!$A$9)-SUMIFS(Movements!$D$4:$D$2003,Movements!$B$4:$B$2003,$A281,Movements!$E$4:$E$2003,Locations!$A$9))</f>
        <v/>
      </c>
      <c r="G281" s="21" t="str">
        <f>IF(OR($A281="",Locations!$A$10=""),"",N(Opening!F281)+SUMIFS(Movements!$D$4:$D$2003,Movements!$B$4:$B$2003,$A281,Movements!$F$4:$F$2003,Locations!$A$10)-SUMIFS(Movements!$D$4:$D$2003,Movements!$B$4:$B$2003,$A281,Movements!$E$4:$E$2003,Locations!$A$10))</f>
        <v/>
      </c>
      <c r="H281" s="21" t="str">
        <f>IF(OR($A281="",Locations!$A$11=""),"",N(Opening!G281)+SUMIFS(Movements!$D$4:$D$2003,Movements!$B$4:$B$2003,$A281,Movements!$F$4:$F$2003,Locations!$A$11)-SUMIFS(Movements!$D$4:$D$2003,Movements!$B$4:$B$2003,$A281,Movements!$E$4:$E$2003,Locations!$A$11))</f>
        <v/>
      </c>
      <c r="I281" s="21" t="str">
        <f>IF(OR($A281="",Locations!$A$12=""),"",N(Opening!H281)+SUMIFS(Movements!$D$4:$D$2003,Movements!$B$4:$B$2003,$A281,Movements!$F$4:$F$2003,Locations!$A$12)-SUMIFS(Movements!$D$4:$D$2003,Movements!$B$4:$B$2003,$A281,Movements!$E$4:$E$2003,Locations!$A$12))</f>
        <v/>
      </c>
      <c r="J281" s="21" t="str">
        <f>IF(OR($A281="",Locations!$A$13=""),"",N(Opening!I281)+SUMIFS(Movements!$D$4:$D$2003,Movements!$B$4:$B$2003,$A281,Movements!$F$4:$F$2003,Locations!$A$13)-SUMIFS(Movements!$D$4:$D$2003,Movements!$B$4:$B$2003,$A281,Movements!$E$4:$E$2003,Locations!$A$13))</f>
        <v/>
      </c>
      <c r="K281" s="21" t="str">
        <f>IF(OR($A281="",Locations!$A$14=""),"",N(Opening!J281)+SUMIFS(Movements!$D$4:$D$2003,Movements!$B$4:$B$2003,$A281,Movements!$F$4:$F$2003,Locations!$A$14)-SUMIFS(Movements!$D$4:$D$2003,Movements!$B$4:$B$2003,$A281,Movements!$E$4:$E$2003,Locations!$A$14))</f>
        <v/>
      </c>
      <c r="L281" s="22" t="str">
        <f t="shared" si="8"/>
        <v/>
      </c>
      <c r="M281" s="21" t="str">
        <f>IF($A281="","",N(Items!E281))</f>
        <v/>
      </c>
      <c r="N281" s="23" t="str">
        <f t="shared" si="9"/>
        <v/>
      </c>
      <c r="O281" s="21" t="str">
        <f>IF($A281="","",IF(L281&lt;=M281,MAX(0,N(Items!F281)-L281),0))</f>
        <v/>
      </c>
      <c r="P281" s="24" t="str">
        <f>IF($A281="","",ROUND(L281*N(Items!D281),2))</f>
        <v/>
      </c>
    </row>
    <row r="282" spans="1:16" x14ac:dyDescent="0.3">
      <c r="A282" s="16" t="str">
        <f>IF(Items!A282="","",Items!A282)</f>
        <v/>
      </c>
      <c r="B282" s="16" t="str">
        <f>IF($A282="","",Items!B282)</f>
        <v/>
      </c>
      <c r="C282" s="16" t="str">
        <f>IF($A282="","",Items!C282&amp;"")</f>
        <v/>
      </c>
      <c r="D282" s="21" t="str">
        <f>IF(OR($A282="",Locations!$A$7=""),"",N(Opening!C282)+SUMIFS(Movements!$D$4:$D$2003,Movements!$B$4:$B$2003,$A282,Movements!$F$4:$F$2003,Locations!$A$7)-SUMIFS(Movements!$D$4:$D$2003,Movements!$B$4:$B$2003,$A282,Movements!$E$4:$E$2003,Locations!$A$7))</f>
        <v/>
      </c>
      <c r="E282" s="21" t="str">
        <f>IF(OR($A282="",Locations!$A$8=""),"",N(Opening!D282)+SUMIFS(Movements!$D$4:$D$2003,Movements!$B$4:$B$2003,$A282,Movements!$F$4:$F$2003,Locations!$A$8)-SUMIFS(Movements!$D$4:$D$2003,Movements!$B$4:$B$2003,$A282,Movements!$E$4:$E$2003,Locations!$A$8))</f>
        <v/>
      </c>
      <c r="F282" s="21" t="str">
        <f>IF(OR($A282="",Locations!$A$9=""),"",N(Opening!E282)+SUMIFS(Movements!$D$4:$D$2003,Movements!$B$4:$B$2003,$A282,Movements!$F$4:$F$2003,Locations!$A$9)-SUMIFS(Movements!$D$4:$D$2003,Movements!$B$4:$B$2003,$A282,Movements!$E$4:$E$2003,Locations!$A$9))</f>
        <v/>
      </c>
      <c r="G282" s="21" t="str">
        <f>IF(OR($A282="",Locations!$A$10=""),"",N(Opening!F282)+SUMIFS(Movements!$D$4:$D$2003,Movements!$B$4:$B$2003,$A282,Movements!$F$4:$F$2003,Locations!$A$10)-SUMIFS(Movements!$D$4:$D$2003,Movements!$B$4:$B$2003,$A282,Movements!$E$4:$E$2003,Locations!$A$10))</f>
        <v/>
      </c>
      <c r="H282" s="21" t="str">
        <f>IF(OR($A282="",Locations!$A$11=""),"",N(Opening!G282)+SUMIFS(Movements!$D$4:$D$2003,Movements!$B$4:$B$2003,$A282,Movements!$F$4:$F$2003,Locations!$A$11)-SUMIFS(Movements!$D$4:$D$2003,Movements!$B$4:$B$2003,$A282,Movements!$E$4:$E$2003,Locations!$A$11))</f>
        <v/>
      </c>
      <c r="I282" s="21" t="str">
        <f>IF(OR($A282="",Locations!$A$12=""),"",N(Opening!H282)+SUMIFS(Movements!$D$4:$D$2003,Movements!$B$4:$B$2003,$A282,Movements!$F$4:$F$2003,Locations!$A$12)-SUMIFS(Movements!$D$4:$D$2003,Movements!$B$4:$B$2003,$A282,Movements!$E$4:$E$2003,Locations!$A$12))</f>
        <v/>
      </c>
      <c r="J282" s="21" t="str">
        <f>IF(OR($A282="",Locations!$A$13=""),"",N(Opening!I282)+SUMIFS(Movements!$D$4:$D$2003,Movements!$B$4:$B$2003,$A282,Movements!$F$4:$F$2003,Locations!$A$13)-SUMIFS(Movements!$D$4:$D$2003,Movements!$B$4:$B$2003,$A282,Movements!$E$4:$E$2003,Locations!$A$13))</f>
        <v/>
      </c>
      <c r="K282" s="21" t="str">
        <f>IF(OR($A282="",Locations!$A$14=""),"",N(Opening!J282)+SUMIFS(Movements!$D$4:$D$2003,Movements!$B$4:$B$2003,$A282,Movements!$F$4:$F$2003,Locations!$A$14)-SUMIFS(Movements!$D$4:$D$2003,Movements!$B$4:$B$2003,$A282,Movements!$E$4:$E$2003,Locations!$A$14))</f>
        <v/>
      </c>
      <c r="L282" s="22" t="str">
        <f t="shared" si="8"/>
        <v/>
      </c>
      <c r="M282" s="21" t="str">
        <f>IF($A282="","",N(Items!E282))</f>
        <v/>
      </c>
      <c r="N282" s="23" t="str">
        <f t="shared" si="9"/>
        <v/>
      </c>
      <c r="O282" s="21" t="str">
        <f>IF($A282="","",IF(L282&lt;=M282,MAX(0,N(Items!F282)-L282),0))</f>
        <v/>
      </c>
      <c r="P282" s="24" t="str">
        <f>IF($A282="","",ROUND(L282*N(Items!D282),2))</f>
        <v/>
      </c>
    </row>
    <row r="283" spans="1:16" x14ac:dyDescent="0.3">
      <c r="A283" s="16" t="str">
        <f>IF(Items!A283="","",Items!A283)</f>
        <v/>
      </c>
      <c r="B283" s="16" t="str">
        <f>IF($A283="","",Items!B283)</f>
        <v/>
      </c>
      <c r="C283" s="16" t="str">
        <f>IF($A283="","",Items!C283&amp;"")</f>
        <v/>
      </c>
      <c r="D283" s="21" t="str">
        <f>IF(OR($A283="",Locations!$A$7=""),"",N(Opening!C283)+SUMIFS(Movements!$D$4:$D$2003,Movements!$B$4:$B$2003,$A283,Movements!$F$4:$F$2003,Locations!$A$7)-SUMIFS(Movements!$D$4:$D$2003,Movements!$B$4:$B$2003,$A283,Movements!$E$4:$E$2003,Locations!$A$7))</f>
        <v/>
      </c>
      <c r="E283" s="21" t="str">
        <f>IF(OR($A283="",Locations!$A$8=""),"",N(Opening!D283)+SUMIFS(Movements!$D$4:$D$2003,Movements!$B$4:$B$2003,$A283,Movements!$F$4:$F$2003,Locations!$A$8)-SUMIFS(Movements!$D$4:$D$2003,Movements!$B$4:$B$2003,$A283,Movements!$E$4:$E$2003,Locations!$A$8))</f>
        <v/>
      </c>
      <c r="F283" s="21" t="str">
        <f>IF(OR($A283="",Locations!$A$9=""),"",N(Opening!E283)+SUMIFS(Movements!$D$4:$D$2003,Movements!$B$4:$B$2003,$A283,Movements!$F$4:$F$2003,Locations!$A$9)-SUMIFS(Movements!$D$4:$D$2003,Movements!$B$4:$B$2003,$A283,Movements!$E$4:$E$2003,Locations!$A$9))</f>
        <v/>
      </c>
      <c r="G283" s="21" t="str">
        <f>IF(OR($A283="",Locations!$A$10=""),"",N(Opening!F283)+SUMIFS(Movements!$D$4:$D$2003,Movements!$B$4:$B$2003,$A283,Movements!$F$4:$F$2003,Locations!$A$10)-SUMIFS(Movements!$D$4:$D$2003,Movements!$B$4:$B$2003,$A283,Movements!$E$4:$E$2003,Locations!$A$10))</f>
        <v/>
      </c>
      <c r="H283" s="21" t="str">
        <f>IF(OR($A283="",Locations!$A$11=""),"",N(Opening!G283)+SUMIFS(Movements!$D$4:$D$2003,Movements!$B$4:$B$2003,$A283,Movements!$F$4:$F$2003,Locations!$A$11)-SUMIFS(Movements!$D$4:$D$2003,Movements!$B$4:$B$2003,$A283,Movements!$E$4:$E$2003,Locations!$A$11))</f>
        <v/>
      </c>
      <c r="I283" s="21" t="str">
        <f>IF(OR($A283="",Locations!$A$12=""),"",N(Opening!H283)+SUMIFS(Movements!$D$4:$D$2003,Movements!$B$4:$B$2003,$A283,Movements!$F$4:$F$2003,Locations!$A$12)-SUMIFS(Movements!$D$4:$D$2003,Movements!$B$4:$B$2003,$A283,Movements!$E$4:$E$2003,Locations!$A$12))</f>
        <v/>
      </c>
      <c r="J283" s="21" t="str">
        <f>IF(OR($A283="",Locations!$A$13=""),"",N(Opening!I283)+SUMIFS(Movements!$D$4:$D$2003,Movements!$B$4:$B$2003,$A283,Movements!$F$4:$F$2003,Locations!$A$13)-SUMIFS(Movements!$D$4:$D$2003,Movements!$B$4:$B$2003,$A283,Movements!$E$4:$E$2003,Locations!$A$13))</f>
        <v/>
      </c>
      <c r="K283" s="21" t="str">
        <f>IF(OR($A283="",Locations!$A$14=""),"",N(Opening!J283)+SUMIFS(Movements!$D$4:$D$2003,Movements!$B$4:$B$2003,$A283,Movements!$F$4:$F$2003,Locations!$A$14)-SUMIFS(Movements!$D$4:$D$2003,Movements!$B$4:$B$2003,$A283,Movements!$E$4:$E$2003,Locations!$A$14))</f>
        <v/>
      </c>
      <c r="L283" s="22" t="str">
        <f t="shared" si="8"/>
        <v/>
      </c>
      <c r="M283" s="21" t="str">
        <f>IF($A283="","",N(Items!E283))</f>
        <v/>
      </c>
      <c r="N283" s="23" t="str">
        <f t="shared" si="9"/>
        <v/>
      </c>
      <c r="O283" s="21" t="str">
        <f>IF($A283="","",IF(L283&lt;=M283,MAX(0,N(Items!F283)-L283),0))</f>
        <v/>
      </c>
      <c r="P283" s="24" t="str">
        <f>IF($A283="","",ROUND(L283*N(Items!D283),2))</f>
        <v/>
      </c>
    </row>
    <row r="284" spans="1:16" x14ac:dyDescent="0.3">
      <c r="A284" s="16" t="str">
        <f>IF(Items!A284="","",Items!A284)</f>
        <v/>
      </c>
      <c r="B284" s="16" t="str">
        <f>IF($A284="","",Items!B284)</f>
        <v/>
      </c>
      <c r="C284" s="16" t="str">
        <f>IF($A284="","",Items!C284&amp;"")</f>
        <v/>
      </c>
      <c r="D284" s="21" t="str">
        <f>IF(OR($A284="",Locations!$A$7=""),"",N(Opening!C284)+SUMIFS(Movements!$D$4:$D$2003,Movements!$B$4:$B$2003,$A284,Movements!$F$4:$F$2003,Locations!$A$7)-SUMIFS(Movements!$D$4:$D$2003,Movements!$B$4:$B$2003,$A284,Movements!$E$4:$E$2003,Locations!$A$7))</f>
        <v/>
      </c>
      <c r="E284" s="21" t="str">
        <f>IF(OR($A284="",Locations!$A$8=""),"",N(Opening!D284)+SUMIFS(Movements!$D$4:$D$2003,Movements!$B$4:$B$2003,$A284,Movements!$F$4:$F$2003,Locations!$A$8)-SUMIFS(Movements!$D$4:$D$2003,Movements!$B$4:$B$2003,$A284,Movements!$E$4:$E$2003,Locations!$A$8))</f>
        <v/>
      </c>
      <c r="F284" s="21" t="str">
        <f>IF(OR($A284="",Locations!$A$9=""),"",N(Opening!E284)+SUMIFS(Movements!$D$4:$D$2003,Movements!$B$4:$B$2003,$A284,Movements!$F$4:$F$2003,Locations!$A$9)-SUMIFS(Movements!$D$4:$D$2003,Movements!$B$4:$B$2003,$A284,Movements!$E$4:$E$2003,Locations!$A$9))</f>
        <v/>
      </c>
      <c r="G284" s="21" t="str">
        <f>IF(OR($A284="",Locations!$A$10=""),"",N(Opening!F284)+SUMIFS(Movements!$D$4:$D$2003,Movements!$B$4:$B$2003,$A284,Movements!$F$4:$F$2003,Locations!$A$10)-SUMIFS(Movements!$D$4:$D$2003,Movements!$B$4:$B$2003,$A284,Movements!$E$4:$E$2003,Locations!$A$10))</f>
        <v/>
      </c>
      <c r="H284" s="21" t="str">
        <f>IF(OR($A284="",Locations!$A$11=""),"",N(Opening!G284)+SUMIFS(Movements!$D$4:$D$2003,Movements!$B$4:$B$2003,$A284,Movements!$F$4:$F$2003,Locations!$A$11)-SUMIFS(Movements!$D$4:$D$2003,Movements!$B$4:$B$2003,$A284,Movements!$E$4:$E$2003,Locations!$A$11))</f>
        <v/>
      </c>
      <c r="I284" s="21" t="str">
        <f>IF(OR($A284="",Locations!$A$12=""),"",N(Opening!H284)+SUMIFS(Movements!$D$4:$D$2003,Movements!$B$4:$B$2003,$A284,Movements!$F$4:$F$2003,Locations!$A$12)-SUMIFS(Movements!$D$4:$D$2003,Movements!$B$4:$B$2003,$A284,Movements!$E$4:$E$2003,Locations!$A$12))</f>
        <v/>
      </c>
      <c r="J284" s="21" t="str">
        <f>IF(OR($A284="",Locations!$A$13=""),"",N(Opening!I284)+SUMIFS(Movements!$D$4:$D$2003,Movements!$B$4:$B$2003,$A284,Movements!$F$4:$F$2003,Locations!$A$13)-SUMIFS(Movements!$D$4:$D$2003,Movements!$B$4:$B$2003,$A284,Movements!$E$4:$E$2003,Locations!$A$13))</f>
        <v/>
      </c>
      <c r="K284" s="21" t="str">
        <f>IF(OR($A284="",Locations!$A$14=""),"",N(Opening!J284)+SUMIFS(Movements!$D$4:$D$2003,Movements!$B$4:$B$2003,$A284,Movements!$F$4:$F$2003,Locations!$A$14)-SUMIFS(Movements!$D$4:$D$2003,Movements!$B$4:$B$2003,$A284,Movements!$E$4:$E$2003,Locations!$A$14))</f>
        <v/>
      </c>
      <c r="L284" s="22" t="str">
        <f t="shared" si="8"/>
        <v/>
      </c>
      <c r="M284" s="21" t="str">
        <f>IF($A284="","",N(Items!E284))</f>
        <v/>
      </c>
      <c r="N284" s="23" t="str">
        <f t="shared" si="9"/>
        <v/>
      </c>
      <c r="O284" s="21" t="str">
        <f>IF($A284="","",IF(L284&lt;=M284,MAX(0,N(Items!F284)-L284),0))</f>
        <v/>
      </c>
      <c r="P284" s="24" t="str">
        <f>IF($A284="","",ROUND(L284*N(Items!D284),2))</f>
        <v/>
      </c>
    </row>
    <row r="285" spans="1:16" x14ac:dyDescent="0.3">
      <c r="A285" s="16" t="str">
        <f>IF(Items!A285="","",Items!A285)</f>
        <v/>
      </c>
      <c r="B285" s="16" t="str">
        <f>IF($A285="","",Items!B285)</f>
        <v/>
      </c>
      <c r="C285" s="16" t="str">
        <f>IF($A285="","",Items!C285&amp;"")</f>
        <v/>
      </c>
      <c r="D285" s="21" t="str">
        <f>IF(OR($A285="",Locations!$A$7=""),"",N(Opening!C285)+SUMIFS(Movements!$D$4:$D$2003,Movements!$B$4:$B$2003,$A285,Movements!$F$4:$F$2003,Locations!$A$7)-SUMIFS(Movements!$D$4:$D$2003,Movements!$B$4:$B$2003,$A285,Movements!$E$4:$E$2003,Locations!$A$7))</f>
        <v/>
      </c>
      <c r="E285" s="21" t="str">
        <f>IF(OR($A285="",Locations!$A$8=""),"",N(Opening!D285)+SUMIFS(Movements!$D$4:$D$2003,Movements!$B$4:$B$2003,$A285,Movements!$F$4:$F$2003,Locations!$A$8)-SUMIFS(Movements!$D$4:$D$2003,Movements!$B$4:$B$2003,$A285,Movements!$E$4:$E$2003,Locations!$A$8))</f>
        <v/>
      </c>
      <c r="F285" s="21" t="str">
        <f>IF(OR($A285="",Locations!$A$9=""),"",N(Opening!E285)+SUMIFS(Movements!$D$4:$D$2003,Movements!$B$4:$B$2003,$A285,Movements!$F$4:$F$2003,Locations!$A$9)-SUMIFS(Movements!$D$4:$D$2003,Movements!$B$4:$B$2003,$A285,Movements!$E$4:$E$2003,Locations!$A$9))</f>
        <v/>
      </c>
      <c r="G285" s="21" t="str">
        <f>IF(OR($A285="",Locations!$A$10=""),"",N(Opening!F285)+SUMIFS(Movements!$D$4:$D$2003,Movements!$B$4:$B$2003,$A285,Movements!$F$4:$F$2003,Locations!$A$10)-SUMIFS(Movements!$D$4:$D$2003,Movements!$B$4:$B$2003,$A285,Movements!$E$4:$E$2003,Locations!$A$10))</f>
        <v/>
      </c>
      <c r="H285" s="21" t="str">
        <f>IF(OR($A285="",Locations!$A$11=""),"",N(Opening!G285)+SUMIFS(Movements!$D$4:$D$2003,Movements!$B$4:$B$2003,$A285,Movements!$F$4:$F$2003,Locations!$A$11)-SUMIFS(Movements!$D$4:$D$2003,Movements!$B$4:$B$2003,$A285,Movements!$E$4:$E$2003,Locations!$A$11))</f>
        <v/>
      </c>
      <c r="I285" s="21" t="str">
        <f>IF(OR($A285="",Locations!$A$12=""),"",N(Opening!H285)+SUMIFS(Movements!$D$4:$D$2003,Movements!$B$4:$B$2003,$A285,Movements!$F$4:$F$2003,Locations!$A$12)-SUMIFS(Movements!$D$4:$D$2003,Movements!$B$4:$B$2003,$A285,Movements!$E$4:$E$2003,Locations!$A$12))</f>
        <v/>
      </c>
      <c r="J285" s="21" t="str">
        <f>IF(OR($A285="",Locations!$A$13=""),"",N(Opening!I285)+SUMIFS(Movements!$D$4:$D$2003,Movements!$B$4:$B$2003,$A285,Movements!$F$4:$F$2003,Locations!$A$13)-SUMIFS(Movements!$D$4:$D$2003,Movements!$B$4:$B$2003,$A285,Movements!$E$4:$E$2003,Locations!$A$13))</f>
        <v/>
      </c>
      <c r="K285" s="21" t="str">
        <f>IF(OR($A285="",Locations!$A$14=""),"",N(Opening!J285)+SUMIFS(Movements!$D$4:$D$2003,Movements!$B$4:$B$2003,$A285,Movements!$F$4:$F$2003,Locations!$A$14)-SUMIFS(Movements!$D$4:$D$2003,Movements!$B$4:$B$2003,$A285,Movements!$E$4:$E$2003,Locations!$A$14))</f>
        <v/>
      </c>
      <c r="L285" s="22" t="str">
        <f t="shared" si="8"/>
        <v/>
      </c>
      <c r="M285" s="21" t="str">
        <f>IF($A285="","",N(Items!E285))</f>
        <v/>
      </c>
      <c r="N285" s="23" t="str">
        <f t="shared" si="9"/>
        <v/>
      </c>
      <c r="O285" s="21" t="str">
        <f>IF($A285="","",IF(L285&lt;=M285,MAX(0,N(Items!F285)-L285),0))</f>
        <v/>
      </c>
      <c r="P285" s="24" t="str">
        <f>IF($A285="","",ROUND(L285*N(Items!D285),2))</f>
        <v/>
      </c>
    </row>
    <row r="286" spans="1:16" x14ac:dyDescent="0.3">
      <c r="A286" s="16" t="str">
        <f>IF(Items!A286="","",Items!A286)</f>
        <v/>
      </c>
      <c r="B286" s="16" t="str">
        <f>IF($A286="","",Items!B286)</f>
        <v/>
      </c>
      <c r="C286" s="16" t="str">
        <f>IF($A286="","",Items!C286&amp;"")</f>
        <v/>
      </c>
      <c r="D286" s="21" t="str">
        <f>IF(OR($A286="",Locations!$A$7=""),"",N(Opening!C286)+SUMIFS(Movements!$D$4:$D$2003,Movements!$B$4:$B$2003,$A286,Movements!$F$4:$F$2003,Locations!$A$7)-SUMIFS(Movements!$D$4:$D$2003,Movements!$B$4:$B$2003,$A286,Movements!$E$4:$E$2003,Locations!$A$7))</f>
        <v/>
      </c>
      <c r="E286" s="21" t="str">
        <f>IF(OR($A286="",Locations!$A$8=""),"",N(Opening!D286)+SUMIFS(Movements!$D$4:$D$2003,Movements!$B$4:$B$2003,$A286,Movements!$F$4:$F$2003,Locations!$A$8)-SUMIFS(Movements!$D$4:$D$2003,Movements!$B$4:$B$2003,$A286,Movements!$E$4:$E$2003,Locations!$A$8))</f>
        <v/>
      </c>
      <c r="F286" s="21" t="str">
        <f>IF(OR($A286="",Locations!$A$9=""),"",N(Opening!E286)+SUMIFS(Movements!$D$4:$D$2003,Movements!$B$4:$B$2003,$A286,Movements!$F$4:$F$2003,Locations!$A$9)-SUMIFS(Movements!$D$4:$D$2003,Movements!$B$4:$B$2003,$A286,Movements!$E$4:$E$2003,Locations!$A$9))</f>
        <v/>
      </c>
      <c r="G286" s="21" t="str">
        <f>IF(OR($A286="",Locations!$A$10=""),"",N(Opening!F286)+SUMIFS(Movements!$D$4:$D$2003,Movements!$B$4:$B$2003,$A286,Movements!$F$4:$F$2003,Locations!$A$10)-SUMIFS(Movements!$D$4:$D$2003,Movements!$B$4:$B$2003,$A286,Movements!$E$4:$E$2003,Locations!$A$10))</f>
        <v/>
      </c>
      <c r="H286" s="21" t="str">
        <f>IF(OR($A286="",Locations!$A$11=""),"",N(Opening!G286)+SUMIFS(Movements!$D$4:$D$2003,Movements!$B$4:$B$2003,$A286,Movements!$F$4:$F$2003,Locations!$A$11)-SUMIFS(Movements!$D$4:$D$2003,Movements!$B$4:$B$2003,$A286,Movements!$E$4:$E$2003,Locations!$A$11))</f>
        <v/>
      </c>
      <c r="I286" s="21" t="str">
        <f>IF(OR($A286="",Locations!$A$12=""),"",N(Opening!H286)+SUMIFS(Movements!$D$4:$D$2003,Movements!$B$4:$B$2003,$A286,Movements!$F$4:$F$2003,Locations!$A$12)-SUMIFS(Movements!$D$4:$D$2003,Movements!$B$4:$B$2003,$A286,Movements!$E$4:$E$2003,Locations!$A$12))</f>
        <v/>
      </c>
      <c r="J286" s="21" t="str">
        <f>IF(OR($A286="",Locations!$A$13=""),"",N(Opening!I286)+SUMIFS(Movements!$D$4:$D$2003,Movements!$B$4:$B$2003,$A286,Movements!$F$4:$F$2003,Locations!$A$13)-SUMIFS(Movements!$D$4:$D$2003,Movements!$B$4:$B$2003,$A286,Movements!$E$4:$E$2003,Locations!$A$13))</f>
        <v/>
      </c>
      <c r="K286" s="21" t="str">
        <f>IF(OR($A286="",Locations!$A$14=""),"",N(Opening!J286)+SUMIFS(Movements!$D$4:$D$2003,Movements!$B$4:$B$2003,$A286,Movements!$F$4:$F$2003,Locations!$A$14)-SUMIFS(Movements!$D$4:$D$2003,Movements!$B$4:$B$2003,$A286,Movements!$E$4:$E$2003,Locations!$A$14))</f>
        <v/>
      </c>
      <c r="L286" s="22" t="str">
        <f t="shared" si="8"/>
        <v/>
      </c>
      <c r="M286" s="21" t="str">
        <f>IF($A286="","",N(Items!E286))</f>
        <v/>
      </c>
      <c r="N286" s="23" t="str">
        <f t="shared" si="9"/>
        <v/>
      </c>
      <c r="O286" s="21" t="str">
        <f>IF($A286="","",IF(L286&lt;=M286,MAX(0,N(Items!F286)-L286),0))</f>
        <v/>
      </c>
      <c r="P286" s="24" t="str">
        <f>IF($A286="","",ROUND(L286*N(Items!D286),2))</f>
        <v/>
      </c>
    </row>
    <row r="287" spans="1:16" x14ac:dyDescent="0.3">
      <c r="A287" s="16" t="str">
        <f>IF(Items!A287="","",Items!A287)</f>
        <v/>
      </c>
      <c r="B287" s="16" t="str">
        <f>IF($A287="","",Items!B287)</f>
        <v/>
      </c>
      <c r="C287" s="16" t="str">
        <f>IF($A287="","",Items!C287&amp;"")</f>
        <v/>
      </c>
      <c r="D287" s="21" t="str">
        <f>IF(OR($A287="",Locations!$A$7=""),"",N(Opening!C287)+SUMIFS(Movements!$D$4:$D$2003,Movements!$B$4:$B$2003,$A287,Movements!$F$4:$F$2003,Locations!$A$7)-SUMIFS(Movements!$D$4:$D$2003,Movements!$B$4:$B$2003,$A287,Movements!$E$4:$E$2003,Locations!$A$7))</f>
        <v/>
      </c>
      <c r="E287" s="21" t="str">
        <f>IF(OR($A287="",Locations!$A$8=""),"",N(Opening!D287)+SUMIFS(Movements!$D$4:$D$2003,Movements!$B$4:$B$2003,$A287,Movements!$F$4:$F$2003,Locations!$A$8)-SUMIFS(Movements!$D$4:$D$2003,Movements!$B$4:$B$2003,$A287,Movements!$E$4:$E$2003,Locations!$A$8))</f>
        <v/>
      </c>
      <c r="F287" s="21" t="str">
        <f>IF(OR($A287="",Locations!$A$9=""),"",N(Opening!E287)+SUMIFS(Movements!$D$4:$D$2003,Movements!$B$4:$B$2003,$A287,Movements!$F$4:$F$2003,Locations!$A$9)-SUMIFS(Movements!$D$4:$D$2003,Movements!$B$4:$B$2003,$A287,Movements!$E$4:$E$2003,Locations!$A$9))</f>
        <v/>
      </c>
      <c r="G287" s="21" t="str">
        <f>IF(OR($A287="",Locations!$A$10=""),"",N(Opening!F287)+SUMIFS(Movements!$D$4:$D$2003,Movements!$B$4:$B$2003,$A287,Movements!$F$4:$F$2003,Locations!$A$10)-SUMIFS(Movements!$D$4:$D$2003,Movements!$B$4:$B$2003,$A287,Movements!$E$4:$E$2003,Locations!$A$10))</f>
        <v/>
      </c>
      <c r="H287" s="21" t="str">
        <f>IF(OR($A287="",Locations!$A$11=""),"",N(Opening!G287)+SUMIFS(Movements!$D$4:$D$2003,Movements!$B$4:$B$2003,$A287,Movements!$F$4:$F$2003,Locations!$A$11)-SUMIFS(Movements!$D$4:$D$2003,Movements!$B$4:$B$2003,$A287,Movements!$E$4:$E$2003,Locations!$A$11))</f>
        <v/>
      </c>
      <c r="I287" s="21" t="str">
        <f>IF(OR($A287="",Locations!$A$12=""),"",N(Opening!H287)+SUMIFS(Movements!$D$4:$D$2003,Movements!$B$4:$B$2003,$A287,Movements!$F$4:$F$2003,Locations!$A$12)-SUMIFS(Movements!$D$4:$D$2003,Movements!$B$4:$B$2003,$A287,Movements!$E$4:$E$2003,Locations!$A$12))</f>
        <v/>
      </c>
      <c r="J287" s="21" t="str">
        <f>IF(OR($A287="",Locations!$A$13=""),"",N(Opening!I287)+SUMIFS(Movements!$D$4:$D$2003,Movements!$B$4:$B$2003,$A287,Movements!$F$4:$F$2003,Locations!$A$13)-SUMIFS(Movements!$D$4:$D$2003,Movements!$B$4:$B$2003,$A287,Movements!$E$4:$E$2003,Locations!$A$13))</f>
        <v/>
      </c>
      <c r="K287" s="21" t="str">
        <f>IF(OR($A287="",Locations!$A$14=""),"",N(Opening!J287)+SUMIFS(Movements!$D$4:$D$2003,Movements!$B$4:$B$2003,$A287,Movements!$F$4:$F$2003,Locations!$A$14)-SUMIFS(Movements!$D$4:$D$2003,Movements!$B$4:$B$2003,$A287,Movements!$E$4:$E$2003,Locations!$A$14))</f>
        <v/>
      </c>
      <c r="L287" s="22" t="str">
        <f t="shared" si="8"/>
        <v/>
      </c>
      <c r="M287" s="21" t="str">
        <f>IF($A287="","",N(Items!E287))</f>
        <v/>
      </c>
      <c r="N287" s="23" t="str">
        <f t="shared" si="9"/>
        <v/>
      </c>
      <c r="O287" s="21" t="str">
        <f>IF($A287="","",IF(L287&lt;=M287,MAX(0,N(Items!F287)-L287),0))</f>
        <v/>
      </c>
      <c r="P287" s="24" t="str">
        <f>IF($A287="","",ROUND(L287*N(Items!D287),2))</f>
        <v/>
      </c>
    </row>
    <row r="288" spans="1:16" x14ac:dyDescent="0.3">
      <c r="A288" s="16" t="str">
        <f>IF(Items!A288="","",Items!A288)</f>
        <v/>
      </c>
      <c r="B288" s="16" t="str">
        <f>IF($A288="","",Items!B288)</f>
        <v/>
      </c>
      <c r="C288" s="16" t="str">
        <f>IF($A288="","",Items!C288&amp;"")</f>
        <v/>
      </c>
      <c r="D288" s="21" t="str">
        <f>IF(OR($A288="",Locations!$A$7=""),"",N(Opening!C288)+SUMIFS(Movements!$D$4:$D$2003,Movements!$B$4:$B$2003,$A288,Movements!$F$4:$F$2003,Locations!$A$7)-SUMIFS(Movements!$D$4:$D$2003,Movements!$B$4:$B$2003,$A288,Movements!$E$4:$E$2003,Locations!$A$7))</f>
        <v/>
      </c>
      <c r="E288" s="21" t="str">
        <f>IF(OR($A288="",Locations!$A$8=""),"",N(Opening!D288)+SUMIFS(Movements!$D$4:$D$2003,Movements!$B$4:$B$2003,$A288,Movements!$F$4:$F$2003,Locations!$A$8)-SUMIFS(Movements!$D$4:$D$2003,Movements!$B$4:$B$2003,$A288,Movements!$E$4:$E$2003,Locations!$A$8))</f>
        <v/>
      </c>
      <c r="F288" s="21" t="str">
        <f>IF(OR($A288="",Locations!$A$9=""),"",N(Opening!E288)+SUMIFS(Movements!$D$4:$D$2003,Movements!$B$4:$B$2003,$A288,Movements!$F$4:$F$2003,Locations!$A$9)-SUMIFS(Movements!$D$4:$D$2003,Movements!$B$4:$B$2003,$A288,Movements!$E$4:$E$2003,Locations!$A$9))</f>
        <v/>
      </c>
      <c r="G288" s="21" t="str">
        <f>IF(OR($A288="",Locations!$A$10=""),"",N(Opening!F288)+SUMIFS(Movements!$D$4:$D$2003,Movements!$B$4:$B$2003,$A288,Movements!$F$4:$F$2003,Locations!$A$10)-SUMIFS(Movements!$D$4:$D$2003,Movements!$B$4:$B$2003,$A288,Movements!$E$4:$E$2003,Locations!$A$10))</f>
        <v/>
      </c>
      <c r="H288" s="21" t="str">
        <f>IF(OR($A288="",Locations!$A$11=""),"",N(Opening!G288)+SUMIFS(Movements!$D$4:$D$2003,Movements!$B$4:$B$2003,$A288,Movements!$F$4:$F$2003,Locations!$A$11)-SUMIFS(Movements!$D$4:$D$2003,Movements!$B$4:$B$2003,$A288,Movements!$E$4:$E$2003,Locations!$A$11))</f>
        <v/>
      </c>
      <c r="I288" s="21" t="str">
        <f>IF(OR($A288="",Locations!$A$12=""),"",N(Opening!H288)+SUMIFS(Movements!$D$4:$D$2003,Movements!$B$4:$B$2003,$A288,Movements!$F$4:$F$2003,Locations!$A$12)-SUMIFS(Movements!$D$4:$D$2003,Movements!$B$4:$B$2003,$A288,Movements!$E$4:$E$2003,Locations!$A$12))</f>
        <v/>
      </c>
      <c r="J288" s="21" t="str">
        <f>IF(OR($A288="",Locations!$A$13=""),"",N(Opening!I288)+SUMIFS(Movements!$D$4:$D$2003,Movements!$B$4:$B$2003,$A288,Movements!$F$4:$F$2003,Locations!$A$13)-SUMIFS(Movements!$D$4:$D$2003,Movements!$B$4:$B$2003,$A288,Movements!$E$4:$E$2003,Locations!$A$13))</f>
        <v/>
      </c>
      <c r="K288" s="21" t="str">
        <f>IF(OR($A288="",Locations!$A$14=""),"",N(Opening!J288)+SUMIFS(Movements!$D$4:$D$2003,Movements!$B$4:$B$2003,$A288,Movements!$F$4:$F$2003,Locations!$A$14)-SUMIFS(Movements!$D$4:$D$2003,Movements!$B$4:$B$2003,$A288,Movements!$E$4:$E$2003,Locations!$A$14))</f>
        <v/>
      </c>
      <c r="L288" s="22" t="str">
        <f t="shared" si="8"/>
        <v/>
      </c>
      <c r="M288" s="21" t="str">
        <f>IF($A288="","",N(Items!E288))</f>
        <v/>
      </c>
      <c r="N288" s="23" t="str">
        <f t="shared" si="9"/>
        <v/>
      </c>
      <c r="O288" s="21" t="str">
        <f>IF($A288="","",IF(L288&lt;=M288,MAX(0,N(Items!F288)-L288),0))</f>
        <v/>
      </c>
      <c r="P288" s="24" t="str">
        <f>IF($A288="","",ROUND(L288*N(Items!D288),2))</f>
        <v/>
      </c>
    </row>
    <row r="289" spans="1:16" x14ac:dyDescent="0.3">
      <c r="A289" s="16" t="str">
        <f>IF(Items!A289="","",Items!A289)</f>
        <v/>
      </c>
      <c r="B289" s="16" t="str">
        <f>IF($A289="","",Items!B289)</f>
        <v/>
      </c>
      <c r="C289" s="16" t="str">
        <f>IF($A289="","",Items!C289&amp;"")</f>
        <v/>
      </c>
      <c r="D289" s="21" t="str">
        <f>IF(OR($A289="",Locations!$A$7=""),"",N(Opening!C289)+SUMIFS(Movements!$D$4:$D$2003,Movements!$B$4:$B$2003,$A289,Movements!$F$4:$F$2003,Locations!$A$7)-SUMIFS(Movements!$D$4:$D$2003,Movements!$B$4:$B$2003,$A289,Movements!$E$4:$E$2003,Locations!$A$7))</f>
        <v/>
      </c>
      <c r="E289" s="21" t="str">
        <f>IF(OR($A289="",Locations!$A$8=""),"",N(Opening!D289)+SUMIFS(Movements!$D$4:$D$2003,Movements!$B$4:$B$2003,$A289,Movements!$F$4:$F$2003,Locations!$A$8)-SUMIFS(Movements!$D$4:$D$2003,Movements!$B$4:$B$2003,$A289,Movements!$E$4:$E$2003,Locations!$A$8))</f>
        <v/>
      </c>
      <c r="F289" s="21" t="str">
        <f>IF(OR($A289="",Locations!$A$9=""),"",N(Opening!E289)+SUMIFS(Movements!$D$4:$D$2003,Movements!$B$4:$B$2003,$A289,Movements!$F$4:$F$2003,Locations!$A$9)-SUMIFS(Movements!$D$4:$D$2003,Movements!$B$4:$B$2003,$A289,Movements!$E$4:$E$2003,Locations!$A$9))</f>
        <v/>
      </c>
      <c r="G289" s="21" t="str">
        <f>IF(OR($A289="",Locations!$A$10=""),"",N(Opening!F289)+SUMIFS(Movements!$D$4:$D$2003,Movements!$B$4:$B$2003,$A289,Movements!$F$4:$F$2003,Locations!$A$10)-SUMIFS(Movements!$D$4:$D$2003,Movements!$B$4:$B$2003,$A289,Movements!$E$4:$E$2003,Locations!$A$10))</f>
        <v/>
      </c>
      <c r="H289" s="21" t="str">
        <f>IF(OR($A289="",Locations!$A$11=""),"",N(Opening!G289)+SUMIFS(Movements!$D$4:$D$2003,Movements!$B$4:$B$2003,$A289,Movements!$F$4:$F$2003,Locations!$A$11)-SUMIFS(Movements!$D$4:$D$2003,Movements!$B$4:$B$2003,$A289,Movements!$E$4:$E$2003,Locations!$A$11))</f>
        <v/>
      </c>
      <c r="I289" s="21" t="str">
        <f>IF(OR($A289="",Locations!$A$12=""),"",N(Opening!H289)+SUMIFS(Movements!$D$4:$D$2003,Movements!$B$4:$B$2003,$A289,Movements!$F$4:$F$2003,Locations!$A$12)-SUMIFS(Movements!$D$4:$D$2003,Movements!$B$4:$B$2003,$A289,Movements!$E$4:$E$2003,Locations!$A$12))</f>
        <v/>
      </c>
      <c r="J289" s="21" t="str">
        <f>IF(OR($A289="",Locations!$A$13=""),"",N(Opening!I289)+SUMIFS(Movements!$D$4:$D$2003,Movements!$B$4:$B$2003,$A289,Movements!$F$4:$F$2003,Locations!$A$13)-SUMIFS(Movements!$D$4:$D$2003,Movements!$B$4:$B$2003,$A289,Movements!$E$4:$E$2003,Locations!$A$13))</f>
        <v/>
      </c>
      <c r="K289" s="21" t="str">
        <f>IF(OR($A289="",Locations!$A$14=""),"",N(Opening!J289)+SUMIFS(Movements!$D$4:$D$2003,Movements!$B$4:$B$2003,$A289,Movements!$F$4:$F$2003,Locations!$A$14)-SUMIFS(Movements!$D$4:$D$2003,Movements!$B$4:$B$2003,$A289,Movements!$E$4:$E$2003,Locations!$A$14))</f>
        <v/>
      </c>
      <c r="L289" s="22" t="str">
        <f t="shared" si="8"/>
        <v/>
      </c>
      <c r="M289" s="21" t="str">
        <f>IF($A289="","",N(Items!E289))</f>
        <v/>
      </c>
      <c r="N289" s="23" t="str">
        <f t="shared" si="9"/>
        <v/>
      </c>
      <c r="O289" s="21" t="str">
        <f>IF($A289="","",IF(L289&lt;=M289,MAX(0,N(Items!F289)-L289),0))</f>
        <v/>
      </c>
      <c r="P289" s="24" t="str">
        <f>IF($A289="","",ROUND(L289*N(Items!D289),2))</f>
        <v/>
      </c>
    </row>
    <row r="290" spans="1:16" x14ac:dyDescent="0.3">
      <c r="A290" s="16" t="str">
        <f>IF(Items!A290="","",Items!A290)</f>
        <v/>
      </c>
      <c r="B290" s="16" t="str">
        <f>IF($A290="","",Items!B290)</f>
        <v/>
      </c>
      <c r="C290" s="16" t="str">
        <f>IF($A290="","",Items!C290&amp;"")</f>
        <v/>
      </c>
      <c r="D290" s="21" t="str">
        <f>IF(OR($A290="",Locations!$A$7=""),"",N(Opening!C290)+SUMIFS(Movements!$D$4:$D$2003,Movements!$B$4:$B$2003,$A290,Movements!$F$4:$F$2003,Locations!$A$7)-SUMIFS(Movements!$D$4:$D$2003,Movements!$B$4:$B$2003,$A290,Movements!$E$4:$E$2003,Locations!$A$7))</f>
        <v/>
      </c>
      <c r="E290" s="21" t="str">
        <f>IF(OR($A290="",Locations!$A$8=""),"",N(Opening!D290)+SUMIFS(Movements!$D$4:$D$2003,Movements!$B$4:$B$2003,$A290,Movements!$F$4:$F$2003,Locations!$A$8)-SUMIFS(Movements!$D$4:$D$2003,Movements!$B$4:$B$2003,$A290,Movements!$E$4:$E$2003,Locations!$A$8))</f>
        <v/>
      </c>
      <c r="F290" s="21" t="str">
        <f>IF(OR($A290="",Locations!$A$9=""),"",N(Opening!E290)+SUMIFS(Movements!$D$4:$D$2003,Movements!$B$4:$B$2003,$A290,Movements!$F$4:$F$2003,Locations!$A$9)-SUMIFS(Movements!$D$4:$D$2003,Movements!$B$4:$B$2003,$A290,Movements!$E$4:$E$2003,Locations!$A$9))</f>
        <v/>
      </c>
      <c r="G290" s="21" t="str">
        <f>IF(OR($A290="",Locations!$A$10=""),"",N(Opening!F290)+SUMIFS(Movements!$D$4:$D$2003,Movements!$B$4:$B$2003,$A290,Movements!$F$4:$F$2003,Locations!$A$10)-SUMIFS(Movements!$D$4:$D$2003,Movements!$B$4:$B$2003,$A290,Movements!$E$4:$E$2003,Locations!$A$10))</f>
        <v/>
      </c>
      <c r="H290" s="21" t="str">
        <f>IF(OR($A290="",Locations!$A$11=""),"",N(Opening!G290)+SUMIFS(Movements!$D$4:$D$2003,Movements!$B$4:$B$2003,$A290,Movements!$F$4:$F$2003,Locations!$A$11)-SUMIFS(Movements!$D$4:$D$2003,Movements!$B$4:$B$2003,$A290,Movements!$E$4:$E$2003,Locations!$A$11))</f>
        <v/>
      </c>
      <c r="I290" s="21" t="str">
        <f>IF(OR($A290="",Locations!$A$12=""),"",N(Opening!H290)+SUMIFS(Movements!$D$4:$D$2003,Movements!$B$4:$B$2003,$A290,Movements!$F$4:$F$2003,Locations!$A$12)-SUMIFS(Movements!$D$4:$D$2003,Movements!$B$4:$B$2003,$A290,Movements!$E$4:$E$2003,Locations!$A$12))</f>
        <v/>
      </c>
      <c r="J290" s="21" t="str">
        <f>IF(OR($A290="",Locations!$A$13=""),"",N(Opening!I290)+SUMIFS(Movements!$D$4:$D$2003,Movements!$B$4:$B$2003,$A290,Movements!$F$4:$F$2003,Locations!$A$13)-SUMIFS(Movements!$D$4:$D$2003,Movements!$B$4:$B$2003,$A290,Movements!$E$4:$E$2003,Locations!$A$13))</f>
        <v/>
      </c>
      <c r="K290" s="21" t="str">
        <f>IF(OR($A290="",Locations!$A$14=""),"",N(Opening!J290)+SUMIFS(Movements!$D$4:$D$2003,Movements!$B$4:$B$2003,$A290,Movements!$F$4:$F$2003,Locations!$A$14)-SUMIFS(Movements!$D$4:$D$2003,Movements!$B$4:$B$2003,$A290,Movements!$E$4:$E$2003,Locations!$A$14))</f>
        <v/>
      </c>
      <c r="L290" s="22" t="str">
        <f t="shared" si="8"/>
        <v/>
      </c>
      <c r="M290" s="21" t="str">
        <f>IF($A290="","",N(Items!E290))</f>
        <v/>
      </c>
      <c r="N290" s="23" t="str">
        <f t="shared" si="9"/>
        <v/>
      </c>
      <c r="O290" s="21" t="str">
        <f>IF($A290="","",IF(L290&lt;=M290,MAX(0,N(Items!F290)-L290),0))</f>
        <v/>
      </c>
      <c r="P290" s="24" t="str">
        <f>IF($A290="","",ROUND(L290*N(Items!D290),2))</f>
        <v/>
      </c>
    </row>
    <row r="291" spans="1:16" x14ac:dyDescent="0.3">
      <c r="A291" s="16" t="str">
        <f>IF(Items!A291="","",Items!A291)</f>
        <v/>
      </c>
      <c r="B291" s="16" t="str">
        <f>IF($A291="","",Items!B291)</f>
        <v/>
      </c>
      <c r="C291" s="16" t="str">
        <f>IF($A291="","",Items!C291&amp;"")</f>
        <v/>
      </c>
      <c r="D291" s="21" t="str">
        <f>IF(OR($A291="",Locations!$A$7=""),"",N(Opening!C291)+SUMIFS(Movements!$D$4:$D$2003,Movements!$B$4:$B$2003,$A291,Movements!$F$4:$F$2003,Locations!$A$7)-SUMIFS(Movements!$D$4:$D$2003,Movements!$B$4:$B$2003,$A291,Movements!$E$4:$E$2003,Locations!$A$7))</f>
        <v/>
      </c>
      <c r="E291" s="21" t="str">
        <f>IF(OR($A291="",Locations!$A$8=""),"",N(Opening!D291)+SUMIFS(Movements!$D$4:$D$2003,Movements!$B$4:$B$2003,$A291,Movements!$F$4:$F$2003,Locations!$A$8)-SUMIFS(Movements!$D$4:$D$2003,Movements!$B$4:$B$2003,$A291,Movements!$E$4:$E$2003,Locations!$A$8))</f>
        <v/>
      </c>
      <c r="F291" s="21" t="str">
        <f>IF(OR($A291="",Locations!$A$9=""),"",N(Opening!E291)+SUMIFS(Movements!$D$4:$D$2003,Movements!$B$4:$B$2003,$A291,Movements!$F$4:$F$2003,Locations!$A$9)-SUMIFS(Movements!$D$4:$D$2003,Movements!$B$4:$B$2003,$A291,Movements!$E$4:$E$2003,Locations!$A$9))</f>
        <v/>
      </c>
      <c r="G291" s="21" t="str">
        <f>IF(OR($A291="",Locations!$A$10=""),"",N(Opening!F291)+SUMIFS(Movements!$D$4:$D$2003,Movements!$B$4:$B$2003,$A291,Movements!$F$4:$F$2003,Locations!$A$10)-SUMIFS(Movements!$D$4:$D$2003,Movements!$B$4:$B$2003,$A291,Movements!$E$4:$E$2003,Locations!$A$10))</f>
        <v/>
      </c>
      <c r="H291" s="21" t="str">
        <f>IF(OR($A291="",Locations!$A$11=""),"",N(Opening!G291)+SUMIFS(Movements!$D$4:$D$2003,Movements!$B$4:$B$2003,$A291,Movements!$F$4:$F$2003,Locations!$A$11)-SUMIFS(Movements!$D$4:$D$2003,Movements!$B$4:$B$2003,$A291,Movements!$E$4:$E$2003,Locations!$A$11))</f>
        <v/>
      </c>
      <c r="I291" s="21" t="str">
        <f>IF(OR($A291="",Locations!$A$12=""),"",N(Opening!H291)+SUMIFS(Movements!$D$4:$D$2003,Movements!$B$4:$B$2003,$A291,Movements!$F$4:$F$2003,Locations!$A$12)-SUMIFS(Movements!$D$4:$D$2003,Movements!$B$4:$B$2003,$A291,Movements!$E$4:$E$2003,Locations!$A$12))</f>
        <v/>
      </c>
      <c r="J291" s="21" t="str">
        <f>IF(OR($A291="",Locations!$A$13=""),"",N(Opening!I291)+SUMIFS(Movements!$D$4:$D$2003,Movements!$B$4:$B$2003,$A291,Movements!$F$4:$F$2003,Locations!$A$13)-SUMIFS(Movements!$D$4:$D$2003,Movements!$B$4:$B$2003,$A291,Movements!$E$4:$E$2003,Locations!$A$13))</f>
        <v/>
      </c>
      <c r="K291" s="21" t="str">
        <f>IF(OR($A291="",Locations!$A$14=""),"",N(Opening!J291)+SUMIFS(Movements!$D$4:$D$2003,Movements!$B$4:$B$2003,$A291,Movements!$F$4:$F$2003,Locations!$A$14)-SUMIFS(Movements!$D$4:$D$2003,Movements!$B$4:$B$2003,$A291,Movements!$E$4:$E$2003,Locations!$A$14))</f>
        <v/>
      </c>
      <c r="L291" s="22" t="str">
        <f t="shared" si="8"/>
        <v/>
      </c>
      <c r="M291" s="21" t="str">
        <f>IF($A291="","",N(Items!E291))</f>
        <v/>
      </c>
      <c r="N291" s="23" t="str">
        <f t="shared" si="9"/>
        <v/>
      </c>
      <c r="O291" s="21" t="str">
        <f>IF($A291="","",IF(L291&lt;=M291,MAX(0,N(Items!F291)-L291),0))</f>
        <v/>
      </c>
      <c r="P291" s="24" t="str">
        <f>IF($A291="","",ROUND(L291*N(Items!D291),2))</f>
        <v/>
      </c>
    </row>
    <row r="292" spans="1:16" x14ac:dyDescent="0.3">
      <c r="A292" s="16" t="str">
        <f>IF(Items!A292="","",Items!A292)</f>
        <v/>
      </c>
      <c r="B292" s="16" t="str">
        <f>IF($A292="","",Items!B292)</f>
        <v/>
      </c>
      <c r="C292" s="16" t="str">
        <f>IF($A292="","",Items!C292&amp;"")</f>
        <v/>
      </c>
      <c r="D292" s="21" t="str">
        <f>IF(OR($A292="",Locations!$A$7=""),"",N(Opening!C292)+SUMIFS(Movements!$D$4:$D$2003,Movements!$B$4:$B$2003,$A292,Movements!$F$4:$F$2003,Locations!$A$7)-SUMIFS(Movements!$D$4:$D$2003,Movements!$B$4:$B$2003,$A292,Movements!$E$4:$E$2003,Locations!$A$7))</f>
        <v/>
      </c>
      <c r="E292" s="21" t="str">
        <f>IF(OR($A292="",Locations!$A$8=""),"",N(Opening!D292)+SUMIFS(Movements!$D$4:$D$2003,Movements!$B$4:$B$2003,$A292,Movements!$F$4:$F$2003,Locations!$A$8)-SUMIFS(Movements!$D$4:$D$2003,Movements!$B$4:$B$2003,$A292,Movements!$E$4:$E$2003,Locations!$A$8))</f>
        <v/>
      </c>
      <c r="F292" s="21" t="str">
        <f>IF(OR($A292="",Locations!$A$9=""),"",N(Opening!E292)+SUMIFS(Movements!$D$4:$D$2003,Movements!$B$4:$B$2003,$A292,Movements!$F$4:$F$2003,Locations!$A$9)-SUMIFS(Movements!$D$4:$D$2003,Movements!$B$4:$B$2003,$A292,Movements!$E$4:$E$2003,Locations!$A$9))</f>
        <v/>
      </c>
      <c r="G292" s="21" t="str">
        <f>IF(OR($A292="",Locations!$A$10=""),"",N(Opening!F292)+SUMIFS(Movements!$D$4:$D$2003,Movements!$B$4:$B$2003,$A292,Movements!$F$4:$F$2003,Locations!$A$10)-SUMIFS(Movements!$D$4:$D$2003,Movements!$B$4:$B$2003,$A292,Movements!$E$4:$E$2003,Locations!$A$10))</f>
        <v/>
      </c>
      <c r="H292" s="21" t="str">
        <f>IF(OR($A292="",Locations!$A$11=""),"",N(Opening!G292)+SUMIFS(Movements!$D$4:$D$2003,Movements!$B$4:$B$2003,$A292,Movements!$F$4:$F$2003,Locations!$A$11)-SUMIFS(Movements!$D$4:$D$2003,Movements!$B$4:$B$2003,$A292,Movements!$E$4:$E$2003,Locations!$A$11))</f>
        <v/>
      </c>
      <c r="I292" s="21" t="str">
        <f>IF(OR($A292="",Locations!$A$12=""),"",N(Opening!H292)+SUMIFS(Movements!$D$4:$D$2003,Movements!$B$4:$B$2003,$A292,Movements!$F$4:$F$2003,Locations!$A$12)-SUMIFS(Movements!$D$4:$D$2003,Movements!$B$4:$B$2003,$A292,Movements!$E$4:$E$2003,Locations!$A$12))</f>
        <v/>
      </c>
      <c r="J292" s="21" t="str">
        <f>IF(OR($A292="",Locations!$A$13=""),"",N(Opening!I292)+SUMIFS(Movements!$D$4:$D$2003,Movements!$B$4:$B$2003,$A292,Movements!$F$4:$F$2003,Locations!$A$13)-SUMIFS(Movements!$D$4:$D$2003,Movements!$B$4:$B$2003,$A292,Movements!$E$4:$E$2003,Locations!$A$13))</f>
        <v/>
      </c>
      <c r="K292" s="21" t="str">
        <f>IF(OR($A292="",Locations!$A$14=""),"",N(Opening!J292)+SUMIFS(Movements!$D$4:$D$2003,Movements!$B$4:$B$2003,$A292,Movements!$F$4:$F$2003,Locations!$A$14)-SUMIFS(Movements!$D$4:$D$2003,Movements!$B$4:$B$2003,$A292,Movements!$E$4:$E$2003,Locations!$A$14))</f>
        <v/>
      </c>
      <c r="L292" s="22" t="str">
        <f t="shared" si="8"/>
        <v/>
      </c>
      <c r="M292" s="21" t="str">
        <f>IF($A292="","",N(Items!E292))</f>
        <v/>
      </c>
      <c r="N292" s="23" t="str">
        <f t="shared" si="9"/>
        <v/>
      </c>
      <c r="O292" s="21" t="str">
        <f>IF($A292="","",IF(L292&lt;=M292,MAX(0,N(Items!F292)-L292),0))</f>
        <v/>
      </c>
      <c r="P292" s="24" t="str">
        <f>IF($A292="","",ROUND(L292*N(Items!D292),2))</f>
        <v/>
      </c>
    </row>
    <row r="293" spans="1:16" x14ac:dyDescent="0.3">
      <c r="A293" s="16" t="str">
        <f>IF(Items!A293="","",Items!A293)</f>
        <v/>
      </c>
      <c r="B293" s="16" t="str">
        <f>IF($A293="","",Items!B293)</f>
        <v/>
      </c>
      <c r="C293" s="16" t="str">
        <f>IF($A293="","",Items!C293&amp;"")</f>
        <v/>
      </c>
      <c r="D293" s="21" t="str">
        <f>IF(OR($A293="",Locations!$A$7=""),"",N(Opening!C293)+SUMIFS(Movements!$D$4:$D$2003,Movements!$B$4:$B$2003,$A293,Movements!$F$4:$F$2003,Locations!$A$7)-SUMIFS(Movements!$D$4:$D$2003,Movements!$B$4:$B$2003,$A293,Movements!$E$4:$E$2003,Locations!$A$7))</f>
        <v/>
      </c>
      <c r="E293" s="21" t="str">
        <f>IF(OR($A293="",Locations!$A$8=""),"",N(Opening!D293)+SUMIFS(Movements!$D$4:$D$2003,Movements!$B$4:$B$2003,$A293,Movements!$F$4:$F$2003,Locations!$A$8)-SUMIFS(Movements!$D$4:$D$2003,Movements!$B$4:$B$2003,$A293,Movements!$E$4:$E$2003,Locations!$A$8))</f>
        <v/>
      </c>
      <c r="F293" s="21" t="str">
        <f>IF(OR($A293="",Locations!$A$9=""),"",N(Opening!E293)+SUMIFS(Movements!$D$4:$D$2003,Movements!$B$4:$B$2003,$A293,Movements!$F$4:$F$2003,Locations!$A$9)-SUMIFS(Movements!$D$4:$D$2003,Movements!$B$4:$B$2003,$A293,Movements!$E$4:$E$2003,Locations!$A$9))</f>
        <v/>
      </c>
      <c r="G293" s="21" t="str">
        <f>IF(OR($A293="",Locations!$A$10=""),"",N(Opening!F293)+SUMIFS(Movements!$D$4:$D$2003,Movements!$B$4:$B$2003,$A293,Movements!$F$4:$F$2003,Locations!$A$10)-SUMIFS(Movements!$D$4:$D$2003,Movements!$B$4:$B$2003,$A293,Movements!$E$4:$E$2003,Locations!$A$10))</f>
        <v/>
      </c>
      <c r="H293" s="21" t="str">
        <f>IF(OR($A293="",Locations!$A$11=""),"",N(Opening!G293)+SUMIFS(Movements!$D$4:$D$2003,Movements!$B$4:$B$2003,$A293,Movements!$F$4:$F$2003,Locations!$A$11)-SUMIFS(Movements!$D$4:$D$2003,Movements!$B$4:$B$2003,$A293,Movements!$E$4:$E$2003,Locations!$A$11))</f>
        <v/>
      </c>
      <c r="I293" s="21" t="str">
        <f>IF(OR($A293="",Locations!$A$12=""),"",N(Opening!H293)+SUMIFS(Movements!$D$4:$D$2003,Movements!$B$4:$B$2003,$A293,Movements!$F$4:$F$2003,Locations!$A$12)-SUMIFS(Movements!$D$4:$D$2003,Movements!$B$4:$B$2003,$A293,Movements!$E$4:$E$2003,Locations!$A$12))</f>
        <v/>
      </c>
      <c r="J293" s="21" t="str">
        <f>IF(OR($A293="",Locations!$A$13=""),"",N(Opening!I293)+SUMIFS(Movements!$D$4:$D$2003,Movements!$B$4:$B$2003,$A293,Movements!$F$4:$F$2003,Locations!$A$13)-SUMIFS(Movements!$D$4:$D$2003,Movements!$B$4:$B$2003,$A293,Movements!$E$4:$E$2003,Locations!$A$13))</f>
        <v/>
      </c>
      <c r="K293" s="21" t="str">
        <f>IF(OR($A293="",Locations!$A$14=""),"",N(Opening!J293)+SUMIFS(Movements!$D$4:$D$2003,Movements!$B$4:$B$2003,$A293,Movements!$F$4:$F$2003,Locations!$A$14)-SUMIFS(Movements!$D$4:$D$2003,Movements!$B$4:$B$2003,$A293,Movements!$E$4:$E$2003,Locations!$A$14))</f>
        <v/>
      </c>
      <c r="L293" s="22" t="str">
        <f t="shared" si="8"/>
        <v/>
      </c>
      <c r="M293" s="21" t="str">
        <f>IF($A293="","",N(Items!E293))</f>
        <v/>
      </c>
      <c r="N293" s="23" t="str">
        <f t="shared" si="9"/>
        <v/>
      </c>
      <c r="O293" s="21" t="str">
        <f>IF($A293="","",IF(L293&lt;=M293,MAX(0,N(Items!F293)-L293),0))</f>
        <v/>
      </c>
      <c r="P293" s="24" t="str">
        <f>IF($A293="","",ROUND(L293*N(Items!D293),2))</f>
        <v/>
      </c>
    </row>
    <row r="294" spans="1:16" x14ac:dyDescent="0.3">
      <c r="A294" s="16" t="str">
        <f>IF(Items!A294="","",Items!A294)</f>
        <v/>
      </c>
      <c r="B294" s="16" t="str">
        <f>IF($A294="","",Items!B294)</f>
        <v/>
      </c>
      <c r="C294" s="16" t="str">
        <f>IF($A294="","",Items!C294&amp;"")</f>
        <v/>
      </c>
      <c r="D294" s="21" t="str">
        <f>IF(OR($A294="",Locations!$A$7=""),"",N(Opening!C294)+SUMIFS(Movements!$D$4:$D$2003,Movements!$B$4:$B$2003,$A294,Movements!$F$4:$F$2003,Locations!$A$7)-SUMIFS(Movements!$D$4:$D$2003,Movements!$B$4:$B$2003,$A294,Movements!$E$4:$E$2003,Locations!$A$7))</f>
        <v/>
      </c>
      <c r="E294" s="21" t="str">
        <f>IF(OR($A294="",Locations!$A$8=""),"",N(Opening!D294)+SUMIFS(Movements!$D$4:$D$2003,Movements!$B$4:$B$2003,$A294,Movements!$F$4:$F$2003,Locations!$A$8)-SUMIFS(Movements!$D$4:$D$2003,Movements!$B$4:$B$2003,$A294,Movements!$E$4:$E$2003,Locations!$A$8))</f>
        <v/>
      </c>
      <c r="F294" s="21" t="str">
        <f>IF(OR($A294="",Locations!$A$9=""),"",N(Opening!E294)+SUMIFS(Movements!$D$4:$D$2003,Movements!$B$4:$B$2003,$A294,Movements!$F$4:$F$2003,Locations!$A$9)-SUMIFS(Movements!$D$4:$D$2003,Movements!$B$4:$B$2003,$A294,Movements!$E$4:$E$2003,Locations!$A$9))</f>
        <v/>
      </c>
      <c r="G294" s="21" t="str">
        <f>IF(OR($A294="",Locations!$A$10=""),"",N(Opening!F294)+SUMIFS(Movements!$D$4:$D$2003,Movements!$B$4:$B$2003,$A294,Movements!$F$4:$F$2003,Locations!$A$10)-SUMIFS(Movements!$D$4:$D$2003,Movements!$B$4:$B$2003,$A294,Movements!$E$4:$E$2003,Locations!$A$10))</f>
        <v/>
      </c>
      <c r="H294" s="21" t="str">
        <f>IF(OR($A294="",Locations!$A$11=""),"",N(Opening!G294)+SUMIFS(Movements!$D$4:$D$2003,Movements!$B$4:$B$2003,$A294,Movements!$F$4:$F$2003,Locations!$A$11)-SUMIFS(Movements!$D$4:$D$2003,Movements!$B$4:$B$2003,$A294,Movements!$E$4:$E$2003,Locations!$A$11))</f>
        <v/>
      </c>
      <c r="I294" s="21" t="str">
        <f>IF(OR($A294="",Locations!$A$12=""),"",N(Opening!H294)+SUMIFS(Movements!$D$4:$D$2003,Movements!$B$4:$B$2003,$A294,Movements!$F$4:$F$2003,Locations!$A$12)-SUMIFS(Movements!$D$4:$D$2003,Movements!$B$4:$B$2003,$A294,Movements!$E$4:$E$2003,Locations!$A$12))</f>
        <v/>
      </c>
      <c r="J294" s="21" t="str">
        <f>IF(OR($A294="",Locations!$A$13=""),"",N(Opening!I294)+SUMIFS(Movements!$D$4:$D$2003,Movements!$B$4:$B$2003,$A294,Movements!$F$4:$F$2003,Locations!$A$13)-SUMIFS(Movements!$D$4:$D$2003,Movements!$B$4:$B$2003,$A294,Movements!$E$4:$E$2003,Locations!$A$13))</f>
        <v/>
      </c>
      <c r="K294" s="21" t="str">
        <f>IF(OR($A294="",Locations!$A$14=""),"",N(Opening!J294)+SUMIFS(Movements!$D$4:$D$2003,Movements!$B$4:$B$2003,$A294,Movements!$F$4:$F$2003,Locations!$A$14)-SUMIFS(Movements!$D$4:$D$2003,Movements!$B$4:$B$2003,$A294,Movements!$E$4:$E$2003,Locations!$A$14))</f>
        <v/>
      </c>
      <c r="L294" s="22" t="str">
        <f t="shared" si="8"/>
        <v/>
      </c>
      <c r="M294" s="21" t="str">
        <f>IF($A294="","",N(Items!E294))</f>
        <v/>
      </c>
      <c r="N294" s="23" t="str">
        <f t="shared" si="9"/>
        <v/>
      </c>
      <c r="O294" s="21" t="str">
        <f>IF($A294="","",IF(L294&lt;=M294,MAX(0,N(Items!F294)-L294),0))</f>
        <v/>
      </c>
      <c r="P294" s="24" t="str">
        <f>IF($A294="","",ROUND(L294*N(Items!D294),2))</f>
        <v/>
      </c>
    </row>
    <row r="295" spans="1:16" x14ac:dyDescent="0.3">
      <c r="A295" s="16" t="str">
        <f>IF(Items!A295="","",Items!A295)</f>
        <v/>
      </c>
      <c r="B295" s="16" t="str">
        <f>IF($A295="","",Items!B295)</f>
        <v/>
      </c>
      <c r="C295" s="16" t="str">
        <f>IF($A295="","",Items!C295&amp;"")</f>
        <v/>
      </c>
      <c r="D295" s="21" t="str">
        <f>IF(OR($A295="",Locations!$A$7=""),"",N(Opening!C295)+SUMIFS(Movements!$D$4:$D$2003,Movements!$B$4:$B$2003,$A295,Movements!$F$4:$F$2003,Locations!$A$7)-SUMIFS(Movements!$D$4:$D$2003,Movements!$B$4:$B$2003,$A295,Movements!$E$4:$E$2003,Locations!$A$7))</f>
        <v/>
      </c>
      <c r="E295" s="21" t="str">
        <f>IF(OR($A295="",Locations!$A$8=""),"",N(Opening!D295)+SUMIFS(Movements!$D$4:$D$2003,Movements!$B$4:$B$2003,$A295,Movements!$F$4:$F$2003,Locations!$A$8)-SUMIFS(Movements!$D$4:$D$2003,Movements!$B$4:$B$2003,$A295,Movements!$E$4:$E$2003,Locations!$A$8))</f>
        <v/>
      </c>
      <c r="F295" s="21" t="str">
        <f>IF(OR($A295="",Locations!$A$9=""),"",N(Opening!E295)+SUMIFS(Movements!$D$4:$D$2003,Movements!$B$4:$B$2003,$A295,Movements!$F$4:$F$2003,Locations!$A$9)-SUMIFS(Movements!$D$4:$D$2003,Movements!$B$4:$B$2003,$A295,Movements!$E$4:$E$2003,Locations!$A$9))</f>
        <v/>
      </c>
      <c r="G295" s="21" t="str">
        <f>IF(OR($A295="",Locations!$A$10=""),"",N(Opening!F295)+SUMIFS(Movements!$D$4:$D$2003,Movements!$B$4:$B$2003,$A295,Movements!$F$4:$F$2003,Locations!$A$10)-SUMIFS(Movements!$D$4:$D$2003,Movements!$B$4:$B$2003,$A295,Movements!$E$4:$E$2003,Locations!$A$10))</f>
        <v/>
      </c>
      <c r="H295" s="21" t="str">
        <f>IF(OR($A295="",Locations!$A$11=""),"",N(Opening!G295)+SUMIFS(Movements!$D$4:$D$2003,Movements!$B$4:$B$2003,$A295,Movements!$F$4:$F$2003,Locations!$A$11)-SUMIFS(Movements!$D$4:$D$2003,Movements!$B$4:$B$2003,$A295,Movements!$E$4:$E$2003,Locations!$A$11))</f>
        <v/>
      </c>
      <c r="I295" s="21" t="str">
        <f>IF(OR($A295="",Locations!$A$12=""),"",N(Opening!H295)+SUMIFS(Movements!$D$4:$D$2003,Movements!$B$4:$B$2003,$A295,Movements!$F$4:$F$2003,Locations!$A$12)-SUMIFS(Movements!$D$4:$D$2003,Movements!$B$4:$B$2003,$A295,Movements!$E$4:$E$2003,Locations!$A$12))</f>
        <v/>
      </c>
      <c r="J295" s="21" t="str">
        <f>IF(OR($A295="",Locations!$A$13=""),"",N(Opening!I295)+SUMIFS(Movements!$D$4:$D$2003,Movements!$B$4:$B$2003,$A295,Movements!$F$4:$F$2003,Locations!$A$13)-SUMIFS(Movements!$D$4:$D$2003,Movements!$B$4:$B$2003,$A295,Movements!$E$4:$E$2003,Locations!$A$13))</f>
        <v/>
      </c>
      <c r="K295" s="21" t="str">
        <f>IF(OR($A295="",Locations!$A$14=""),"",N(Opening!J295)+SUMIFS(Movements!$D$4:$D$2003,Movements!$B$4:$B$2003,$A295,Movements!$F$4:$F$2003,Locations!$A$14)-SUMIFS(Movements!$D$4:$D$2003,Movements!$B$4:$B$2003,$A295,Movements!$E$4:$E$2003,Locations!$A$14))</f>
        <v/>
      </c>
      <c r="L295" s="22" t="str">
        <f t="shared" si="8"/>
        <v/>
      </c>
      <c r="M295" s="21" t="str">
        <f>IF($A295="","",N(Items!E295))</f>
        <v/>
      </c>
      <c r="N295" s="23" t="str">
        <f t="shared" si="9"/>
        <v/>
      </c>
      <c r="O295" s="21" t="str">
        <f>IF($A295="","",IF(L295&lt;=M295,MAX(0,N(Items!F295)-L295),0))</f>
        <v/>
      </c>
      <c r="P295" s="24" t="str">
        <f>IF($A295="","",ROUND(L295*N(Items!D295),2))</f>
        <v/>
      </c>
    </row>
    <row r="296" spans="1:16" x14ac:dyDescent="0.3">
      <c r="A296" s="16" t="str">
        <f>IF(Items!A296="","",Items!A296)</f>
        <v/>
      </c>
      <c r="B296" s="16" t="str">
        <f>IF($A296="","",Items!B296)</f>
        <v/>
      </c>
      <c r="C296" s="16" t="str">
        <f>IF($A296="","",Items!C296&amp;"")</f>
        <v/>
      </c>
      <c r="D296" s="21" t="str">
        <f>IF(OR($A296="",Locations!$A$7=""),"",N(Opening!C296)+SUMIFS(Movements!$D$4:$D$2003,Movements!$B$4:$B$2003,$A296,Movements!$F$4:$F$2003,Locations!$A$7)-SUMIFS(Movements!$D$4:$D$2003,Movements!$B$4:$B$2003,$A296,Movements!$E$4:$E$2003,Locations!$A$7))</f>
        <v/>
      </c>
      <c r="E296" s="21" t="str">
        <f>IF(OR($A296="",Locations!$A$8=""),"",N(Opening!D296)+SUMIFS(Movements!$D$4:$D$2003,Movements!$B$4:$B$2003,$A296,Movements!$F$4:$F$2003,Locations!$A$8)-SUMIFS(Movements!$D$4:$D$2003,Movements!$B$4:$B$2003,$A296,Movements!$E$4:$E$2003,Locations!$A$8))</f>
        <v/>
      </c>
      <c r="F296" s="21" t="str">
        <f>IF(OR($A296="",Locations!$A$9=""),"",N(Opening!E296)+SUMIFS(Movements!$D$4:$D$2003,Movements!$B$4:$B$2003,$A296,Movements!$F$4:$F$2003,Locations!$A$9)-SUMIFS(Movements!$D$4:$D$2003,Movements!$B$4:$B$2003,$A296,Movements!$E$4:$E$2003,Locations!$A$9))</f>
        <v/>
      </c>
      <c r="G296" s="21" t="str">
        <f>IF(OR($A296="",Locations!$A$10=""),"",N(Opening!F296)+SUMIFS(Movements!$D$4:$D$2003,Movements!$B$4:$B$2003,$A296,Movements!$F$4:$F$2003,Locations!$A$10)-SUMIFS(Movements!$D$4:$D$2003,Movements!$B$4:$B$2003,$A296,Movements!$E$4:$E$2003,Locations!$A$10))</f>
        <v/>
      </c>
      <c r="H296" s="21" t="str">
        <f>IF(OR($A296="",Locations!$A$11=""),"",N(Opening!G296)+SUMIFS(Movements!$D$4:$D$2003,Movements!$B$4:$B$2003,$A296,Movements!$F$4:$F$2003,Locations!$A$11)-SUMIFS(Movements!$D$4:$D$2003,Movements!$B$4:$B$2003,$A296,Movements!$E$4:$E$2003,Locations!$A$11))</f>
        <v/>
      </c>
      <c r="I296" s="21" t="str">
        <f>IF(OR($A296="",Locations!$A$12=""),"",N(Opening!H296)+SUMIFS(Movements!$D$4:$D$2003,Movements!$B$4:$B$2003,$A296,Movements!$F$4:$F$2003,Locations!$A$12)-SUMIFS(Movements!$D$4:$D$2003,Movements!$B$4:$B$2003,$A296,Movements!$E$4:$E$2003,Locations!$A$12))</f>
        <v/>
      </c>
      <c r="J296" s="21" t="str">
        <f>IF(OR($A296="",Locations!$A$13=""),"",N(Opening!I296)+SUMIFS(Movements!$D$4:$D$2003,Movements!$B$4:$B$2003,$A296,Movements!$F$4:$F$2003,Locations!$A$13)-SUMIFS(Movements!$D$4:$D$2003,Movements!$B$4:$B$2003,$A296,Movements!$E$4:$E$2003,Locations!$A$13))</f>
        <v/>
      </c>
      <c r="K296" s="21" t="str">
        <f>IF(OR($A296="",Locations!$A$14=""),"",N(Opening!J296)+SUMIFS(Movements!$D$4:$D$2003,Movements!$B$4:$B$2003,$A296,Movements!$F$4:$F$2003,Locations!$A$14)-SUMIFS(Movements!$D$4:$D$2003,Movements!$B$4:$B$2003,$A296,Movements!$E$4:$E$2003,Locations!$A$14))</f>
        <v/>
      </c>
      <c r="L296" s="22" t="str">
        <f t="shared" si="8"/>
        <v/>
      </c>
      <c r="M296" s="21" t="str">
        <f>IF($A296="","",N(Items!E296))</f>
        <v/>
      </c>
      <c r="N296" s="23" t="str">
        <f t="shared" si="9"/>
        <v/>
      </c>
      <c r="O296" s="21" t="str">
        <f>IF($A296="","",IF(L296&lt;=M296,MAX(0,N(Items!F296)-L296),0))</f>
        <v/>
      </c>
      <c r="P296" s="24" t="str">
        <f>IF($A296="","",ROUND(L296*N(Items!D296),2))</f>
        <v/>
      </c>
    </row>
    <row r="297" spans="1:16" x14ac:dyDescent="0.3">
      <c r="A297" s="16" t="str">
        <f>IF(Items!A297="","",Items!A297)</f>
        <v/>
      </c>
      <c r="B297" s="16" t="str">
        <f>IF($A297="","",Items!B297)</f>
        <v/>
      </c>
      <c r="C297" s="16" t="str">
        <f>IF($A297="","",Items!C297&amp;"")</f>
        <v/>
      </c>
      <c r="D297" s="21" t="str">
        <f>IF(OR($A297="",Locations!$A$7=""),"",N(Opening!C297)+SUMIFS(Movements!$D$4:$D$2003,Movements!$B$4:$B$2003,$A297,Movements!$F$4:$F$2003,Locations!$A$7)-SUMIFS(Movements!$D$4:$D$2003,Movements!$B$4:$B$2003,$A297,Movements!$E$4:$E$2003,Locations!$A$7))</f>
        <v/>
      </c>
      <c r="E297" s="21" t="str">
        <f>IF(OR($A297="",Locations!$A$8=""),"",N(Opening!D297)+SUMIFS(Movements!$D$4:$D$2003,Movements!$B$4:$B$2003,$A297,Movements!$F$4:$F$2003,Locations!$A$8)-SUMIFS(Movements!$D$4:$D$2003,Movements!$B$4:$B$2003,$A297,Movements!$E$4:$E$2003,Locations!$A$8))</f>
        <v/>
      </c>
      <c r="F297" s="21" t="str">
        <f>IF(OR($A297="",Locations!$A$9=""),"",N(Opening!E297)+SUMIFS(Movements!$D$4:$D$2003,Movements!$B$4:$B$2003,$A297,Movements!$F$4:$F$2003,Locations!$A$9)-SUMIFS(Movements!$D$4:$D$2003,Movements!$B$4:$B$2003,$A297,Movements!$E$4:$E$2003,Locations!$A$9))</f>
        <v/>
      </c>
      <c r="G297" s="21" t="str">
        <f>IF(OR($A297="",Locations!$A$10=""),"",N(Opening!F297)+SUMIFS(Movements!$D$4:$D$2003,Movements!$B$4:$B$2003,$A297,Movements!$F$4:$F$2003,Locations!$A$10)-SUMIFS(Movements!$D$4:$D$2003,Movements!$B$4:$B$2003,$A297,Movements!$E$4:$E$2003,Locations!$A$10))</f>
        <v/>
      </c>
      <c r="H297" s="21" t="str">
        <f>IF(OR($A297="",Locations!$A$11=""),"",N(Opening!G297)+SUMIFS(Movements!$D$4:$D$2003,Movements!$B$4:$B$2003,$A297,Movements!$F$4:$F$2003,Locations!$A$11)-SUMIFS(Movements!$D$4:$D$2003,Movements!$B$4:$B$2003,$A297,Movements!$E$4:$E$2003,Locations!$A$11))</f>
        <v/>
      </c>
      <c r="I297" s="21" t="str">
        <f>IF(OR($A297="",Locations!$A$12=""),"",N(Opening!H297)+SUMIFS(Movements!$D$4:$D$2003,Movements!$B$4:$B$2003,$A297,Movements!$F$4:$F$2003,Locations!$A$12)-SUMIFS(Movements!$D$4:$D$2003,Movements!$B$4:$B$2003,$A297,Movements!$E$4:$E$2003,Locations!$A$12))</f>
        <v/>
      </c>
      <c r="J297" s="21" t="str">
        <f>IF(OR($A297="",Locations!$A$13=""),"",N(Opening!I297)+SUMIFS(Movements!$D$4:$D$2003,Movements!$B$4:$B$2003,$A297,Movements!$F$4:$F$2003,Locations!$A$13)-SUMIFS(Movements!$D$4:$D$2003,Movements!$B$4:$B$2003,$A297,Movements!$E$4:$E$2003,Locations!$A$13))</f>
        <v/>
      </c>
      <c r="K297" s="21" t="str">
        <f>IF(OR($A297="",Locations!$A$14=""),"",N(Opening!J297)+SUMIFS(Movements!$D$4:$D$2003,Movements!$B$4:$B$2003,$A297,Movements!$F$4:$F$2003,Locations!$A$14)-SUMIFS(Movements!$D$4:$D$2003,Movements!$B$4:$B$2003,$A297,Movements!$E$4:$E$2003,Locations!$A$14))</f>
        <v/>
      </c>
      <c r="L297" s="22" t="str">
        <f t="shared" si="8"/>
        <v/>
      </c>
      <c r="M297" s="21" t="str">
        <f>IF($A297="","",N(Items!E297))</f>
        <v/>
      </c>
      <c r="N297" s="23" t="str">
        <f t="shared" si="9"/>
        <v/>
      </c>
      <c r="O297" s="21" t="str">
        <f>IF($A297="","",IF(L297&lt;=M297,MAX(0,N(Items!F297)-L297),0))</f>
        <v/>
      </c>
      <c r="P297" s="24" t="str">
        <f>IF($A297="","",ROUND(L297*N(Items!D297),2))</f>
        <v/>
      </c>
    </row>
    <row r="298" spans="1:16" x14ac:dyDescent="0.3">
      <c r="A298" s="16" t="str">
        <f>IF(Items!A298="","",Items!A298)</f>
        <v/>
      </c>
      <c r="B298" s="16" t="str">
        <f>IF($A298="","",Items!B298)</f>
        <v/>
      </c>
      <c r="C298" s="16" t="str">
        <f>IF($A298="","",Items!C298&amp;"")</f>
        <v/>
      </c>
      <c r="D298" s="21" t="str">
        <f>IF(OR($A298="",Locations!$A$7=""),"",N(Opening!C298)+SUMIFS(Movements!$D$4:$D$2003,Movements!$B$4:$B$2003,$A298,Movements!$F$4:$F$2003,Locations!$A$7)-SUMIFS(Movements!$D$4:$D$2003,Movements!$B$4:$B$2003,$A298,Movements!$E$4:$E$2003,Locations!$A$7))</f>
        <v/>
      </c>
      <c r="E298" s="21" t="str">
        <f>IF(OR($A298="",Locations!$A$8=""),"",N(Opening!D298)+SUMIFS(Movements!$D$4:$D$2003,Movements!$B$4:$B$2003,$A298,Movements!$F$4:$F$2003,Locations!$A$8)-SUMIFS(Movements!$D$4:$D$2003,Movements!$B$4:$B$2003,$A298,Movements!$E$4:$E$2003,Locations!$A$8))</f>
        <v/>
      </c>
      <c r="F298" s="21" t="str">
        <f>IF(OR($A298="",Locations!$A$9=""),"",N(Opening!E298)+SUMIFS(Movements!$D$4:$D$2003,Movements!$B$4:$B$2003,$A298,Movements!$F$4:$F$2003,Locations!$A$9)-SUMIFS(Movements!$D$4:$D$2003,Movements!$B$4:$B$2003,$A298,Movements!$E$4:$E$2003,Locations!$A$9))</f>
        <v/>
      </c>
      <c r="G298" s="21" t="str">
        <f>IF(OR($A298="",Locations!$A$10=""),"",N(Opening!F298)+SUMIFS(Movements!$D$4:$D$2003,Movements!$B$4:$B$2003,$A298,Movements!$F$4:$F$2003,Locations!$A$10)-SUMIFS(Movements!$D$4:$D$2003,Movements!$B$4:$B$2003,$A298,Movements!$E$4:$E$2003,Locations!$A$10))</f>
        <v/>
      </c>
      <c r="H298" s="21" t="str">
        <f>IF(OR($A298="",Locations!$A$11=""),"",N(Opening!G298)+SUMIFS(Movements!$D$4:$D$2003,Movements!$B$4:$B$2003,$A298,Movements!$F$4:$F$2003,Locations!$A$11)-SUMIFS(Movements!$D$4:$D$2003,Movements!$B$4:$B$2003,$A298,Movements!$E$4:$E$2003,Locations!$A$11))</f>
        <v/>
      </c>
      <c r="I298" s="21" t="str">
        <f>IF(OR($A298="",Locations!$A$12=""),"",N(Opening!H298)+SUMIFS(Movements!$D$4:$D$2003,Movements!$B$4:$B$2003,$A298,Movements!$F$4:$F$2003,Locations!$A$12)-SUMIFS(Movements!$D$4:$D$2003,Movements!$B$4:$B$2003,$A298,Movements!$E$4:$E$2003,Locations!$A$12))</f>
        <v/>
      </c>
      <c r="J298" s="21" t="str">
        <f>IF(OR($A298="",Locations!$A$13=""),"",N(Opening!I298)+SUMIFS(Movements!$D$4:$D$2003,Movements!$B$4:$B$2003,$A298,Movements!$F$4:$F$2003,Locations!$A$13)-SUMIFS(Movements!$D$4:$D$2003,Movements!$B$4:$B$2003,$A298,Movements!$E$4:$E$2003,Locations!$A$13))</f>
        <v/>
      </c>
      <c r="K298" s="21" t="str">
        <f>IF(OR($A298="",Locations!$A$14=""),"",N(Opening!J298)+SUMIFS(Movements!$D$4:$D$2003,Movements!$B$4:$B$2003,$A298,Movements!$F$4:$F$2003,Locations!$A$14)-SUMIFS(Movements!$D$4:$D$2003,Movements!$B$4:$B$2003,$A298,Movements!$E$4:$E$2003,Locations!$A$14))</f>
        <v/>
      </c>
      <c r="L298" s="22" t="str">
        <f t="shared" si="8"/>
        <v/>
      </c>
      <c r="M298" s="21" t="str">
        <f>IF($A298="","",N(Items!E298))</f>
        <v/>
      </c>
      <c r="N298" s="23" t="str">
        <f t="shared" si="9"/>
        <v/>
      </c>
      <c r="O298" s="21" t="str">
        <f>IF($A298="","",IF(L298&lt;=M298,MAX(0,N(Items!F298)-L298),0))</f>
        <v/>
      </c>
      <c r="P298" s="24" t="str">
        <f>IF($A298="","",ROUND(L298*N(Items!D298),2))</f>
        <v/>
      </c>
    </row>
    <row r="299" spans="1:16" x14ac:dyDescent="0.3">
      <c r="A299" s="16" t="str">
        <f>IF(Items!A299="","",Items!A299)</f>
        <v/>
      </c>
      <c r="B299" s="16" t="str">
        <f>IF($A299="","",Items!B299)</f>
        <v/>
      </c>
      <c r="C299" s="16" t="str">
        <f>IF($A299="","",Items!C299&amp;"")</f>
        <v/>
      </c>
      <c r="D299" s="21" t="str">
        <f>IF(OR($A299="",Locations!$A$7=""),"",N(Opening!C299)+SUMIFS(Movements!$D$4:$D$2003,Movements!$B$4:$B$2003,$A299,Movements!$F$4:$F$2003,Locations!$A$7)-SUMIFS(Movements!$D$4:$D$2003,Movements!$B$4:$B$2003,$A299,Movements!$E$4:$E$2003,Locations!$A$7))</f>
        <v/>
      </c>
      <c r="E299" s="21" t="str">
        <f>IF(OR($A299="",Locations!$A$8=""),"",N(Opening!D299)+SUMIFS(Movements!$D$4:$D$2003,Movements!$B$4:$B$2003,$A299,Movements!$F$4:$F$2003,Locations!$A$8)-SUMIFS(Movements!$D$4:$D$2003,Movements!$B$4:$B$2003,$A299,Movements!$E$4:$E$2003,Locations!$A$8))</f>
        <v/>
      </c>
      <c r="F299" s="21" t="str">
        <f>IF(OR($A299="",Locations!$A$9=""),"",N(Opening!E299)+SUMIFS(Movements!$D$4:$D$2003,Movements!$B$4:$B$2003,$A299,Movements!$F$4:$F$2003,Locations!$A$9)-SUMIFS(Movements!$D$4:$D$2003,Movements!$B$4:$B$2003,$A299,Movements!$E$4:$E$2003,Locations!$A$9))</f>
        <v/>
      </c>
      <c r="G299" s="21" t="str">
        <f>IF(OR($A299="",Locations!$A$10=""),"",N(Opening!F299)+SUMIFS(Movements!$D$4:$D$2003,Movements!$B$4:$B$2003,$A299,Movements!$F$4:$F$2003,Locations!$A$10)-SUMIFS(Movements!$D$4:$D$2003,Movements!$B$4:$B$2003,$A299,Movements!$E$4:$E$2003,Locations!$A$10))</f>
        <v/>
      </c>
      <c r="H299" s="21" t="str">
        <f>IF(OR($A299="",Locations!$A$11=""),"",N(Opening!G299)+SUMIFS(Movements!$D$4:$D$2003,Movements!$B$4:$B$2003,$A299,Movements!$F$4:$F$2003,Locations!$A$11)-SUMIFS(Movements!$D$4:$D$2003,Movements!$B$4:$B$2003,$A299,Movements!$E$4:$E$2003,Locations!$A$11))</f>
        <v/>
      </c>
      <c r="I299" s="21" t="str">
        <f>IF(OR($A299="",Locations!$A$12=""),"",N(Opening!H299)+SUMIFS(Movements!$D$4:$D$2003,Movements!$B$4:$B$2003,$A299,Movements!$F$4:$F$2003,Locations!$A$12)-SUMIFS(Movements!$D$4:$D$2003,Movements!$B$4:$B$2003,$A299,Movements!$E$4:$E$2003,Locations!$A$12))</f>
        <v/>
      </c>
      <c r="J299" s="21" t="str">
        <f>IF(OR($A299="",Locations!$A$13=""),"",N(Opening!I299)+SUMIFS(Movements!$D$4:$D$2003,Movements!$B$4:$B$2003,$A299,Movements!$F$4:$F$2003,Locations!$A$13)-SUMIFS(Movements!$D$4:$D$2003,Movements!$B$4:$B$2003,$A299,Movements!$E$4:$E$2003,Locations!$A$13))</f>
        <v/>
      </c>
      <c r="K299" s="21" t="str">
        <f>IF(OR($A299="",Locations!$A$14=""),"",N(Opening!J299)+SUMIFS(Movements!$D$4:$D$2003,Movements!$B$4:$B$2003,$A299,Movements!$F$4:$F$2003,Locations!$A$14)-SUMIFS(Movements!$D$4:$D$2003,Movements!$B$4:$B$2003,$A299,Movements!$E$4:$E$2003,Locations!$A$14))</f>
        <v/>
      </c>
      <c r="L299" s="22" t="str">
        <f t="shared" si="8"/>
        <v/>
      </c>
      <c r="M299" s="21" t="str">
        <f>IF($A299="","",N(Items!E299))</f>
        <v/>
      </c>
      <c r="N299" s="23" t="str">
        <f t="shared" si="9"/>
        <v/>
      </c>
      <c r="O299" s="21" t="str">
        <f>IF($A299="","",IF(L299&lt;=M299,MAX(0,N(Items!F299)-L299),0))</f>
        <v/>
      </c>
      <c r="P299" s="24" t="str">
        <f>IF($A299="","",ROUND(L299*N(Items!D299),2))</f>
        <v/>
      </c>
    </row>
    <row r="300" spans="1:16" x14ac:dyDescent="0.3">
      <c r="A300" s="16" t="str">
        <f>IF(Items!A300="","",Items!A300)</f>
        <v/>
      </c>
      <c r="B300" s="16" t="str">
        <f>IF($A300="","",Items!B300)</f>
        <v/>
      </c>
      <c r="C300" s="16" t="str">
        <f>IF($A300="","",Items!C300&amp;"")</f>
        <v/>
      </c>
      <c r="D300" s="21" t="str">
        <f>IF(OR($A300="",Locations!$A$7=""),"",N(Opening!C300)+SUMIFS(Movements!$D$4:$D$2003,Movements!$B$4:$B$2003,$A300,Movements!$F$4:$F$2003,Locations!$A$7)-SUMIFS(Movements!$D$4:$D$2003,Movements!$B$4:$B$2003,$A300,Movements!$E$4:$E$2003,Locations!$A$7))</f>
        <v/>
      </c>
      <c r="E300" s="21" t="str">
        <f>IF(OR($A300="",Locations!$A$8=""),"",N(Opening!D300)+SUMIFS(Movements!$D$4:$D$2003,Movements!$B$4:$B$2003,$A300,Movements!$F$4:$F$2003,Locations!$A$8)-SUMIFS(Movements!$D$4:$D$2003,Movements!$B$4:$B$2003,$A300,Movements!$E$4:$E$2003,Locations!$A$8))</f>
        <v/>
      </c>
      <c r="F300" s="21" t="str">
        <f>IF(OR($A300="",Locations!$A$9=""),"",N(Opening!E300)+SUMIFS(Movements!$D$4:$D$2003,Movements!$B$4:$B$2003,$A300,Movements!$F$4:$F$2003,Locations!$A$9)-SUMIFS(Movements!$D$4:$D$2003,Movements!$B$4:$B$2003,$A300,Movements!$E$4:$E$2003,Locations!$A$9))</f>
        <v/>
      </c>
      <c r="G300" s="21" t="str">
        <f>IF(OR($A300="",Locations!$A$10=""),"",N(Opening!F300)+SUMIFS(Movements!$D$4:$D$2003,Movements!$B$4:$B$2003,$A300,Movements!$F$4:$F$2003,Locations!$A$10)-SUMIFS(Movements!$D$4:$D$2003,Movements!$B$4:$B$2003,$A300,Movements!$E$4:$E$2003,Locations!$A$10))</f>
        <v/>
      </c>
      <c r="H300" s="21" t="str">
        <f>IF(OR($A300="",Locations!$A$11=""),"",N(Opening!G300)+SUMIFS(Movements!$D$4:$D$2003,Movements!$B$4:$B$2003,$A300,Movements!$F$4:$F$2003,Locations!$A$11)-SUMIFS(Movements!$D$4:$D$2003,Movements!$B$4:$B$2003,$A300,Movements!$E$4:$E$2003,Locations!$A$11))</f>
        <v/>
      </c>
      <c r="I300" s="21" t="str">
        <f>IF(OR($A300="",Locations!$A$12=""),"",N(Opening!H300)+SUMIFS(Movements!$D$4:$D$2003,Movements!$B$4:$B$2003,$A300,Movements!$F$4:$F$2003,Locations!$A$12)-SUMIFS(Movements!$D$4:$D$2003,Movements!$B$4:$B$2003,$A300,Movements!$E$4:$E$2003,Locations!$A$12))</f>
        <v/>
      </c>
      <c r="J300" s="21" t="str">
        <f>IF(OR($A300="",Locations!$A$13=""),"",N(Opening!I300)+SUMIFS(Movements!$D$4:$D$2003,Movements!$B$4:$B$2003,$A300,Movements!$F$4:$F$2003,Locations!$A$13)-SUMIFS(Movements!$D$4:$D$2003,Movements!$B$4:$B$2003,$A300,Movements!$E$4:$E$2003,Locations!$A$13))</f>
        <v/>
      </c>
      <c r="K300" s="21" t="str">
        <f>IF(OR($A300="",Locations!$A$14=""),"",N(Opening!J300)+SUMIFS(Movements!$D$4:$D$2003,Movements!$B$4:$B$2003,$A300,Movements!$F$4:$F$2003,Locations!$A$14)-SUMIFS(Movements!$D$4:$D$2003,Movements!$B$4:$B$2003,$A300,Movements!$E$4:$E$2003,Locations!$A$14))</f>
        <v/>
      </c>
      <c r="L300" s="22" t="str">
        <f t="shared" si="8"/>
        <v/>
      </c>
      <c r="M300" s="21" t="str">
        <f>IF($A300="","",N(Items!E300))</f>
        <v/>
      </c>
      <c r="N300" s="23" t="str">
        <f t="shared" si="9"/>
        <v/>
      </c>
      <c r="O300" s="21" t="str">
        <f>IF($A300="","",IF(L300&lt;=M300,MAX(0,N(Items!F300)-L300),0))</f>
        <v/>
      </c>
      <c r="P300" s="24" t="str">
        <f>IF($A300="","",ROUND(L300*N(Items!D300),2))</f>
        <v/>
      </c>
    </row>
    <row r="301" spans="1:16" x14ac:dyDescent="0.3">
      <c r="A301" s="16" t="str">
        <f>IF(Items!A301="","",Items!A301)</f>
        <v/>
      </c>
      <c r="B301" s="16" t="str">
        <f>IF($A301="","",Items!B301)</f>
        <v/>
      </c>
      <c r="C301" s="16" t="str">
        <f>IF($A301="","",Items!C301&amp;"")</f>
        <v/>
      </c>
      <c r="D301" s="21" t="str">
        <f>IF(OR($A301="",Locations!$A$7=""),"",N(Opening!C301)+SUMIFS(Movements!$D$4:$D$2003,Movements!$B$4:$B$2003,$A301,Movements!$F$4:$F$2003,Locations!$A$7)-SUMIFS(Movements!$D$4:$D$2003,Movements!$B$4:$B$2003,$A301,Movements!$E$4:$E$2003,Locations!$A$7))</f>
        <v/>
      </c>
      <c r="E301" s="21" t="str">
        <f>IF(OR($A301="",Locations!$A$8=""),"",N(Opening!D301)+SUMIFS(Movements!$D$4:$D$2003,Movements!$B$4:$B$2003,$A301,Movements!$F$4:$F$2003,Locations!$A$8)-SUMIFS(Movements!$D$4:$D$2003,Movements!$B$4:$B$2003,$A301,Movements!$E$4:$E$2003,Locations!$A$8))</f>
        <v/>
      </c>
      <c r="F301" s="21" t="str">
        <f>IF(OR($A301="",Locations!$A$9=""),"",N(Opening!E301)+SUMIFS(Movements!$D$4:$D$2003,Movements!$B$4:$B$2003,$A301,Movements!$F$4:$F$2003,Locations!$A$9)-SUMIFS(Movements!$D$4:$D$2003,Movements!$B$4:$B$2003,$A301,Movements!$E$4:$E$2003,Locations!$A$9))</f>
        <v/>
      </c>
      <c r="G301" s="21" t="str">
        <f>IF(OR($A301="",Locations!$A$10=""),"",N(Opening!F301)+SUMIFS(Movements!$D$4:$D$2003,Movements!$B$4:$B$2003,$A301,Movements!$F$4:$F$2003,Locations!$A$10)-SUMIFS(Movements!$D$4:$D$2003,Movements!$B$4:$B$2003,$A301,Movements!$E$4:$E$2003,Locations!$A$10))</f>
        <v/>
      </c>
      <c r="H301" s="21" t="str">
        <f>IF(OR($A301="",Locations!$A$11=""),"",N(Opening!G301)+SUMIFS(Movements!$D$4:$D$2003,Movements!$B$4:$B$2003,$A301,Movements!$F$4:$F$2003,Locations!$A$11)-SUMIFS(Movements!$D$4:$D$2003,Movements!$B$4:$B$2003,$A301,Movements!$E$4:$E$2003,Locations!$A$11))</f>
        <v/>
      </c>
      <c r="I301" s="21" t="str">
        <f>IF(OR($A301="",Locations!$A$12=""),"",N(Opening!H301)+SUMIFS(Movements!$D$4:$D$2003,Movements!$B$4:$B$2003,$A301,Movements!$F$4:$F$2003,Locations!$A$12)-SUMIFS(Movements!$D$4:$D$2003,Movements!$B$4:$B$2003,$A301,Movements!$E$4:$E$2003,Locations!$A$12))</f>
        <v/>
      </c>
      <c r="J301" s="21" t="str">
        <f>IF(OR($A301="",Locations!$A$13=""),"",N(Opening!I301)+SUMIFS(Movements!$D$4:$D$2003,Movements!$B$4:$B$2003,$A301,Movements!$F$4:$F$2003,Locations!$A$13)-SUMIFS(Movements!$D$4:$D$2003,Movements!$B$4:$B$2003,$A301,Movements!$E$4:$E$2003,Locations!$A$13))</f>
        <v/>
      </c>
      <c r="K301" s="21" t="str">
        <f>IF(OR($A301="",Locations!$A$14=""),"",N(Opening!J301)+SUMIFS(Movements!$D$4:$D$2003,Movements!$B$4:$B$2003,$A301,Movements!$F$4:$F$2003,Locations!$A$14)-SUMIFS(Movements!$D$4:$D$2003,Movements!$B$4:$B$2003,$A301,Movements!$E$4:$E$2003,Locations!$A$14))</f>
        <v/>
      </c>
      <c r="L301" s="22" t="str">
        <f t="shared" si="8"/>
        <v/>
      </c>
      <c r="M301" s="21" t="str">
        <f>IF($A301="","",N(Items!E301))</f>
        <v/>
      </c>
      <c r="N301" s="23" t="str">
        <f t="shared" si="9"/>
        <v/>
      </c>
      <c r="O301" s="21" t="str">
        <f>IF($A301="","",IF(L301&lt;=M301,MAX(0,N(Items!F301)-L301),0))</f>
        <v/>
      </c>
      <c r="P301" s="24" t="str">
        <f>IF($A301="","",ROUND(L301*N(Items!D301),2))</f>
        <v/>
      </c>
    </row>
    <row r="302" spans="1:16" x14ac:dyDescent="0.3">
      <c r="A302" s="16" t="str">
        <f>IF(Items!A302="","",Items!A302)</f>
        <v/>
      </c>
      <c r="B302" s="16" t="str">
        <f>IF($A302="","",Items!B302)</f>
        <v/>
      </c>
      <c r="C302" s="16" t="str">
        <f>IF($A302="","",Items!C302&amp;"")</f>
        <v/>
      </c>
      <c r="D302" s="21" t="str">
        <f>IF(OR($A302="",Locations!$A$7=""),"",N(Opening!C302)+SUMIFS(Movements!$D$4:$D$2003,Movements!$B$4:$B$2003,$A302,Movements!$F$4:$F$2003,Locations!$A$7)-SUMIFS(Movements!$D$4:$D$2003,Movements!$B$4:$B$2003,$A302,Movements!$E$4:$E$2003,Locations!$A$7))</f>
        <v/>
      </c>
      <c r="E302" s="21" t="str">
        <f>IF(OR($A302="",Locations!$A$8=""),"",N(Opening!D302)+SUMIFS(Movements!$D$4:$D$2003,Movements!$B$4:$B$2003,$A302,Movements!$F$4:$F$2003,Locations!$A$8)-SUMIFS(Movements!$D$4:$D$2003,Movements!$B$4:$B$2003,$A302,Movements!$E$4:$E$2003,Locations!$A$8))</f>
        <v/>
      </c>
      <c r="F302" s="21" t="str">
        <f>IF(OR($A302="",Locations!$A$9=""),"",N(Opening!E302)+SUMIFS(Movements!$D$4:$D$2003,Movements!$B$4:$B$2003,$A302,Movements!$F$4:$F$2003,Locations!$A$9)-SUMIFS(Movements!$D$4:$D$2003,Movements!$B$4:$B$2003,$A302,Movements!$E$4:$E$2003,Locations!$A$9))</f>
        <v/>
      </c>
      <c r="G302" s="21" t="str">
        <f>IF(OR($A302="",Locations!$A$10=""),"",N(Opening!F302)+SUMIFS(Movements!$D$4:$D$2003,Movements!$B$4:$B$2003,$A302,Movements!$F$4:$F$2003,Locations!$A$10)-SUMIFS(Movements!$D$4:$D$2003,Movements!$B$4:$B$2003,$A302,Movements!$E$4:$E$2003,Locations!$A$10))</f>
        <v/>
      </c>
      <c r="H302" s="21" t="str">
        <f>IF(OR($A302="",Locations!$A$11=""),"",N(Opening!G302)+SUMIFS(Movements!$D$4:$D$2003,Movements!$B$4:$B$2003,$A302,Movements!$F$4:$F$2003,Locations!$A$11)-SUMIFS(Movements!$D$4:$D$2003,Movements!$B$4:$B$2003,$A302,Movements!$E$4:$E$2003,Locations!$A$11))</f>
        <v/>
      </c>
      <c r="I302" s="21" t="str">
        <f>IF(OR($A302="",Locations!$A$12=""),"",N(Opening!H302)+SUMIFS(Movements!$D$4:$D$2003,Movements!$B$4:$B$2003,$A302,Movements!$F$4:$F$2003,Locations!$A$12)-SUMIFS(Movements!$D$4:$D$2003,Movements!$B$4:$B$2003,$A302,Movements!$E$4:$E$2003,Locations!$A$12))</f>
        <v/>
      </c>
      <c r="J302" s="21" t="str">
        <f>IF(OR($A302="",Locations!$A$13=""),"",N(Opening!I302)+SUMIFS(Movements!$D$4:$D$2003,Movements!$B$4:$B$2003,$A302,Movements!$F$4:$F$2003,Locations!$A$13)-SUMIFS(Movements!$D$4:$D$2003,Movements!$B$4:$B$2003,$A302,Movements!$E$4:$E$2003,Locations!$A$13))</f>
        <v/>
      </c>
      <c r="K302" s="21" t="str">
        <f>IF(OR($A302="",Locations!$A$14=""),"",N(Opening!J302)+SUMIFS(Movements!$D$4:$D$2003,Movements!$B$4:$B$2003,$A302,Movements!$F$4:$F$2003,Locations!$A$14)-SUMIFS(Movements!$D$4:$D$2003,Movements!$B$4:$B$2003,$A302,Movements!$E$4:$E$2003,Locations!$A$14))</f>
        <v/>
      </c>
      <c r="L302" s="22" t="str">
        <f t="shared" si="8"/>
        <v/>
      </c>
      <c r="M302" s="21" t="str">
        <f>IF($A302="","",N(Items!E302))</f>
        <v/>
      </c>
      <c r="N302" s="23" t="str">
        <f t="shared" si="9"/>
        <v/>
      </c>
      <c r="O302" s="21" t="str">
        <f>IF($A302="","",IF(L302&lt;=M302,MAX(0,N(Items!F302)-L302),0))</f>
        <v/>
      </c>
      <c r="P302" s="24" t="str">
        <f>IF($A302="","",ROUND(L302*N(Items!D302),2))</f>
        <v/>
      </c>
    </row>
    <row r="303" spans="1:16" x14ac:dyDescent="0.3">
      <c r="A303" s="16" t="str">
        <f>IF(Items!A303="","",Items!A303)</f>
        <v/>
      </c>
      <c r="B303" s="16" t="str">
        <f>IF($A303="","",Items!B303)</f>
        <v/>
      </c>
      <c r="C303" s="16" t="str">
        <f>IF($A303="","",Items!C303&amp;"")</f>
        <v/>
      </c>
      <c r="D303" s="21" t="str">
        <f>IF(OR($A303="",Locations!$A$7=""),"",N(Opening!C303)+SUMIFS(Movements!$D$4:$D$2003,Movements!$B$4:$B$2003,$A303,Movements!$F$4:$F$2003,Locations!$A$7)-SUMIFS(Movements!$D$4:$D$2003,Movements!$B$4:$B$2003,$A303,Movements!$E$4:$E$2003,Locations!$A$7))</f>
        <v/>
      </c>
      <c r="E303" s="21" t="str">
        <f>IF(OR($A303="",Locations!$A$8=""),"",N(Opening!D303)+SUMIFS(Movements!$D$4:$D$2003,Movements!$B$4:$B$2003,$A303,Movements!$F$4:$F$2003,Locations!$A$8)-SUMIFS(Movements!$D$4:$D$2003,Movements!$B$4:$B$2003,$A303,Movements!$E$4:$E$2003,Locations!$A$8))</f>
        <v/>
      </c>
      <c r="F303" s="21" t="str">
        <f>IF(OR($A303="",Locations!$A$9=""),"",N(Opening!E303)+SUMIFS(Movements!$D$4:$D$2003,Movements!$B$4:$B$2003,$A303,Movements!$F$4:$F$2003,Locations!$A$9)-SUMIFS(Movements!$D$4:$D$2003,Movements!$B$4:$B$2003,$A303,Movements!$E$4:$E$2003,Locations!$A$9))</f>
        <v/>
      </c>
      <c r="G303" s="21" t="str">
        <f>IF(OR($A303="",Locations!$A$10=""),"",N(Opening!F303)+SUMIFS(Movements!$D$4:$D$2003,Movements!$B$4:$B$2003,$A303,Movements!$F$4:$F$2003,Locations!$A$10)-SUMIFS(Movements!$D$4:$D$2003,Movements!$B$4:$B$2003,$A303,Movements!$E$4:$E$2003,Locations!$A$10))</f>
        <v/>
      </c>
      <c r="H303" s="21" t="str">
        <f>IF(OR($A303="",Locations!$A$11=""),"",N(Opening!G303)+SUMIFS(Movements!$D$4:$D$2003,Movements!$B$4:$B$2003,$A303,Movements!$F$4:$F$2003,Locations!$A$11)-SUMIFS(Movements!$D$4:$D$2003,Movements!$B$4:$B$2003,$A303,Movements!$E$4:$E$2003,Locations!$A$11))</f>
        <v/>
      </c>
      <c r="I303" s="21" t="str">
        <f>IF(OR($A303="",Locations!$A$12=""),"",N(Opening!H303)+SUMIFS(Movements!$D$4:$D$2003,Movements!$B$4:$B$2003,$A303,Movements!$F$4:$F$2003,Locations!$A$12)-SUMIFS(Movements!$D$4:$D$2003,Movements!$B$4:$B$2003,$A303,Movements!$E$4:$E$2003,Locations!$A$12))</f>
        <v/>
      </c>
      <c r="J303" s="21" t="str">
        <f>IF(OR($A303="",Locations!$A$13=""),"",N(Opening!I303)+SUMIFS(Movements!$D$4:$D$2003,Movements!$B$4:$B$2003,$A303,Movements!$F$4:$F$2003,Locations!$A$13)-SUMIFS(Movements!$D$4:$D$2003,Movements!$B$4:$B$2003,$A303,Movements!$E$4:$E$2003,Locations!$A$13))</f>
        <v/>
      </c>
      <c r="K303" s="21" t="str">
        <f>IF(OR($A303="",Locations!$A$14=""),"",N(Opening!J303)+SUMIFS(Movements!$D$4:$D$2003,Movements!$B$4:$B$2003,$A303,Movements!$F$4:$F$2003,Locations!$A$14)-SUMIFS(Movements!$D$4:$D$2003,Movements!$B$4:$B$2003,$A303,Movements!$E$4:$E$2003,Locations!$A$14))</f>
        <v/>
      </c>
      <c r="L303" s="22" t="str">
        <f t="shared" si="8"/>
        <v/>
      </c>
      <c r="M303" s="21" t="str">
        <f>IF($A303="","",N(Items!E303))</f>
        <v/>
      </c>
      <c r="N303" s="23" t="str">
        <f t="shared" si="9"/>
        <v/>
      </c>
      <c r="O303" s="21" t="str">
        <f>IF($A303="","",IF(L303&lt;=M303,MAX(0,N(Items!F303)-L303),0))</f>
        <v/>
      </c>
      <c r="P303" s="24" t="str">
        <f>IF($A303="","",ROUND(L303*N(Items!D303),2))</f>
        <v/>
      </c>
    </row>
    <row r="304" spans="1:16" x14ac:dyDescent="0.3">
      <c r="A304" s="16" t="str">
        <f>IF(Items!A304="","",Items!A304)</f>
        <v/>
      </c>
      <c r="B304" s="16" t="str">
        <f>IF($A304="","",Items!B304)</f>
        <v/>
      </c>
      <c r="C304" s="16" t="str">
        <f>IF($A304="","",Items!C304&amp;"")</f>
        <v/>
      </c>
      <c r="D304" s="21" t="str">
        <f>IF(OR($A304="",Locations!$A$7=""),"",N(Opening!C304)+SUMIFS(Movements!$D$4:$D$2003,Movements!$B$4:$B$2003,$A304,Movements!$F$4:$F$2003,Locations!$A$7)-SUMIFS(Movements!$D$4:$D$2003,Movements!$B$4:$B$2003,$A304,Movements!$E$4:$E$2003,Locations!$A$7))</f>
        <v/>
      </c>
      <c r="E304" s="21" t="str">
        <f>IF(OR($A304="",Locations!$A$8=""),"",N(Opening!D304)+SUMIFS(Movements!$D$4:$D$2003,Movements!$B$4:$B$2003,$A304,Movements!$F$4:$F$2003,Locations!$A$8)-SUMIFS(Movements!$D$4:$D$2003,Movements!$B$4:$B$2003,$A304,Movements!$E$4:$E$2003,Locations!$A$8))</f>
        <v/>
      </c>
      <c r="F304" s="21" t="str">
        <f>IF(OR($A304="",Locations!$A$9=""),"",N(Opening!E304)+SUMIFS(Movements!$D$4:$D$2003,Movements!$B$4:$B$2003,$A304,Movements!$F$4:$F$2003,Locations!$A$9)-SUMIFS(Movements!$D$4:$D$2003,Movements!$B$4:$B$2003,$A304,Movements!$E$4:$E$2003,Locations!$A$9))</f>
        <v/>
      </c>
      <c r="G304" s="21" t="str">
        <f>IF(OR($A304="",Locations!$A$10=""),"",N(Opening!F304)+SUMIFS(Movements!$D$4:$D$2003,Movements!$B$4:$B$2003,$A304,Movements!$F$4:$F$2003,Locations!$A$10)-SUMIFS(Movements!$D$4:$D$2003,Movements!$B$4:$B$2003,$A304,Movements!$E$4:$E$2003,Locations!$A$10))</f>
        <v/>
      </c>
      <c r="H304" s="21" t="str">
        <f>IF(OR($A304="",Locations!$A$11=""),"",N(Opening!G304)+SUMIFS(Movements!$D$4:$D$2003,Movements!$B$4:$B$2003,$A304,Movements!$F$4:$F$2003,Locations!$A$11)-SUMIFS(Movements!$D$4:$D$2003,Movements!$B$4:$B$2003,$A304,Movements!$E$4:$E$2003,Locations!$A$11))</f>
        <v/>
      </c>
      <c r="I304" s="21" t="str">
        <f>IF(OR($A304="",Locations!$A$12=""),"",N(Opening!H304)+SUMIFS(Movements!$D$4:$D$2003,Movements!$B$4:$B$2003,$A304,Movements!$F$4:$F$2003,Locations!$A$12)-SUMIFS(Movements!$D$4:$D$2003,Movements!$B$4:$B$2003,$A304,Movements!$E$4:$E$2003,Locations!$A$12))</f>
        <v/>
      </c>
      <c r="J304" s="21" t="str">
        <f>IF(OR($A304="",Locations!$A$13=""),"",N(Opening!I304)+SUMIFS(Movements!$D$4:$D$2003,Movements!$B$4:$B$2003,$A304,Movements!$F$4:$F$2003,Locations!$A$13)-SUMIFS(Movements!$D$4:$D$2003,Movements!$B$4:$B$2003,$A304,Movements!$E$4:$E$2003,Locations!$A$13))</f>
        <v/>
      </c>
      <c r="K304" s="21" t="str">
        <f>IF(OR($A304="",Locations!$A$14=""),"",N(Opening!J304)+SUMIFS(Movements!$D$4:$D$2003,Movements!$B$4:$B$2003,$A304,Movements!$F$4:$F$2003,Locations!$A$14)-SUMIFS(Movements!$D$4:$D$2003,Movements!$B$4:$B$2003,$A304,Movements!$E$4:$E$2003,Locations!$A$14))</f>
        <v/>
      </c>
      <c r="L304" s="22" t="str">
        <f t="shared" si="8"/>
        <v/>
      </c>
      <c r="M304" s="21" t="str">
        <f>IF($A304="","",N(Items!E304))</f>
        <v/>
      </c>
      <c r="N304" s="23" t="str">
        <f t="shared" si="9"/>
        <v/>
      </c>
      <c r="O304" s="21" t="str">
        <f>IF($A304="","",IF(L304&lt;=M304,MAX(0,N(Items!F304)-L304),0))</f>
        <v/>
      </c>
      <c r="P304" s="24" t="str">
        <f>IF($A304="","",ROUND(L304*N(Items!D304),2))</f>
        <v/>
      </c>
    </row>
    <row r="305" spans="1:16" x14ac:dyDescent="0.3">
      <c r="A305" s="16" t="str">
        <f>IF(Items!A305="","",Items!A305)</f>
        <v/>
      </c>
      <c r="B305" s="16" t="str">
        <f>IF($A305="","",Items!B305)</f>
        <v/>
      </c>
      <c r="C305" s="16" t="str">
        <f>IF($A305="","",Items!C305&amp;"")</f>
        <v/>
      </c>
      <c r="D305" s="21" t="str">
        <f>IF(OR($A305="",Locations!$A$7=""),"",N(Opening!C305)+SUMIFS(Movements!$D$4:$D$2003,Movements!$B$4:$B$2003,$A305,Movements!$F$4:$F$2003,Locations!$A$7)-SUMIFS(Movements!$D$4:$D$2003,Movements!$B$4:$B$2003,$A305,Movements!$E$4:$E$2003,Locations!$A$7))</f>
        <v/>
      </c>
      <c r="E305" s="21" t="str">
        <f>IF(OR($A305="",Locations!$A$8=""),"",N(Opening!D305)+SUMIFS(Movements!$D$4:$D$2003,Movements!$B$4:$B$2003,$A305,Movements!$F$4:$F$2003,Locations!$A$8)-SUMIFS(Movements!$D$4:$D$2003,Movements!$B$4:$B$2003,$A305,Movements!$E$4:$E$2003,Locations!$A$8))</f>
        <v/>
      </c>
      <c r="F305" s="21" t="str">
        <f>IF(OR($A305="",Locations!$A$9=""),"",N(Opening!E305)+SUMIFS(Movements!$D$4:$D$2003,Movements!$B$4:$B$2003,$A305,Movements!$F$4:$F$2003,Locations!$A$9)-SUMIFS(Movements!$D$4:$D$2003,Movements!$B$4:$B$2003,$A305,Movements!$E$4:$E$2003,Locations!$A$9))</f>
        <v/>
      </c>
      <c r="G305" s="21" t="str">
        <f>IF(OR($A305="",Locations!$A$10=""),"",N(Opening!F305)+SUMIFS(Movements!$D$4:$D$2003,Movements!$B$4:$B$2003,$A305,Movements!$F$4:$F$2003,Locations!$A$10)-SUMIFS(Movements!$D$4:$D$2003,Movements!$B$4:$B$2003,$A305,Movements!$E$4:$E$2003,Locations!$A$10))</f>
        <v/>
      </c>
      <c r="H305" s="21" t="str">
        <f>IF(OR($A305="",Locations!$A$11=""),"",N(Opening!G305)+SUMIFS(Movements!$D$4:$D$2003,Movements!$B$4:$B$2003,$A305,Movements!$F$4:$F$2003,Locations!$A$11)-SUMIFS(Movements!$D$4:$D$2003,Movements!$B$4:$B$2003,$A305,Movements!$E$4:$E$2003,Locations!$A$11))</f>
        <v/>
      </c>
      <c r="I305" s="21" t="str">
        <f>IF(OR($A305="",Locations!$A$12=""),"",N(Opening!H305)+SUMIFS(Movements!$D$4:$D$2003,Movements!$B$4:$B$2003,$A305,Movements!$F$4:$F$2003,Locations!$A$12)-SUMIFS(Movements!$D$4:$D$2003,Movements!$B$4:$B$2003,$A305,Movements!$E$4:$E$2003,Locations!$A$12))</f>
        <v/>
      </c>
      <c r="J305" s="21" t="str">
        <f>IF(OR($A305="",Locations!$A$13=""),"",N(Opening!I305)+SUMIFS(Movements!$D$4:$D$2003,Movements!$B$4:$B$2003,$A305,Movements!$F$4:$F$2003,Locations!$A$13)-SUMIFS(Movements!$D$4:$D$2003,Movements!$B$4:$B$2003,$A305,Movements!$E$4:$E$2003,Locations!$A$13))</f>
        <v/>
      </c>
      <c r="K305" s="21" t="str">
        <f>IF(OR($A305="",Locations!$A$14=""),"",N(Opening!J305)+SUMIFS(Movements!$D$4:$D$2003,Movements!$B$4:$B$2003,$A305,Movements!$F$4:$F$2003,Locations!$A$14)-SUMIFS(Movements!$D$4:$D$2003,Movements!$B$4:$B$2003,$A305,Movements!$E$4:$E$2003,Locations!$A$14))</f>
        <v/>
      </c>
      <c r="L305" s="22" t="str">
        <f t="shared" si="8"/>
        <v/>
      </c>
      <c r="M305" s="21" t="str">
        <f>IF($A305="","",N(Items!E305))</f>
        <v/>
      </c>
      <c r="N305" s="23" t="str">
        <f t="shared" si="9"/>
        <v/>
      </c>
      <c r="O305" s="21" t="str">
        <f>IF($A305="","",IF(L305&lt;=M305,MAX(0,N(Items!F305)-L305),0))</f>
        <v/>
      </c>
      <c r="P305" s="24" t="str">
        <f>IF($A305="","",ROUND(L305*N(Items!D305),2))</f>
        <v/>
      </c>
    </row>
    <row r="306" spans="1:16" x14ac:dyDescent="0.3">
      <c r="A306" s="16" t="str">
        <f>IF(Items!A306="","",Items!A306)</f>
        <v/>
      </c>
      <c r="B306" s="16" t="str">
        <f>IF($A306="","",Items!B306)</f>
        <v/>
      </c>
      <c r="C306" s="16" t="str">
        <f>IF($A306="","",Items!C306&amp;"")</f>
        <v/>
      </c>
      <c r="D306" s="21" t="str">
        <f>IF(OR($A306="",Locations!$A$7=""),"",N(Opening!C306)+SUMIFS(Movements!$D$4:$D$2003,Movements!$B$4:$B$2003,$A306,Movements!$F$4:$F$2003,Locations!$A$7)-SUMIFS(Movements!$D$4:$D$2003,Movements!$B$4:$B$2003,$A306,Movements!$E$4:$E$2003,Locations!$A$7))</f>
        <v/>
      </c>
      <c r="E306" s="21" t="str">
        <f>IF(OR($A306="",Locations!$A$8=""),"",N(Opening!D306)+SUMIFS(Movements!$D$4:$D$2003,Movements!$B$4:$B$2003,$A306,Movements!$F$4:$F$2003,Locations!$A$8)-SUMIFS(Movements!$D$4:$D$2003,Movements!$B$4:$B$2003,$A306,Movements!$E$4:$E$2003,Locations!$A$8))</f>
        <v/>
      </c>
      <c r="F306" s="21" t="str">
        <f>IF(OR($A306="",Locations!$A$9=""),"",N(Opening!E306)+SUMIFS(Movements!$D$4:$D$2003,Movements!$B$4:$B$2003,$A306,Movements!$F$4:$F$2003,Locations!$A$9)-SUMIFS(Movements!$D$4:$D$2003,Movements!$B$4:$B$2003,$A306,Movements!$E$4:$E$2003,Locations!$A$9))</f>
        <v/>
      </c>
      <c r="G306" s="21" t="str">
        <f>IF(OR($A306="",Locations!$A$10=""),"",N(Opening!F306)+SUMIFS(Movements!$D$4:$D$2003,Movements!$B$4:$B$2003,$A306,Movements!$F$4:$F$2003,Locations!$A$10)-SUMIFS(Movements!$D$4:$D$2003,Movements!$B$4:$B$2003,$A306,Movements!$E$4:$E$2003,Locations!$A$10))</f>
        <v/>
      </c>
      <c r="H306" s="21" t="str">
        <f>IF(OR($A306="",Locations!$A$11=""),"",N(Opening!G306)+SUMIFS(Movements!$D$4:$D$2003,Movements!$B$4:$B$2003,$A306,Movements!$F$4:$F$2003,Locations!$A$11)-SUMIFS(Movements!$D$4:$D$2003,Movements!$B$4:$B$2003,$A306,Movements!$E$4:$E$2003,Locations!$A$11))</f>
        <v/>
      </c>
      <c r="I306" s="21" t="str">
        <f>IF(OR($A306="",Locations!$A$12=""),"",N(Opening!H306)+SUMIFS(Movements!$D$4:$D$2003,Movements!$B$4:$B$2003,$A306,Movements!$F$4:$F$2003,Locations!$A$12)-SUMIFS(Movements!$D$4:$D$2003,Movements!$B$4:$B$2003,$A306,Movements!$E$4:$E$2003,Locations!$A$12))</f>
        <v/>
      </c>
      <c r="J306" s="21" t="str">
        <f>IF(OR($A306="",Locations!$A$13=""),"",N(Opening!I306)+SUMIFS(Movements!$D$4:$D$2003,Movements!$B$4:$B$2003,$A306,Movements!$F$4:$F$2003,Locations!$A$13)-SUMIFS(Movements!$D$4:$D$2003,Movements!$B$4:$B$2003,$A306,Movements!$E$4:$E$2003,Locations!$A$13))</f>
        <v/>
      </c>
      <c r="K306" s="21" t="str">
        <f>IF(OR($A306="",Locations!$A$14=""),"",N(Opening!J306)+SUMIFS(Movements!$D$4:$D$2003,Movements!$B$4:$B$2003,$A306,Movements!$F$4:$F$2003,Locations!$A$14)-SUMIFS(Movements!$D$4:$D$2003,Movements!$B$4:$B$2003,$A306,Movements!$E$4:$E$2003,Locations!$A$14))</f>
        <v/>
      </c>
      <c r="L306" s="22" t="str">
        <f t="shared" si="8"/>
        <v/>
      </c>
      <c r="M306" s="21" t="str">
        <f>IF($A306="","",N(Items!E306))</f>
        <v/>
      </c>
      <c r="N306" s="23" t="str">
        <f t="shared" si="9"/>
        <v/>
      </c>
      <c r="O306" s="21" t="str">
        <f>IF($A306="","",IF(L306&lt;=M306,MAX(0,N(Items!F306)-L306),0))</f>
        <v/>
      </c>
      <c r="P306" s="24" t="str">
        <f>IF($A306="","",ROUND(L306*N(Items!D306),2))</f>
        <v/>
      </c>
    </row>
    <row r="307" spans="1:16" x14ac:dyDescent="0.3">
      <c r="A307" s="16" t="str">
        <f>IF(Items!A307="","",Items!A307)</f>
        <v/>
      </c>
      <c r="B307" s="16" t="str">
        <f>IF($A307="","",Items!B307)</f>
        <v/>
      </c>
      <c r="C307" s="16" t="str">
        <f>IF($A307="","",Items!C307&amp;"")</f>
        <v/>
      </c>
      <c r="D307" s="21" t="str">
        <f>IF(OR($A307="",Locations!$A$7=""),"",N(Opening!C307)+SUMIFS(Movements!$D$4:$D$2003,Movements!$B$4:$B$2003,$A307,Movements!$F$4:$F$2003,Locations!$A$7)-SUMIFS(Movements!$D$4:$D$2003,Movements!$B$4:$B$2003,$A307,Movements!$E$4:$E$2003,Locations!$A$7))</f>
        <v/>
      </c>
      <c r="E307" s="21" t="str">
        <f>IF(OR($A307="",Locations!$A$8=""),"",N(Opening!D307)+SUMIFS(Movements!$D$4:$D$2003,Movements!$B$4:$B$2003,$A307,Movements!$F$4:$F$2003,Locations!$A$8)-SUMIFS(Movements!$D$4:$D$2003,Movements!$B$4:$B$2003,$A307,Movements!$E$4:$E$2003,Locations!$A$8))</f>
        <v/>
      </c>
      <c r="F307" s="21" t="str">
        <f>IF(OR($A307="",Locations!$A$9=""),"",N(Opening!E307)+SUMIFS(Movements!$D$4:$D$2003,Movements!$B$4:$B$2003,$A307,Movements!$F$4:$F$2003,Locations!$A$9)-SUMIFS(Movements!$D$4:$D$2003,Movements!$B$4:$B$2003,$A307,Movements!$E$4:$E$2003,Locations!$A$9))</f>
        <v/>
      </c>
      <c r="G307" s="21" t="str">
        <f>IF(OR($A307="",Locations!$A$10=""),"",N(Opening!F307)+SUMIFS(Movements!$D$4:$D$2003,Movements!$B$4:$B$2003,$A307,Movements!$F$4:$F$2003,Locations!$A$10)-SUMIFS(Movements!$D$4:$D$2003,Movements!$B$4:$B$2003,$A307,Movements!$E$4:$E$2003,Locations!$A$10))</f>
        <v/>
      </c>
      <c r="H307" s="21" t="str">
        <f>IF(OR($A307="",Locations!$A$11=""),"",N(Opening!G307)+SUMIFS(Movements!$D$4:$D$2003,Movements!$B$4:$B$2003,$A307,Movements!$F$4:$F$2003,Locations!$A$11)-SUMIFS(Movements!$D$4:$D$2003,Movements!$B$4:$B$2003,$A307,Movements!$E$4:$E$2003,Locations!$A$11))</f>
        <v/>
      </c>
      <c r="I307" s="21" t="str">
        <f>IF(OR($A307="",Locations!$A$12=""),"",N(Opening!H307)+SUMIFS(Movements!$D$4:$D$2003,Movements!$B$4:$B$2003,$A307,Movements!$F$4:$F$2003,Locations!$A$12)-SUMIFS(Movements!$D$4:$D$2003,Movements!$B$4:$B$2003,$A307,Movements!$E$4:$E$2003,Locations!$A$12))</f>
        <v/>
      </c>
      <c r="J307" s="21" t="str">
        <f>IF(OR($A307="",Locations!$A$13=""),"",N(Opening!I307)+SUMIFS(Movements!$D$4:$D$2003,Movements!$B$4:$B$2003,$A307,Movements!$F$4:$F$2003,Locations!$A$13)-SUMIFS(Movements!$D$4:$D$2003,Movements!$B$4:$B$2003,$A307,Movements!$E$4:$E$2003,Locations!$A$13))</f>
        <v/>
      </c>
      <c r="K307" s="21" t="str">
        <f>IF(OR($A307="",Locations!$A$14=""),"",N(Opening!J307)+SUMIFS(Movements!$D$4:$D$2003,Movements!$B$4:$B$2003,$A307,Movements!$F$4:$F$2003,Locations!$A$14)-SUMIFS(Movements!$D$4:$D$2003,Movements!$B$4:$B$2003,$A307,Movements!$E$4:$E$2003,Locations!$A$14))</f>
        <v/>
      </c>
      <c r="L307" s="22" t="str">
        <f t="shared" si="8"/>
        <v/>
      </c>
      <c r="M307" s="21" t="str">
        <f>IF($A307="","",N(Items!E307))</f>
        <v/>
      </c>
      <c r="N307" s="23" t="str">
        <f t="shared" si="9"/>
        <v/>
      </c>
      <c r="O307" s="21" t="str">
        <f>IF($A307="","",IF(L307&lt;=M307,MAX(0,N(Items!F307)-L307),0))</f>
        <v/>
      </c>
      <c r="P307" s="24" t="str">
        <f>IF($A307="","",ROUND(L307*N(Items!D307),2))</f>
        <v/>
      </c>
    </row>
    <row r="308" spans="1:16" x14ac:dyDescent="0.3">
      <c r="A308" s="16" t="str">
        <f>IF(Items!A308="","",Items!A308)</f>
        <v/>
      </c>
      <c r="B308" s="16" t="str">
        <f>IF($A308="","",Items!B308)</f>
        <v/>
      </c>
      <c r="C308" s="16" t="str">
        <f>IF($A308="","",Items!C308&amp;"")</f>
        <v/>
      </c>
      <c r="D308" s="21" t="str">
        <f>IF(OR($A308="",Locations!$A$7=""),"",N(Opening!C308)+SUMIFS(Movements!$D$4:$D$2003,Movements!$B$4:$B$2003,$A308,Movements!$F$4:$F$2003,Locations!$A$7)-SUMIFS(Movements!$D$4:$D$2003,Movements!$B$4:$B$2003,$A308,Movements!$E$4:$E$2003,Locations!$A$7))</f>
        <v/>
      </c>
      <c r="E308" s="21" t="str">
        <f>IF(OR($A308="",Locations!$A$8=""),"",N(Opening!D308)+SUMIFS(Movements!$D$4:$D$2003,Movements!$B$4:$B$2003,$A308,Movements!$F$4:$F$2003,Locations!$A$8)-SUMIFS(Movements!$D$4:$D$2003,Movements!$B$4:$B$2003,$A308,Movements!$E$4:$E$2003,Locations!$A$8))</f>
        <v/>
      </c>
      <c r="F308" s="21" t="str">
        <f>IF(OR($A308="",Locations!$A$9=""),"",N(Opening!E308)+SUMIFS(Movements!$D$4:$D$2003,Movements!$B$4:$B$2003,$A308,Movements!$F$4:$F$2003,Locations!$A$9)-SUMIFS(Movements!$D$4:$D$2003,Movements!$B$4:$B$2003,$A308,Movements!$E$4:$E$2003,Locations!$A$9))</f>
        <v/>
      </c>
      <c r="G308" s="21" t="str">
        <f>IF(OR($A308="",Locations!$A$10=""),"",N(Opening!F308)+SUMIFS(Movements!$D$4:$D$2003,Movements!$B$4:$B$2003,$A308,Movements!$F$4:$F$2003,Locations!$A$10)-SUMIFS(Movements!$D$4:$D$2003,Movements!$B$4:$B$2003,$A308,Movements!$E$4:$E$2003,Locations!$A$10))</f>
        <v/>
      </c>
      <c r="H308" s="21" t="str">
        <f>IF(OR($A308="",Locations!$A$11=""),"",N(Opening!G308)+SUMIFS(Movements!$D$4:$D$2003,Movements!$B$4:$B$2003,$A308,Movements!$F$4:$F$2003,Locations!$A$11)-SUMIFS(Movements!$D$4:$D$2003,Movements!$B$4:$B$2003,$A308,Movements!$E$4:$E$2003,Locations!$A$11))</f>
        <v/>
      </c>
      <c r="I308" s="21" t="str">
        <f>IF(OR($A308="",Locations!$A$12=""),"",N(Opening!H308)+SUMIFS(Movements!$D$4:$D$2003,Movements!$B$4:$B$2003,$A308,Movements!$F$4:$F$2003,Locations!$A$12)-SUMIFS(Movements!$D$4:$D$2003,Movements!$B$4:$B$2003,$A308,Movements!$E$4:$E$2003,Locations!$A$12))</f>
        <v/>
      </c>
      <c r="J308" s="21" t="str">
        <f>IF(OR($A308="",Locations!$A$13=""),"",N(Opening!I308)+SUMIFS(Movements!$D$4:$D$2003,Movements!$B$4:$B$2003,$A308,Movements!$F$4:$F$2003,Locations!$A$13)-SUMIFS(Movements!$D$4:$D$2003,Movements!$B$4:$B$2003,$A308,Movements!$E$4:$E$2003,Locations!$A$13))</f>
        <v/>
      </c>
      <c r="K308" s="21" t="str">
        <f>IF(OR($A308="",Locations!$A$14=""),"",N(Opening!J308)+SUMIFS(Movements!$D$4:$D$2003,Movements!$B$4:$B$2003,$A308,Movements!$F$4:$F$2003,Locations!$A$14)-SUMIFS(Movements!$D$4:$D$2003,Movements!$B$4:$B$2003,$A308,Movements!$E$4:$E$2003,Locations!$A$14))</f>
        <v/>
      </c>
      <c r="L308" s="22" t="str">
        <f t="shared" si="8"/>
        <v/>
      </c>
      <c r="M308" s="21" t="str">
        <f>IF($A308="","",N(Items!E308))</f>
        <v/>
      </c>
      <c r="N308" s="23" t="str">
        <f t="shared" si="9"/>
        <v/>
      </c>
      <c r="O308" s="21" t="str">
        <f>IF($A308="","",IF(L308&lt;=M308,MAX(0,N(Items!F308)-L308),0))</f>
        <v/>
      </c>
      <c r="P308" s="24" t="str">
        <f>IF($A308="","",ROUND(L308*N(Items!D308),2))</f>
        <v/>
      </c>
    </row>
    <row r="309" spans="1:16" x14ac:dyDescent="0.3">
      <c r="A309" s="16" t="str">
        <f>IF(Items!A309="","",Items!A309)</f>
        <v/>
      </c>
      <c r="B309" s="16" t="str">
        <f>IF($A309="","",Items!B309)</f>
        <v/>
      </c>
      <c r="C309" s="16" t="str">
        <f>IF($A309="","",Items!C309&amp;"")</f>
        <v/>
      </c>
      <c r="D309" s="21" t="str">
        <f>IF(OR($A309="",Locations!$A$7=""),"",N(Opening!C309)+SUMIFS(Movements!$D$4:$D$2003,Movements!$B$4:$B$2003,$A309,Movements!$F$4:$F$2003,Locations!$A$7)-SUMIFS(Movements!$D$4:$D$2003,Movements!$B$4:$B$2003,$A309,Movements!$E$4:$E$2003,Locations!$A$7))</f>
        <v/>
      </c>
      <c r="E309" s="21" t="str">
        <f>IF(OR($A309="",Locations!$A$8=""),"",N(Opening!D309)+SUMIFS(Movements!$D$4:$D$2003,Movements!$B$4:$B$2003,$A309,Movements!$F$4:$F$2003,Locations!$A$8)-SUMIFS(Movements!$D$4:$D$2003,Movements!$B$4:$B$2003,$A309,Movements!$E$4:$E$2003,Locations!$A$8))</f>
        <v/>
      </c>
      <c r="F309" s="21" t="str">
        <f>IF(OR($A309="",Locations!$A$9=""),"",N(Opening!E309)+SUMIFS(Movements!$D$4:$D$2003,Movements!$B$4:$B$2003,$A309,Movements!$F$4:$F$2003,Locations!$A$9)-SUMIFS(Movements!$D$4:$D$2003,Movements!$B$4:$B$2003,$A309,Movements!$E$4:$E$2003,Locations!$A$9))</f>
        <v/>
      </c>
      <c r="G309" s="21" t="str">
        <f>IF(OR($A309="",Locations!$A$10=""),"",N(Opening!F309)+SUMIFS(Movements!$D$4:$D$2003,Movements!$B$4:$B$2003,$A309,Movements!$F$4:$F$2003,Locations!$A$10)-SUMIFS(Movements!$D$4:$D$2003,Movements!$B$4:$B$2003,$A309,Movements!$E$4:$E$2003,Locations!$A$10))</f>
        <v/>
      </c>
      <c r="H309" s="21" t="str">
        <f>IF(OR($A309="",Locations!$A$11=""),"",N(Opening!G309)+SUMIFS(Movements!$D$4:$D$2003,Movements!$B$4:$B$2003,$A309,Movements!$F$4:$F$2003,Locations!$A$11)-SUMIFS(Movements!$D$4:$D$2003,Movements!$B$4:$B$2003,$A309,Movements!$E$4:$E$2003,Locations!$A$11))</f>
        <v/>
      </c>
      <c r="I309" s="21" t="str">
        <f>IF(OR($A309="",Locations!$A$12=""),"",N(Opening!H309)+SUMIFS(Movements!$D$4:$D$2003,Movements!$B$4:$B$2003,$A309,Movements!$F$4:$F$2003,Locations!$A$12)-SUMIFS(Movements!$D$4:$D$2003,Movements!$B$4:$B$2003,$A309,Movements!$E$4:$E$2003,Locations!$A$12))</f>
        <v/>
      </c>
      <c r="J309" s="21" t="str">
        <f>IF(OR($A309="",Locations!$A$13=""),"",N(Opening!I309)+SUMIFS(Movements!$D$4:$D$2003,Movements!$B$4:$B$2003,$A309,Movements!$F$4:$F$2003,Locations!$A$13)-SUMIFS(Movements!$D$4:$D$2003,Movements!$B$4:$B$2003,$A309,Movements!$E$4:$E$2003,Locations!$A$13))</f>
        <v/>
      </c>
      <c r="K309" s="21" t="str">
        <f>IF(OR($A309="",Locations!$A$14=""),"",N(Opening!J309)+SUMIFS(Movements!$D$4:$D$2003,Movements!$B$4:$B$2003,$A309,Movements!$F$4:$F$2003,Locations!$A$14)-SUMIFS(Movements!$D$4:$D$2003,Movements!$B$4:$B$2003,$A309,Movements!$E$4:$E$2003,Locations!$A$14))</f>
        <v/>
      </c>
      <c r="L309" s="22" t="str">
        <f t="shared" si="8"/>
        <v/>
      </c>
      <c r="M309" s="21" t="str">
        <f>IF($A309="","",N(Items!E309))</f>
        <v/>
      </c>
      <c r="N309" s="23" t="str">
        <f t="shared" si="9"/>
        <v/>
      </c>
      <c r="O309" s="21" t="str">
        <f>IF($A309="","",IF(L309&lt;=M309,MAX(0,N(Items!F309)-L309),0))</f>
        <v/>
      </c>
      <c r="P309" s="24" t="str">
        <f>IF($A309="","",ROUND(L309*N(Items!D309),2))</f>
        <v/>
      </c>
    </row>
    <row r="310" spans="1:16" x14ac:dyDescent="0.3">
      <c r="A310" s="16" t="str">
        <f>IF(Items!A310="","",Items!A310)</f>
        <v/>
      </c>
      <c r="B310" s="16" t="str">
        <f>IF($A310="","",Items!B310)</f>
        <v/>
      </c>
      <c r="C310" s="16" t="str">
        <f>IF($A310="","",Items!C310&amp;"")</f>
        <v/>
      </c>
      <c r="D310" s="21" t="str">
        <f>IF(OR($A310="",Locations!$A$7=""),"",N(Opening!C310)+SUMIFS(Movements!$D$4:$D$2003,Movements!$B$4:$B$2003,$A310,Movements!$F$4:$F$2003,Locations!$A$7)-SUMIFS(Movements!$D$4:$D$2003,Movements!$B$4:$B$2003,$A310,Movements!$E$4:$E$2003,Locations!$A$7))</f>
        <v/>
      </c>
      <c r="E310" s="21" t="str">
        <f>IF(OR($A310="",Locations!$A$8=""),"",N(Opening!D310)+SUMIFS(Movements!$D$4:$D$2003,Movements!$B$4:$B$2003,$A310,Movements!$F$4:$F$2003,Locations!$A$8)-SUMIFS(Movements!$D$4:$D$2003,Movements!$B$4:$B$2003,$A310,Movements!$E$4:$E$2003,Locations!$A$8))</f>
        <v/>
      </c>
      <c r="F310" s="21" t="str">
        <f>IF(OR($A310="",Locations!$A$9=""),"",N(Opening!E310)+SUMIFS(Movements!$D$4:$D$2003,Movements!$B$4:$B$2003,$A310,Movements!$F$4:$F$2003,Locations!$A$9)-SUMIFS(Movements!$D$4:$D$2003,Movements!$B$4:$B$2003,$A310,Movements!$E$4:$E$2003,Locations!$A$9))</f>
        <v/>
      </c>
      <c r="G310" s="21" t="str">
        <f>IF(OR($A310="",Locations!$A$10=""),"",N(Opening!F310)+SUMIFS(Movements!$D$4:$D$2003,Movements!$B$4:$B$2003,$A310,Movements!$F$4:$F$2003,Locations!$A$10)-SUMIFS(Movements!$D$4:$D$2003,Movements!$B$4:$B$2003,$A310,Movements!$E$4:$E$2003,Locations!$A$10))</f>
        <v/>
      </c>
      <c r="H310" s="21" t="str">
        <f>IF(OR($A310="",Locations!$A$11=""),"",N(Opening!G310)+SUMIFS(Movements!$D$4:$D$2003,Movements!$B$4:$B$2003,$A310,Movements!$F$4:$F$2003,Locations!$A$11)-SUMIFS(Movements!$D$4:$D$2003,Movements!$B$4:$B$2003,$A310,Movements!$E$4:$E$2003,Locations!$A$11))</f>
        <v/>
      </c>
      <c r="I310" s="21" t="str">
        <f>IF(OR($A310="",Locations!$A$12=""),"",N(Opening!H310)+SUMIFS(Movements!$D$4:$D$2003,Movements!$B$4:$B$2003,$A310,Movements!$F$4:$F$2003,Locations!$A$12)-SUMIFS(Movements!$D$4:$D$2003,Movements!$B$4:$B$2003,$A310,Movements!$E$4:$E$2003,Locations!$A$12))</f>
        <v/>
      </c>
      <c r="J310" s="21" t="str">
        <f>IF(OR($A310="",Locations!$A$13=""),"",N(Opening!I310)+SUMIFS(Movements!$D$4:$D$2003,Movements!$B$4:$B$2003,$A310,Movements!$F$4:$F$2003,Locations!$A$13)-SUMIFS(Movements!$D$4:$D$2003,Movements!$B$4:$B$2003,$A310,Movements!$E$4:$E$2003,Locations!$A$13))</f>
        <v/>
      </c>
      <c r="K310" s="21" t="str">
        <f>IF(OR($A310="",Locations!$A$14=""),"",N(Opening!J310)+SUMIFS(Movements!$D$4:$D$2003,Movements!$B$4:$B$2003,$A310,Movements!$F$4:$F$2003,Locations!$A$14)-SUMIFS(Movements!$D$4:$D$2003,Movements!$B$4:$B$2003,$A310,Movements!$E$4:$E$2003,Locations!$A$14))</f>
        <v/>
      </c>
      <c r="L310" s="22" t="str">
        <f t="shared" si="8"/>
        <v/>
      </c>
      <c r="M310" s="21" t="str">
        <f>IF($A310="","",N(Items!E310))</f>
        <v/>
      </c>
      <c r="N310" s="23" t="str">
        <f t="shared" si="9"/>
        <v/>
      </c>
      <c r="O310" s="21" t="str">
        <f>IF($A310="","",IF(L310&lt;=M310,MAX(0,N(Items!F310)-L310),0))</f>
        <v/>
      </c>
      <c r="P310" s="24" t="str">
        <f>IF($A310="","",ROUND(L310*N(Items!D310),2))</f>
        <v/>
      </c>
    </row>
    <row r="311" spans="1:16" x14ac:dyDescent="0.3">
      <c r="A311" s="16" t="str">
        <f>IF(Items!A311="","",Items!A311)</f>
        <v/>
      </c>
      <c r="B311" s="16" t="str">
        <f>IF($A311="","",Items!B311)</f>
        <v/>
      </c>
      <c r="C311" s="16" t="str">
        <f>IF($A311="","",Items!C311&amp;"")</f>
        <v/>
      </c>
      <c r="D311" s="21" t="str">
        <f>IF(OR($A311="",Locations!$A$7=""),"",N(Opening!C311)+SUMIFS(Movements!$D$4:$D$2003,Movements!$B$4:$B$2003,$A311,Movements!$F$4:$F$2003,Locations!$A$7)-SUMIFS(Movements!$D$4:$D$2003,Movements!$B$4:$B$2003,$A311,Movements!$E$4:$E$2003,Locations!$A$7))</f>
        <v/>
      </c>
      <c r="E311" s="21" t="str">
        <f>IF(OR($A311="",Locations!$A$8=""),"",N(Opening!D311)+SUMIFS(Movements!$D$4:$D$2003,Movements!$B$4:$B$2003,$A311,Movements!$F$4:$F$2003,Locations!$A$8)-SUMIFS(Movements!$D$4:$D$2003,Movements!$B$4:$B$2003,$A311,Movements!$E$4:$E$2003,Locations!$A$8))</f>
        <v/>
      </c>
      <c r="F311" s="21" t="str">
        <f>IF(OR($A311="",Locations!$A$9=""),"",N(Opening!E311)+SUMIFS(Movements!$D$4:$D$2003,Movements!$B$4:$B$2003,$A311,Movements!$F$4:$F$2003,Locations!$A$9)-SUMIFS(Movements!$D$4:$D$2003,Movements!$B$4:$B$2003,$A311,Movements!$E$4:$E$2003,Locations!$A$9))</f>
        <v/>
      </c>
      <c r="G311" s="21" t="str">
        <f>IF(OR($A311="",Locations!$A$10=""),"",N(Opening!F311)+SUMIFS(Movements!$D$4:$D$2003,Movements!$B$4:$B$2003,$A311,Movements!$F$4:$F$2003,Locations!$A$10)-SUMIFS(Movements!$D$4:$D$2003,Movements!$B$4:$B$2003,$A311,Movements!$E$4:$E$2003,Locations!$A$10))</f>
        <v/>
      </c>
      <c r="H311" s="21" t="str">
        <f>IF(OR($A311="",Locations!$A$11=""),"",N(Opening!G311)+SUMIFS(Movements!$D$4:$D$2003,Movements!$B$4:$B$2003,$A311,Movements!$F$4:$F$2003,Locations!$A$11)-SUMIFS(Movements!$D$4:$D$2003,Movements!$B$4:$B$2003,$A311,Movements!$E$4:$E$2003,Locations!$A$11))</f>
        <v/>
      </c>
      <c r="I311" s="21" t="str">
        <f>IF(OR($A311="",Locations!$A$12=""),"",N(Opening!H311)+SUMIFS(Movements!$D$4:$D$2003,Movements!$B$4:$B$2003,$A311,Movements!$F$4:$F$2003,Locations!$A$12)-SUMIFS(Movements!$D$4:$D$2003,Movements!$B$4:$B$2003,$A311,Movements!$E$4:$E$2003,Locations!$A$12))</f>
        <v/>
      </c>
      <c r="J311" s="21" t="str">
        <f>IF(OR($A311="",Locations!$A$13=""),"",N(Opening!I311)+SUMIFS(Movements!$D$4:$D$2003,Movements!$B$4:$B$2003,$A311,Movements!$F$4:$F$2003,Locations!$A$13)-SUMIFS(Movements!$D$4:$D$2003,Movements!$B$4:$B$2003,$A311,Movements!$E$4:$E$2003,Locations!$A$13))</f>
        <v/>
      </c>
      <c r="K311" s="21" t="str">
        <f>IF(OR($A311="",Locations!$A$14=""),"",N(Opening!J311)+SUMIFS(Movements!$D$4:$D$2003,Movements!$B$4:$B$2003,$A311,Movements!$F$4:$F$2003,Locations!$A$14)-SUMIFS(Movements!$D$4:$D$2003,Movements!$B$4:$B$2003,$A311,Movements!$E$4:$E$2003,Locations!$A$14))</f>
        <v/>
      </c>
      <c r="L311" s="22" t="str">
        <f t="shared" si="8"/>
        <v/>
      </c>
      <c r="M311" s="21" t="str">
        <f>IF($A311="","",N(Items!E311))</f>
        <v/>
      </c>
      <c r="N311" s="23" t="str">
        <f t="shared" si="9"/>
        <v/>
      </c>
      <c r="O311" s="21" t="str">
        <f>IF($A311="","",IF(L311&lt;=M311,MAX(0,N(Items!F311)-L311),0))</f>
        <v/>
      </c>
      <c r="P311" s="24" t="str">
        <f>IF($A311="","",ROUND(L311*N(Items!D311),2))</f>
        <v/>
      </c>
    </row>
    <row r="312" spans="1:16" x14ac:dyDescent="0.3">
      <c r="A312" s="16" t="str">
        <f>IF(Items!A312="","",Items!A312)</f>
        <v/>
      </c>
      <c r="B312" s="16" t="str">
        <f>IF($A312="","",Items!B312)</f>
        <v/>
      </c>
      <c r="C312" s="16" t="str">
        <f>IF($A312="","",Items!C312&amp;"")</f>
        <v/>
      </c>
      <c r="D312" s="21" t="str">
        <f>IF(OR($A312="",Locations!$A$7=""),"",N(Opening!C312)+SUMIFS(Movements!$D$4:$D$2003,Movements!$B$4:$B$2003,$A312,Movements!$F$4:$F$2003,Locations!$A$7)-SUMIFS(Movements!$D$4:$D$2003,Movements!$B$4:$B$2003,$A312,Movements!$E$4:$E$2003,Locations!$A$7))</f>
        <v/>
      </c>
      <c r="E312" s="21" t="str">
        <f>IF(OR($A312="",Locations!$A$8=""),"",N(Opening!D312)+SUMIFS(Movements!$D$4:$D$2003,Movements!$B$4:$B$2003,$A312,Movements!$F$4:$F$2003,Locations!$A$8)-SUMIFS(Movements!$D$4:$D$2003,Movements!$B$4:$B$2003,$A312,Movements!$E$4:$E$2003,Locations!$A$8))</f>
        <v/>
      </c>
      <c r="F312" s="21" t="str">
        <f>IF(OR($A312="",Locations!$A$9=""),"",N(Opening!E312)+SUMIFS(Movements!$D$4:$D$2003,Movements!$B$4:$B$2003,$A312,Movements!$F$4:$F$2003,Locations!$A$9)-SUMIFS(Movements!$D$4:$D$2003,Movements!$B$4:$B$2003,$A312,Movements!$E$4:$E$2003,Locations!$A$9))</f>
        <v/>
      </c>
      <c r="G312" s="21" t="str">
        <f>IF(OR($A312="",Locations!$A$10=""),"",N(Opening!F312)+SUMIFS(Movements!$D$4:$D$2003,Movements!$B$4:$B$2003,$A312,Movements!$F$4:$F$2003,Locations!$A$10)-SUMIFS(Movements!$D$4:$D$2003,Movements!$B$4:$B$2003,$A312,Movements!$E$4:$E$2003,Locations!$A$10))</f>
        <v/>
      </c>
      <c r="H312" s="21" t="str">
        <f>IF(OR($A312="",Locations!$A$11=""),"",N(Opening!G312)+SUMIFS(Movements!$D$4:$D$2003,Movements!$B$4:$B$2003,$A312,Movements!$F$4:$F$2003,Locations!$A$11)-SUMIFS(Movements!$D$4:$D$2003,Movements!$B$4:$B$2003,$A312,Movements!$E$4:$E$2003,Locations!$A$11))</f>
        <v/>
      </c>
      <c r="I312" s="21" t="str">
        <f>IF(OR($A312="",Locations!$A$12=""),"",N(Opening!H312)+SUMIFS(Movements!$D$4:$D$2003,Movements!$B$4:$B$2003,$A312,Movements!$F$4:$F$2003,Locations!$A$12)-SUMIFS(Movements!$D$4:$D$2003,Movements!$B$4:$B$2003,$A312,Movements!$E$4:$E$2003,Locations!$A$12))</f>
        <v/>
      </c>
      <c r="J312" s="21" t="str">
        <f>IF(OR($A312="",Locations!$A$13=""),"",N(Opening!I312)+SUMIFS(Movements!$D$4:$D$2003,Movements!$B$4:$B$2003,$A312,Movements!$F$4:$F$2003,Locations!$A$13)-SUMIFS(Movements!$D$4:$D$2003,Movements!$B$4:$B$2003,$A312,Movements!$E$4:$E$2003,Locations!$A$13))</f>
        <v/>
      </c>
      <c r="K312" s="21" t="str">
        <f>IF(OR($A312="",Locations!$A$14=""),"",N(Opening!J312)+SUMIFS(Movements!$D$4:$D$2003,Movements!$B$4:$B$2003,$A312,Movements!$F$4:$F$2003,Locations!$A$14)-SUMIFS(Movements!$D$4:$D$2003,Movements!$B$4:$B$2003,$A312,Movements!$E$4:$E$2003,Locations!$A$14))</f>
        <v/>
      </c>
      <c r="L312" s="22" t="str">
        <f t="shared" si="8"/>
        <v/>
      </c>
      <c r="M312" s="21" t="str">
        <f>IF($A312="","",N(Items!E312))</f>
        <v/>
      </c>
      <c r="N312" s="23" t="str">
        <f t="shared" si="9"/>
        <v/>
      </c>
      <c r="O312" s="21" t="str">
        <f>IF($A312="","",IF(L312&lt;=M312,MAX(0,N(Items!F312)-L312),0))</f>
        <v/>
      </c>
      <c r="P312" s="24" t="str">
        <f>IF($A312="","",ROUND(L312*N(Items!D312),2))</f>
        <v/>
      </c>
    </row>
    <row r="313" spans="1:16" x14ac:dyDescent="0.3">
      <c r="A313" s="16" t="str">
        <f>IF(Items!A313="","",Items!A313)</f>
        <v/>
      </c>
      <c r="B313" s="16" t="str">
        <f>IF($A313="","",Items!B313)</f>
        <v/>
      </c>
      <c r="C313" s="16" t="str">
        <f>IF($A313="","",Items!C313&amp;"")</f>
        <v/>
      </c>
      <c r="D313" s="21" t="str">
        <f>IF(OR($A313="",Locations!$A$7=""),"",N(Opening!C313)+SUMIFS(Movements!$D$4:$D$2003,Movements!$B$4:$B$2003,$A313,Movements!$F$4:$F$2003,Locations!$A$7)-SUMIFS(Movements!$D$4:$D$2003,Movements!$B$4:$B$2003,$A313,Movements!$E$4:$E$2003,Locations!$A$7))</f>
        <v/>
      </c>
      <c r="E313" s="21" t="str">
        <f>IF(OR($A313="",Locations!$A$8=""),"",N(Opening!D313)+SUMIFS(Movements!$D$4:$D$2003,Movements!$B$4:$B$2003,$A313,Movements!$F$4:$F$2003,Locations!$A$8)-SUMIFS(Movements!$D$4:$D$2003,Movements!$B$4:$B$2003,$A313,Movements!$E$4:$E$2003,Locations!$A$8))</f>
        <v/>
      </c>
      <c r="F313" s="21" t="str">
        <f>IF(OR($A313="",Locations!$A$9=""),"",N(Opening!E313)+SUMIFS(Movements!$D$4:$D$2003,Movements!$B$4:$B$2003,$A313,Movements!$F$4:$F$2003,Locations!$A$9)-SUMIFS(Movements!$D$4:$D$2003,Movements!$B$4:$B$2003,$A313,Movements!$E$4:$E$2003,Locations!$A$9))</f>
        <v/>
      </c>
      <c r="G313" s="21" t="str">
        <f>IF(OR($A313="",Locations!$A$10=""),"",N(Opening!F313)+SUMIFS(Movements!$D$4:$D$2003,Movements!$B$4:$B$2003,$A313,Movements!$F$4:$F$2003,Locations!$A$10)-SUMIFS(Movements!$D$4:$D$2003,Movements!$B$4:$B$2003,$A313,Movements!$E$4:$E$2003,Locations!$A$10))</f>
        <v/>
      </c>
      <c r="H313" s="21" t="str">
        <f>IF(OR($A313="",Locations!$A$11=""),"",N(Opening!G313)+SUMIFS(Movements!$D$4:$D$2003,Movements!$B$4:$B$2003,$A313,Movements!$F$4:$F$2003,Locations!$A$11)-SUMIFS(Movements!$D$4:$D$2003,Movements!$B$4:$B$2003,$A313,Movements!$E$4:$E$2003,Locations!$A$11))</f>
        <v/>
      </c>
      <c r="I313" s="21" t="str">
        <f>IF(OR($A313="",Locations!$A$12=""),"",N(Opening!H313)+SUMIFS(Movements!$D$4:$D$2003,Movements!$B$4:$B$2003,$A313,Movements!$F$4:$F$2003,Locations!$A$12)-SUMIFS(Movements!$D$4:$D$2003,Movements!$B$4:$B$2003,$A313,Movements!$E$4:$E$2003,Locations!$A$12))</f>
        <v/>
      </c>
      <c r="J313" s="21" t="str">
        <f>IF(OR($A313="",Locations!$A$13=""),"",N(Opening!I313)+SUMIFS(Movements!$D$4:$D$2003,Movements!$B$4:$B$2003,$A313,Movements!$F$4:$F$2003,Locations!$A$13)-SUMIFS(Movements!$D$4:$D$2003,Movements!$B$4:$B$2003,$A313,Movements!$E$4:$E$2003,Locations!$A$13))</f>
        <v/>
      </c>
      <c r="K313" s="21" t="str">
        <f>IF(OR($A313="",Locations!$A$14=""),"",N(Opening!J313)+SUMIFS(Movements!$D$4:$D$2003,Movements!$B$4:$B$2003,$A313,Movements!$F$4:$F$2003,Locations!$A$14)-SUMIFS(Movements!$D$4:$D$2003,Movements!$B$4:$B$2003,$A313,Movements!$E$4:$E$2003,Locations!$A$14))</f>
        <v/>
      </c>
      <c r="L313" s="22" t="str">
        <f t="shared" si="8"/>
        <v/>
      </c>
      <c r="M313" s="21" t="str">
        <f>IF($A313="","",N(Items!E313))</f>
        <v/>
      </c>
      <c r="N313" s="23" t="str">
        <f t="shared" si="9"/>
        <v/>
      </c>
      <c r="O313" s="21" t="str">
        <f>IF($A313="","",IF(L313&lt;=M313,MAX(0,N(Items!F313)-L313),0))</f>
        <v/>
      </c>
      <c r="P313" s="24" t="str">
        <f>IF($A313="","",ROUND(L313*N(Items!D313),2))</f>
        <v/>
      </c>
    </row>
    <row r="314" spans="1:16" x14ac:dyDescent="0.3">
      <c r="A314" s="16" t="str">
        <f>IF(Items!A314="","",Items!A314)</f>
        <v/>
      </c>
      <c r="B314" s="16" t="str">
        <f>IF($A314="","",Items!B314)</f>
        <v/>
      </c>
      <c r="C314" s="16" t="str">
        <f>IF($A314="","",Items!C314&amp;"")</f>
        <v/>
      </c>
      <c r="D314" s="21" t="str">
        <f>IF(OR($A314="",Locations!$A$7=""),"",N(Opening!C314)+SUMIFS(Movements!$D$4:$D$2003,Movements!$B$4:$B$2003,$A314,Movements!$F$4:$F$2003,Locations!$A$7)-SUMIFS(Movements!$D$4:$D$2003,Movements!$B$4:$B$2003,$A314,Movements!$E$4:$E$2003,Locations!$A$7))</f>
        <v/>
      </c>
      <c r="E314" s="21" t="str">
        <f>IF(OR($A314="",Locations!$A$8=""),"",N(Opening!D314)+SUMIFS(Movements!$D$4:$D$2003,Movements!$B$4:$B$2003,$A314,Movements!$F$4:$F$2003,Locations!$A$8)-SUMIFS(Movements!$D$4:$D$2003,Movements!$B$4:$B$2003,$A314,Movements!$E$4:$E$2003,Locations!$A$8))</f>
        <v/>
      </c>
      <c r="F314" s="21" t="str">
        <f>IF(OR($A314="",Locations!$A$9=""),"",N(Opening!E314)+SUMIFS(Movements!$D$4:$D$2003,Movements!$B$4:$B$2003,$A314,Movements!$F$4:$F$2003,Locations!$A$9)-SUMIFS(Movements!$D$4:$D$2003,Movements!$B$4:$B$2003,$A314,Movements!$E$4:$E$2003,Locations!$A$9))</f>
        <v/>
      </c>
      <c r="G314" s="21" t="str">
        <f>IF(OR($A314="",Locations!$A$10=""),"",N(Opening!F314)+SUMIFS(Movements!$D$4:$D$2003,Movements!$B$4:$B$2003,$A314,Movements!$F$4:$F$2003,Locations!$A$10)-SUMIFS(Movements!$D$4:$D$2003,Movements!$B$4:$B$2003,$A314,Movements!$E$4:$E$2003,Locations!$A$10))</f>
        <v/>
      </c>
      <c r="H314" s="21" t="str">
        <f>IF(OR($A314="",Locations!$A$11=""),"",N(Opening!G314)+SUMIFS(Movements!$D$4:$D$2003,Movements!$B$4:$B$2003,$A314,Movements!$F$4:$F$2003,Locations!$A$11)-SUMIFS(Movements!$D$4:$D$2003,Movements!$B$4:$B$2003,$A314,Movements!$E$4:$E$2003,Locations!$A$11))</f>
        <v/>
      </c>
      <c r="I314" s="21" t="str">
        <f>IF(OR($A314="",Locations!$A$12=""),"",N(Opening!H314)+SUMIFS(Movements!$D$4:$D$2003,Movements!$B$4:$B$2003,$A314,Movements!$F$4:$F$2003,Locations!$A$12)-SUMIFS(Movements!$D$4:$D$2003,Movements!$B$4:$B$2003,$A314,Movements!$E$4:$E$2003,Locations!$A$12))</f>
        <v/>
      </c>
      <c r="J314" s="21" t="str">
        <f>IF(OR($A314="",Locations!$A$13=""),"",N(Opening!I314)+SUMIFS(Movements!$D$4:$D$2003,Movements!$B$4:$B$2003,$A314,Movements!$F$4:$F$2003,Locations!$A$13)-SUMIFS(Movements!$D$4:$D$2003,Movements!$B$4:$B$2003,$A314,Movements!$E$4:$E$2003,Locations!$A$13))</f>
        <v/>
      </c>
      <c r="K314" s="21" t="str">
        <f>IF(OR($A314="",Locations!$A$14=""),"",N(Opening!J314)+SUMIFS(Movements!$D$4:$D$2003,Movements!$B$4:$B$2003,$A314,Movements!$F$4:$F$2003,Locations!$A$14)-SUMIFS(Movements!$D$4:$D$2003,Movements!$B$4:$B$2003,$A314,Movements!$E$4:$E$2003,Locations!$A$14))</f>
        <v/>
      </c>
      <c r="L314" s="22" t="str">
        <f t="shared" si="8"/>
        <v/>
      </c>
      <c r="M314" s="21" t="str">
        <f>IF($A314="","",N(Items!E314))</f>
        <v/>
      </c>
      <c r="N314" s="23" t="str">
        <f t="shared" si="9"/>
        <v/>
      </c>
      <c r="O314" s="21" t="str">
        <f>IF($A314="","",IF(L314&lt;=M314,MAX(0,N(Items!F314)-L314),0))</f>
        <v/>
      </c>
      <c r="P314" s="24" t="str">
        <f>IF($A314="","",ROUND(L314*N(Items!D314),2))</f>
        <v/>
      </c>
    </row>
    <row r="315" spans="1:16" x14ac:dyDescent="0.3">
      <c r="A315" s="16" t="str">
        <f>IF(Items!A315="","",Items!A315)</f>
        <v/>
      </c>
      <c r="B315" s="16" t="str">
        <f>IF($A315="","",Items!B315)</f>
        <v/>
      </c>
      <c r="C315" s="16" t="str">
        <f>IF($A315="","",Items!C315&amp;"")</f>
        <v/>
      </c>
      <c r="D315" s="21" t="str">
        <f>IF(OR($A315="",Locations!$A$7=""),"",N(Opening!C315)+SUMIFS(Movements!$D$4:$D$2003,Movements!$B$4:$B$2003,$A315,Movements!$F$4:$F$2003,Locations!$A$7)-SUMIFS(Movements!$D$4:$D$2003,Movements!$B$4:$B$2003,$A315,Movements!$E$4:$E$2003,Locations!$A$7))</f>
        <v/>
      </c>
      <c r="E315" s="21" t="str">
        <f>IF(OR($A315="",Locations!$A$8=""),"",N(Opening!D315)+SUMIFS(Movements!$D$4:$D$2003,Movements!$B$4:$B$2003,$A315,Movements!$F$4:$F$2003,Locations!$A$8)-SUMIFS(Movements!$D$4:$D$2003,Movements!$B$4:$B$2003,$A315,Movements!$E$4:$E$2003,Locations!$A$8))</f>
        <v/>
      </c>
      <c r="F315" s="21" t="str">
        <f>IF(OR($A315="",Locations!$A$9=""),"",N(Opening!E315)+SUMIFS(Movements!$D$4:$D$2003,Movements!$B$4:$B$2003,$A315,Movements!$F$4:$F$2003,Locations!$A$9)-SUMIFS(Movements!$D$4:$D$2003,Movements!$B$4:$B$2003,$A315,Movements!$E$4:$E$2003,Locations!$A$9))</f>
        <v/>
      </c>
      <c r="G315" s="21" t="str">
        <f>IF(OR($A315="",Locations!$A$10=""),"",N(Opening!F315)+SUMIFS(Movements!$D$4:$D$2003,Movements!$B$4:$B$2003,$A315,Movements!$F$4:$F$2003,Locations!$A$10)-SUMIFS(Movements!$D$4:$D$2003,Movements!$B$4:$B$2003,$A315,Movements!$E$4:$E$2003,Locations!$A$10))</f>
        <v/>
      </c>
      <c r="H315" s="21" t="str">
        <f>IF(OR($A315="",Locations!$A$11=""),"",N(Opening!G315)+SUMIFS(Movements!$D$4:$D$2003,Movements!$B$4:$B$2003,$A315,Movements!$F$4:$F$2003,Locations!$A$11)-SUMIFS(Movements!$D$4:$D$2003,Movements!$B$4:$B$2003,$A315,Movements!$E$4:$E$2003,Locations!$A$11))</f>
        <v/>
      </c>
      <c r="I315" s="21" t="str">
        <f>IF(OR($A315="",Locations!$A$12=""),"",N(Opening!H315)+SUMIFS(Movements!$D$4:$D$2003,Movements!$B$4:$B$2003,$A315,Movements!$F$4:$F$2003,Locations!$A$12)-SUMIFS(Movements!$D$4:$D$2003,Movements!$B$4:$B$2003,$A315,Movements!$E$4:$E$2003,Locations!$A$12))</f>
        <v/>
      </c>
      <c r="J315" s="21" t="str">
        <f>IF(OR($A315="",Locations!$A$13=""),"",N(Opening!I315)+SUMIFS(Movements!$D$4:$D$2003,Movements!$B$4:$B$2003,$A315,Movements!$F$4:$F$2003,Locations!$A$13)-SUMIFS(Movements!$D$4:$D$2003,Movements!$B$4:$B$2003,$A315,Movements!$E$4:$E$2003,Locations!$A$13))</f>
        <v/>
      </c>
      <c r="K315" s="21" t="str">
        <f>IF(OR($A315="",Locations!$A$14=""),"",N(Opening!J315)+SUMIFS(Movements!$D$4:$D$2003,Movements!$B$4:$B$2003,$A315,Movements!$F$4:$F$2003,Locations!$A$14)-SUMIFS(Movements!$D$4:$D$2003,Movements!$B$4:$B$2003,$A315,Movements!$E$4:$E$2003,Locations!$A$14))</f>
        <v/>
      </c>
      <c r="L315" s="22" t="str">
        <f t="shared" si="8"/>
        <v/>
      </c>
      <c r="M315" s="21" t="str">
        <f>IF($A315="","",N(Items!E315))</f>
        <v/>
      </c>
      <c r="N315" s="23" t="str">
        <f t="shared" si="9"/>
        <v/>
      </c>
      <c r="O315" s="21" t="str">
        <f>IF($A315="","",IF(L315&lt;=M315,MAX(0,N(Items!F315)-L315),0))</f>
        <v/>
      </c>
      <c r="P315" s="24" t="str">
        <f>IF($A315="","",ROUND(L315*N(Items!D315),2))</f>
        <v/>
      </c>
    </row>
    <row r="316" spans="1:16" x14ac:dyDescent="0.3">
      <c r="A316" s="16" t="str">
        <f>IF(Items!A316="","",Items!A316)</f>
        <v/>
      </c>
      <c r="B316" s="16" t="str">
        <f>IF($A316="","",Items!B316)</f>
        <v/>
      </c>
      <c r="C316" s="16" t="str">
        <f>IF($A316="","",Items!C316&amp;"")</f>
        <v/>
      </c>
      <c r="D316" s="21" t="str">
        <f>IF(OR($A316="",Locations!$A$7=""),"",N(Opening!C316)+SUMIFS(Movements!$D$4:$D$2003,Movements!$B$4:$B$2003,$A316,Movements!$F$4:$F$2003,Locations!$A$7)-SUMIFS(Movements!$D$4:$D$2003,Movements!$B$4:$B$2003,$A316,Movements!$E$4:$E$2003,Locations!$A$7))</f>
        <v/>
      </c>
      <c r="E316" s="21" t="str">
        <f>IF(OR($A316="",Locations!$A$8=""),"",N(Opening!D316)+SUMIFS(Movements!$D$4:$D$2003,Movements!$B$4:$B$2003,$A316,Movements!$F$4:$F$2003,Locations!$A$8)-SUMIFS(Movements!$D$4:$D$2003,Movements!$B$4:$B$2003,$A316,Movements!$E$4:$E$2003,Locations!$A$8))</f>
        <v/>
      </c>
      <c r="F316" s="21" t="str">
        <f>IF(OR($A316="",Locations!$A$9=""),"",N(Opening!E316)+SUMIFS(Movements!$D$4:$D$2003,Movements!$B$4:$B$2003,$A316,Movements!$F$4:$F$2003,Locations!$A$9)-SUMIFS(Movements!$D$4:$D$2003,Movements!$B$4:$B$2003,$A316,Movements!$E$4:$E$2003,Locations!$A$9))</f>
        <v/>
      </c>
      <c r="G316" s="21" t="str">
        <f>IF(OR($A316="",Locations!$A$10=""),"",N(Opening!F316)+SUMIFS(Movements!$D$4:$D$2003,Movements!$B$4:$B$2003,$A316,Movements!$F$4:$F$2003,Locations!$A$10)-SUMIFS(Movements!$D$4:$D$2003,Movements!$B$4:$B$2003,$A316,Movements!$E$4:$E$2003,Locations!$A$10))</f>
        <v/>
      </c>
      <c r="H316" s="21" t="str">
        <f>IF(OR($A316="",Locations!$A$11=""),"",N(Opening!G316)+SUMIFS(Movements!$D$4:$D$2003,Movements!$B$4:$B$2003,$A316,Movements!$F$4:$F$2003,Locations!$A$11)-SUMIFS(Movements!$D$4:$D$2003,Movements!$B$4:$B$2003,$A316,Movements!$E$4:$E$2003,Locations!$A$11))</f>
        <v/>
      </c>
      <c r="I316" s="21" t="str">
        <f>IF(OR($A316="",Locations!$A$12=""),"",N(Opening!H316)+SUMIFS(Movements!$D$4:$D$2003,Movements!$B$4:$B$2003,$A316,Movements!$F$4:$F$2003,Locations!$A$12)-SUMIFS(Movements!$D$4:$D$2003,Movements!$B$4:$B$2003,$A316,Movements!$E$4:$E$2003,Locations!$A$12))</f>
        <v/>
      </c>
      <c r="J316" s="21" t="str">
        <f>IF(OR($A316="",Locations!$A$13=""),"",N(Opening!I316)+SUMIFS(Movements!$D$4:$D$2003,Movements!$B$4:$B$2003,$A316,Movements!$F$4:$F$2003,Locations!$A$13)-SUMIFS(Movements!$D$4:$D$2003,Movements!$B$4:$B$2003,$A316,Movements!$E$4:$E$2003,Locations!$A$13))</f>
        <v/>
      </c>
      <c r="K316" s="21" t="str">
        <f>IF(OR($A316="",Locations!$A$14=""),"",N(Opening!J316)+SUMIFS(Movements!$D$4:$D$2003,Movements!$B$4:$B$2003,$A316,Movements!$F$4:$F$2003,Locations!$A$14)-SUMIFS(Movements!$D$4:$D$2003,Movements!$B$4:$B$2003,$A316,Movements!$E$4:$E$2003,Locations!$A$14))</f>
        <v/>
      </c>
      <c r="L316" s="22" t="str">
        <f t="shared" si="8"/>
        <v/>
      </c>
      <c r="M316" s="21" t="str">
        <f>IF($A316="","",N(Items!E316))</f>
        <v/>
      </c>
      <c r="N316" s="23" t="str">
        <f t="shared" si="9"/>
        <v/>
      </c>
      <c r="O316" s="21" t="str">
        <f>IF($A316="","",IF(L316&lt;=M316,MAX(0,N(Items!F316)-L316),0))</f>
        <v/>
      </c>
      <c r="P316" s="24" t="str">
        <f>IF($A316="","",ROUND(L316*N(Items!D316),2))</f>
        <v/>
      </c>
    </row>
    <row r="317" spans="1:16" x14ac:dyDescent="0.3">
      <c r="A317" s="16" t="str">
        <f>IF(Items!A317="","",Items!A317)</f>
        <v/>
      </c>
      <c r="B317" s="16" t="str">
        <f>IF($A317="","",Items!B317)</f>
        <v/>
      </c>
      <c r="C317" s="16" t="str">
        <f>IF($A317="","",Items!C317&amp;"")</f>
        <v/>
      </c>
      <c r="D317" s="21" t="str">
        <f>IF(OR($A317="",Locations!$A$7=""),"",N(Opening!C317)+SUMIFS(Movements!$D$4:$D$2003,Movements!$B$4:$B$2003,$A317,Movements!$F$4:$F$2003,Locations!$A$7)-SUMIFS(Movements!$D$4:$D$2003,Movements!$B$4:$B$2003,$A317,Movements!$E$4:$E$2003,Locations!$A$7))</f>
        <v/>
      </c>
      <c r="E317" s="21" t="str">
        <f>IF(OR($A317="",Locations!$A$8=""),"",N(Opening!D317)+SUMIFS(Movements!$D$4:$D$2003,Movements!$B$4:$B$2003,$A317,Movements!$F$4:$F$2003,Locations!$A$8)-SUMIFS(Movements!$D$4:$D$2003,Movements!$B$4:$B$2003,$A317,Movements!$E$4:$E$2003,Locations!$A$8))</f>
        <v/>
      </c>
      <c r="F317" s="21" t="str">
        <f>IF(OR($A317="",Locations!$A$9=""),"",N(Opening!E317)+SUMIFS(Movements!$D$4:$D$2003,Movements!$B$4:$B$2003,$A317,Movements!$F$4:$F$2003,Locations!$A$9)-SUMIFS(Movements!$D$4:$D$2003,Movements!$B$4:$B$2003,$A317,Movements!$E$4:$E$2003,Locations!$A$9))</f>
        <v/>
      </c>
      <c r="G317" s="21" t="str">
        <f>IF(OR($A317="",Locations!$A$10=""),"",N(Opening!F317)+SUMIFS(Movements!$D$4:$D$2003,Movements!$B$4:$B$2003,$A317,Movements!$F$4:$F$2003,Locations!$A$10)-SUMIFS(Movements!$D$4:$D$2003,Movements!$B$4:$B$2003,$A317,Movements!$E$4:$E$2003,Locations!$A$10))</f>
        <v/>
      </c>
      <c r="H317" s="21" t="str">
        <f>IF(OR($A317="",Locations!$A$11=""),"",N(Opening!G317)+SUMIFS(Movements!$D$4:$D$2003,Movements!$B$4:$B$2003,$A317,Movements!$F$4:$F$2003,Locations!$A$11)-SUMIFS(Movements!$D$4:$D$2003,Movements!$B$4:$B$2003,$A317,Movements!$E$4:$E$2003,Locations!$A$11))</f>
        <v/>
      </c>
      <c r="I317" s="21" t="str">
        <f>IF(OR($A317="",Locations!$A$12=""),"",N(Opening!H317)+SUMIFS(Movements!$D$4:$D$2003,Movements!$B$4:$B$2003,$A317,Movements!$F$4:$F$2003,Locations!$A$12)-SUMIFS(Movements!$D$4:$D$2003,Movements!$B$4:$B$2003,$A317,Movements!$E$4:$E$2003,Locations!$A$12))</f>
        <v/>
      </c>
      <c r="J317" s="21" t="str">
        <f>IF(OR($A317="",Locations!$A$13=""),"",N(Opening!I317)+SUMIFS(Movements!$D$4:$D$2003,Movements!$B$4:$B$2003,$A317,Movements!$F$4:$F$2003,Locations!$A$13)-SUMIFS(Movements!$D$4:$D$2003,Movements!$B$4:$B$2003,$A317,Movements!$E$4:$E$2003,Locations!$A$13))</f>
        <v/>
      </c>
      <c r="K317" s="21" t="str">
        <f>IF(OR($A317="",Locations!$A$14=""),"",N(Opening!J317)+SUMIFS(Movements!$D$4:$D$2003,Movements!$B$4:$B$2003,$A317,Movements!$F$4:$F$2003,Locations!$A$14)-SUMIFS(Movements!$D$4:$D$2003,Movements!$B$4:$B$2003,$A317,Movements!$E$4:$E$2003,Locations!$A$14))</f>
        <v/>
      </c>
      <c r="L317" s="22" t="str">
        <f t="shared" si="8"/>
        <v/>
      </c>
      <c r="M317" s="21" t="str">
        <f>IF($A317="","",N(Items!E317))</f>
        <v/>
      </c>
      <c r="N317" s="23" t="str">
        <f t="shared" si="9"/>
        <v/>
      </c>
      <c r="O317" s="21" t="str">
        <f>IF($A317="","",IF(L317&lt;=M317,MAX(0,N(Items!F317)-L317),0))</f>
        <v/>
      </c>
      <c r="P317" s="24" t="str">
        <f>IF($A317="","",ROUND(L317*N(Items!D317),2))</f>
        <v/>
      </c>
    </row>
    <row r="318" spans="1:16" x14ac:dyDescent="0.3">
      <c r="A318" s="16" t="str">
        <f>IF(Items!A318="","",Items!A318)</f>
        <v/>
      </c>
      <c r="B318" s="16" t="str">
        <f>IF($A318="","",Items!B318)</f>
        <v/>
      </c>
      <c r="C318" s="16" t="str">
        <f>IF($A318="","",Items!C318&amp;"")</f>
        <v/>
      </c>
      <c r="D318" s="21" t="str">
        <f>IF(OR($A318="",Locations!$A$7=""),"",N(Opening!C318)+SUMIFS(Movements!$D$4:$D$2003,Movements!$B$4:$B$2003,$A318,Movements!$F$4:$F$2003,Locations!$A$7)-SUMIFS(Movements!$D$4:$D$2003,Movements!$B$4:$B$2003,$A318,Movements!$E$4:$E$2003,Locations!$A$7))</f>
        <v/>
      </c>
      <c r="E318" s="21" t="str">
        <f>IF(OR($A318="",Locations!$A$8=""),"",N(Opening!D318)+SUMIFS(Movements!$D$4:$D$2003,Movements!$B$4:$B$2003,$A318,Movements!$F$4:$F$2003,Locations!$A$8)-SUMIFS(Movements!$D$4:$D$2003,Movements!$B$4:$B$2003,$A318,Movements!$E$4:$E$2003,Locations!$A$8))</f>
        <v/>
      </c>
      <c r="F318" s="21" t="str">
        <f>IF(OR($A318="",Locations!$A$9=""),"",N(Opening!E318)+SUMIFS(Movements!$D$4:$D$2003,Movements!$B$4:$B$2003,$A318,Movements!$F$4:$F$2003,Locations!$A$9)-SUMIFS(Movements!$D$4:$D$2003,Movements!$B$4:$B$2003,$A318,Movements!$E$4:$E$2003,Locations!$A$9))</f>
        <v/>
      </c>
      <c r="G318" s="21" t="str">
        <f>IF(OR($A318="",Locations!$A$10=""),"",N(Opening!F318)+SUMIFS(Movements!$D$4:$D$2003,Movements!$B$4:$B$2003,$A318,Movements!$F$4:$F$2003,Locations!$A$10)-SUMIFS(Movements!$D$4:$D$2003,Movements!$B$4:$B$2003,$A318,Movements!$E$4:$E$2003,Locations!$A$10))</f>
        <v/>
      </c>
      <c r="H318" s="21" t="str">
        <f>IF(OR($A318="",Locations!$A$11=""),"",N(Opening!G318)+SUMIFS(Movements!$D$4:$D$2003,Movements!$B$4:$B$2003,$A318,Movements!$F$4:$F$2003,Locations!$A$11)-SUMIFS(Movements!$D$4:$D$2003,Movements!$B$4:$B$2003,$A318,Movements!$E$4:$E$2003,Locations!$A$11))</f>
        <v/>
      </c>
      <c r="I318" s="21" t="str">
        <f>IF(OR($A318="",Locations!$A$12=""),"",N(Opening!H318)+SUMIFS(Movements!$D$4:$D$2003,Movements!$B$4:$B$2003,$A318,Movements!$F$4:$F$2003,Locations!$A$12)-SUMIFS(Movements!$D$4:$D$2003,Movements!$B$4:$B$2003,$A318,Movements!$E$4:$E$2003,Locations!$A$12))</f>
        <v/>
      </c>
      <c r="J318" s="21" t="str">
        <f>IF(OR($A318="",Locations!$A$13=""),"",N(Opening!I318)+SUMIFS(Movements!$D$4:$D$2003,Movements!$B$4:$B$2003,$A318,Movements!$F$4:$F$2003,Locations!$A$13)-SUMIFS(Movements!$D$4:$D$2003,Movements!$B$4:$B$2003,$A318,Movements!$E$4:$E$2003,Locations!$A$13))</f>
        <v/>
      </c>
      <c r="K318" s="21" t="str">
        <f>IF(OR($A318="",Locations!$A$14=""),"",N(Opening!J318)+SUMIFS(Movements!$D$4:$D$2003,Movements!$B$4:$B$2003,$A318,Movements!$F$4:$F$2003,Locations!$A$14)-SUMIFS(Movements!$D$4:$D$2003,Movements!$B$4:$B$2003,$A318,Movements!$E$4:$E$2003,Locations!$A$14))</f>
        <v/>
      </c>
      <c r="L318" s="22" t="str">
        <f t="shared" si="8"/>
        <v/>
      </c>
      <c r="M318" s="21" t="str">
        <f>IF($A318="","",N(Items!E318))</f>
        <v/>
      </c>
      <c r="N318" s="23" t="str">
        <f t="shared" si="9"/>
        <v/>
      </c>
      <c r="O318" s="21" t="str">
        <f>IF($A318="","",IF(L318&lt;=M318,MAX(0,N(Items!F318)-L318),0))</f>
        <v/>
      </c>
      <c r="P318" s="24" t="str">
        <f>IF($A318="","",ROUND(L318*N(Items!D318),2))</f>
        <v/>
      </c>
    </row>
    <row r="319" spans="1:16" x14ac:dyDescent="0.3">
      <c r="A319" s="16" t="str">
        <f>IF(Items!A319="","",Items!A319)</f>
        <v/>
      </c>
      <c r="B319" s="16" t="str">
        <f>IF($A319="","",Items!B319)</f>
        <v/>
      </c>
      <c r="C319" s="16" t="str">
        <f>IF($A319="","",Items!C319&amp;"")</f>
        <v/>
      </c>
      <c r="D319" s="21" t="str">
        <f>IF(OR($A319="",Locations!$A$7=""),"",N(Opening!C319)+SUMIFS(Movements!$D$4:$D$2003,Movements!$B$4:$B$2003,$A319,Movements!$F$4:$F$2003,Locations!$A$7)-SUMIFS(Movements!$D$4:$D$2003,Movements!$B$4:$B$2003,$A319,Movements!$E$4:$E$2003,Locations!$A$7))</f>
        <v/>
      </c>
      <c r="E319" s="21" t="str">
        <f>IF(OR($A319="",Locations!$A$8=""),"",N(Opening!D319)+SUMIFS(Movements!$D$4:$D$2003,Movements!$B$4:$B$2003,$A319,Movements!$F$4:$F$2003,Locations!$A$8)-SUMIFS(Movements!$D$4:$D$2003,Movements!$B$4:$B$2003,$A319,Movements!$E$4:$E$2003,Locations!$A$8))</f>
        <v/>
      </c>
      <c r="F319" s="21" t="str">
        <f>IF(OR($A319="",Locations!$A$9=""),"",N(Opening!E319)+SUMIFS(Movements!$D$4:$D$2003,Movements!$B$4:$B$2003,$A319,Movements!$F$4:$F$2003,Locations!$A$9)-SUMIFS(Movements!$D$4:$D$2003,Movements!$B$4:$B$2003,$A319,Movements!$E$4:$E$2003,Locations!$A$9))</f>
        <v/>
      </c>
      <c r="G319" s="21" t="str">
        <f>IF(OR($A319="",Locations!$A$10=""),"",N(Opening!F319)+SUMIFS(Movements!$D$4:$D$2003,Movements!$B$4:$B$2003,$A319,Movements!$F$4:$F$2003,Locations!$A$10)-SUMIFS(Movements!$D$4:$D$2003,Movements!$B$4:$B$2003,$A319,Movements!$E$4:$E$2003,Locations!$A$10))</f>
        <v/>
      </c>
      <c r="H319" s="21" t="str">
        <f>IF(OR($A319="",Locations!$A$11=""),"",N(Opening!G319)+SUMIFS(Movements!$D$4:$D$2003,Movements!$B$4:$B$2003,$A319,Movements!$F$4:$F$2003,Locations!$A$11)-SUMIFS(Movements!$D$4:$D$2003,Movements!$B$4:$B$2003,$A319,Movements!$E$4:$E$2003,Locations!$A$11))</f>
        <v/>
      </c>
      <c r="I319" s="21" t="str">
        <f>IF(OR($A319="",Locations!$A$12=""),"",N(Opening!H319)+SUMIFS(Movements!$D$4:$D$2003,Movements!$B$4:$B$2003,$A319,Movements!$F$4:$F$2003,Locations!$A$12)-SUMIFS(Movements!$D$4:$D$2003,Movements!$B$4:$B$2003,$A319,Movements!$E$4:$E$2003,Locations!$A$12))</f>
        <v/>
      </c>
      <c r="J319" s="21" t="str">
        <f>IF(OR($A319="",Locations!$A$13=""),"",N(Opening!I319)+SUMIFS(Movements!$D$4:$D$2003,Movements!$B$4:$B$2003,$A319,Movements!$F$4:$F$2003,Locations!$A$13)-SUMIFS(Movements!$D$4:$D$2003,Movements!$B$4:$B$2003,$A319,Movements!$E$4:$E$2003,Locations!$A$13))</f>
        <v/>
      </c>
      <c r="K319" s="21" t="str">
        <f>IF(OR($A319="",Locations!$A$14=""),"",N(Opening!J319)+SUMIFS(Movements!$D$4:$D$2003,Movements!$B$4:$B$2003,$A319,Movements!$F$4:$F$2003,Locations!$A$14)-SUMIFS(Movements!$D$4:$D$2003,Movements!$B$4:$B$2003,$A319,Movements!$E$4:$E$2003,Locations!$A$14))</f>
        <v/>
      </c>
      <c r="L319" s="22" t="str">
        <f t="shared" si="8"/>
        <v/>
      </c>
      <c r="M319" s="21" t="str">
        <f>IF($A319="","",N(Items!E319))</f>
        <v/>
      </c>
      <c r="N319" s="23" t="str">
        <f t="shared" si="9"/>
        <v/>
      </c>
      <c r="O319" s="21" t="str">
        <f>IF($A319="","",IF(L319&lt;=M319,MAX(0,N(Items!F319)-L319),0))</f>
        <v/>
      </c>
      <c r="P319" s="24" t="str">
        <f>IF($A319="","",ROUND(L319*N(Items!D319),2))</f>
        <v/>
      </c>
    </row>
    <row r="320" spans="1:16" x14ac:dyDescent="0.3">
      <c r="A320" s="16" t="str">
        <f>IF(Items!A320="","",Items!A320)</f>
        <v/>
      </c>
      <c r="B320" s="16" t="str">
        <f>IF($A320="","",Items!B320)</f>
        <v/>
      </c>
      <c r="C320" s="16" t="str">
        <f>IF($A320="","",Items!C320&amp;"")</f>
        <v/>
      </c>
      <c r="D320" s="21" t="str">
        <f>IF(OR($A320="",Locations!$A$7=""),"",N(Opening!C320)+SUMIFS(Movements!$D$4:$D$2003,Movements!$B$4:$B$2003,$A320,Movements!$F$4:$F$2003,Locations!$A$7)-SUMIFS(Movements!$D$4:$D$2003,Movements!$B$4:$B$2003,$A320,Movements!$E$4:$E$2003,Locations!$A$7))</f>
        <v/>
      </c>
      <c r="E320" s="21" t="str">
        <f>IF(OR($A320="",Locations!$A$8=""),"",N(Opening!D320)+SUMIFS(Movements!$D$4:$D$2003,Movements!$B$4:$B$2003,$A320,Movements!$F$4:$F$2003,Locations!$A$8)-SUMIFS(Movements!$D$4:$D$2003,Movements!$B$4:$B$2003,$A320,Movements!$E$4:$E$2003,Locations!$A$8))</f>
        <v/>
      </c>
      <c r="F320" s="21" t="str">
        <f>IF(OR($A320="",Locations!$A$9=""),"",N(Opening!E320)+SUMIFS(Movements!$D$4:$D$2003,Movements!$B$4:$B$2003,$A320,Movements!$F$4:$F$2003,Locations!$A$9)-SUMIFS(Movements!$D$4:$D$2003,Movements!$B$4:$B$2003,$A320,Movements!$E$4:$E$2003,Locations!$A$9))</f>
        <v/>
      </c>
      <c r="G320" s="21" t="str">
        <f>IF(OR($A320="",Locations!$A$10=""),"",N(Opening!F320)+SUMIFS(Movements!$D$4:$D$2003,Movements!$B$4:$B$2003,$A320,Movements!$F$4:$F$2003,Locations!$A$10)-SUMIFS(Movements!$D$4:$D$2003,Movements!$B$4:$B$2003,$A320,Movements!$E$4:$E$2003,Locations!$A$10))</f>
        <v/>
      </c>
      <c r="H320" s="21" t="str">
        <f>IF(OR($A320="",Locations!$A$11=""),"",N(Opening!G320)+SUMIFS(Movements!$D$4:$D$2003,Movements!$B$4:$B$2003,$A320,Movements!$F$4:$F$2003,Locations!$A$11)-SUMIFS(Movements!$D$4:$D$2003,Movements!$B$4:$B$2003,$A320,Movements!$E$4:$E$2003,Locations!$A$11))</f>
        <v/>
      </c>
      <c r="I320" s="21" t="str">
        <f>IF(OR($A320="",Locations!$A$12=""),"",N(Opening!H320)+SUMIFS(Movements!$D$4:$D$2003,Movements!$B$4:$B$2003,$A320,Movements!$F$4:$F$2003,Locations!$A$12)-SUMIFS(Movements!$D$4:$D$2003,Movements!$B$4:$B$2003,$A320,Movements!$E$4:$E$2003,Locations!$A$12))</f>
        <v/>
      </c>
      <c r="J320" s="21" t="str">
        <f>IF(OR($A320="",Locations!$A$13=""),"",N(Opening!I320)+SUMIFS(Movements!$D$4:$D$2003,Movements!$B$4:$B$2003,$A320,Movements!$F$4:$F$2003,Locations!$A$13)-SUMIFS(Movements!$D$4:$D$2003,Movements!$B$4:$B$2003,$A320,Movements!$E$4:$E$2003,Locations!$A$13))</f>
        <v/>
      </c>
      <c r="K320" s="21" t="str">
        <f>IF(OR($A320="",Locations!$A$14=""),"",N(Opening!J320)+SUMIFS(Movements!$D$4:$D$2003,Movements!$B$4:$B$2003,$A320,Movements!$F$4:$F$2003,Locations!$A$14)-SUMIFS(Movements!$D$4:$D$2003,Movements!$B$4:$B$2003,$A320,Movements!$E$4:$E$2003,Locations!$A$14))</f>
        <v/>
      </c>
      <c r="L320" s="22" t="str">
        <f t="shared" si="8"/>
        <v/>
      </c>
      <c r="M320" s="21" t="str">
        <f>IF($A320="","",N(Items!E320))</f>
        <v/>
      </c>
      <c r="N320" s="23" t="str">
        <f t="shared" si="9"/>
        <v/>
      </c>
      <c r="O320" s="21" t="str">
        <f>IF($A320="","",IF(L320&lt;=M320,MAX(0,N(Items!F320)-L320),0))</f>
        <v/>
      </c>
      <c r="P320" s="24" t="str">
        <f>IF($A320="","",ROUND(L320*N(Items!D320),2))</f>
        <v/>
      </c>
    </row>
    <row r="321" spans="1:16" x14ac:dyDescent="0.3">
      <c r="A321" s="16" t="str">
        <f>IF(Items!A321="","",Items!A321)</f>
        <v/>
      </c>
      <c r="B321" s="16" t="str">
        <f>IF($A321="","",Items!B321)</f>
        <v/>
      </c>
      <c r="C321" s="16" t="str">
        <f>IF($A321="","",Items!C321&amp;"")</f>
        <v/>
      </c>
      <c r="D321" s="21" t="str">
        <f>IF(OR($A321="",Locations!$A$7=""),"",N(Opening!C321)+SUMIFS(Movements!$D$4:$D$2003,Movements!$B$4:$B$2003,$A321,Movements!$F$4:$F$2003,Locations!$A$7)-SUMIFS(Movements!$D$4:$D$2003,Movements!$B$4:$B$2003,$A321,Movements!$E$4:$E$2003,Locations!$A$7))</f>
        <v/>
      </c>
      <c r="E321" s="21" t="str">
        <f>IF(OR($A321="",Locations!$A$8=""),"",N(Opening!D321)+SUMIFS(Movements!$D$4:$D$2003,Movements!$B$4:$B$2003,$A321,Movements!$F$4:$F$2003,Locations!$A$8)-SUMIFS(Movements!$D$4:$D$2003,Movements!$B$4:$B$2003,$A321,Movements!$E$4:$E$2003,Locations!$A$8))</f>
        <v/>
      </c>
      <c r="F321" s="21" t="str">
        <f>IF(OR($A321="",Locations!$A$9=""),"",N(Opening!E321)+SUMIFS(Movements!$D$4:$D$2003,Movements!$B$4:$B$2003,$A321,Movements!$F$4:$F$2003,Locations!$A$9)-SUMIFS(Movements!$D$4:$D$2003,Movements!$B$4:$B$2003,$A321,Movements!$E$4:$E$2003,Locations!$A$9))</f>
        <v/>
      </c>
      <c r="G321" s="21" t="str">
        <f>IF(OR($A321="",Locations!$A$10=""),"",N(Opening!F321)+SUMIFS(Movements!$D$4:$D$2003,Movements!$B$4:$B$2003,$A321,Movements!$F$4:$F$2003,Locations!$A$10)-SUMIFS(Movements!$D$4:$D$2003,Movements!$B$4:$B$2003,$A321,Movements!$E$4:$E$2003,Locations!$A$10))</f>
        <v/>
      </c>
      <c r="H321" s="21" t="str">
        <f>IF(OR($A321="",Locations!$A$11=""),"",N(Opening!G321)+SUMIFS(Movements!$D$4:$D$2003,Movements!$B$4:$B$2003,$A321,Movements!$F$4:$F$2003,Locations!$A$11)-SUMIFS(Movements!$D$4:$D$2003,Movements!$B$4:$B$2003,$A321,Movements!$E$4:$E$2003,Locations!$A$11))</f>
        <v/>
      </c>
      <c r="I321" s="21" t="str">
        <f>IF(OR($A321="",Locations!$A$12=""),"",N(Opening!H321)+SUMIFS(Movements!$D$4:$D$2003,Movements!$B$4:$B$2003,$A321,Movements!$F$4:$F$2003,Locations!$A$12)-SUMIFS(Movements!$D$4:$D$2003,Movements!$B$4:$B$2003,$A321,Movements!$E$4:$E$2003,Locations!$A$12))</f>
        <v/>
      </c>
      <c r="J321" s="21" t="str">
        <f>IF(OR($A321="",Locations!$A$13=""),"",N(Opening!I321)+SUMIFS(Movements!$D$4:$D$2003,Movements!$B$4:$B$2003,$A321,Movements!$F$4:$F$2003,Locations!$A$13)-SUMIFS(Movements!$D$4:$D$2003,Movements!$B$4:$B$2003,$A321,Movements!$E$4:$E$2003,Locations!$A$13))</f>
        <v/>
      </c>
      <c r="K321" s="21" t="str">
        <f>IF(OR($A321="",Locations!$A$14=""),"",N(Opening!J321)+SUMIFS(Movements!$D$4:$D$2003,Movements!$B$4:$B$2003,$A321,Movements!$F$4:$F$2003,Locations!$A$14)-SUMIFS(Movements!$D$4:$D$2003,Movements!$B$4:$B$2003,$A321,Movements!$E$4:$E$2003,Locations!$A$14))</f>
        <v/>
      </c>
      <c r="L321" s="22" t="str">
        <f t="shared" si="8"/>
        <v/>
      </c>
      <c r="M321" s="21" t="str">
        <f>IF($A321="","",N(Items!E321))</f>
        <v/>
      </c>
      <c r="N321" s="23" t="str">
        <f t="shared" si="9"/>
        <v/>
      </c>
      <c r="O321" s="21" t="str">
        <f>IF($A321="","",IF(L321&lt;=M321,MAX(0,N(Items!F321)-L321),0))</f>
        <v/>
      </c>
      <c r="P321" s="24" t="str">
        <f>IF($A321="","",ROUND(L321*N(Items!D321),2))</f>
        <v/>
      </c>
    </row>
    <row r="322" spans="1:16" x14ac:dyDescent="0.3">
      <c r="A322" s="16" t="str">
        <f>IF(Items!A322="","",Items!A322)</f>
        <v/>
      </c>
      <c r="B322" s="16" t="str">
        <f>IF($A322="","",Items!B322)</f>
        <v/>
      </c>
      <c r="C322" s="16" t="str">
        <f>IF($A322="","",Items!C322&amp;"")</f>
        <v/>
      </c>
      <c r="D322" s="21" t="str">
        <f>IF(OR($A322="",Locations!$A$7=""),"",N(Opening!C322)+SUMIFS(Movements!$D$4:$D$2003,Movements!$B$4:$B$2003,$A322,Movements!$F$4:$F$2003,Locations!$A$7)-SUMIFS(Movements!$D$4:$D$2003,Movements!$B$4:$B$2003,$A322,Movements!$E$4:$E$2003,Locations!$A$7))</f>
        <v/>
      </c>
      <c r="E322" s="21" t="str">
        <f>IF(OR($A322="",Locations!$A$8=""),"",N(Opening!D322)+SUMIFS(Movements!$D$4:$D$2003,Movements!$B$4:$B$2003,$A322,Movements!$F$4:$F$2003,Locations!$A$8)-SUMIFS(Movements!$D$4:$D$2003,Movements!$B$4:$B$2003,$A322,Movements!$E$4:$E$2003,Locations!$A$8))</f>
        <v/>
      </c>
      <c r="F322" s="21" t="str">
        <f>IF(OR($A322="",Locations!$A$9=""),"",N(Opening!E322)+SUMIFS(Movements!$D$4:$D$2003,Movements!$B$4:$B$2003,$A322,Movements!$F$4:$F$2003,Locations!$A$9)-SUMIFS(Movements!$D$4:$D$2003,Movements!$B$4:$B$2003,$A322,Movements!$E$4:$E$2003,Locations!$A$9))</f>
        <v/>
      </c>
      <c r="G322" s="21" t="str">
        <f>IF(OR($A322="",Locations!$A$10=""),"",N(Opening!F322)+SUMIFS(Movements!$D$4:$D$2003,Movements!$B$4:$B$2003,$A322,Movements!$F$4:$F$2003,Locations!$A$10)-SUMIFS(Movements!$D$4:$D$2003,Movements!$B$4:$B$2003,$A322,Movements!$E$4:$E$2003,Locations!$A$10))</f>
        <v/>
      </c>
      <c r="H322" s="21" t="str">
        <f>IF(OR($A322="",Locations!$A$11=""),"",N(Opening!G322)+SUMIFS(Movements!$D$4:$D$2003,Movements!$B$4:$B$2003,$A322,Movements!$F$4:$F$2003,Locations!$A$11)-SUMIFS(Movements!$D$4:$D$2003,Movements!$B$4:$B$2003,$A322,Movements!$E$4:$E$2003,Locations!$A$11))</f>
        <v/>
      </c>
      <c r="I322" s="21" t="str">
        <f>IF(OR($A322="",Locations!$A$12=""),"",N(Opening!H322)+SUMIFS(Movements!$D$4:$D$2003,Movements!$B$4:$B$2003,$A322,Movements!$F$4:$F$2003,Locations!$A$12)-SUMIFS(Movements!$D$4:$D$2003,Movements!$B$4:$B$2003,$A322,Movements!$E$4:$E$2003,Locations!$A$12))</f>
        <v/>
      </c>
      <c r="J322" s="21" t="str">
        <f>IF(OR($A322="",Locations!$A$13=""),"",N(Opening!I322)+SUMIFS(Movements!$D$4:$D$2003,Movements!$B$4:$B$2003,$A322,Movements!$F$4:$F$2003,Locations!$A$13)-SUMIFS(Movements!$D$4:$D$2003,Movements!$B$4:$B$2003,$A322,Movements!$E$4:$E$2003,Locations!$A$13))</f>
        <v/>
      </c>
      <c r="K322" s="21" t="str">
        <f>IF(OR($A322="",Locations!$A$14=""),"",N(Opening!J322)+SUMIFS(Movements!$D$4:$D$2003,Movements!$B$4:$B$2003,$A322,Movements!$F$4:$F$2003,Locations!$A$14)-SUMIFS(Movements!$D$4:$D$2003,Movements!$B$4:$B$2003,$A322,Movements!$E$4:$E$2003,Locations!$A$14))</f>
        <v/>
      </c>
      <c r="L322" s="22" t="str">
        <f t="shared" si="8"/>
        <v/>
      </c>
      <c r="M322" s="21" t="str">
        <f>IF($A322="","",N(Items!E322))</f>
        <v/>
      </c>
      <c r="N322" s="23" t="str">
        <f t="shared" si="9"/>
        <v/>
      </c>
      <c r="O322" s="21" t="str">
        <f>IF($A322="","",IF(L322&lt;=M322,MAX(0,N(Items!F322)-L322),0))</f>
        <v/>
      </c>
      <c r="P322" s="24" t="str">
        <f>IF($A322="","",ROUND(L322*N(Items!D322),2))</f>
        <v/>
      </c>
    </row>
    <row r="323" spans="1:16" x14ac:dyDescent="0.3">
      <c r="A323" s="16" t="str">
        <f>IF(Items!A323="","",Items!A323)</f>
        <v/>
      </c>
      <c r="B323" s="16" t="str">
        <f>IF($A323="","",Items!B323)</f>
        <v/>
      </c>
      <c r="C323" s="16" t="str">
        <f>IF($A323="","",Items!C323&amp;"")</f>
        <v/>
      </c>
      <c r="D323" s="21" t="str">
        <f>IF(OR($A323="",Locations!$A$7=""),"",N(Opening!C323)+SUMIFS(Movements!$D$4:$D$2003,Movements!$B$4:$B$2003,$A323,Movements!$F$4:$F$2003,Locations!$A$7)-SUMIFS(Movements!$D$4:$D$2003,Movements!$B$4:$B$2003,$A323,Movements!$E$4:$E$2003,Locations!$A$7))</f>
        <v/>
      </c>
      <c r="E323" s="21" t="str">
        <f>IF(OR($A323="",Locations!$A$8=""),"",N(Opening!D323)+SUMIFS(Movements!$D$4:$D$2003,Movements!$B$4:$B$2003,$A323,Movements!$F$4:$F$2003,Locations!$A$8)-SUMIFS(Movements!$D$4:$D$2003,Movements!$B$4:$B$2003,$A323,Movements!$E$4:$E$2003,Locations!$A$8))</f>
        <v/>
      </c>
      <c r="F323" s="21" t="str">
        <f>IF(OR($A323="",Locations!$A$9=""),"",N(Opening!E323)+SUMIFS(Movements!$D$4:$D$2003,Movements!$B$4:$B$2003,$A323,Movements!$F$4:$F$2003,Locations!$A$9)-SUMIFS(Movements!$D$4:$D$2003,Movements!$B$4:$B$2003,$A323,Movements!$E$4:$E$2003,Locations!$A$9))</f>
        <v/>
      </c>
      <c r="G323" s="21" t="str">
        <f>IF(OR($A323="",Locations!$A$10=""),"",N(Opening!F323)+SUMIFS(Movements!$D$4:$D$2003,Movements!$B$4:$B$2003,$A323,Movements!$F$4:$F$2003,Locations!$A$10)-SUMIFS(Movements!$D$4:$D$2003,Movements!$B$4:$B$2003,$A323,Movements!$E$4:$E$2003,Locations!$A$10))</f>
        <v/>
      </c>
      <c r="H323" s="21" t="str">
        <f>IF(OR($A323="",Locations!$A$11=""),"",N(Opening!G323)+SUMIFS(Movements!$D$4:$D$2003,Movements!$B$4:$B$2003,$A323,Movements!$F$4:$F$2003,Locations!$A$11)-SUMIFS(Movements!$D$4:$D$2003,Movements!$B$4:$B$2003,$A323,Movements!$E$4:$E$2003,Locations!$A$11))</f>
        <v/>
      </c>
      <c r="I323" s="21" t="str">
        <f>IF(OR($A323="",Locations!$A$12=""),"",N(Opening!H323)+SUMIFS(Movements!$D$4:$D$2003,Movements!$B$4:$B$2003,$A323,Movements!$F$4:$F$2003,Locations!$A$12)-SUMIFS(Movements!$D$4:$D$2003,Movements!$B$4:$B$2003,$A323,Movements!$E$4:$E$2003,Locations!$A$12))</f>
        <v/>
      </c>
      <c r="J323" s="21" t="str">
        <f>IF(OR($A323="",Locations!$A$13=""),"",N(Opening!I323)+SUMIFS(Movements!$D$4:$D$2003,Movements!$B$4:$B$2003,$A323,Movements!$F$4:$F$2003,Locations!$A$13)-SUMIFS(Movements!$D$4:$D$2003,Movements!$B$4:$B$2003,$A323,Movements!$E$4:$E$2003,Locations!$A$13))</f>
        <v/>
      </c>
      <c r="K323" s="21" t="str">
        <f>IF(OR($A323="",Locations!$A$14=""),"",N(Opening!J323)+SUMIFS(Movements!$D$4:$D$2003,Movements!$B$4:$B$2003,$A323,Movements!$F$4:$F$2003,Locations!$A$14)-SUMIFS(Movements!$D$4:$D$2003,Movements!$B$4:$B$2003,$A323,Movements!$E$4:$E$2003,Locations!$A$14))</f>
        <v/>
      </c>
      <c r="L323" s="22" t="str">
        <f t="shared" si="8"/>
        <v/>
      </c>
      <c r="M323" s="21" t="str">
        <f>IF($A323="","",N(Items!E323))</f>
        <v/>
      </c>
      <c r="N323" s="23" t="str">
        <f t="shared" si="9"/>
        <v/>
      </c>
      <c r="O323" s="21" t="str">
        <f>IF($A323="","",IF(L323&lt;=M323,MAX(0,N(Items!F323)-L323),0))</f>
        <v/>
      </c>
      <c r="P323" s="24" t="str">
        <f>IF($A323="","",ROUND(L323*N(Items!D323),2))</f>
        <v/>
      </c>
    </row>
    <row r="324" spans="1:16" x14ac:dyDescent="0.3">
      <c r="A324" s="16" t="str">
        <f>IF(Items!A324="","",Items!A324)</f>
        <v/>
      </c>
      <c r="B324" s="16" t="str">
        <f>IF($A324="","",Items!B324)</f>
        <v/>
      </c>
      <c r="C324" s="16" t="str">
        <f>IF($A324="","",Items!C324&amp;"")</f>
        <v/>
      </c>
      <c r="D324" s="21" t="str">
        <f>IF(OR($A324="",Locations!$A$7=""),"",N(Opening!C324)+SUMIFS(Movements!$D$4:$D$2003,Movements!$B$4:$B$2003,$A324,Movements!$F$4:$F$2003,Locations!$A$7)-SUMIFS(Movements!$D$4:$D$2003,Movements!$B$4:$B$2003,$A324,Movements!$E$4:$E$2003,Locations!$A$7))</f>
        <v/>
      </c>
      <c r="E324" s="21" t="str">
        <f>IF(OR($A324="",Locations!$A$8=""),"",N(Opening!D324)+SUMIFS(Movements!$D$4:$D$2003,Movements!$B$4:$B$2003,$A324,Movements!$F$4:$F$2003,Locations!$A$8)-SUMIFS(Movements!$D$4:$D$2003,Movements!$B$4:$B$2003,$A324,Movements!$E$4:$E$2003,Locations!$A$8))</f>
        <v/>
      </c>
      <c r="F324" s="21" t="str">
        <f>IF(OR($A324="",Locations!$A$9=""),"",N(Opening!E324)+SUMIFS(Movements!$D$4:$D$2003,Movements!$B$4:$B$2003,$A324,Movements!$F$4:$F$2003,Locations!$A$9)-SUMIFS(Movements!$D$4:$D$2003,Movements!$B$4:$B$2003,$A324,Movements!$E$4:$E$2003,Locations!$A$9))</f>
        <v/>
      </c>
      <c r="G324" s="21" t="str">
        <f>IF(OR($A324="",Locations!$A$10=""),"",N(Opening!F324)+SUMIFS(Movements!$D$4:$D$2003,Movements!$B$4:$B$2003,$A324,Movements!$F$4:$F$2003,Locations!$A$10)-SUMIFS(Movements!$D$4:$D$2003,Movements!$B$4:$B$2003,$A324,Movements!$E$4:$E$2003,Locations!$A$10))</f>
        <v/>
      </c>
      <c r="H324" s="21" t="str">
        <f>IF(OR($A324="",Locations!$A$11=""),"",N(Opening!G324)+SUMIFS(Movements!$D$4:$D$2003,Movements!$B$4:$B$2003,$A324,Movements!$F$4:$F$2003,Locations!$A$11)-SUMIFS(Movements!$D$4:$D$2003,Movements!$B$4:$B$2003,$A324,Movements!$E$4:$E$2003,Locations!$A$11))</f>
        <v/>
      </c>
      <c r="I324" s="21" t="str">
        <f>IF(OR($A324="",Locations!$A$12=""),"",N(Opening!H324)+SUMIFS(Movements!$D$4:$D$2003,Movements!$B$4:$B$2003,$A324,Movements!$F$4:$F$2003,Locations!$A$12)-SUMIFS(Movements!$D$4:$D$2003,Movements!$B$4:$B$2003,$A324,Movements!$E$4:$E$2003,Locations!$A$12))</f>
        <v/>
      </c>
      <c r="J324" s="21" t="str">
        <f>IF(OR($A324="",Locations!$A$13=""),"",N(Opening!I324)+SUMIFS(Movements!$D$4:$D$2003,Movements!$B$4:$B$2003,$A324,Movements!$F$4:$F$2003,Locations!$A$13)-SUMIFS(Movements!$D$4:$D$2003,Movements!$B$4:$B$2003,$A324,Movements!$E$4:$E$2003,Locations!$A$13))</f>
        <v/>
      </c>
      <c r="K324" s="21" t="str">
        <f>IF(OR($A324="",Locations!$A$14=""),"",N(Opening!J324)+SUMIFS(Movements!$D$4:$D$2003,Movements!$B$4:$B$2003,$A324,Movements!$F$4:$F$2003,Locations!$A$14)-SUMIFS(Movements!$D$4:$D$2003,Movements!$B$4:$B$2003,$A324,Movements!$E$4:$E$2003,Locations!$A$14))</f>
        <v/>
      </c>
      <c r="L324" s="22" t="str">
        <f t="shared" ref="L324:L387" si="10">IF($A324="","",SUM(D324:K324))</f>
        <v/>
      </c>
      <c r="M324" s="21" t="str">
        <f>IF($A324="","",N(Items!E324))</f>
        <v/>
      </c>
      <c r="N324" s="23" t="str">
        <f t="shared" ref="N324:N387" si="11">IF($A324="","",IF(COUNTIF(D324:K324,"&lt;0")&gt;0,"Negative",IF(L324&lt;=M324,"Reorder","OK")))</f>
        <v/>
      </c>
      <c r="O324" s="21" t="str">
        <f>IF($A324="","",IF(L324&lt;=M324,MAX(0,N(Items!F324)-L324),0))</f>
        <v/>
      </c>
      <c r="P324" s="24" t="str">
        <f>IF($A324="","",ROUND(L324*N(Items!D324),2))</f>
        <v/>
      </c>
    </row>
    <row r="325" spans="1:16" x14ac:dyDescent="0.3">
      <c r="A325" s="16" t="str">
        <f>IF(Items!A325="","",Items!A325)</f>
        <v/>
      </c>
      <c r="B325" s="16" t="str">
        <f>IF($A325="","",Items!B325)</f>
        <v/>
      </c>
      <c r="C325" s="16" t="str">
        <f>IF($A325="","",Items!C325&amp;"")</f>
        <v/>
      </c>
      <c r="D325" s="21" t="str">
        <f>IF(OR($A325="",Locations!$A$7=""),"",N(Opening!C325)+SUMIFS(Movements!$D$4:$D$2003,Movements!$B$4:$B$2003,$A325,Movements!$F$4:$F$2003,Locations!$A$7)-SUMIFS(Movements!$D$4:$D$2003,Movements!$B$4:$B$2003,$A325,Movements!$E$4:$E$2003,Locations!$A$7))</f>
        <v/>
      </c>
      <c r="E325" s="21" t="str">
        <f>IF(OR($A325="",Locations!$A$8=""),"",N(Opening!D325)+SUMIFS(Movements!$D$4:$D$2003,Movements!$B$4:$B$2003,$A325,Movements!$F$4:$F$2003,Locations!$A$8)-SUMIFS(Movements!$D$4:$D$2003,Movements!$B$4:$B$2003,$A325,Movements!$E$4:$E$2003,Locations!$A$8))</f>
        <v/>
      </c>
      <c r="F325" s="21" t="str">
        <f>IF(OR($A325="",Locations!$A$9=""),"",N(Opening!E325)+SUMIFS(Movements!$D$4:$D$2003,Movements!$B$4:$B$2003,$A325,Movements!$F$4:$F$2003,Locations!$A$9)-SUMIFS(Movements!$D$4:$D$2003,Movements!$B$4:$B$2003,$A325,Movements!$E$4:$E$2003,Locations!$A$9))</f>
        <v/>
      </c>
      <c r="G325" s="21" t="str">
        <f>IF(OR($A325="",Locations!$A$10=""),"",N(Opening!F325)+SUMIFS(Movements!$D$4:$D$2003,Movements!$B$4:$B$2003,$A325,Movements!$F$4:$F$2003,Locations!$A$10)-SUMIFS(Movements!$D$4:$D$2003,Movements!$B$4:$B$2003,$A325,Movements!$E$4:$E$2003,Locations!$A$10))</f>
        <v/>
      </c>
      <c r="H325" s="21" t="str">
        <f>IF(OR($A325="",Locations!$A$11=""),"",N(Opening!G325)+SUMIFS(Movements!$D$4:$D$2003,Movements!$B$4:$B$2003,$A325,Movements!$F$4:$F$2003,Locations!$A$11)-SUMIFS(Movements!$D$4:$D$2003,Movements!$B$4:$B$2003,$A325,Movements!$E$4:$E$2003,Locations!$A$11))</f>
        <v/>
      </c>
      <c r="I325" s="21" t="str">
        <f>IF(OR($A325="",Locations!$A$12=""),"",N(Opening!H325)+SUMIFS(Movements!$D$4:$D$2003,Movements!$B$4:$B$2003,$A325,Movements!$F$4:$F$2003,Locations!$A$12)-SUMIFS(Movements!$D$4:$D$2003,Movements!$B$4:$B$2003,$A325,Movements!$E$4:$E$2003,Locations!$A$12))</f>
        <v/>
      </c>
      <c r="J325" s="21" t="str">
        <f>IF(OR($A325="",Locations!$A$13=""),"",N(Opening!I325)+SUMIFS(Movements!$D$4:$D$2003,Movements!$B$4:$B$2003,$A325,Movements!$F$4:$F$2003,Locations!$A$13)-SUMIFS(Movements!$D$4:$D$2003,Movements!$B$4:$B$2003,$A325,Movements!$E$4:$E$2003,Locations!$A$13))</f>
        <v/>
      </c>
      <c r="K325" s="21" t="str">
        <f>IF(OR($A325="",Locations!$A$14=""),"",N(Opening!J325)+SUMIFS(Movements!$D$4:$D$2003,Movements!$B$4:$B$2003,$A325,Movements!$F$4:$F$2003,Locations!$A$14)-SUMIFS(Movements!$D$4:$D$2003,Movements!$B$4:$B$2003,$A325,Movements!$E$4:$E$2003,Locations!$A$14))</f>
        <v/>
      </c>
      <c r="L325" s="22" t="str">
        <f t="shared" si="10"/>
        <v/>
      </c>
      <c r="M325" s="21" t="str">
        <f>IF($A325="","",N(Items!E325))</f>
        <v/>
      </c>
      <c r="N325" s="23" t="str">
        <f t="shared" si="11"/>
        <v/>
      </c>
      <c r="O325" s="21" t="str">
        <f>IF($A325="","",IF(L325&lt;=M325,MAX(0,N(Items!F325)-L325),0))</f>
        <v/>
      </c>
      <c r="P325" s="24" t="str">
        <f>IF($A325="","",ROUND(L325*N(Items!D325),2))</f>
        <v/>
      </c>
    </row>
    <row r="326" spans="1:16" x14ac:dyDescent="0.3">
      <c r="A326" s="16" t="str">
        <f>IF(Items!A326="","",Items!A326)</f>
        <v/>
      </c>
      <c r="B326" s="16" t="str">
        <f>IF($A326="","",Items!B326)</f>
        <v/>
      </c>
      <c r="C326" s="16" t="str">
        <f>IF($A326="","",Items!C326&amp;"")</f>
        <v/>
      </c>
      <c r="D326" s="21" t="str">
        <f>IF(OR($A326="",Locations!$A$7=""),"",N(Opening!C326)+SUMIFS(Movements!$D$4:$D$2003,Movements!$B$4:$B$2003,$A326,Movements!$F$4:$F$2003,Locations!$A$7)-SUMIFS(Movements!$D$4:$D$2003,Movements!$B$4:$B$2003,$A326,Movements!$E$4:$E$2003,Locations!$A$7))</f>
        <v/>
      </c>
      <c r="E326" s="21" t="str">
        <f>IF(OR($A326="",Locations!$A$8=""),"",N(Opening!D326)+SUMIFS(Movements!$D$4:$D$2003,Movements!$B$4:$B$2003,$A326,Movements!$F$4:$F$2003,Locations!$A$8)-SUMIFS(Movements!$D$4:$D$2003,Movements!$B$4:$B$2003,$A326,Movements!$E$4:$E$2003,Locations!$A$8))</f>
        <v/>
      </c>
      <c r="F326" s="21" t="str">
        <f>IF(OR($A326="",Locations!$A$9=""),"",N(Opening!E326)+SUMIFS(Movements!$D$4:$D$2003,Movements!$B$4:$B$2003,$A326,Movements!$F$4:$F$2003,Locations!$A$9)-SUMIFS(Movements!$D$4:$D$2003,Movements!$B$4:$B$2003,$A326,Movements!$E$4:$E$2003,Locations!$A$9))</f>
        <v/>
      </c>
      <c r="G326" s="21" t="str">
        <f>IF(OR($A326="",Locations!$A$10=""),"",N(Opening!F326)+SUMIFS(Movements!$D$4:$D$2003,Movements!$B$4:$B$2003,$A326,Movements!$F$4:$F$2003,Locations!$A$10)-SUMIFS(Movements!$D$4:$D$2003,Movements!$B$4:$B$2003,$A326,Movements!$E$4:$E$2003,Locations!$A$10))</f>
        <v/>
      </c>
      <c r="H326" s="21" t="str">
        <f>IF(OR($A326="",Locations!$A$11=""),"",N(Opening!G326)+SUMIFS(Movements!$D$4:$D$2003,Movements!$B$4:$B$2003,$A326,Movements!$F$4:$F$2003,Locations!$A$11)-SUMIFS(Movements!$D$4:$D$2003,Movements!$B$4:$B$2003,$A326,Movements!$E$4:$E$2003,Locations!$A$11))</f>
        <v/>
      </c>
      <c r="I326" s="21" t="str">
        <f>IF(OR($A326="",Locations!$A$12=""),"",N(Opening!H326)+SUMIFS(Movements!$D$4:$D$2003,Movements!$B$4:$B$2003,$A326,Movements!$F$4:$F$2003,Locations!$A$12)-SUMIFS(Movements!$D$4:$D$2003,Movements!$B$4:$B$2003,$A326,Movements!$E$4:$E$2003,Locations!$A$12))</f>
        <v/>
      </c>
      <c r="J326" s="21" t="str">
        <f>IF(OR($A326="",Locations!$A$13=""),"",N(Opening!I326)+SUMIFS(Movements!$D$4:$D$2003,Movements!$B$4:$B$2003,$A326,Movements!$F$4:$F$2003,Locations!$A$13)-SUMIFS(Movements!$D$4:$D$2003,Movements!$B$4:$B$2003,$A326,Movements!$E$4:$E$2003,Locations!$A$13))</f>
        <v/>
      </c>
      <c r="K326" s="21" t="str">
        <f>IF(OR($A326="",Locations!$A$14=""),"",N(Opening!J326)+SUMIFS(Movements!$D$4:$D$2003,Movements!$B$4:$B$2003,$A326,Movements!$F$4:$F$2003,Locations!$A$14)-SUMIFS(Movements!$D$4:$D$2003,Movements!$B$4:$B$2003,$A326,Movements!$E$4:$E$2003,Locations!$A$14))</f>
        <v/>
      </c>
      <c r="L326" s="22" t="str">
        <f t="shared" si="10"/>
        <v/>
      </c>
      <c r="M326" s="21" t="str">
        <f>IF($A326="","",N(Items!E326))</f>
        <v/>
      </c>
      <c r="N326" s="23" t="str">
        <f t="shared" si="11"/>
        <v/>
      </c>
      <c r="O326" s="21" t="str">
        <f>IF($A326="","",IF(L326&lt;=M326,MAX(0,N(Items!F326)-L326),0))</f>
        <v/>
      </c>
      <c r="P326" s="24" t="str">
        <f>IF($A326="","",ROUND(L326*N(Items!D326),2))</f>
        <v/>
      </c>
    </row>
    <row r="327" spans="1:16" x14ac:dyDescent="0.3">
      <c r="A327" s="16" t="str">
        <f>IF(Items!A327="","",Items!A327)</f>
        <v/>
      </c>
      <c r="B327" s="16" t="str">
        <f>IF($A327="","",Items!B327)</f>
        <v/>
      </c>
      <c r="C327" s="16" t="str">
        <f>IF($A327="","",Items!C327&amp;"")</f>
        <v/>
      </c>
      <c r="D327" s="21" t="str">
        <f>IF(OR($A327="",Locations!$A$7=""),"",N(Opening!C327)+SUMIFS(Movements!$D$4:$D$2003,Movements!$B$4:$B$2003,$A327,Movements!$F$4:$F$2003,Locations!$A$7)-SUMIFS(Movements!$D$4:$D$2003,Movements!$B$4:$B$2003,$A327,Movements!$E$4:$E$2003,Locations!$A$7))</f>
        <v/>
      </c>
      <c r="E327" s="21" t="str">
        <f>IF(OR($A327="",Locations!$A$8=""),"",N(Opening!D327)+SUMIFS(Movements!$D$4:$D$2003,Movements!$B$4:$B$2003,$A327,Movements!$F$4:$F$2003,Locations!$A$8)-SUMIFS(Movements!$D$4:$D$2003,Movements!$B$4:$B$2003,$A327,Movements!$E$4:$E$2003,Locations!$A$8))</f>
        <v/>
      </c>
      <c r="F327" s="21" t="str">
        <f>IF(OR($A327="",Locations!$A$9=""),"",N(Opening!E327)+SUMIFS(Movements!$D$4:$D$2003,Movements!$B$4:$B$2003,$A327,Movements!$F$4:$F$2003,Locations!$A$9)-SUMIFS(Movements!$D$4:$D$2003,Movements!$B$4:$B$2003,$A327,Movements!$E$4:$E$2003,Locations!$A$9))</f>
        <v/>
      </c>
      <c r="G327" s="21" t="str">
        <f>IF(OR($A327="",Locations!$A$10=""),"",N(Opening!F327)+SUMIFS(Movements!$D$4:$D$2003,Movements!$B$4:$B$2003,$A327,Movements!$F$4:$F$2003,Locations!$A$10)-SUMIFS(Movements!$D$4:$D$2003,Movements!$B$4:$B$2003,$A327,Movements!$E$4:$E$2003,Locations!$A$10))</f>
        <v/>
      </c>
      <c r="H327" s="21" t="str">
        <f>IF(OR($A327="",Locations!$A$11=""),"",N(Opening!G327)+SUMIFS(Movements!$D$4:$D$2003,Movements!$B$4:$B$2003,$A327,Movements!$F$4:$F$2003,Locations!$A$11)-SUMIFS(Movements!$D$4:$D$2003,Movements!$B$4:$B$2003,$A327,Movements!$E$4:$E$2003,Locations!$A$11))</f>
        <v/>
      </c>
      <c r="I327" s="21" t="str">
        <f>IF(OR($A327="",Locations!$A$12=""),"",N(Opening!H327)+SUMIFS(Movements!$D$4:$D$2003,Movements!$B$4:$B$2003,$A327,Movements!$F$4:$F$2003,Locations!$A$12)-SUMIFS(Movements!$D$4:$D$2003,Movements!$B$4:$B$2003,$A327,Movements!$E$4:$E$2003,Locations!$A$12))</f>
        <v/>
      </c>
      <c r="J327" s="21" t="str">
        <f>IF(OR($A327="",Locations!$A$13=""),"",N(Opening!I327)+SUMIFS(Movements!$D$4:$D$2003,Movements!$B$4:$B$2003,$A327,Movements!$F$4:$F$2003,Locations!$A$13)-SUMIFS(Movements!$D$4:$D$2003,Movements!$B$4:$B$2003,$A327,Movements!$E$4:$E$2003,Locations!$A$13))</f>
        <v/>
      </c>
      <c r="K327" s="21" t="str">
        <f>IF(OR($A327="",Locations!$A$14=""),"",N(Opening!J327)+SUMIFS(Movements!$D$4:$D$2003,Movements!$B$4:$B$2003,$A327,Movements!$F$4:$F$2003,Locations!$A$14)-SUMIFS(Movements!$D$4:$D$2003,Movements!$B$4:$B$2003,$A327,Movements!$E$4:$E$2003,Locations!$A$14))</f>
        <v/>
      </c>
      <c r="L327" s="22" t="str">
        <f t="shared" si="10"/>
        <v/>
      </c>
      <c r="M327" s="21" t="str">
        <f>IF($A327="","",N(Items!E327))</f>
        <v/>
      </c>
      <c r="N327" s="23" t="str">
        <f t="shared" si="11"/>
        <v/>
      </c>
      <c r="O327" s="21" t="str">
        <f>IF($A327="","",IF(L327&lt;=M327,MAX(0,N(Items!F327)-L327),0))</f>
        <v/>
      </c>
      <c r="P327" s="24" t="str">
        <f>IF($A327="","",ROUND(L327*N(Items!D327),2))</f>
        <v/>
      </c>
    </row>
    <row r="328" spans="1:16" x14ac:dyDescent="0.3">
      <c r="A328" s="16" t="str">
        <f>IF(Items!A328="","",Items!A328)</f>
        <v/>
      </c>
      <c r="B328" s="16" t="str">
        <f>IF($A328="","",Items!B328)</f>
        <v/>
      </c>
      <c r="C328" s="16" t="str">
        <f>IF($A328="","",Items!C328&amp;"")</f>
        <v/>
      </c>
      <c r="D328" s="21" t="str">
        <f>IF(OR($A328="",Locations!$A$7=""),"",N(Opening!C328)+SUMIFS(Movements!$D$4:$D$2003,Movements!$B$4:$B$2003,$A328,Movements!$F$4:$F$2003,Locations!$A$7)-SUMIFS(Movements!$D$4:$D$2003,Movements!$B$4:$B$2003,$A328,Movements!$E$4:$E$2003,Locations!$A$7))</f>
        <v/>
      </c>
      <c r="E328" s="21" t="str">
        <f>IF(OR($A328="",Locations!$A$8=""),"",N(Opening!D328)+SUMIFS(Movements!$D$4:$D$2003,Movements!$B$4:$B$2003,$A328,Movements!$F$4:$F$2003,Locations!$A$8)-SUMIFS(Movements!$D$4:$D$2003,Movements!$B$4:$B$2003,$A328,Movements!$E$4:$E$2003,Locations!$A$8))</f>
        <v/>
      </c>
      <c r="F328" s="21" t="str">
        <f>IF(OR($A328="",Locations!$A$9=""),"",N(Opening!E328)+SUMIFS(Movements!$D$4:$D$2003,Movements!$B$4:$B$2003,$A328,Movements!$F$4:$F$2003,Locations!$A$9)-SUMIFS(Movements!$D$4:$D$2003,Movements!$B$4:$B$2003,$A328,Movements!$E$4:$E$2003,Locations!$A$9))</f>
        <v/>
      </c>
      <c r="G328" s="21" t="str">
        <f>IF(OR($A328="",Locations!$A$10=""),"",N(Opening!F328)+SUMIFS(Movements!$D$4:$D$2003,Movements!$B$4:$B$2003,$A328,Movements!$F$4:$F$2003,Locations!$A$10)-SUMIFS(Movements!$D$4:$D$2003,Movements!$B$4:$B$2003,$A328,Movements!$E$4:$E$2003,Locations!$A$10))</f>
        <v/>
      </c>
      <c r="H328" s="21" t="str">
        <f>IF(OR($A328="",Locations!$A$11=""),"",N(Opening!G328)+SUMIFS(Movements!$D$4:$D$2003,Movements!$B$4:$B$2003,$A328,Movements!$F$4:$F$2003,Locations!$A$11)-SUMIFS(Movements!$D$4:$D$2003,Movements!$B$4:$B$2003,$A328,Movements!$E$4:$E$2003,Locations!$A$11))</f>
        <v/>
      </c>
      <c r="I328" s="21" t="str">
        <f>IF(OR($A328="",Locations!$A$12=""),"",N(Opening!H328)+SUMIFS(Movements!$D$4:$D$2003,Movements!$B$4:$B$2003,$A328,Movements!$F$4:$F$2003,Locations!$A$12)-SUMIFS(Movements!$D$4:$D$2003,Movements!$B$4:$B$2003,$A328,Movements!$E$4:$E$2003,Locations!$A$12))</f>
        <v/>
      </c>
      <c r="J328" s="21" t="str">
        <f>IF(OR($A328="",Locations!$A$13=""),"",N(Opening!I328)+SUMIFS(Movements!$D$4:$D$2003,Movements!$B$4:$B$2003,$A328,Movements!$F$4:$F$2003,Locations!$A$13)-SUMIFS(Movements!$D$4:$D$2003,Movements!$B$4:$B$2003,$A328,Movements!$E$4:$E$2003,Locations!$A$13))</f>
        <v/>
      </c>
      <c r="K328" s="21" t="str">
        <f>IF(OR($A328="",Locations!$A$14=""),"",N(Opening!J328)+SUMIFS(Movements!$D$4:$D$2003,Movements!$B$4:$B$2003,$A328,Movements!$F$4:$F$2003,Locations!$A$14)-SUMIFS(Movements!$D$4:$D$2003,Movements!$B$4:$B$2003,$A328,Movements!$E$4:$E$2003,Locations!$A$14))</f>
        <v/>
      </c>
      <c r="L328" s="22" t="str">
        <f t="shared" si="10"/>
        <v/>
      </c>
      <c r="M328" s="21" t="str">
        <f>IF($A328="","",N(Items!E328))</f>
        <v/>
      </c>
      <c r="N328" s="23" t="str">
        <f t="shared" si="11"/>
        <v/>
      </c>
      <c r="O328" s="21" t="str">
        <f>IF($A328="","",IF(L328&lt;=M328,MAX(0,N(Items!F328)-L328),0))</f>
        <v/>
      </c>
      <c r="P328" s="24" t="str">
        <f>IF($A328="","",ROUND(L328*N(Items!D328),2))</f>
        <v/>
      </c>
    </row>
    <row r="329" spans="1:16" x14ac:dyDescent="0.3">
      <c r="A329" s="16" t="str">
        <f>IF(Items!A329="","",Items!A329)</f>
        <v/>
      </c>
      <c r="B329" s="16" t="str">
        <f>IF($A329="","",Items!B329)</f>
        <v/>
      </c>
      <c r="C329" s="16" t="str">
        <f>IF($A329="","",Items!C329&amp;"")</f>
        <v/>
      </c>
      <c r="D329" s="21" t="str">
        <f>IF(OR($A329="",Locations!$A$7=""),"",N(Opening!C329)+SUMIFS(Movements!$D$4:$D$2003,Movements!$B$4:$B$2003,$A329,Movements!$F$4:$F$2003,Locations!$A$7)-SUMIFS(Movements!$D$4:$D$2003,Movements!$B$4:$B$2003,$A329,Movements!$E$4:$E$2003,Locations!$A$7))</f>
        <v/>
      </c>
      <c r="E329" s="21" t="str">
        <f>IF(OR($A329="",Locations!$A$8=""),"",N(Opening!D329)+SUMIFS(Movements!$D$4:$D$2003,Movements!$B$4:$B$2003,$A329,Movements!$F$4:$F$2003,Locations!$A$8)-SUMIFS(Movements!$D$4:$D$2003,Movements!$B$4:$B$2003,$A329,Movements!$E$4:$E$2003,Locations!$A$8))</f>
        <v/>
      </c>
      <c r="F329" s="21" t="str">
        <f>IF(OR($A329="",Locations!$A$9=""),"",N(Opening!E329)+SUMIFS(Movements!$D$4:$D$2003,Movements!$B$4:$B$2003,$A329,Movements!$F$4:$F$2003,Locations!$A$9)-SUMIFS(Movements!$D$4:$D$2003,Movements!$B$4:$B$2003,$A329,Movements!$E$4:$E$2003,Locations!$A$9))</f>
        <v/>
      </c>
      <c r="G329" s="21" t="str">
        <f>IF(OR($A329="",Locations!$A$10=""),"",N(Opening!F329)+SUMIFS(Movements!$D$4:$D$2003,Movements!$B$4:$B$2003,$A329,Movements!$F$4:$F$2003,Locations!$A$10)-SUMIFS(Movements!$D$4:$D$2003,Movements!$B$4:$B$2003,$A329,Movements!$E$4:$E$2003,Locations!$A$10))</f>
        <v/>
      </c>
      <c r="H329" s="21" t="str">
        <f>IF(OR($A329="",Locations!$A$11=""),"",N(Opening!G329)+SUMIFS(Movements!$D$4:$D$2003,Movements!$B$4:$B$2003,$A329,Movements!$F$4:$F$2003,Locations!$A$11)-SUMIFS(Movements!$D$4:$D$2003,Movements!$B$4:$B$2003,$A329,Movements!$E$4:$E$2003,Locations!$A$11))</f>
        <v/>
      </c>
      <c r="I329" s="21" t="str">
        <f>IF(OR($A329="",Locations!$A$12=""),"",N(Opening!H329)+SUMIFS(Movements!$D$4:$D$2003,Movements!$B$4:$B$2003,$A329,Movements!$F$4:$F$2003,Locations!$A$12)-SUMIFS(Movements!$D$4:$D$2003,Movements!$B$4:$B$2003,$A329,Movements!$E$4:$E$2003,Locations!$A$12))</f>
        <v/>
      </c>
      <c r="J329" s="21" t="str">
        <f>IF(OR($A329="",Locations!$A$13=""),"",N(Opening!I329)+SUMIFS(Movements!$D$4:$D$2003,Movements!$B$4:$B$2003,$A329,Movements!$F$4:$F$2003,Locations!$A$13)-SUMIFS(Movements!$D$4:$D$2003,Movements!$B$4:$B$2003,$A329,Movements!$E$4:$E$2003,Locations!$A$13))</f>
        <v/>
      </c>
      <c r="K329" s="21" t="str">
        <f>IF(OR($A329="",Locations!$A$14=""),"",N(Opening!J329)+SUMIFS(Movements!$D$4:$D$2003,Movements!$B$4:$B$2003,$A329,Movements!$F$4:$F$2003,Locations!$A$14)-SUMIFS(Movements!$D$4:$D$2003,Movements!$B$4:$B$2003,$A329,Movements!$E$4:$E$2003,Locations!$A$14))</f>
        <v/>
      </c>
      <c r="L329" s="22" t="str">
        <f t="shared" si="10"/>
        <v/>
      </c>
      <c r="M329" s="21" t="str">
        <f>IF($A329="","",N(Items!E329))</f>
        <v/>
      </c>
      <c r="N329" s="23" t="str">
        <f t="shared" si="11"/>
        <v/>
      </c>
      <c r="O329" s="21" t="str">
        <f>IF($A329="","",IF(L329&lt;=M329,MAX(0,N(Items!F329)-L329),0))</f>
        <v/>
      </c>
      <c r="P329" s="24" t="str">
        <f>IF($A329="","",ROUND(L329*N(Items!D329),2))</f>
        <v/>
      </c>
    </row>
    <row r="330" spans="1:16" x14ac:dyDescent="0.3">
      <c r="A330" s="16" t="str">
        <f>IF(Items!A330="","",Items!A330)</f>
        <v/>
      </c>
      <c r="B330" s="16" t="str">
        <f>IF($A330="","",Items!B330)</f>
        <v/>
      </c>
      <c r="C330" s="16" t="str">
        <f>IF($A330="","",Items!C330&amp;"")</f>
        <v/>
      </c>
      <c r="D330" s="21" t="str">
        <f>IF(OR($A330="",Locations!$A$7=""),"",N(Opening!C330)+SUMIFS(Movements!$D$4:$D$2003,Movements!$B$4:$B$2003,$A330,Movements!$F$4:$F$2003,Locations!$A$7)-SUMIFS(Movements!$D$4:$D$2003,Movements!$B$4:$B$2003,$A330,Movements!$E$4:$E$2003,Locations!$A$7))</f>
        <v/>
      </c>
      <c r="E330" s="21" t="str">
        <f>IF(OR($A330="",Locations!$A$8=""),"",N(Opening!D330)+SUMIFS(Movements!$D$4:$D$2003,Movements!$B$4:$B$2003,$A330,Movements!$F$4:$F$2003,Locations!$A$8)-SUMIFS(Movements!$D$4:$D$2003,Movements!$B$4:$B$2003,$A330,Movements!$E$4:$E$2003,Locations!$A$8))</f>
        <v/>
      </c>
      <c r="F330" s="21" t="str">
        <f>IF(OR($A330="",Locations!$A$9=""),"",N(Opening!E330)+SUMIFS(Movements!$D$4:$D$2003,Movements!$B$4:$B$2003,$A330,Movements!$F$4:$F$2003,Locations!$A$9)-SUMIFS(Movements!$D$4:$D$2003,Movements!$B$4:$B$2003,$A330,Movements!$E$4:$E$2003,Locations!$A$9))</f>
        <v/>
      </c>
      <c r="G330" s="21" t="str">
        <f>IF(OR($A330="",Locations!$A$10=""),"",N(Opening!F330)+SUMIFS(Movements!$D$4:$D$2003,Movements!$B$4:$B$2003,$A330,Movements!$F$4:$F$2003,Locations!$A$10)-SUMIFS(Movements!$D$4:$D$2003,Movements!$B$4:$B$2003,$A330,Movements!$E$4:$E$2003,Locations!$A$10))</f>
        <v/>
      </c>
      <c r="H330" s="21" t="str">
        <f>IF(OR($A330="",Locations!$A$11=""),"",N(Opening!G330)+SUMIFS(Movements!$D$4:$D$2003,Movements!$B$4:$B$2003,$A330,Movements!$F$4:$F$2003,Locations!$A$11)-SUMIFS(Movements!$D$4:$D$2003,Movements!$B$4:$B$2003,$A330,Movements!$E$4:$E$2003,Locations!$A$11))</f>
        <v/>
      </c>
      <c r="I330" s="21" t="str">
        <f>IF(OR($A330="",Locations!$A$12=""),"",N(Opening!H330)+SUMIFS(Movements!$D$4:$D$2003,Movements!$B$4:$B$2003,$A330,Movements!$F$4:$F$2003,Locations!$A$12)-SUMIFS(Movements!$D$4:$D$2003,Movements!$B$4:$B$2003,$A330,Movements!$E$4:$E$2003,Locations!$A$12))</f>
        <v/>
      </c>
      <c r="J330" s="21" t="str">
        <f>IF(OR($A330="",Locations!$A$13=""),"",N(Opening!I330)+SUMIFS(Movements!$D$4:$D$2003,Movements!$B$4:$B$2003,$A330,Movements!$F$4:$F$2003,Locations!$A$13)-SUMIFS(Movements!$D$4:$D$2003,Movements!$B$4:$B$2003,$A330,Movements!$E$4:$E$2003,Locations!$A$13))</f>
        <v/>
      </c>
      <c r="K330" s="21" t="str">
        <f>IF(OR($A330="",Locations!$A$14=""),"",N(Opening!J330)+SUMIFS(Movements!$D$4:$D$2003,Movements!$B$4:$B$2003,$A330,Movements!$F$4:$F$2003,Locations!$A$14)-SUMIFS(Movements!$D$4:$D$2003,Movements!$B$4:$B$2003,$A330,Movements!$E$4:$E$2003,Locations!$A$14))</f>
        <v/>
      </c>
      <c r="L330" s="22" t="str">
        <f t="shared" si="10"/>
        <v/>
      </c>
      <c r="M330" s="21" t="str">
        <f>IF($A330="","",N(Items!E330))</f>
        <v/>
      </c>
      <c r="N330" s="23" t="str">
        <f t="shared" si="11"/>
        <v/>
      </c>
      <c r="O330" s="21" t="str">
        <f>IF($A330="","",IF(L330&lt;=M330,MAX(0,N(Items!F330)-L330),0))</f>
        <v/>
      </c>
      <c r="P330" s="24" t="str">
        <f>IF($A330="","",ROUND(L330*N(Items!D330),2))</f>
        <v/>
      </c>
    </row>
    <row r="331" spans="1:16" x14ac:dyDescent="0.3">
      <c r="A331" s="16" t="str">
        <f>IF(Items!A331="","",Items!A331)</f>
        <v/>
      </c>
      <c r="B331" s="16" t="str">
        <f>IF($A331="","",Items!B331)</f>
        <v/>
      </c>
      <c r="C331" s="16" t="str">
        <f>IF($A331="","",Items!C331&amp;"")</f>
        <v/>
      </c>
      <c r="D331" s="21" t="str">
        <f>IF(OR($A331="",Locations!$A$7=""),"",N(Opening!C331)+SUMIFS(Movements!$D$4:$D$2003,Movements!$B$4:$B$2003,$A331,Movements!$F$4:$F$2003,Locations!$A$7)-SUMIFS(Movements!$D$4:$D$2003,Movements!$B$4:$B$2003,$A331,Movements!$E$4:$E$2003,Locations!$A$7))</f>
        <v/>
      </c>
      <c r="E331" s="21" t="str">
        <f>IF(OR($A331="",Locations!$A$8=""),"",N(Opening!D331)+SUMIFS(Movements!$D$4:$D$2003,Movements!$B$4:$B$2003,$A331,Movements!$F$4:$F$2003,Locations!$A$8)-SUMIFS(Movements!$D$4:$D$2003,Movements!$B$4:$B$2003,$A331,Movements!$E$4:$E$2003,Locations!$A$8))</f>
        <v/>
      </c>
      <c r="F331" s="21" t="str">
        <f>IF(OR($A331="",Locations!$A$9=""),"",N(Opening!E331)+SUMIFS(Movements!$D$4:$D$2003,Movements!$B$4:$B$2003,$A331,Movements!$F$4:$F$2003,Locations!$A$9)-SUMIFS(Movements!$D$4:$D$2003,Movements!$B$4:$B$2003,$A331,Movements!$E$4:$E$2003,Locations!$A$9))</f>
        <v/>
      </c>
      <c r="G331" s="21" t="str">
        <f>IF(OR($A331="",Locations!$A$10=""),"",N(Opening!F331)+SUMIFS(Movements!$D$4:$D$2003,Movements!$B$4:$B$2003,$A331,Movements!$F$4:$F$2003,Locations!$A$10)-SUMIFS(Movements!$D$4:$D$2003,Movements!$B$4:$B$2003,$A331,Movements!$E$4:$E$2003,Locations!$A$10))</f>
        <v/>
      </c>
      <c r="H331" s="21" t="str">
        <f>IF(OR($A331="",Locations!$A$11=""),"",N(Opening!G331)+SUMIFS(Movements!$D$4:$D$2003,Movements!$B$4:$B$2003,$A331,Movements!$F$4:$F$2003,Locations!$A$11)-SUMIFS(Movements!$D$4:$D$2003,Movements!$B$4:$B$2003,$A331,Movements!$E$4:$E$2003,Locations!$A$11))</f>
        <v/>
      </c>
      <c r="I331" s="21" t="str">
        <f>IF(OR($A331="",Locations!$A$12=""),"",N(Opening!H331)+SUMIFS(Movements!$D$4:$D$2003,Movements!$B$4:$B$2003,$A331,Movements!$F$4:$F$2003,Locations!$A$12)-SUMIFS(Movements!$D$4:$D$2003,Movements!$B$4:$B$2003,$A331,Movements!$E$4:$E$2003,Locations!$A$12))</f>
        <v/>
      </c>
      <c r="J331" s="21" t="str">
        <f>IF(OR($A331="",Locations!$A$13=""),"",N(Opening!I331)+SUMIFS(Movements!$D$4:$D$2003,Movements!$B$4:$B$2003,$A331,Movements!$F$4:$F$2003,Locations!$A$13)-SUMIFS(Movements!$D$4:$D$2003,Movements!$B$4:$B$2003,$A331,Movements!$E$4:$E$2003,Locations!$A$13))</f>
        <v/>
      </c>
      <c r="K331" s="21" t="str">
        <f>IF(OR($A331="",Locations!$A$14=""),"",N(Opening!J331)+SUMIFS(Movements!$D$4:$D$2003,Movements!$B$4:$B$2003,$A331,Movements!$F$4:$F$2003,Locations!$A$14)-SUMIFS(Movements!$D$4:$D$2003,Movements!$B$4:$B$2003,$A331,Movements!$E$4:$E$2003,Locations!$A$14))</f>
        <v/>
      </c>
      <c r="L331" s="22" t="str">
        <f t="shared" si="10"/>
        <v/>
      </c>
      <c r="M331" s="21" t="str">
        <f>IF($A331="","",N(Items!E331))</f>
        <v/>
      </c>
      <c r="N331" s="23" t="str">
        <f t="shared" si="11"/>
        <v/>
      </c>
      <c r="O331" s="21" t="str">
        <f>IF($A331="","",IF(L331&lt;=M331,MAX(0,N(Items!F331)-L331),0))</f>
        <v/>
      </c>
      <c r="P331" s="24" t="str">
        <f>IF($A331="","",ROUND(L331*N(Items!D331),2))</f>
        <v/>
      </c>
    </row>
    <row r="332" spans="1:16" x14ac:dyDescent="0.3">
      <c r="A332" s="16" t="str">
        <f>IF(Items!A332="","",Items!A332)</f>
        <v/>
      </c>
      <c r="B332" s="16" t="str">
        <f>IF($A332="","",Items!B332)</f>
        <v/>
      </c>
      <c r="C332" s="16" t="str">
        <f>IF($A332="","",Items!C332&amp;"")</f>
        <v/>
      </c>
      <c r="D332" s="21" t="str">
        <f>IF(OR($A332="",Locations!$A$7=""),"",N(Opening!C332)+SUMIFS(Movements!$D$4:$D$2003,Movements!$B$4:$B$2003,$A332,Movements!$F$4:$F$2003,Locations!$A$7)-SUMIFS(Movements!$D$4:$D$2003,Movements!$B$4:$B$2003,$A332,Movements!$E$4:$E$2003,Locations!$A$7))</f>
        <v/>
      </c>
      <c r="E332" s="21" t="str">
        <f>IF(OR($A332="",Locations!$A$8=""),"",N(Opening!D332)+SUMIFS(Movements!$D$4:$D$2003,Movements!$B$4:$B$2003,$A332,Movements!$F$4:$F$2003,Locations!$A$8)-SUMIFS(Movements!$D$4:$D$2003,Movements!$B$4:$B$2003,$A332,Movements!$E$4:$E$2003,Locations!$A$8))</f>
        <v/>
      </c>
      <c r="F332" s="21" t="str">
        <f>IF(OR($A332="",Locations!$A$9=""),"",N(Opening!E332)+SUMIFS(Movements!$D$4:$D$2003,Movements!$B$4:$B$2003,$A332,Movements!$F$4:$F$2003,Locations!$A$9)-SUMIFS(Movements!$D$4:$D$2003,Movements!$B$4:$B$2003,$A332,Movements!$E$4:$E$2003,Locations!$A$9))</f>
        <v/>
      </c>
      <c r="G332" s="21" t="str">
        <f>IF(OR($A332="",Locations!$A$10=""),"",N(Opening!F332)+SUMIFS(Movements!$D$4:$D$2003,Movements!$B$4:$B$2003,$A332,Movements!$F$4:$F$2003,Locations!$A$10)-SUMIFS(Movements!$D$4:$D$2003,Movements!$B$4:$B$2003,$A332,Movements!$E$4:$E$2003,Locations!$A$10))</f>
        <v/>
      </c>
      <c r="H332" s="21" t="str">
        <f>IF(OR($A332="",Locations!$A$11=""),"",N(Opening!G332)+SUMIFS(Movements!$D$4:$D$2003,Movements!$B$4:$B$2003,$A332,Movements!$F$4:$F$2003,Locations!$A$11)-SUMIFS(Movements!$D$4:$D$2003,Movements!$B$4:$B$2003,$A332,Movements!$E$4:$E$2003,Locations!$A$11))</f>
        <v/>
      </c>
      <c r="I332" s="21" t="str">
        <f>IF(OR($A332="",Locations!$A$12=""),"",N(Opening!H332)+SUMIFS(Movements!$D$4:$D$2003,Movements!$B$4:$B$2003,$A332,Movements!$F$4:$F$2003,Locations!$A$12)-SUMIFS(Movements!$D$4:$D$2003,Movements!$B$4:$B$2003,$A332,Movements!$E$4:$E$2003,Locations!$A$12))</f>
        <v/>
      </c>
      <c r="J332" s="21" t="str">
        <f>IF(OR($A332="",Locations!$A$13=""),"",N(Opening!I332)+SUMIFS(Movements!$D$4:$D$2003,Movements!$B$4:$B$2003,$A332,Movements!$F$4:$F$2003,Locations!$A$13)-SUMIFS(Movements!$D$4:$D$2003,Movements!$B$4:$B$2003,$A332,Movements!$E$4:$E$2003,Locations!$A$13))</f>
        <v/>
      </c>
      <c r="K332" s="21" t="str">
        <f>IF(OR($A332="",Locations!$A$14=""),"",N(Opening!J332)+SUMIFS(Movements!$D$4:$D$2003,Movements!$B$4:$B$2003,$A332,Movements!$F$4:$F$2003,Locations!$A$14)-SUMIFS(Movements!$D$4:$D$2003,Movements!$B$4:$B$2003,$A332,Movements!$E$4:$E$2003,Locations!$A$14))</f>
        <v/>
      </c>
      <c r="L332" s="22" t="str">
        <f t="shared" si="10"/>
        <v/>
      </c>
      <c r="M332" s="21" t="str">
        <f>IF($A332="","",N(Items!E332))</f>
        <v/>
      </c>
      <c r="N332" s="23" t="str">
        <f t="shared" si="11"/>
        <v/>
      </c>
      <c r="O332" s="21" t="str">
        <f>IF($A332="","",IF(L332&lt;=M332,MAX(0,N(Items!F332)-L332),0))</f>
        <v/>
      </c>
      <c r="P332" s="24" t="str">
        <f>IF($A332="","",ROUND(L332*N(Items!D332),2))</f>
        <v/>
      </c>
    </row>
    <row r="333" spans="1:16" x14ac:dyDescent="0.3">
      <c r="A333" s="16" t="str">
        <f>IF(Items!A333="","",Items!A333)</f>
        <v/>
      </c>
      <c r="B333" s="16" t="str">
        <f>IF($A333="","",Items!B333)</f>
        <v/>
      </c>
      <c r="C333" s="16" t="str">
        <f>IF($A333="","",Items!C333&amp;"")</f>
        <v/>
      </c>
      <c r="D333" s="21" t="str">
        <f>IF(OR($A333="",Locations!$A$7=""),"",N(Opening!C333)+SUMIFS(Movements!$D$4:$D$2003,Movements!$B$4:$B$2003,$A333,Movements!$F$4:$F$2003,Locations!$A$7)-SUMIFS(Movements!$D$4:$D$2003,Movements!$B$4:$B$2003,$A333,Movements!$E$4:$E$2003,Locations!$A$7))</f>
        <v/>
      </c>
      <c r="E333" s="21" t="str">
        <f>IF(OR($A333="",Locations!$A$8=""),"",N(Opening!D333)+SUMIFS(Movements!$D$4:$D$2003,Movements!$B$4:$B$2003,$A333,Movements!$F$4:$F$2003,Locations!$A$8)-SUMIFS(Movements!$D$4:$D$2003,Movements!$B$4:$B$2003,$A333,Movements!$E$4:$E$2003,Locations!$A$8))</f>
        <v/>
      </c>
      <c r="F333" s="21" t="str">
        <f>IF(OR($A333="",Locations!$A$9=""),"",N(Opening!E333)+SUMIFS(Movements!$D$4:$D$2003,Movements!$B$4:$B$2003,$A333,Movements!$F$4:$F$2003,Locations!$A$9)-SUMIFS(Movements!$D$4:$D$2003,Movements!$B$4:$B$2003,$A333,Movements!$E$4:$E$2003,Locations!$A$9))</f>
        <v/>
      </c>
      <c r="G333" s="21" t="str">
        <f>IF(OR($A333="",Locations!$A$10=""),"",N(Opening!F333)+SUMIFS(Movements!$D$4:$D$2003,Movements!$B$4:$B$2003,$A333,Movements!$F$4:$F$2003,Locations!$A$10)-SUMIFS(Movements!$D$4:$D$2003,Movements!$B$4:$B$2003,$A333,Movements!$E$4:$E$2003,Locations!$A$10))</f>
        <v/>
      </c>
      <c r="H333" s="21" t="str">
        <f>IF(OR($A333="",Locations!$A$11=""),"",N(Opening!G333)+SUMIFS(Movements!$D$4:$D$2003,Movements!$B$4:$B$2003,$A333,Movements!$F$4:$F$2003,Locations!$A$11)-SUMIFS(Movements!$D$4:$D$2003,Movements!$B$4:$B$2003,$A333,Movements!$E$4:$E$2003,Locations!$A$11))</f>
        <v/>
      </c>
      <c r="I333" s="21" t="str">
        <f>IF(OR($A333="",Locations!$A$12=""),"",N(Opening!H333)+SUMIFS(Movements!$D$4:$D$2003,Movements!$B$4:$B$2003,$A333,Movements!$F$4:$F$2003,Locations!$A$12)-SUMIFS(Movements!$D$4:$D$2003,Movements!$B$4:$B$2003,$A333,Movements!$E$4:$E$2003,Locations!$A$12))</f>
        <v/>
      </c>
      <c r="J333" s="21" t="str">
        <f>IF(OR($A333="",Locations!$A$13=""),"",N(Opening!I333)+SUMIFS(Movements!$D$4:$D$2003,Movements!$B$4:$B$2003,$A333,Movements!$F$4:$F$2003,Locations!$A$13)-SUMIFS(Movements!$D$4:$D$2003,Movements!$B$4:$B$2003,$A333,Movements!$E$4:$E$2003,Locations!$A$13))</f>
        <v/>
      </c>
      <c r="K333" s="21" t="str">
        <f>IF(OR($A333="",Locations!$A$14=""),"",N(Opening!J333)+SUMIFS(Movements!$D$4:$D$2003,Movements!$B$4:$B$2003,$A333,Movements!$F$4:$F$2003,Locations!$A$14)-SUMIFS(Movements!$D$4:$D$2003,Movements!$B$4:$B$2003,$A333,Movements!$E$4:$E$2003,Locations!$A$14))</f>
        <v/>
      </c>
      <c r="L333" s="22" t="str">
        <f t="shared" si="10"/>
        <v/>
      </c>
      <c r="M333" s="21" t="str">
        <f>IF($A333="","",N(Items!E333))</f>
        <v/>
      </c>
      <c r="N333" s="23" t="str">
        <f t="shared" si="11"/>
        <v/>
      </c>
      <c r="O333" s="21" t="str">
        <f>IF($A333="","",IF(L333&lt;=M333,MAX(0,N(Items!F333)-L333),0))</f>
        <v/>
      </c>
      <c r="P333" s="24" t="str">
        <f>IF($A333="","",ROUND(L333*N(Items!D333),2))</f>
        <v/>
      </c>
    </row>
    <row r="334" spans="1:16" x14ac:dyDescent="0.3">
      <c r="A334" s="16" t="str">
        <f>IF(Items!A334="","",Items!A334)</f>
        <v/>
      </c>
      <c r="B334" s="16" t="str">
        <f>IF($A334="","",Items!B334)</f>
        <v/>
      </c>
      <c r="C334" s="16" t="str">
        <f>IF($A334="","",Items!C334&amp;"")</f>
        <v/>
      </c>
      <c r="D334" s="21" t="str">
        <f>IF(OR($A334="",Locations!$A$7=""),"",N(Opening!C334)+SUMIFS(Movements!$D$4:$D$2003,Movements!$B$4:$B$2003,$A334,Movements!$F$4:$F$2003,Locations!$A$7)-SUMIFS(Movements!$D$4:$D$2003,Movements!$B$4:$B$2003,$A334,Movements!$E$4:$E$2003,Locations!$A$7))</f>
        <v/>
      </c>
      <c r="E334" s="21" t="str">
        <f>IF(OR($A334="",Locations!$A$8=""),"",N(Opening!D334)+SUMIFS(Movements!$D$4:$D$2003,Movements!$B$4:$B$2003,$A334,Movements!$F$4:$F$2003,Locations!$A$8)-SUMIFS(Movements!$D$4:$D$2003,Movements!$B$4:$B$2003,$A334,Movements!$E$4:$E$2003,Locations!$A$8))</f>
        <v/>
      </c>
      <c r="F334" s="21" t="str">
        <f>IF(OR($A334="",Locations!$A$9=""),"",N(Opening!E334)+SUMIFS(Movements!$D$4:$D$2003,Movements!$B$4:$B$2003,$A334,Movements!$F$4:$F$2003,Locations!$A$9)-SUMIFS(Movements!$D$4:$D$2003,Movements!$B$4:$B$2003,$A334,Movements!$E$4:$E$2003,Locations!$A$9))</f>
        <v/>
      </c>
      <c r="G334" s="21" t="str">
        <f>IF(OR($A334="",Locations!$A$10=""),"",N(Opening!F334)+SUMIFS(Movements!$D$4:$D$2003,Movements!$B$4:$B$2003,$A334,Movements!$F$4:$F$2003,Locations!$A$10)-SUMIFS(Movements!$D$4:$D$2003,Movements!$B$4:$B$2003,$A334,Movements!$E$4:$E$2003,Locations!$A$10))</f>
        <v/>
      </c>
      <c r="H334" s="21" t="str">
        <f>IF(OR($A334="",Locations!$A$11=""),"",N(Opening!G334)+SUMIFS(Movements!$D$4:$D$2003,Movements!$B$4:$B$2003,$A334,Movements!$F$4:$F$2003,Locations!$A$11)-SUMIFS(Movements!$D$4:$D$2003,Movements!$B$4:$B$2003,$A334,Movements!$E$4:$E$2003,Locations!$A$11))</f>
        <v/>
      </c>
      <c r="I334" s="21" t="str">
        <f>IF(OR($A334="",Locations!$A$12=""),"",N(Opening!H334)+SUMIFS(Movements!$D$4:$D$2003,Movements!$B$4:$B$2003,$A334,Movements!$F$4:$F$2003,Locations!$A$12)-SUMIFS(Movements!$D$4:$D$2003,Movements!$B$4:$B$2003,$A334,Movements!$E$4:$E$2003,Locations!$A$12))</f>
        <v/>
      </c>
      <c r="J334" s="21" t="str">
        <f>IF(OR($A334="",Locations!$A$13=""),"",N(Opening!I334)+SUMIFS(Movements!$D$4:$D$2003,Movements!$B$4:$B$2003,$A334,Movements!$F$4:$F$2003,Locations!$A$13)-SUMIFS(Movements!$D$4:$D$2003,Movements!$B$4:$B$2003,$A334,Movements!$E$4:$E$2003,Locations!$A$13))</f>
        <v/>
      </c>
      <c r="K334" s="21" t="str">
        <f>IF(OR($A334="",Locations!$A$14=""),"",N(Opening!J334)+SUMIFS(Movements!$D$4:$D$2003,Movements!$B$4:$B$2003,$A334,Movements!$F$4:$F$2003,Locations!$A$14)-SUMIFS(Movements!$D$4:$D$2003,Movements!$B$4:$B$2003,$A334,Movements!$E$4:$E$2003,Locations!$A$14))</f>
        <v/>
      </c>
      <c r="L334" s="22" t="str">
        <f t="shared" si="10"/>
        <v/>
      </c>
      <c r="M334" s="21" t="str">
        <f>IF($A334="","",N(Items!E334))</f>
        <v/>
      </c>
      <c r="N334" s="23" t="str">
        <f t="shared" si="11"/>
        <v/>
      </c>
      <c r="O334" s="21" t="str">
        <f>IF($A334="","",IF(L334&lt;=M334,MAX(0,N(Items!F334)-L334),0))</f>
        <v/>
      </c>
      <c r="P334" s="24" t="str">
        <f>IF($A334="","",ROUND(L334*N(Items!D334),2))</f>
        <v/>
      </c>
    </row>
    <row r="335" spans="1:16" x14ac:dyDescent="0.3">
      <c r="A335" s="16" t="str">
        <f>IF(Items!A335="","",Items!A335)</f>
        <v/>
      </c>
      <c r="B335" s="16" t="str">
        <f>IF($A335="","",Items!B335)</f>
        <v/>
      </c>
      <c r="C335" s="16" t="str">
        <f>IF($A335="","",Items!C335&amp;"")</f>
        <v/>
      </c>
      <c r="D335" s="21" t="str">
        <f>IF(OR($A335="",Locations!$A$7=""),"",N(Opening!C335)+SUMIFS(Movements!$D$4:$D$2003,Movements!$B$4:$B$2003,$A335,Movements!$F$4:$F$2003,Locations!$A$7)-SUMIFS(Movements!$D$4:$D$2003,Movements!$B$4:$B$2003,$A335,Movements!$E$4:$E$2003,Locations!$A$7))</f>
        <v/>
      </c>
      <c r="E335" s="21" t="str">
        <f>IF(OR($A335="",Locations!$A$8=""),"",N(Opening!D335)+SUMIFS(Movements!$D$4:$D$2003,Movements!$B$4:$B$2003,$A335,Movements!$F$4:$F$2003,Locations!$A$8)-SUMIFS(Movements!$D$4:$D$2003,Movements!$B$4:$B$2003,$A335,Movements!$E$4:$E$2003,Locations!$A$8))</f>
        <v/>
      </c>
      <c r="F335" s="21" t="str">
        <f>IF(OR($A335="",Locations!$A$9=""),"",N(Opening!E335)+SUMIFS(Movements!$D$4:$D$2003,Movements!$B$4:$B$2003,$A335,Movements!$F$4:$F$2003,Locations!$A$9)-SUMIFS(Movements!$D$4:$D$2003,Movements!$B$4:$B$2003,$A335,Movements!$E$4:$E$2003,Locations!$A$9))</f>
        <v/>
      </c>
      <c r="G335" s="21" t="str">
        <f>IF(OR($A335="",Locations!$A$10=""),"",N(Opening!F335)+SUMIFS(Movements!$D$4:$D$2003,Movements!$B$4:$B$2003,$A335,Movements!$F$4:$F$2003,Locations!$A$10)-SUMIFS(Movements!$D$4:$D$2003,Movements!$B$4:$B$2003,$A335,Movements!$E$4:$E$2003,Locations!$A$10))</f>
        <v/>
      </c>
      <c r="H335" s="21" t="str">
        <f>IF(OR($A335="",Locations!$A$11=""),"",N(Opening!G335)+SUMIFS(Movements!$D$4:$D$2003,Movements!$B$4:$B$2003,$A335,Movements!$F$4:$F$2003,Locations!$A$11)-SUMIFS(Movements!$D$4:$D$2003,Movements!$B$4:$B$2003,$A335,Movements!$E$4:$E$2003,Locations!$A$11))</f>
        <v/>
      </c>
      <c r="I335" s="21" t="str">
        <f>IF(OR($A335="",Locations!$A$12=""),"",N(Opening!H335)+SUMIFS(Movements!$D$4:$D$2003,Movements!$B$4:$B$2003,$A335,Movements!$F$4:$F$2003,Locations!$A$12)-SUMIFS(Movements!$D$4:$D$2003,Movements!$B$4:$B$2003,$A335,Movements!$E$4:$E$2003,Locations!$A$12))</f>
        <v/>
      </c>
      <c r="J335" s="21" t="str">
        <f>IF(OR($A335="",Locations!$A$13=""),"",N(Opening!I335)+SUMIFS(Movements!$D$4:$D$2003,Movements!$B$4:$B$2003,$A335,Movements!$F$4:$F$2003,Locations!$A$13)-SUMIFS(Movements!$D$4:$D$2003,Movements!$B$4:$B$2003,$A335,Movements!$E$4:$E$2003,Locations!$A$13))</f>
        <v/>
      </c>
      <c r="K335" s="21" t="str">
        <f>IF(OR($A335="",Locations!$A$14=""),"",N(Opening!J335)+SUMIFS(Movements!$D$4:$D$2003,Movements!$B$4:$B$2003,$A335,Movements!$F$4:$F$2003,Locations!$A$14)-SUMIFS(Movements!$D$4:$D$2003,Movements!$B$4:$B$2003,$A335,Movements!$E$4:$E$2003,Locations!$A$14))</f>
        <v/>
      </c>
      <c r="L335" s="22" t="str">
        <f t="shared" si="10"/>
        <v/>
      </c>
      <c r="M335" s="21" t="str">
        <f>IF($A335="","",N(Items!E335))</f>
        <v/>
      </c>
      <c r="N335" s="23" t="str">
        <f t="shared" si="11"/>
        <v/>
      </c>
      <c r="O335" s="21" t="str">
        <f>IF($A335="","",IF(L335&lt;=M335,MAX(0,N(Items!F335)-L335),0))</f>
        <v/>
      </c>
      <c r="P335" s="24" t="str">
        <f>IF($A335="","",ROUND(L335*N(Items!D335),2))</f>
        <v/>
      </c>
    </row>
    <row r="336" spans="1:16" x14ac:dyDescent="0.3">
      <c r="A336" s="16" t="str">
        <f>IF(Items!A336="","",Items!A336)</f>
        <v/>
      </c>
      <c r="B336" s="16" t="str">
        <f>IF($A336="","",Items!B336)</f>
        <v/>
      </c>
      <c r="C336" s="16" t="str">
        <f>IF($A336="","",Items!C336&amp;"")</f>
        <v/>
      </c>
      <c r="D336" s="21" t="str">
        <f>IF(OR($A336="",Locations!$A$7=""),"",N(Opening!C336)+SUMIFS(Movements!$D$4:$D$2003,Movements!$B$4:$B$2003,$A336,Movements!$F$4:$F$2003,Locations!$A$7)-SUMIFS(Movements!$D$4:$D$2003,Movements!$B$4:$B$2003,$A336,Movements!$E$4:$E$2003,Locations!$A$7))</f>
        <v/>
      </c>
      <c r="E336" s="21" t="str">
        <f>IF(OR($A336="",Locations!$A$8=""),"",N(Opening!D336)+SUMIFS(Movements!$D$4:$D$2003,Movements!$B$4:$B$2003,$A336,Movements!$F$4:$F$2003,Locations!$A$8)-SUMIFS(Movements!$D$4:$D$2003,Movements!$B$4:$B$2003,$A336,Movements!$E$4:$E$2003,Locations!$A$8))</f>
        <v/>
      </c>
      <c r="F336" s="21" t="str">
        <f>IF(OR($A336="",Locations!$A$9=""),"",N(Opening!E336)+SUMIFS(Movements!$D$4:$D$2003,Movements!$B$4:$B$2003,$A336,Movements!$F$4:$F$2003,Locations!$A$9)-SUMIFS(Movements!$D$4:$D$2003,Movements!$B$4:$B$2003,$A336,Movements!$E$4:$E$2003,Locations!$A$9))</f>
        <v/>
      </c>
      <c r="G336" s="21" t="str">
        <f>IF(OR($A336="",Locations!$A$10=""),"",N(Opening!F336)+SUMIFS(Movements!$D$4:$D$2003,Movements!$B$4:$B$2003,$A336,Movements!$F$4:$F$2003,Locations!$A$10)-SUMIFS(Movements!$D$4:$D$2003,Movements!$B$4:$B$2003,$A336,Movements!$E$4:$E$2003,Locations!$A$10))</f>
        <v/>
      </c>
      <c r="H336" s="21" t="str">
        <f>IF(OR($A336="",Locations!$A$11=""),"",N(Opening!G336)+SUMIFS(Movements!$D$4:$D$2003,Movements!$B$4:$B$2003,$A336,Movements!$F$4:$F$2003,Locations!$A$11)-SUMIFS(Movements!$D$4:$D$2003,Movements!$B$4:$B$2003,$A336,Movements!$E$4:$E$2003,Locations!$A$11))</f>
        <v/>
      </c>
      <c r="I336" s="21" t="str">
        <f>IF(OR($A336="",Locations!$A$12=""),"",N(Opening!H336)+SUMIFS(Movements!$D$4:$D$2003,Movements!$B$4:$B$2003,$A336,Movements!$F$4:$F$2003,Locations!$A$12)-SUMIFS(Movements!$D$4:$D$2003,Movements!$B$4:$B$2003,$A336,Movements!$E$4:$E$2003,Locations!$A$12))</f>
        <v/>
      </c>
      <c r="J336" s="21" t="str">
        <f>IF(OR($A336="",Locations!$A$13=""),"",N(Opening!I336)+SUMIFS(Movements!$D$4:$D$2003,Movements!$B$4:$B$2003,$A336,Movements!$F$4:$F$2003,Locations!$A$13)-SUMIFS(Movements!$D$4:$D$2003,Movements!$B$4:$B$2003,$A336,Movements!$E$4:$E$2003,Locations!$A$13))</f>
        <v/>
      </c>
      <c r="K336" s="21" t="str">
        <f>IF(OR($A336="",Locations!$A$14=""),"",N(Opening!J336)+SUMIFS(Movements!$D$4:$D$2003,Movements!$B$4:$B$2003,$A336,Movements!$F$4:$F$2003,Locations!$A$14)-SUMIFS(Movements!$D$4:$D$2003,Movements!$B$4:$B$2003,$A336,Movements!$E$4:$E$2003,Locations!$A$14))</f>
        <v/>
      </c>
      <c r="L336" s="22" t="str">
        <f t="shared" si="10"/>
        <v/>
      </c>
      <c r="M336" s="21" t="str">
        <f>IF($A336="","",N(Items!E336))</f>
        <v/>
      </c>
      <c r="N336" s="23" t="str">
        <f t="shared" si="11"/>
        <v/>
      </c>
      <c r="O336" s="21" t="str">
        <f>IF($A336="","",IF(L336&lt;=M336,MAX(0,N(Items!F336)-L336),0))</f>
        <v/>
      </c>
      <c r="P336" s="24" t="str">
        <f>IF($A336="","",ROUND(L336*N(Items!D336),2))</f>
        <v/>
      </c>
    </row>
    <row r="337" spans="1:16" x14ac:dyDescent="0.3">
      <c r="A337" s="16" t="str">
        <f>IF(Items!A337="","",Items!A337)</f>
        <v/>
      </c>
      <c r="B337" s="16" t="str">
        <f>IF($A337="","",Items!B337)</f>
        <v/>
      </c>
      <c r="C337" s="16" t="str">
        <f>IF($A337="","",Items!C337&amp;"")</f>
        <v/>
      </c>
      <c r="D337" s="21" t="str">
        <f>IF(OR($A337="",Locations!$A$7=""),"",N(Opening!C337)+SUMIFS(Movements!$D$4:$D$2003,Movements!$B$4:$B$2003,$A337,Movements!$F$4:$F$2003,Locations!$A$7)-SUMIFS(Movements!$D$4:$D$2003,Movements!$B$4:$B$2003,$A337,Movements!$E$4:$E$2003,Locations!$A$7))</f>
        <v/>
      </c>
      <c r="E337" s="21" t="str">
        <f>IF(OR($A337="",Locations!$A$8=""),"",N(Opening!D337)+SUMIFS(Movements!$D$4:$D$2003,Movements!$B$4:$B$2003,$A337,Movements!$F$4:$F$2003,Locations!$A$8)-SUMIFS(Movements!$D$4:$D$2003,Movements!$B$4:$B$2003,$A337,Movements!$E$4:$E$2003,Locations!$A$8))</f>
        <v/>
      </c>
      <c r="F337" s="21" t="str">
        <f>IF(OR($A337="",Locations!$A$9=""),"",N(Opening!E337)+SUMIFS(Movements!$D$4:$D$2003,Movements!$B$4:$B$2003,$A337,Movements!$F$4:$F$2003,Locations!$A$9)-SUMIFS(Movements!$D$4:$D$2003,Movements!$B$4:$B$2003,$A337,Movements!$E$4:$E$2003,Locations!$A$9))</f>
        <v/>
      </c>
      <c r="G337" s="21" t="str">
        <f>IF(OR($A337="",Locations!$A$10=""),"",N(Opening!F337)+SUMIFS(Movements!$D$4:$D$2003,Movements!$B$4:$B$2003,$A337,Movements!$F$4:$F$2003,Locations!$A$10)-SUMIFS(Movements!$D$4:$D$2003,Movements!$B$4:$B$2003,$A337,Movements!$E$4:$E$2003,Locations!$A$10))</f>
        <v/>
      </c>
      <c r="H337" s="21" t="str">
        <f>IF(OR($A337="",Locations!$A$11=""),"",N(Opening!G337)+SUMIFS(Movements!$D$4:$D$2003,Movements!$B$4:$B$2003,$A337,Movements!$F$4:$F$2003,Locations!$A$11)-SUMIFS(Movements!$D$4:$D$2003,Movements!$B$4:$B$2003,$A337,Movements!$E$4:$E$2003,Locations!$A$11))</f>
        <v/>
      </c>
      <c r="I337" s="21" t="str">
        <f>IF(OR($A337="",Locations!$A$12=""),"",N(Opening!H337)+SUMIFS(Movements!$D$4:$D$2003,Movements!$B$4:$B$2003,$A337,Movements!$F$4:$F$2003,Locations!$A$12)-SUMIFS(Movements!$D$4:$D$2003,Movements!$B$4:$B$2003,$A337,Movements!$E$4:$E$2003,Locations!$A$12))</f>
        <v/>
      </c>
      <c r="J337" s="21" t="str">
        <f>IF(OR($A337="",Locations!$A$13=""),"",N(Opening!I337)+SUMIFS(Movements!$D$4:$D$2003,Movements!$B$4:$B$2003,$A337,Movements!$F$4:$F$2003,Locations!$A$13)-SUMIFS(Movements!$D$4:$D$2003,Movements!$B$4:$B$2003,$A337,Movements!$E$4:$E$2003,Locations!$A$13))</f>
        <v/>
      </c>
      <c r="K337" s="21" t="str">
        <f>IF(OR($A337="",Locations!$A$14=""),"",N(Opening!J337)+SUMIFS(Movements!$D$4:$D$2003,Movements!$B$4:$B$2003,$A337,Movements!$F$4:$F$2003,Locations!$A$14)-SUMIFS(Movements!$D$4:$D$2003,Movements!$B$4:$B$2003,$A337,Movements!$E$4:$E$2003,Locations!$A$14))</f>
        <v/>
      </c>
      <c r="L337" s="22" t="str">
        <f t="shared" si="10"/>
        <v/>
      </c>
      <c r="M337" s="21" t="str">
        <f>IF($A337="","",N(Items!E337))</f>
        <v/>
      </c>
      <c r="N337" s="23" t="str">
        <f t="shared" si="11"/>
        <v/>
      </c>
      <c r="O337" s="21" t="str">
        <f>IF($A337="","",IF(L337&lt;=M337,MAX(0,N(Items!F337)-L337),0))</f>
        <v/>
      </c>
      <c r="P337" s="24" t="str">
        <f>IF($A337="","",ROUND(L337*N(Items!D337),2))</f>
        <v/>
      </c>
    </row>
    <row r="338" spans="1:16" x14ac:dyDescent="0.3">
      <c r="A338" s="16" t="str">
        <f>IF(Items!A338="","",Items!A338)</f>
        <v/>
      </c>
      <c r="B338" s="16" t="str">
        <f>IF($A338="","",Items!B338)</f>
        <v/>
      </c>
      <c r="C338" s="16" t="str">
        <f>IF($A338="","",Items!C338&amp;"")</f>
        <v/>
      </c>
      <c r="D338" s="21" t="str">
        <f>IF(OR($A338="",Locations!$A$7=""),"",N(Opening!C338)+SUMIFS(Movements!$D$4:$D$2003,Movements!$B$4:$B$2003,$A338,Movements!$F$4:$F$2003,Locations!$A$7)-SUMIFS(Movements!$D$4:$D$2003,Movements!$B$4:$B$2003,$A338,Movements!$E$4:$E$2003,Locations!$A$7))</f>
        <v/>
      </c>
      <c r="E338" s="21" t="str">
        <f>IF(OR($A338="",Locations!$A$8=""),"",N(Opening!D338)+SUMIFS(Movements!$D$4:$D$2003,Movements!$B$4:$B$2003,$A338,Movements!$F$4:$F$2003,Locations!$A$8)-SUMIFS(Movements!$D$4:$D$2003,Movements!$B$4:$B$2003,$A338,Movements!$E$4:$E$2003,Locations!$A$8))</f>
        <v/>
      </c>
      <c r="F338" s="21" t="str">
        <f>IF(OR($A338="",Locations!$A$9=""),"",N(Opening!E338)+SUMIFS(Movements!$D$4:$D$2003,Movements!$B$4:$B$2003,$A338,Movements!$F$4:$F$2003,Locations!$A$9)-SUMIFS(Movements!$D$4:$D$2003,Movements!$B$4:$B$2003,$A338,Movements!$E$4:$E$2003,Locations!$A$9))</f>
        <v/>
      </c>
      <c r="G338" s="21" t="str">
        <f>IF(OR($A338="",Locations!$A$10=""),"",N(Opening!F338)+SUMIFS(Movements!$D$4:$D$2003,Movements!$B$4:$B$2003,$A338,Movements!$F$4:$F$2003,Locations!$A$10)-SUMIFS(Movements!$D$4:$D$2003,Movements!$B$4:$B$2003,$A338,Movements!$E$4:$E$2003,Locations!$A$10))</f>
        <v/>
      </c>
      <c r="H338" s="21" t="str">
        <f>IF(OR($A338="",Locations!$A$11=""),"",N(Opening!G338)+SUMIFS(Movements!$D$4:$D$2003,Movements!$B$4:$B$2003,$A338,Movements!$F$4:$F$2003,Locations!$A$11)-SUMIFS(Movements!$D$4:$D$2003,Movements!$B$4:$B$2003,$A338,Movements!$E$4:$E$2003,Locations!$A$11))</f>
        <v/>
      </c>
      <c r="I338" s="21" t="str">
        <f>IF(OR($A338="",Locations!$A$12=""),"",N(Opening!H338)+SUMIFS(Movements!$D$4:$D$2003,Movements!$B$4:$B$2003,$A338,Movements!$F$4:$F$2003,Locations!$A$12)-SUMIFS(Movements!$D$4:$D$2003,Movements!$B$4:$B$2003,$A338,Movements!$E$4:$E$2003,Locations!$A$12))</f>
        <v/>
      </c>
      <c r="J338" s="21" t="str">
        <f>IF(OR($A338="",Locations!$A$13=""),"",N(Opening!I338)+SUMIFS(Movements!$D$4:$D$2003,Movements!$B$4:$B$2003,$A338,Movements!$F$4:$F$2003,Locations!$A$13)-SUMIFS(Movements!$D$4:$D$2003,Movements!$B$4:$B$2003,$A338,Movements!$E$4:$E$2003,Locations!$A$13))</f>
        <v/>
      </c>
      <c r="K338" s="21" t="str">
        <f>IF(OR($A338="",Locations!$A$14=""),"",N(Opening!J338)+SUMIFS(Movements!$D$4:$D$2003,Movements!$B$4:$B$2003,$A338,Movements!$F$4:$F$2003,Locations!$A$14)-SUMIFS(Movements!$D$4:$D$2003,Movements!$B$4:$B$2003,$A338,Movements!$E$4:$E$2003,Locations!$A$14))</f>
        <v/>
      </c>
      <c r="L338" s="22" t="str">
        <f t="shared" si="10"/>
        <v/>
      </c>
      <c r="M338" s="21" t="str">
        <f>IF($A338="","",N(Items!E338))</f>
        <v/>
      </c>
      <c r="N338" s="23" t="str">
        <f t="shared" si="11"/>
        <v/>
      </c>
      <c r="O338" s="21" t="str">
        <f>IF($A338="","",IF(L338&lt;=M338,MAX(0,N(Items!F338)-L338),0))</f>
        <v/>
      </c>
      <c r="P338" s="24" t="str">
        <f>IF($A338="","",ROUND(L338*N(Items!D338),2))</f>
        <v/>
      </c>
    </row>
    <row r="339" spans="1:16" x14ac:dyDescent="0.3">
      <c r="A339" s="16" t="str">
        <f>IF(Items!A339="","",Items!A339)</f>
        <v/>
      </c>
      <c r="B339" s="16" t="str">
        <f>IF($A339="","",Items!B339)</f>
        <v/>
      </c>
      <c r="C339" s="16" t="str">
        <f>IF($A339="","",Items!C339&amp;"")</f>
        <v/>
      </c>
      <c r="D339" s="21" t="str">
        <f>IF(OR($A339="",Locations!$A$7=""),"",N(Opening!C339)+SUMIFS(Movements!$D$4:$D$2003,Movements!$B$4:$B$2003,$A339,Movements!$F$4:$F$2003,Locations!$A$7)-SUMIFS(Movements!$D$4:$D$2003,Movements!$B$4:$B$2003,$A339,Movements!$E$4:$E$2003,Locations!$A$7))</f>
        <v/>
      </c>
      <c r="E339" s="21" t="str">
        <f>IF(OR($A339="",Locations!$A$8=""),"",N(Opening!D339)+SUMIFS(Movements!$D$4:$D$2003,Movements!$B$4:$B$2003,$A339,Movements!$F$4:$F$2003,Locations!$A$8)-SUMIFS(Movements!$D$4:$D$2003,Movements!$B$4:$B$2003,$A339,Movements!$E$4:$E$2003,Locations!$A$8))</f>
        <v/>
      </c>
      <c r="F339" s="21" t="str">
        <f>IF(OR($A339="",Locations!$A$9=""),"",N(Opening!E339)+SUMIFS(Movements!$D$4:$D$2003,Movements!$B$4:$B$2003,$A339,Movements!$F$4:$F$2003,Locations!$A$9)-SUMIFS(Movements!$D$4:$D$2003,Movements!$B$4:$B$2003,$A339,Movements!$E$4:$E$2003,Locations!$A$9))</f>
        <v/>
      </c>
      <c r="G339" s="21" t="str">
        <f>IF(OR($A339="",Locations!$A$10=""),"",N(Opening!F339)+SUMIFS(Movements!$D$4:$D$2003,Movements!$B$4:$B$2003,$A339,Movements!$F$4:$F$2003,Locations!$A$10)-SUMIFS(Movements!$D$4:$D$2003,Movements!$B$4:$B$2003,$A339,Movements!$E$4:$E$2003,Locations!$A$10))</f>
        <v/>
      </c>
      <c r="H339" s="21" t="str">
        <f>IF(OR($A339="",Locations!$A$11=""),"",N(Opening!G339)+SUMIFS(Movements!$D$4:$D$2003,Movements!$B$4:$B$2003,$A339,Movements!$F$4:$F$2003,Locations!$A$11)-SUMIFS(Movements!$D$4:$D$2003,Movements!$B$4:$B$2003,$A339,Movements!$E$4:$E$2003,Locations!$A$11))</f>
        <v/>
      </c>
      <c r="I339" s="21" t="str">
        <f>IF(OR($A339="",Locations!$A$12=""),"",N(Opening!H339)+SUMIFS(Movements!$D$4:$D$2003,Movements!$B$4:$B$2003,$A339,Movements!$F$4:$F$2003,Locations!$A$12)-SUMIFS(Movements!$D$4:$D$2003,Movements!$B$4:$B$2003,$A339,Movements!$E$4:$E$2003,Locations!$A$12))</f>
        <v/>
      </c>
      <c r="J339" s="21" t="str">
        <f>IF(OR($A339="",Locations!$A$13=""),"",N(Opening!I339)+SUMIFS(Movements!$D$4:$D$2003,Movements!$B$4:$B$2003,$A339,Movements!$F$4:$F$2003,Locations!$A$13)-SUMIFS(Movements!$D$4:$D$2003,Movements!$B$4:$B$2003,$A339,Movements!$E$4:$E$2003,Locations!$A$13))</f>
        <v/>
      </c>
      <c r="K339" s="21" t="str">
        <f>IF(OR($A339="",Locations!$A$14=""),"",N(Opening!J339)+SUMIFS(Movements!$D$4:$D$2003,Movements!$B$4:$B$2003,$A339,Movements!$F$4:$F$2003,Locations!$A$14)-SUMIFS(Movements!$D$4:$D$2003,Movements!$B$4:$B$2003,$A339,Movements!$E$4:$E$2003,Locations!$A$14))</f>
        <v/>
      </c>
      <c r="L339" s="22" t="str">
        <f t="shared" si="10"/>
        <v/>
      </c>
      <c r="M339" s="21" t="str">
        <f>IF($A339="","",N(Items!E339))</f>
        <v/>
      </c>
      <c r="N339" s="23" t="str">
        <f t="shared" si="11"/>
        <v/>
      </c>
      <c r="O339" s="21" t="str">
        <f>IF($A339="","",IF(L339&lt;=M339,MAX(0,N(Items!F339)-L339),0))</f>
        <v/>
      </c>
      <c r="P339" s="24" t="str">
        <f>IF($A339="","",ROUND(L339*N(Items!D339),2))</f>
        <v/>
      </c>
    </row>
    <row r="340" spans="1:16" x14ac:dyDescent="0.3">
      <c r="A340" s="16" t="str">
        <f>IF(Items!A340="","",Items!A340)</f>
        <v/>
      </c>
      <c r="B340" s="16" t="str">
        <f>IF($A340="","",Items!B340)</f>
        <v/>
      </c>
      <c r="C340" s="16" t="str">
        <f>IF($A340="","",Items!C340&amp;"")</f>
        <v/>
      </c>
      <c r="D340" s="21" t="str">
        <f>IF(OR($A340="",Locations!$A$7=""),"",N(Opening!C340)+SUMIFS(Movements!$D$4:$D$2003,Movements!$B$4:$B$2003,$A340,Movements!$F$4:$F$2003,Locations!$A$7)-SUMIFS(Movements!$D$4:$D$2003,Movements!$B$4:$B$2003,$A340,Movements!$E$4:$E$2003,Locations!$A$7))</f>
        <v/>
      </c>
      <c r="E340" s="21" t="str">
        <f>IF(OR($A340="",Locations!$A$8=""),"",N(Opening!D340)+SUMIFS(Movements!$D$4:$D$2003,Movements!$B$4:$B$2003,$A340,Movements!$F$4:$F$2003,Locations!$A$8)-SUMIFS(Movements!$D$4:$D$2003,Movements!$B$4:$B$2003,$A340,Movements!$E$4:$E$2003,Locations!$A$8))</f>
        <v/>
      </c>
      <c r="F340" s="21" t="str">
        <f>IF(OR($A340="",Locations!$A$9=""),"",N(Opening!E340)+SUMIFS(Movements!$D$4:$D$2003,Movements!$B$4:$B$2003,$A340,Movements!$F$4:$F$2003,Locations!$A$9)-SUMIFS(Movements!$D$4:$D$2003,Movements!$B$4:$B$2003,$A340,Movements!$E$4:$E$2003,Locations!$A$9))</f>
        <v/>
      </c>
      <c r="G340" s="21" t="str">
        <f>IF(OR($A340="",Locations!$A$10=""),"",N(Opening!F340)+SUMIFS(Movements!$D$4:$D$2003,Movements!$B$4:$B$2003,$A340,Movements!$F$4:$F$2003,Locations!$A$10)-SUMIFS(Movements!$D$4:$D$2003,Movements!$B$4:$B$2003,$A340,Movements!$E$4:$E$2003,Locations!$A$10))</f>
        <v/>
      </c>
      <c r="H340" s="21" t="str">
        <f>IF(OR($A340="",Locations!$A$11=""),"",N(Opening!G340)+SUMIFS(Movements!$D$4:$D$2003,Movements!$B$4:$B$2003,$A340,Movements!$F$4:$F$2003,Locations!$A$11)-SUMIFS(Movements!$D$4:$D$2003,Movements!$B$4:$B$2003,$A340,Movements!$E$4:$E$2003,Locations!$A$11))</f>
        <v/>
      </c>
      <c r="I340" s="21" t="str">
        <f>IF(OR($A340="",Locations!$A$12=""),"",N(Opening!H340)+SUMIFS(Movements!$D$4:$D$2003,Movements!$B$4:$B$2003,$A340,Movements!$F$4:$F$2003,Locations!$A$12)-SUMIFS(Movements!$D$4:$D$2003,Movements!$B$4:$B$2003,$A340,Movements!$E$4:$E$2003,Locations!$A$12))</f>
        <v/>
      </c>
      <c r="J340" s="21" t="str">
        <f>IF(OR($A340="",Locations!$A$13=""),"",N(Opening!I340)+SUMIFS(Movements!$D$4:$D$2003,Movements!$B$4:$B$2003,$A340,Movements!$F$4:$F$2003,Locations!$A$13)-SUMIFS(Movements!$D$4:$D$2003,Movements!$B$4:$B$2003,$A340,Movements!$E$4:$E$2003,Locations!$A$13))</f>
        <v/>
      </c>
      <c r="K340" s="21" t="str">
        <f>IF(OR($A340="",Locations!$A$14=""),"",N(Opening!J340)+SUMIFS(Movements!$D$4:$D$2003,Movements!$B$4:$B$2003,$A340,Movements!$F$4:$F$2003,Locations!$A$14)-SUMIFS(Movements!$D$4:$D$2003,Movements!$B$4:$B$2003,$A340,Movements!$E$4:$E$2003,Locations!$A$14))</f>
        <v/>
      </c>
      <c r="L340" s="22" t="str">
        <f t="shared" si="10"/>
        <v/>
      </c>
      <c r="M340" s="21" t="str">
        <f>IF($A340="","",N(Items!E340))</f>
        <v/>
      </c>
      <c r="N340" s="23" t="str">
        <f t="shared" si="11"/>
        <v/>
      </c>
      <c r="O340" s="21" t="str">
        <f>IF($A340="","",IF(L340&lt;=M340,MAX(0,N(Items!F340)-L340),0))</f>
        <v/>
      </c>
      <c r="P340" s="24" t="str">
        <f>IF($A340="","",ROUND(L340*N(Items!D340),2))</f>
        <v/>
      </c>
    </row>
    <row r="341" spans="1:16" x14ac:dyDescent="0.3">
      <c r="A341" s="16" t="str">
        <f>IF(Items!A341="","",Items!A341)</f>
        <v/>
      </c>
      <c r="B341" s="16" t="str">
        <f>IF($A341="","",Items!B341)</f>
        <v/>
      </c>
      <c r="C341" s="16" t="str">
        <f>IF($A341="","",Items!C341&amp;"")</f>
        <v/>
      </c>
      <c r="D341" s="21" t="str">
        <f>IF(OR($A341="",Locations!$A$7=""),"",N(Opening!C341)+SUMIFS(Movements!$D$4:$D$2003,Movements!$B$4:$B$2003,$A341,Movements!$F$4:$F$2003,Locations!$A$7)-SUMIFS(Movements!$D$4:$D$2003,Movements!$B$4:$B$2003,$A341,Movements!$E$4:$E$2003,Locations!$A$7))</f>
        <v/>
      </c>
      <c r="E341" s="21" t="str">
        <f>IF(OR($A341="",Locations!$A$8=""),"",N(Opening!D341)+SUMIFS(Movements!$D$4:$D$2003,Movements!$B$4:$B$2003,$A341,Movements!$F$4:$F$2003,Locations!$A$8)-SUMIFS(Movements!$D$4:$D$2003,Movements!$B$4:$B$2003,$A341,Movements!$E$4:$E$2003,Locations!$A$8))</f>
        <v/>
      </c>
      <c r="F341" s="21" t="str">
        <f>IF(OR($A341="",Locations!$A$9=""),"",N(Opening!E341)+SUMIFS(Movements!$D$4:$D$2003,Movements!$B$4:$B$2003,$A341,Movements!$F$4:$F$2003,Locations!$A$9)-SUMIFS(Movements!$D$4:$D$2003,Movements!$B$4:$B$2003,$A341,Movements!$E$4:$E$2003,Locations!$A$9))</f>
        <v/>
      </c>
      <c r="G341" s="21" t="str">
        <f>IF(OR($A341="",Locations!$A$10=""),"",N(Opening!F341)+SUMIFS(Movements!$D$4:$D$2003,Movements!$B$4:$B$2003,$A341,Movements!$F$4:$F$2003,Locations!$A$10)-SUMIFS(Movements!$D$4:$D$2003,Movements!$B$4:$B$2003,$A341,Movements!$E$4:$E$2003,Locations!$A$10))</f>
        <v/>
      </c>
      <c r="H341" s="21" t="str">
        <f>IF(OR($A341="",Locations!$A$11=""),"",N(Opening!G341)+SUMIFS(Movements!$D$4:$D$2003,Movements!$B$4:$B$2003,$A341,Movements!$F$4:$F$2003,Locations!$A$11)-SUMIFS(Movements!$D$4:$D$2003,Movements!$B$4:$B$2003,$A341,Movements!$E$4:$E$2003,Locations!$A$11))</f>
        <v/>
      </c>
      <c r="I341" s="21" t="str">
        <f>IF(OR($A341="",Locations!$A$12=""),"",N(Opening!H341)+SUMIFS(Movements!$D$4:$D$2003,Movements!$B$4:$B$2003,$A341,Movements!$F$4:$F$2003,Locations!$A$12)-SUMIFS(Movements!$D$4:$D$2003,Movements!$B$4:$B$2003,$A341,Movements!$E$4:$E$2003,Locations!$A$12))</f>
        <v/>
      </c>
      <c r="J341" s="21" t="str">
        <f>IF(OR($A341="",Locations!$A$13=""),"",N(Opening!I341)+SUMIFS(Movements!$D$4:$D$2003,Movements!$B$4:$B$2003,$A341,Movements!$F$4:$F$2003,Locations!$A$13)-SUMIFS(Movements!$D$4:$D$2003,Movements!$B$4:$B$2003,$A341,Movements!$E$4:$E$2003,Locations!$A$13))</f>
        <v/>
      </c>
      <c r="K341" s="21" t="str">
        <f>IF(OR($A341="",Locations!$A$14=""),"",N(Opening!J341)+SUMIFS(Movements!$D$4:$D$2003,Movements!$B$4:$B$2003,$A341,Movements!$F$4:$F$2003,Locations!$A$14)-SUMIFS(Movements!$D$4:$D$2003,Movements!$B$4:$B$2003,$A341,Movements!$E$4:$E$2003,Locations!$A$14))</f>
        <v/>
      </c>
      <c r="L341" s="22" t="str">
        <f t="shared" si="10"/>
        <v/>
      </c>
      <c r="M341" s="21" t="str">
        <f>IF($A341="","",N(Items!E341))</f>
        <v/>
      </c>
      <c r="N341" s="23" t="str">
        <f t="shared" si="11"/>
        <v/>
      </c>
      <c r="O341" s="21" t="str">
        <f>IF($A341="","",IF(L341&lt;=M341,MAX(0,N(Items!F341)-L341),0))</f>
        <v/>
      </c>
      <c r="P341" s="24" t="str">
        <f>IF($A341="","",ROUND(L341*N(Items!D341),2))</f>
        <v/>
      </c>
    </row>
    <row r="342" spans="1:16" x14ac:dyDescent="0.3">
      <c r="A342" s="16" t="str">
        <f>IF(Items!A342="","",Items!A342)</f>
        <v/>
      </c>
      <c r="B342" s="16" t="str">
        <f>IF($A342="","",Items!B342)</f>
        <v/>
      </c>
      <c r="C342" s="16" t="str">
        <f>IF($A342="","",Items!C342&amp;"")</f>
        <v/>
      </c>
      <c r="D342" s="21" t="str">
        <f>IF(OR($A342="",Locations!$A$7=""),"",N(Opening!C342)+SUMIFS(Movements!$D$4:$D$2003,Movements!$B$4:$B$2003,$A342,Movements!$F$4:$F$2003,Locations!$A$7)-SUMIFS(Movements!$D$4:$D$2003,Movements!$B$4:$B$2003,$A342,Movements!$E$4:$E$2003,Locations!$A$7))</f>
        <v/>
      </c>
      <c r="E342" s="21" t="str">
        <f>IF(OR($A342="",Locations!$A$8=""),"",N(Opening!D342)+SUMIFS(Movements!$D$4:$D$2003,Movements!$B$4:$B$2003,$A342,Movements!$F$4:$F$2003,Locations!$A$8)-SUMIFS(Movements!$D$4:$D$2003,Movements!$B$4:$B$2003,$A342,Movements!$E$4:$E$2003,Locations!$A$8))</f>
        <v/>
      </c>
      <c r="F342" s="21" t="str">
        <f>IF(OR($A342="",Locations!$A$9=""),"",N(Opening!E342)+SUMIFS(Movements!$D$4:$D$2003,Movements!$B$4:$B$2003,$A342,Movements!$F$4:$F$2003,Locations!$A$9)-SUMIFS(Movements!$D$4:$D$2003,Movements!$B$4:$B$2003,$A342,Movements!$E$4:$E$2003,Locations!$A$9))</f>
        <v/>
      </c>
      <c r="G342" s="21" t="str">
        <f>IF(OR($A342="",Locations!$A$10=""),"",N(Opening!F342)+SUMIFS(Movements!$D$4:$D$2003,Movements!$B$4:$B$2003,$A342,Movements!$F$4:$F$2003,Locations!$A$10)-SUMIFS(Movements!$D$4:$D$2003,Movements!$B$4:$B$2003,$A342,Movements!$E$4:$E$2003,Locations!$A$10))</f>
        <v/>
      </c>
      <c r="H342" s="21" t="str">
        <f>IF(OR($A342="",Locations!$A$11=""),"",N(Opening!G342)+SUMIFS(Movements!$D$4:$D$2003,Movements!$B$4:$B$2003,$A342,Movements!$F$4:$F$2003,Locations!$A$11)-SUMIFS(Movements!$D$4:$D$2003,Movements!$B$4:$B$2003,$A342,Movements!$E$4:$E$2003,Locations!$A$11))</f>
        <v/>
      </c>
      <c r="I342" s="21" t="str">
        <f>IF(OR($A342="",Locations!$A$12=""),"",N(Opening!H342)+SUMIFS(Movements!$D$4:$D$2003,Movements!$B$4:$B$2003,$A342,Movements!$F$4:$F$2003,Locations!$A$12)-SUMIFS(Movements!$D$4:$D$2003,Movements!$B$4:$B$2003,$A342,Movements!$E$4:$E$2003,Locations!$A$12))</f>
        <v/>
      </c>
      <c r="J342" s="21" t="str">
        <f>IF(OR($A342="",Locations!$A$13=""),"",N(Opening!I342)+SUMIFS(Movements!$D$4:$D$2003,Movements!$B$4:$B$2003,$A342,Movements!$F$4:$F$2003,Locations!$A$13)-SUMIFS(Movements!$D$4:$D$2003,Movements!$B$4:$B$2003,$A342,Movements!$E$4:$E$2003,Locations!$A$13))</f>
        <v/>
      </c>
      <c r="K342" s="21" t="str">
        <f>IF(OR($A342="",Locations!$A$14=""),"",N(Opening!J342)+SUMIFS(Movements!$D$4:$D$2003,Movements!$B$4:$B$2003,$A342,Movements!$F$4:$F$2003,Locations!$A$14)-SUMIFS(Movements!$D$4:$D$2003,Movements!$B$4:$B$2003,$A342,Movements!$E$4:$E$2003,Locations!$A$14))</f>
        <v/>
      </c>
      <c r="L342" s="22" t="str">
        <f t="shared" si="10"/>
        <v/>
      </c>
      <c r="M342" s="21" t="str">
        <f>IF($A342="","",N(Items!E342))</f>
        <v/>
      </c>
      <c r="N342" s="23" t="str">
        <f t="shared" si="11"/>
        <v/>
      </c>
      <c r="O342" s="21" t="str">
        <f>IF($A342="","",IF(L342&lt;=M342,MAX(0,N(Items!F342)-L342),0))</f>
        <v/>
      </c>
      <c r="P342" s="24" t="str">
        <f>IF($A342="","",ROUND(L342*N(Items!D342),2))</f>
        <v/>
      </c>
    </row>
    <row r="343" spans="1:16" x14ac:dyDescent="0.3">
      <c r="A343" s="16" t="str">
        <f>IF(Items!A343="","",Items!A343)</f>
        <v/>
      </c>
      <c r="B343" s="16" t="str">
        <f>IF($A343="","",Items!B343)</f>
        <v/>
      </c>
      <c r="C343" s="16" t="str">
        <f>IF($A343="","",Items!C343&amp;"")</f>
        <v/>
      </c>
      <c r="D343" s="21" t="str">
        <f>IF(OR($A343="",Locations!$A$7=""),"",N(Opening!C343)+SUMIFS(Movements!$D$4:$D$2003,Movements!$B$4:$B$2003,$A343,Movements!$F$4:$F$2003,Locations!$A$7)-SUMIFS(Movements!$D$4:$D$2003,Movements!$B$4:$B$2003,$A343,Movements!$E$4:$E$2003,Locations!$A$7))</f>
        <v/>
      </c>
      <c r="E343" s="21" t="str">
        <f>IF(OR($A343="",Locations!$A$8=""),"",N(Opening!D343)+SUMIFS(Movements!$D$4:$D$2003,Movements!$B$4:$B$2003,$A343,Movements!$F$4:$F$2003,Locations!$A$8)-SUMIFS(Movements!$D$4:$D$2003,Movements!$B$4:$B$2003,$A343,Movements!$E$4:$E$2003,Locations!$A$8))</f>
        <v/>
      </c>
      <c r="F343" s="21" t="str">
        <f>IF(OR($A343="",Locations!$A$9=""),"",N(Opening!E343)+SUMIFS(Movements!$D$4:$D$2003,Movements!$B$4:$B$2003,$A343,Movements!$F$4:$F$2003,Locations!$A$9)-SUMIFS(Movements!$D$4:$D$2003,Movements!$B$4:$B$2003,$A343,Movements!$E$4:$E$2003,Locations!$A$9))</f>
        <v/>
      </c>
      <c r="G343" s="21" t="str">
        <f>IF(OR($A343="",Locations!$A$10=""),"",N(Opening!F343)+SUMIFS(Movements!$D$4:$D$2003,Movements!$B$4:$B$2003,$A343,Movements!$F$4:$F$2003,Locations!$A$10)-SUMIFS(Movements!$D$4:$D$2003,Movements!$B$4:$B$2003,$A343,Movements!$E$4:$E$2003,Locations!$A$10))</f>
        <v/>
      </c>
      <c r="H343" s="21" t="str">
        <f>IF(OR($A343="",Locations!$A$11=""),"",N(Opening!G343)+SUMIFS(Movements!$D$4:$D$2003,Movements!$B$4:$B$2003,$A343,Movements!$F$4:$F$2003,Locations!$A$11)-SUMIFS(Movements!$D$4:$D$2003,Movements!$B$4:$B$2003,$A343,Movements!$E$4:$E$2003,Locations!$A$11))</f>
        <v/>
      </c>
      <c r="I343" s="21" t="str">
        <f>IF(OR($A343="",Locations!$A$12=""),"",N(Opening!H343)+SUMIFS(Movements!$D$4:$D$2003,Movements!$B$4:$B$2003,$A343,Movements!$F$4:$F$2003,Locations!$A$12)-SUMIFS(Movements!$D$4:$D$2003,Movements!$B$4:$B$2003,$A343,Movements!$E$4:$E$2003,Locations!$A$12))</f>
        <v/>
      </c>
      <c r="J343" s="21" t="str">
        <f>IF(OR($A343="",Locations!$A$13=""),"",N(Opening!I343)+SUMIFS(Movements!$D$4:$D$2003,Movements!$B$4:$B$2003,$A343,Movements!$F$4:$F$2003,Locations!$A$13)-SUMIFS(Movements!$D$4:$D$2003,Movements!$B$4:$B$2003,$A343,Movements!$E$4:$E$2003,Locations!$A$13))</f>
        <v/>
      </c>
      <c r="K343" s="21" t="str">
        <f>IF(OR($A343="",Locations!$A$14=""),"",N(Opening!J343)+SUMIFS(Movements!$D$4:$D$2003,Movements!$B$4:$B$2003,$A343,Movements!$F$4:$F$2003,Locations!$A$14)-SUMIFS(Movements!$D$4:$D$2003,Movements!$B$4:$B$2003,$A343,Movements!$E$4:$E$2003,Locations!$A$14))</f>
        <v/>
      </c>
      <c r="L343" s="22" t="str">
        <f t="shared" si="10"/>
        <v/>
      </c>
      <c r="M343" s="21" t="str">
        <f>IF($A343="","",N(Items!E343))</f>
        <v/>
      </c>
      <c r="N343" s="23" t="str">
        <f t="shared" si="11"/>
        <v/>
      </c>
      <c r="O343" s="21" t="str">
        <f>IF($A343="","",IF(L343&lt;=M343,MAX(0,N(Items!F343)-L343),0))</f>
        <v/>
      </c>
      <c r="P343" s="24" t="str">
        <f>IF($A343="","",ROUND(L343*N(Items!D343),2))</f>
        <v/>
      </c>
    </row>
    <row r="344" spans="1:16" x14ac:dyDescent="0.3">
      <c r="A344" s="16" t="str">
        <f>IF(Items!A344="","",Items!A344)</f>
        <v/>
      </c>
      <c r="B344" s="16" t="str">
        <f>IF($A344="","",Items!B344)</f>
        <v/>
      </c>
      <c r="C344" s="16" t="str">
        <f>IF($A344="","",Items!C344&amp;"")</f>
        <v/>
      </c>
      <c r="D344" s="21" t="str">
        <f>IF(OR($A344="",Locations!$A$7=""),"",N(Opening!C344)+SUMIFS(Movements!$D$4:$D$2003,Movements!$B$4:$B$2003,$A344,Movements!$F$4:$F$2003,Locations!$A$7)-SUMIFS(Movements!$D$4:$D$2003,Movements!$B$4:$B$2003,$A344,Movements!$E$4:$E$2003,Locations!$A$7))</f>
        <v/>
      </c>
      <c r="E344" s="21" t="str">
        <f>IF(OR($A344="",Locations!$A$8=""),"",N(Opening!D344)+SUMIFS(Movements!$D$4:$D$2003,Movements!$B$4:$B$2003,$A344,Movements!$F$4:$F$2003,Locations!$A$8)-SUMIFS(Movements!$D$4:$D$2003,Movements!$B$4:$B$2003,$A344,Movements!$E$4:$E$2003,Locations!$A$8))</f>
        <v/>
      </c>
      <c r="F344" s="21" t="str">
        <f>IF(OR($A344="",Locations!$A$9=""),"",N(Opening!E344)+SUMIFS(Movements!$D$4:$D$2003,Movements!$B$4:$B$2003,$A344,Movements!$F$4:$F$2003,Locations!$A$9)-SUMIFS(Movements!$D$4:$D$2003,Movements!$B$4:$B$2003,$A344,Movements!$E$4:$E$2003,Locations!$A$9))</f>
        <v/>
      </c>
      <c r="G344" s="21" t="str">
        <f>IF(OR($A344="",Locations!$A$10=""),"",N(Opening!F344)+SUMIFS(Movements!$D$4:$D$2003,Movements!$B$4:$B$2003,$A344,Movements!$F$4:$F$2003,Locations!$A$10)-SUMIFS(Movements!$D$4:$D$2003,Movements!$B$4:$B$2003,$A344,Movements!$E$4:$E$2003,Locations!$A$10))</f>
        <v/>
      </c>
      <c r="H344" s="21" t="str">
        <f>IF(OR($A344="",Locations!$A$11=""),"",N(Opening!G344)+SUMIFS(Movements!$D$4:$D$2003,Movements!$B$4:$B$2003,$A344,Movements!$F$4:$F$2003,Locations!$A$11)-SUMIFS(Movements!$D$4:$D$2003,Movements!$B$4:$B$2003,$A344,Movements!$E$4:$E$2003,Locations!$A$11))</f>
        <v/>
      </c>
      <c r="I344" s="21" t="str">
        <f>IF(OR($A344="",Locations!$A$12=""),"",N(Opening!H344)+SUMIFS(Movements!$D$4:$D$2003,Movements!$B$4:$B$2003,$A344,Movements!$F$4:$F$2003,Locations!$A$12)-SUMIFS(Movements!$D$4:$D$2003,Movements!$B$4:$B$2003,$A344,Movements!$E$4:$E$2003,Locations!$A$12))</f>
        <v/>
      </c>
      <c r="J344" s="21" t="str">
        <f>IF(OR($A344="",Locations!$A$13=""),"",N(Opening!I344)+SUMIFS(Movements!$D$4:$D$2003,Movements!$B$4:$B$2003,$A344,Movements!$F$4:$F$2003,Locations!$A$13)-SUMIFS(Movements!$D$4:$D$2003,Movements!$B$4:$B$2003,$A344,Movements!$E$4:$E$2003,Locations!$A$13))</f>
        <v/>
      </c>
      <c r="K344" s="21" t="str">
        <f>IF(OR($A344="",Locations!$A$14=""),"",N(Opening!J344)+SUMIFS(Movements!$D$4:$D$2003,Movements!$B$4:$B$2003,$A344,Movements!$F$4:$F$2003,Locations!$A$14)-SUMIFS(Movements!$D$4:$D$2003,Movements!$B$4:$B$2003,$A344,Movements!$E$4:$E$2003,Locations!$A$14))</f>
        <v/>
      </c>
      <c r="L344" s="22" t="str">
        <f t="shared" si="10"/>
        <v/>
      </c>
      <c r="M344" s="21" t="str">
        <f>IF($A344="","",N(Items!E344))</f>
        <v/>
      </c>
      <c r="N344" s="23" t="str">
        <f t="shared" si="11"/>
        <v/>
      </c>
      <c r="O344" s="21" t="str">
        <f>IF($A344="","",IF(L344&lt;=M344,MAX(0,N(Items!F344)-L344),0))</f>
        <v/>
      </c>
      <c r="P344" s="24" t="str">
        <f>IF($A344="","",ROUND(L344*N(Items!D344),2))</f>
        <v/>
      </c>
    </row>
    <row r="345" spans="1:16" x14ac:dyDescent="0.3">
      <c r="A345" s="16" t="str">
        <f>IF(Items!A345="","",Items!A345)</f>
        <v/>
      </c>
      <c r="B345" s="16" t="str">
        <f>IF($A345="","",Items!B345)</f>
        <v/>
      </c>
      <c r="C345" s="16" t="str">
        <f>IF($A345="","",Items!C345&amp;"")</f>
        <v/>
      </c>
      <c r="D345" s="21" t="str">
        <f>IF(OR($A345="",Locations!$A$7=""),"",N(Opening!C345)+SUMIFS(Movements!$D$4:$D$2003,Movements!$B$4:$B$2003,$A345,Movements!$F$4:$F$2003,Locations!$A$7)-SUMIFS(Movements!$D$4:$D$2003,Movements!$B$4:$B$2003,$A345,Movements!$E$4:$E$2003,Locations!$A$7))</f>
        <v/>
      </c>
      <c r="E345" s="21" t="str">
        <f>IF(OR($A345="",Locations!$A$8=""),"",N(Opening!D345)+SUMIFS(Movements!$D$4:$D$2003,Movements!$B$4:$B$2003,$A345,Movements!$F$4:$F$2003,Locations!$A$8)-SUMIFS(Movements!$D$4:$D$2003,Movements!$B$4:$B$2003,$A345,Movements!$E$4:$E$2003,Locations!$A$8))</f>
        <v/>
      </c>
      <c r="F345" s="21" t="str">
        <f>IF(OR($A345="",Locations!$A$9=""),"",N(Opening!E345)+SUMIFS(Movements!$D$4:$D$2003,Movements!$B$4:$B$2003,$A345,Movements!$F$4:$F$2003,Locations!$A$9)-SUMIFS(Movements!$D$4:$D$2003,Movements!$B$4:$B$2003,$A345,Movements!$E$4:$E$2003,Locations!$A$9))</f>
        <v/>
      </c>
      <c r="G345" s="21" t="str">
        <f>IF(OR($A345="",Locations!$A$10=""),"",N(Opening!F345)+SUMIFS(Movements!$D$4:$D$2003,Movements!$B$4:$B$2003,$A345,Movements!$F$4:$F$2003,Locations!$A$10)-SUMIFS(Movements!$D$4:$D$2003,Movements!$B$4:$B$2003,$A345,Movements!$E$4:$E$2003,Locations!$A$10))</f>
        <v/>
      </c>
      <c r="H345" s="21" t="str">
        <f>IF(OR($A345="",Locations!$A$11=""),"",N(Opening!G345)+SUMIFS(Movements!$D$4:$D$2003,Movements!$B$4:$B$2003,$A345,Movements!$F$4:$F$2003,Locations!$A$11)-SUMIFS(Movements!$D$4:$D$2003,Movements!$B$4:$B$2003,$A345,Movements!$E$4:$E$2003,Locations!$A$11))</f>
        <v/>
      </c>
      <c r="I345" s="21" t="str">
        <f>IF(OR($A345="",Locations!$A$12=""),"",N(Opening!H345)+SUMIFS(Movements!$D$4:$D$2003,Movements!$B$4:$B$2003,$A345,Movements!$F$4:$F$2003,Locations!$A$12)-SUMIFS(Movements!$D$4:$D$2003,Movements!$B$4:$B$2003,$A345,Movements!$E$4:$E$2003,Locations!$A$12))</f>
        <v/>
      </c>
      <c r="J345" s="21" t="str">
        <f>IF(OR($A345="",Locations!$A$13=""),"",N(Opening!I345)+SUMIFS(Movements!$D$4:$D$2003,Movements!$B$4:$B$2003,$A345,Movements!$F$4:$F$2003,Locations!$A$13)-SUMIFS(Movements!$D$4:$D$2003,Movements!$B$4:$B$2003,$A345,Movements!$E$4:$E$2003,Locations!$A$13))</f>
        <v/>
      </c>
      <c r="K345" s="21" t="str">
        <f>IF(OR($A345="",Locations!$A$14=""),"",N(Opening!J345)+SUMIFS(Movements!$D$4:$D$2003,Movements!$B$4:$B$2003,$A345,Movements!$F$4:$F$2003,Locations!$A$14)-SUMIFS(Movements!$D$4:$D$2003,Movements!$B$4:$B$2003,$A345,Movements!$E$4:$E$2003,Locations!$A$14))</f>
        <v/>
      </c>
      <c r="L345" s="22" t="str">
        <f t="shared" si="10"/>
        <v/>
      </c>
      <c r="M345" s="21" t="str">
        <f>IF($A345="","",N(Items!E345))</f>
        <v/>
      </c>
      <c r="N345" s="23" t="str">
        <f t="shared" si="11"/>
        <v/>
      </c>
      <c r="O345" s="21" t="str">
        <f>IF($A345="","",IF(L345&lt;=M345,MAX(0,N(Items!F345)-L345),0))</f>
        <v/>
      </c>
      <c r="P345" s="24" t="str">
        <f>IF($A345="","",ROUND(L345*N(Items!D345),2))</f>
        <v/>
      </c>
    </row>
    <row r="346" spans="1:16" x14ac:dyDescent="0.3">
      <c r="A346" s="16" t="str">
        <f>IF(Items!A346="","",Items!A346)</f>
        <v/>
      </c>
      <c r="B346" s="16" t="str">
        <f>IF($A346="","",Items!B346)</f>
        <v/>
      </c>
      <c r="C346" s="16" t="str">
        <f>IF($A346="","",Items!C346&amp;"")</f>
        <v/>
      </c>
      <c r="D346" s="21" t="str">
        <f>IF(OR($A346="",Locations!$A$7=""),"",N(Opening!C346)+SUMIFS(Movements!$D$4:$D$2003,Movements!$B$4:$B$2003,$A346,Movements!$F$4:$F$2003,Locations!$A$7)-SUMIFS(Movements!$D$4:$D$2003,Movements!$B$4:$B$2003,$A346,Movements!$E$4:$E$2003,Locations!$A$7))</f>
        <v/>
      </c>
      <c r="E346" s="21" t="str">
        <f>IF(OR($A346="",Locations!$A$8=""),"",N(Opening!D346)+SUMIFS(Movements!$D$4:$D$2003,Movements!$B$4:$B$2003,$A346,Movements!$F$4:$F$2003,Locations!$A$8)-SUMIFS(Movements!$D$4:$D$2003,Movements!$B$4:$B$2003,$A346,Movements!$E$4:$E$2003,Locations!$A$8))</f>
        <v/>
      </c>
      <c r="F346" s="21" t="str">
        <f>IF(OR($A346="",Locations!$A$9=""),"",N(Opening!E346)+SUMIFS(Movements!$D$4:$D$2003,Movements!$B$4:$B$2003,$A346,Movements!$F$4:$F$2003,Locations!$A$9)-SUMIFS(Movements!$D$4:$D$2003,Movements!$B$4:$B$2003,$A346,Movements!$E$4:$E$2003,Locations!$A$9))</f>
        <v/>
      </c>
      <c r="G346" s="21" t="str">
        <f>IF(OR($A346="",Locations!$A$10=""),"",N(Opening!F346)+SUMIFS(Movements!$D$4:$D$2003,Movements!$B$4:$B$2003,$A346,Movements!$F$4:$F$2003,Locations!$A$10)-SUMIFS(Movements!$D$4:$D$2003,Movements!$B$4:$B$2003,$A346,Movements!$E$4:$E$2003,Locations!$A$10))</f>
        <v/>
      </c>
      <c r="H346" s="21" t="str">
        <f>IF(OR($A346="",Locations!$A$11=""),"",N(Opening!G346)+SUMIFS(Movements!$D$4:$D$2003,Movements!$B$4:$B$2003,$A346,Movements!$F$4:$F$2003,Locations!$A$11)-SUMIFS(Movements!$D$4:$D$2003,Movements!$B$4:$B$2003,$A346,Movements!$E$4:$E$2003,Locations!$A$11))</f>
        <v/>
      </c>
      <c r="I346" s="21" t="str">
        <f>IF(OR($A346="",Locations!$A$12=""),"",N(Opening!H346)+SUMIFS(Movements!$D$4:$D$2003,Movements!$B$4:$B$2003,$A346,Movements!$F$4:$F$2003,Locations!$A$12)-SUMIFS(Movements!$D$4:$D$2003,Movements!$B$4:$B$2003,$A346,Movements!$E$4:$E$2003,Locations!$A$12))</f>
        <v/>
      </c>
      <c r="J346" s="21" t="str">
        <f>IF(OR($A346="",Locations!$A$13=""),"",N(Opening!I346)+SUMIFS(Movements!$D$4:$D$2003,Movements!$B$4:$B$2003,$A346,Movements!$F$4:$F$2003,Locations!$A$13)-SUMIFS(Movements!$D$4:$D$2003,Movements!$B$4:$B$2003,$A346,Movements!$E$4:$E$2003,Locations!$A$13))</f>
        <v/>
      </c>
      <c r="K346" s="21" t="str">
        <f>IF(OR($A346="",Locations!$A$14=""),"",N(Opening!J346)+SUMIFS(Movements!$D$4:$D$2003,Movements!$B$4:$B$2003,$A346,Movements!$F$4:$F$2003,Locations!$A$14)-SUMIFS(Movements!$D$4:$D$2003,Movements!$B$4:$B$2003,$A346,Movements!$E$4:$E$2003,Locations!$A$14))</f>
        <v/>
      </c>
      <c r="L346" s="22" t="str">
        <f t="shared" si="10"/>
        <v/>
      </c>
      <c r="M346" s="21" t="str">
        <f>IF($A346="","",N(Items!E346))</f>
        <v/>
      </c>
      <c r="N346" s="23" t="str">
        <f t="shared" si="11"/>
        <v/>
      </c>
      <c r="O346" s="21" t="str">
        <f>IF($A346="","",IF(L346&lt;=M346,MAX(0,N(Items!F346)-L346),0))</f>
        <v/>
      </c>
      <c r="P346" s="24" t="str">
        <f>IF($A346="","",ROUND(L346*N(Items!D346),2))</f>
        <v/>
      </c>
    </row>
    <row r="347" spans="1:16" x14ac:dyDescent="0.3">
      <c r="A347" s="16" t="str">
        <f>IF(Items!A347="","",Items!A347)</f>
        <v/>
      </c>
      <c r="B347" s="16" t="str">
        <f>IF($A347="","",Items!B347)</f>
        <v/>
      </c>
      <c r="C347" s="16" t="str">
        <f>IF($A347="","",Items!C347&amp;"")</f>
        <v/>
      </c>
      <c r="D347" s="21" t="str">
        <f>IF(OR($A347="",Locations!$A$7=""),"",N(Opening!C347)+SUMIFS(Movements!$D$4:$D$2003,Movements!$B$4:$B$2003,$A347,Movements!$F$4:$F$2003,Locations!$A$7)-SUMIFS(Movements!$D$4:$D$2003,Movements!$B$4:$B$2003,$A347,Movements!$E$4:$E$2003,Locations!$A$7))</f>
        <v/>
      </c>
      <c r="E347" s="21" t="str">
        <f>IF(OR($A347="",Locations!$A$8=""),"",N(Opening!D347)+SUMIFS(Movements!$D$4:$D$2003,Movements!$B$4:$B$2003,$A347,Movements!$F$4:$F$2003,Locations!$A$8)-SUMIFS(Movements!$D$4:$D$2003,Movements!$B$4:$B$2003,$A347,Movements!$E$4:$E$2003,Locations!$A$8))</f>
        <v/>
      </c>
      <c r="F347" s="21" t="str">
        <f>IF(OR($A347="",Locations!$A$9=""),"",N(Opening!E347)+SUMIFS(Movements!$D$4:$D$2003,Movements!$B$4:$B$2003,$A347,Movements!$F$4:$F$2003,Locations!$A$9)-SUMIFS(Movements!$D$4:$D$2003,Movements!$B$4:$B$2003,$A347,Movements!$E$4:$E$2003,Locations!$A$9))</f>
        <v/>
      </c>
      <c r="G347" s="21" t="str">
        <f>IF(OR($A347="",Locations!$A$10=""),"",N(Opening!F347)+SUMIFS(Movements!$D$4:$D$2003,Movements!$B$4:$B$2003,$A347,Movements!$F$4:$F$2003,Locations!$A$10)-SUMIFS(Movements!$D$4:$D$2003,Movements!$B$4:$B$2003,$A347,Movements!$E$4:$E$2003,Locations!$A$10))</f>
        <v/>
      </c>
      <c r="H347" s="21" t="str">
        <f>IF(OR($A347="",Locations!$A$11=""),"",N(Opening!G347)+SUMIFS(Movements!$D$4:$D$2003,Movements!$B$4:$B$2003,$A347,Movements!$F$4:$F$2003,Locations!$A$11)-SUMIFS(Movements!$D$4:$D$2003,Movements!$B$4:$B$2003,$A347,Movements!$E$4:$E$2003,Locations!$A$11))</f>
        <v/>
      </c>
      <c r="I347" s="21" t="str">
        <f>IF(OR($A347="",Locations!$A$12=""),"",N(Opening!H347)+SUMIFS(Movements!$D$4:$D$2003,Movements!$B$4:$B$2003,$A347,Movements!$F$4:$F$2003,Locations!$A$12)-SUMIFS(Movements!$D$4:$D$2003,Movements!$B$4:$B$2003,$A347,Movements!$E$4:$E$2003,Locations!$A$12))</f>
        <v/>
      </c>
      <c r="J347" s="21" t="str">
        <f>IF(OR($A347="",Locations!$A$13=""),"",N(Opening!I347)+SUMIFS(Movements!$D$4:$D$2003,Movements!$B$4:$B$2003,$A347,Movements!$F$4:$F$2003,Locations!$A$13)-SUMIFS(Movements!$D$4:$D$2003,Movements!$B$4:$B$2003,$A347,Movements!$E$4:$E$2003,Locations!$A$13))</f>
        <v/>
      </c>
      <c r="K347" s="21" t="str">
        <f>IF(OR($A347="",Locations!$A$14=""),"",N(Opening!J347)+SUMIFS(Movements!$D$4:$D$2003,Movements!$B$4:$B$2003,$A347,Movements!$F$4:$F$2003,Locations!$A$14)-SUMIFS(Movements!$D$4:$D$2003,Movements!$B$4:$B$2003,$A347,Movements!$E$4:$E$2003,Locations!$A$14))</f>
        <v/>
      </c>
      <c r="L347" s="22" t="str">
        <f t="shared" si="10"/>
        <v/>
      </c>
      <c r="M347" s="21" t="str">
        <f>IF($A347="","",N(Items!E347))</f>
        <v/>
      </c>
      <c r="N347" s="23" t="str">
        <f t="shared" si="11"/>
        <v/>
      </c>
      <c r="O347" s="21" t="str">
        <f>IF($A347="","",IF(L347&lt;=M347,MAX(0,N(Items!F347)-L347),0))</f>
        <v/>
      </c>
      <c r="P347" s="24" t="str">
        <f>IF($A347="","",ROUND(L347*N(Items!D347),2))</f>
        <v/>
      </c>
    </row>
    <row r="348" spans="1:16" x14ac:dyDescent="0.3">
      <c r="A348" s="16" t="str">
        <f>IF(Items!A348="","",Items!A348)</f>
        <v/>
      </c>
      <c r="B348" s="16" t="str">
        <f>IF($A348="","",Items!B348)</f>
        <v/>
      </c>
      <c r="C348" s="16" t="str">
        <f>IF($A348="","",Items!C348&amp;"")</f>
        <v/>
      </c>
      <c r="D348" s="21" t="str">
        <f>IF(OR($A348="",Locations!$A$7=""),"",N(Opening!C348)+SUMIFS(Movements!$D$4:$D$2003,Movements!$B$4:$B$2003,$A348,Movements!$F$4:$F$2003,Locations!$A$7)-SUMIFS(Movements!$D$4:$D$2003,Movements!$B$4:$B$2003,$A348,Movements!$E$4:$E$2003,Locations!$A$7))</f>
        <v/>
      </c>
      <c r="E348" s="21" t="str">
        <f>IF(OR($A348="",Locations!$A$8=""),"",N(Opening!D348)+SUMIFS(Movements!$D$4:$D$2003,Movements!$B$4:$B$2003,$A348,Movements!$F$4:$F$2003,Locations!$A$8)-SUMIFS(Movements!$D$4:$D$2003,Movements!$B$4:$B$2003,$A348,Movements!$E$4:$E$2003,Locations!$A$8))</f>
        <v/>
      </c>
      <c r="F348" s="21" t="str">
        <f>IF(OR($A348="",Locations!$A$9=""),"",N(Opening!E348)+SUMIFS(Movements!$D$4:$D$2003,Movements!$B$4:$B$2003,$A348,Movements!$F$4:$F$2003,Locations!$A$9)-SUMIFS(Movements!$D$4:$D$2003,Movements!$B$4:$B$2003,$A348,Movements!$E$4:$E$2003,Locations!$A$9))</f>
        <v/>
      </c>
      <c r="G348" s="21" t="str">
        <f>IF(OR($A348="",Locations!$A$10=""),"",N(Opening!F348)+SUMIFS(Movements!$D$4:$D$2003,Movements!$B$4:$B$2003,$A348,Movements!$F$4:$F$2003,Locations!$A$10)-SUMIFS(Movements!$D$4:$D$2003,Movements!$B$4:$B$2003,$A348,Movements!$E$4:$E$2003,Locations!$A$10))</f>
        <v/>
      </c>
      <c r="H348" s="21" t="str">
        <f>IF(OR($A348="",Locations!$A$11=""),"",N(Opening!G348)+SUMIFS(Movements!$D$4:$D$2003,Movements!$B$4:$B$2003,$A348,Movements!$F$4:$F$2003,Locations!$A$11)-SUMIFS(Movements!$D$4:$D$2003,Movements!$B$4:$B$2003,$A348,Movements!$E$4:$E$2003,Locations!$A$11))</f>
        <v/>
      </c>
      <c r="I348" s="21" t="str">
        <f>IF(OR($A348="",Locations!$A$12=""),"",N(Opening!H348)+SUMIFS(Movements!$D$4:$D$2003,Movements!$B$4:$B$2003,$A348,Movements!$F$4:$F$2003,Locations!$A$12)-SUMIFS(Movements!$D$4:$D$2003,Movements!$B$4:$B$2003,$A348,Movements!$E$4:$E$2003,Locations!$A$12))</f>
        <v/>
      </c>
      <c r="J348" s="21" t="str">
        <f>IF(OR($A348="",Locations!$A$13=""),"",N(Opening!I348)+SUMIFS(Movements!$D$4:$D$2003,Movements!$B$4:$B$2003,$A348,Movements!$F$4:$F$2003,Locations!$A$13)-SUMIFS(Movements!$D$4:$D$2003,Movements!$B$4:$B$2003,$A348,Movements!$E$4:$E$2003,Locations!$A$13))</f>
        <v/>
      </c>
      <c r="K348" s="21" t="str">
        <f>IF(OR($A348="",Locations!$A$14=""),"",N(Opening!J348)+SUMIFS(Movements!$D$4:$D$2003,Movements!$B$4:$B$2003,$A348,Movements!$F$4:$F$2003,Locations!$A$14)-SUMIFS(Movements!$D$4:$D$2003,Movements!$B$4:$B$2003,$A348,Movements!$E$4:$E$2003,Locations!$A$14))</f>
        <v/>
      </c>
      <c r="L348" s="22" t="str">
        <f t="shared" si="10"/>
        <v/>
      </c>
      <c r="M348" s="21" t="str">
        <f>IF($A348="","",N(Items!E348))</f>
        <v/>
      </c>
      <c r="N348" s="23" t="str">
        <f t="shared" si="11"/>
        <v/>
      </c>
      <c r="O348" s="21" t="str">
        <f>IF($A348="","",IF(L348&lt;=M348,MAX(0,N(Items!F348)-L348),0))</f>
        <v/>
      </c>
      <c r="P348" s="24" t="str">
        <f>IF($A348="","",ROUND(L348*N(Items!D348),2))</f>
        <v/>
      </c>
    </row>
    <row r="349" spans="1:16" x14ac:dyDescent="0.3">
      <c r="A349" s="16" t="str">
        <f>IF(Items!A349="","",Items!A349)</f>
        <v/>
      </c>
      <c r="B349" s="16" t="str">
        <f>IF($A349="","",Items!B349)</f>
        <v/>
      </c>
      <c r="C349" s="16" t="str">
        <f>IF($A349="","",Items!C349&amp;"")</f>
        <v/>
      </c>
      <c r="D349" s="21" t="str">
        <f>IF(OR($A349="",Locations!$A$7=""),"",N(Opening!C349)+SUMIFS(Movements!$D$4:$D$2003,Movements!$B$4:$B$2003,$A349,Movements!$F$4:$F$2003,Locations!$A$7)-SUMIFS(Movements!$D$4:$D$2003,Movements!$B$4:$B$2003,$A349,Movements!$E$4:$E$2003,Locations!$A$7))</f>
        <v/>
      </c>
      <c r="E349" s="21" t="str">
        <f>IF(OR($A349="",Locations!$A$8=""),"",N(Opening!D349)+SUMIFS(Movements!$D$4:$D$2003,Movements!$B$4:$B$2003,$A349,Movements!$F$4:$F$2003,Locations!$A$8)-SUMIFS(Movements!$D$4:$D$2003,Movements!$B$4:$B$2003,$A349,Movements!$E$4:$E$2003,Locations!$A$8))</f>
        <v/>
      </c>
      <c r="F349" s="21" t="str">
        <f>IF(OR($A349="",Locations!$A$9=""),"",N(Opening!E349)+SUMIFS(Movements!$D$4:$D$2003,Movements!$B$4:$B$2003,$A349,Movements!$F$4:$F$2003,Locations!$A$9)-SUMIFS(Movements!$D$4:$D$2003,Movements!$B$4:$B$2003,$A349,Movements!$E$4:$E$2003,Locations!$A$9))</f>
        <v/>
      </c>
      <c r="G349" s="21" t="str">
        <f>IF(OR($A349="",Locations!$A$10=""),"",N(Opening!F349)+SUMIFS(Movements!$D$4:$D$2003,Movements!$B$4:$B$2003,$A349,Movements!$F$4:$F$2003,Locations!$A$10)-SUMIFS(Movements!$D$4:$D$2003,Movements!$B$4:$B$2003,$A349,Movements!$E$4:$E$2003,Locations!$A$10))</f>
        <v/>
      </c>
      <c r="H349" s="21" t="str">
        <f>IF(OR($A349="",Locations!$A$11=""),"",N(Opening!G349)+SUMIFS(Movements!$D$4:$D$2003,Movements!$B$4:$B$2003,$A349,Movements!$F$4:$F$2003,Locations!$A$11)-SUMIFS(Movements!$D$4:$D$2003,Movements!$B$4:$B$2003,$A349,Movements!$E$4:$E$2003,Locations!$A$11))</f>
        <v/>
      </c>
      <c r="I349" s="21" t="str">
        <f>IF(OR($A349="",Locations!$A$12=""),"",N(Opening!H349)+SUMIFS(Movements!$D$4:$D$2003,Movements!$B$4:$B$2003,$A349,Movements!$F$4:$F$2003,Locations!$A$12)-SUMIFS(Movements!$D$4:$D$2003,Movements!$B$4:$B$2003,$A349,Movements!$E$4:$E$2003,Locations!$A$12))</f>
        <v/>
      </c>
      <c r="J349" s="21" t="str">
        <f>IF(OR($A349="",Locations!$A$13=""),"",N(Opening!I349)+SUMIFS(Movements!$D$4:$D$2003,Movements!$B$4:$B$2003,$A349,Movements!$F$4:$F$2003,Locations!$A$13)-SUMIFS(Movements!$D$4:$D$2003,Movements!$B$4:$B$2003,$A349,Movements!$E$4:$E$2003,Locations!$A$13))</f>
        <v/>
      </c>
      <c r="K349" s="21" t="str">
        <f>IF(OR($A349="",Locations!$A$14=""),"",N(Opening!J349)+SUMIFS(Movements!$D$4:$D$2003,Movements!$B$4:$B$2003,$A349,Movements!$F$4:$F$2003,Locations!$A$14)-SUMIFS(Movements!$D$4:$D$2003,Movements!$B$4:$B$2003,$A349,Movements!$E$4:$E$2003,Locations!$A$14))</f>
        <v/>
      </c>
      <c r="L349" s="22" t="str">
        <f t="shared" si="10"/>
        <v/>
      </c>
      <c r="M349" s="21" t="str">
        <f>IF($A349="","",N(Items!E349))</f>
        <v/>
      </c>
      <c r="N349" s="23" t="str">
        <f t="shared" si="11"/>
        <v/>
      </c>
      <c r="O349" s="21" t="str">
        <f>IF($A349="","",IF(L349&lt;=M349,MAX(0,N(Items!F349)-L349),0))</f>
        <v/>
      </c>
      <c r="P349" s="24" t="str">
        <f>IF($A349="","",ROUND(L349*N(Items!D349),2))</f>
        <v/>
      </c>
    </row>
    <row r="350" spans="1:16" x14ac:dyDescent="0.3">
      <c r="A350" s="16" t="str">
        <f>IF(Items!A350="","",Items!A350)</f>
        <v/>
      </c>
      <c r="B350" s="16" t="str">
        <f>IF($A350="","",Items!B350)</f>
        <v/>
      </c>
      <c r="C350" s="16" t="str">
        <f>IF($A350="","",Items!C350&amp;"")</f>
        <v/>
      </c>
      <c r="D350" s="21" t="str">
        <f>IF(OR($A350="",Locations!$A$7=""),"",N(Opening!C350)+SUMIFS(Movements!$D$4:$D$2003,Movements!$B$4:$B$2003,$A350,Movements!$F$4:$F$2003,Locations!$A$7)-SUMIFS(Movements!$D$4:$D$2003,Movements!$B$4:$B$2003,$A350,Movements!$E$4:$E$2003,Locations!$A$7))</f>
        <v/>
      </c>
      <c r="E350" s="21" t="str">
        <f>IF(OR($A350="",Locations!$A$8=""),"",N(Opening!D350)+SUMIFS(Movements!$D$4:$D$2003,Movements!$B$4:$B$2003,$A350,Movements!$F$4:$F$2003,Locations!$A$8)-SUMIFS(Movements!$D$4:$D$2003,Movements!$B$4:$B$2003,$A350,Movements!$E$4:$E$2003,Locations!$A$8))</f>
        <v/>
      </c>
      <c r="F350" s="21" t="str">
        <f>IF(OR($A350="",Locations!$A$9=""),"",N(Opening!E350)+SUMIFS(Movements!$D$4:$D$2003,Movements!$B$4:$B$2003,$A350,Movements!$F$4:$F$2003,Locations!$A$9)-SUMIFS(Movements!$D$4:$D$2003,Movements!$B$4:$B$2003,$A350,Movements!$E$4:$E$2003,Locations!$A$9))</f>
        <v/>
      </c>
      <c r="G350" s="21" t="str">
        <f>IF(OR($A350="",Locations!$A$10=""),"",N(Opening!F350)+SUMIFS(Movements!$D$4:$D$2003,Movements!$B$4:$B$2003,$A350,Movements!$F$4:$F$2003,Locations!$A$10)-SUMIFS(Movements!$D$4:$D$2003,Movements!$B$4:$B$2003,$A350,Movements!$E$4:$E$2003,Locations!$A$10))</f>
        <v/>
      </c>
      <c r="H350" s="21" t="str">
        <f>IF(OR($A350="",Locations!$A$11=""),"",N(Opening!G350)+SUMIFS(Movements!$D$4:$D$2003,Movements!$B$4:$B$2003,$A350,Movements!$F$4:$F$2003,Locations!$A$11)-SUMIFS(Movements!$D$4:$D$2003,Movements!$B$4:$B$2003,$A350,Movements!$E$4:$E$2003,Locations!$A$11))</f>
        <v/>
      </c>
      <c r="I350" s="21" t="str">
        <f>IF(OR($A350="",Locations!$A$12=""),"",N(Opening!H350)+SUMIFS(Movements!$D$4:$D$2003,Movements!$B$4:$B$2003,$A350,Movements!$F$4:$F$2003,Locations!$A$12)-SUMIFS(Movements!$D$4:$D$2003,Movements!$B$4:$B$2003,$A350,Movements!$E$4:$E$2003,Locations!$A$12))</f>
        <v/>
      </c>
      <c r="J350" s="21" t="str">
        <f>IF(OR($A350="",Locations!$A$13=""),"",N(Opening!I350)+SUMIFS(Movements!$D$4:$D$2003,Movements!$B$4:$B$2003,$A350,Movements!$F$4:$F$2003,Locations!$A$13)-SUMIFS(Movements!$D$4:$D$2003,Movements!$B$4:$B$2003,$A350,Movements!$E$4:$E$2003,Locations!$A$13))</f>
        <v/>
      </c>
      <c r="K350" s="21" t="str">
        <f>IF(OR($A350="",Locations!$A$14=""),"",N(Opening!J350)+SUMIFS(Movements!$D$4:$D$2003,Movements!$B$4:$B$2003,$A350,Movements!$F$4:$F$2003,Locations!$A$14)-SUMIFS(Movements!$D$4:$D$2003,Movements!$B$4:$B$2003,$A350,Movements!$E$4:$E$2003,Locations!$A$14))</f>
        <v/>
      </c>
      <c r="L350" s="22" t="str">
        <f t="shared" si="10"/>
        <v/>
      </c>
      <c r="M350" s="21" t="str">
        <f>IF($A350="","",N(Items!E350))</f>
        <v/>
      </c>
      <c r="N350" s="23" t="str">
        <f t="shared" si="11"/>
        <v/>
      </c>
      <c r="O350" s="21" t="str">
        <f>IF($A350="","",IF(L350&lt;=M350,MAX(0,N(Items!F350)-L350),0))</f>
        <v/>
      </c>
      <c r="P350" s="24" t="str">
        <f>IF($A350="","",ROUND(L350*N(Items!D350),2))</f>
        <v/>
      </c>
    </row>
    <row r="351" spans="1:16" x14ac:dyDescent="0.3">
      <c r="A351" s="16" t="str">
        <f>IF(Items!A351="","",Items!A351)</f>
        <v/>
      </c>
      <c r="B351" s="16" t="str">
        <f>IF($A351="","",Items!B351)</f>
        <v/>
      </c>
      <c r="C351" s="16" t="str">
        <f>IF($A351="","",Items!C351&amp;"")</f>
        <v/>
      </c>
      <c r="D351" s="21" t="str">
        <f>IF(OR($A351="",Locations!$A$7=""),"",N(Opening!C351)+SUMIFS(Movements!$D$4:$D$2003,Movements!$B$4:$B$2003,$A351,Movements!$F$4:$F$2003,Locations!$A$7)-SUMIFS(Movements!$D$4:$D$2003,Movements!$B$4:$B$2003,$A351,Movements!$E$4:$E$2003,Locations!$A$7))</f>
        <v/>
      </c>
      <c r="E351" s="21" t="str">
        <f>IF(OR($A351="",Locations!$A$8=""),"",N(Opening!D351)+SUMIFS(Movements!$D$4:$D$2003,Movements!$B$4:$B$2003,$A351,Movements!$F$4:$F$2003,Locations!$A$8)-SUMIFS(Movements!$D$4:$D$2003,Movements!$B$4:$B$2003,$A351,Movements!$E$4:$E$2003,Locations!$A$8))</f>
        <v/>
      </c>
      <c r="F351" s="21" t="str">
        <f>IF(OR($A351="",Locations!$A$9=""),"",N(Opening!E351)+SUMIFS(Movements!$D$4:$D$2003,Movements!$B$4:$B$2003,$A351,Movements!$F$4:$F$2003,Locations!$A$9)-SUMIFS(Movements!$D$4:$D$2003,Movements!$B$4:$B$2003,$A351,Movements!$E$4:$E$2003,Locations!$A$9))</f>
        <v/>
      </c>
      <c r="G351" s="21" t="str">
        <f>IF(OR($A351="",Locations!$A$10=""),"",N(Opening!F351)+SUMIFS(Movements!$D$4:$D$2003,Movements!$B$4:$B$2003,$A351,Movements!$F$4:$F$2003,Locations!$A$10)-SUMIFS(Movements!$D$4:$D$2003,Movements!$B$4:$B$2003,$A351,Movements!$E$4:$E$2003,Locations!$A$10))</f>
        <v/>
      </c>
      <c r="H351" s="21" t="str">
        <f>IF(OR($A351="",Locations!$A$11=""),"",N(Opening!G351)+SUMIFS(Movements!$D$4:$D$2003,Movements!$B$4:$B$2003,$A351,Movements!$F$4:$F$2003,Locations!$A$11)-SUMIFS(Movements!$D$4:$D$2003,Movements!$B$4:$B$2003,$A351,Movements!$E$4:$E$2003,Locations!$A$11))</f>
        <v/>
      </c>
      <c r="I351" s="21" t="str">
        <f>IF(OR($A351="",Locations!$A$12=""),"",N(Opening!H351)+SUMIFS(Movements!$D$4:$D$2003,Movements!$B$4:$B$2003,$A351,Movements!$F$4:$F$2003,Locations!$A$12)-SUMIFS(Movements!$D$4:$D$2003,Movements!$B$4:$B$2003,$A351,Movements!$E$4:$E$2003,Locations!$A$12))</f>
        <v/>
      </c>
      <c r="J351" s="21" t="str">
        <f>IF(OR($A351="",Locations!$A$13=""),"",N(Opening!I351)+SUMIFS(Movements!$D$4:$D$2003,Movements!$B$4:$B$2003,$A351,Movements!$F$4:$F$2003,Locations!$A$13)-SUMIFS(Movements!$D$4:$D$2003,Movements!$B$4:$B$2003,$A351,Movements!$E$4:$E$2003,Locations!$A$13))</f>
        <v/>
      </c>
      <c r="K351" s="21" t="str">
        <f>IF(OR($A351="",Locations!$A$14=""),"",N(Opening!J351)+SUMIFS(Movements!$D$4:$D$2003,Movements!$B$4:$B$2003,$A351,Movements!$F$4:$F$2003,Locations!$A$14)-SUMIFS(Movements!$D$4:$D$2003,Movements!$B$4:$B$2003,$A351,Movements!$E$4:$E$2003,Locations!$A$14))</f>
        <v/>
      </c>
      <c r="L351" s="22" t="str">
        <f t="shared" si="10"/>
        <v/>
      </c>
      <c r="M351" s="21" t="str">
        <f>IF($A351="","",N(Items!E351))</f>
        <v/>
      </c>
      <c r="N351" s="23" t="str">
        <f t="shared" si="11"/>
        <v/>
      </c>
      <c r="O351" s="21" t="str">
        <f>IF($A351="","",IF(L351&lt;=M351,MAX(0,N(Items!F351)-L351),0))</f>
        <v/>
      </c>
      <c r="P351" s="24" t="str">
        <f>IF($A351="","",ROUND(L351*N(Items!D351),2))</f>
        <v/>
      </c>
    </row>
    <row r="352" spans="1:16" x14ac:dyDescent="0.3">
      <c r="A352" s="16" t="str">
        <f>IF(Items!A352="","",Items!A352)</f>
        <v/>
      </c>
      <c r="B352" s="16" t="str">
        <f>IF($A352="","",Items!B352)</f>
        <v/>
      </c>
      <c r="C352" s="16" t="str">
        <f>IF($A352="","",Items!C352&amp;"")</f>
        <v/>
      </c>
      <c r="D352" s="21" t="str">
        <f>IF(OR($A352="",Locations!$A$7=""),"",N(Opening!C352)+SUMIFS(Movements!$D$4:$D$2003,Movements!$B$4:$B$2003,$A352,Movements!$F$4:$F$2003,Locations!$A$7)-SUMIFS(Movements!$D$4:$D$2003,Movements!$B$4:$B$2003,$A352,Movements!$E$4:$E$2003,Locations!$A$7))</f>
        <v/>
      </c>
      <c r="E352" s="21" t="str">
        <f>IF(OR($A352="",Locations!$A$8=""),"",N(Opening!D352)+SUMIFS(Movements!$D$4:$D$2003,Movements!$B$4:$B$2003,$A352,Movements!$F$4:$F$2003,Locations!$A$8)-SUMIFS(Movements!$D$4:$D$2003,Movements!$B$4:$B$2003,$A352,Movements!$E$4:$E$2003,Locations!$A$8))</f>
        <v/>
      </c>
      <c r="F352" s="21" t="str">
        <f>IF(OR($A352="",Locations!$A$9=""),"",N(Opening!E352)+SUMIFS(Movements!$D$4:$D$2003,Movements!$B$4:$B$2003,$A352,Movements!$F$4:$F$2003,Locations!$A$9)-SUMIFS(Movements!$D$4:$D$2003,Movements!$B$4:$B$2003,$A352,Movements!$E$4:$E$2003,Locations!$A$9))</f>
        <v/>
      </c>
      <c r="G352" s="21" t="str">
        <f>IF(OR($A352="",Locations!$A$10=""),"",N(Opening!F352)+SUMIFS(Movements!$D$4:$D$2003,Movements!$B$4:$B$2003,$A352,Movements!$F$4:$F$2003,Locations!$A$10)-SUMIFS(Movements!$D$4:$D$2003,Movements!$B$4:$B$2003,$A352,Movements!$E$4:$E$2003,Locations!$A$10))</f>
        <v/>
      </c>
      <c r="H352" s="21" t="str">
        <f>IF(OR($A352="",Locations!$A$11=""),"",N(Opening!G352)+SUMIFS(Movements!$D$4:$D$2003,Movements!$B$4:$B$2003,$A352,Movements!$F$4:$F$2003,Locations!$A$11)-SUMIFS(Movements!$D$4:$D$2003,Movements!$B$4:$B$2003,$A352,Movements!$E$4:$E$2003,Locations!$A$11))</f>
        <v/>
      </c>
      <c r="I352" s="21" t="str">
        <f>IF(OR($A352="",Locations!$A$12=""),"",N(Opening!H352)+SUMIFS(Movements!$D$4:$D$2003,Movements!$B$4:$B$2003,$A352,Movements!$F$4:$F$2003,Locations!$A$12)-SUMIFS(Movements!$D$4:$D$2003,Movements!$B$4:$B$2003,$A352,Movements!$E$4:$E$2003,Locations!$A$12))</f>
        <v/>
      </c>
      <c r="J352" s="21" t="str">
        <f>IF(OR($A352="",Locations!$A$13=""),"",N(Opening!I352)+SUMIFS(Movements!$D$4:$D$2003,Movements!$B$4:$B$2003,$A352,Movements!$F$4:$F$2003,Locations!$A$13)-SUMIFS(Movements!$D$4:$D$2003,Movements!$B$4:$B$2003,$A352,Movements!$E$4:$E$2003,Locations!$A$13))</f>
        <v/>
      </c>
      <c r="K352" s="21" t="str">
        <f>IF(OR($A352="",Locations!$A$14=""),"",N(Opening!J352)+SUMIFS(Movements!$D$4:$D$2003,Movements!$B$4:$B$2003,$A352,Movements!$F$4:$F$2003,Locations!$A$14)-SUMIFS(Movements!$D$4:$D$2003,Movements!$B$4:$B$2003,$A352,Movements!$E$4:$E$2003,Locations!$A$14))</f>
        <v/>
      </c>
      <c r="L352" s="22" t="str">
        <f t="shared" si="10"/>
        <v/>
      </c>
      <c r="M352" s="21" t="str">
        <f>IF($A352="","",N(Items!E352))</f>
        <v/>
      </c>
      <c r="N352" s="23" t="str">
        <f t="shared" si="11"/>
        <v/>
      </c>
      <c r="O352" s="21" t="str">
        <f>IF($A352="","",IF(L352&lt;=M352,MAX(0,N(Items!F352)-L352),0))</f>
        <v/>
      </c>
      <c r="P352" s="24" t="str">
        <f>IF($A352="","",ROUND(L352*N(Items!D352),2))</f>
        <v/>
      </c>
    </row>
    <row r="353" spans="1:16" x14ac:dyDescent="0.3">
      <c r="A353" s="16" t="str">
        <f>IF(Items!A353="","",Items!A353)</f>
        <v/>
      </c>
      <c r="B353" s="16" t="str">
        <f>IF($A353="","",Items!B353)</f>
        <v/>
      </c>
      <c r="C353" s="16" t="str">
        <f>IF($A353="","",Items!C353&amp;"")</f>
        <v/>
      </c>
      <c r="D353" s="21" t="str">
        <f>IF(OR($A353="",Locations!$A$7=""),"",N(Opening!C353)+SUMIFS(Movements!$D$4:$D$2003,Movements!$B$4:$B$2003,$A353,Movements!$F$4:$F$2003,Locations!$A$7)-SUMIFS(Movements!$D$4:$D$2003,Movements!$B$4:$B$2003,$A353,Movements!$E$4:$E$2003,Locations!$A$7))</f>
        <v/>
      </c>
      <c r="E353" s="21" t="str">
        <f>IF(OR($A353="",Locations!$A$8=""),"",N(Opening!D353)+SUMIFS(Movements!$D$4:$D$2003,Movements!$B$4:$B$2003,$A353,Movements!$F$4:$F$2003,Locations!$A$8)-SUMIFS(Movements!$D$4:$D$2003,Movements!$B$4:$B$2003,$A353,Movements!$E$4:$E$2003,Locations!$A$8))</f>
        <v/>
      </c>
      <c r="F353" s="21" t="str">
        <f>IF(OR($A353="",Locations!$A$9=""),"",N(Opening!E353)+SUMIFS(Movements!$D$4:$D$2003,Movements!$B$4:$B$2003,$A353,Movements!$F$4:$F$2003,Locations!$A$9)-SUMIFS(Movements!$D$4:$D$2003,Movements!$B$4:$B$2003,$A353,Movements!$E$4:$E$2003,Locations!$A$9))</f>
        <v/>
      </c>
      <c r="G353" s="21" t="str">
        <f>IF(OR($A353="",Locations!$A$10=""),"",N(Opening!F353)+SUMIFS(Movements!$D$4:$D$2003,Movements!$B$4:$B$2003,$A353,Movements!$F$4:$F$2003,Locations!$A$10)-SUMIFS(Movements!$D$4:$D$2003,Movements!$B$4:$B$2003,$A353,Movements!$E$4:$E$2003,Locations!$A$10))</f>
        <v/>
      </c>
      <c r="H353" s="21" t="str">
        <f>IF(OR($A353="",Locations!$A$11=""),"",N(Opening!G353)+SUMIFS(Movements!$D$4:$D$2003,Movements!$B$4:$B$2003,$A353,Movements!$F$4:$F$2003,Locations!$A$11)-SUMIFS(Movements!$D$4:$D$2003,Movements!$B$4:$B$2003,$A353,Movements!$E$4:$E$2003,Locations!$A$11))</f>
        <v/>
      </c>
      <c r="I353" s="21" t="str">
        <f>IF(OR($A353="",Locations!$A$12=""),"",N(Opening!H353)+SUMIFS(Movements!$D$4:$D$2003,Movements!$B$4:$B$2003,$A353,Movements!$F$4:$F$2003,Locations!$A$12)-SUMIFS(Movements!$D$4:$D$2003,Movements!$B$4:$B$2003,$A353,Movements!$E$4:$E$2003,Locations!$A$12))</f>
        <v/>
      </c>
      <c r="J353" s="21" t="str">
        <f>IF(OR($A353="",Locations!$A$13=""),"",N(Opening!I353)+SUMIFS(Movements!$D$4:$D$2003,Movements!$B$4:$B$2003,$A353,Movements!$F$4:$F$2003,Locations!$A$13)-SUMIFS(Movements!$D$4:$D$2003,Movements!$B$4:$B$2003,$A353,Movements!$E$4:$E$2003,Locations!$A$13))</f>
        <v/>
      </c>
      <c r="K353" s="21" t="str">
        <f>IF(OR($A353="",Locations!$A$14=""),"",N(Opening!J353)+SUMIFS(Movements!$D$4:$D$2003,Movements!$B$4:$B$2003,$A353,Movements!$F$4:$F$2003,Locations!$A$14)-SUMIFS(Movements!$D$4:$D$2003,Movements!$B$4:$B$2003,$A353,Movements!$E$4:$E$2003,Locations!$A$14))</f>
        <v/>
      </c>
      <c r="L353" s="22" t="str">
        <f t="shared" si="10"/>
        <v/>
      </c>
      <c r="M353" s="21" t="str">
        <f>IF($A353="","",N(Items!E353))</f>
        <v/>
      </c>
      <c r="N353" s="23" t="str">
        <f t="shared" si="11"/>
        <v/>
      </c>
      <c r="O353" s="21" t="str">
        <f>IF($A353="","",IF(L353&lt;=M353,MAX(0,N(Items!F353)-L353),0))</f>
        <v/>
      </c>
      <c r="P353" s="24" t="str">
        <f>IF($A353="","",ROUND(L353*N(Items!D353),2))</f>
        <v/>
      </c>
    </row>
    <row r="354" spans="1:16" x14ac:dyDescent="0.3">
      <c r="A354" s="16" t="str">
        <f>IF(Items!A354="","",Items!A354)</f>
        <v/>
      </c>
      <c r="B354" s="16" t="str">
        <f>IF($A354="","",Items!B354)</f>
        <v/>
      </c>
      <c r="C354" s="16" t="str">
        <f>IF($A354="","",Items!C354&amp;"")</f>
        <v/>
      </c>
      <c r="D354" s="21" t="str">
        <f>IF(OR($A354="",Locations!$A$7=""),"",N(Opening!C354)+SUMIFS(Movements!$D$4:$D$2003,Movements!$B$4:$B$2003,$A354,Movements!$F$4:$F$2003,Locations!$A$7)-SUMIFS(Movements!$D$4:$D$2003,Movements!$B$4:$B$2003,$A354,Movements!$E$4:$E$2003,Locations!$A$7))</f>
        <v/>
      </c>
      <c r="E354" s="21" t="str">
        <f>IF(OR($A354="",Locations!$A$8=""),"",N(Opening!D354)+SUMIFS(Movements!$D$4:$D$2003,Movements!$B$4:$B$2003,$A354,Movements!$F$4:$F$2003,Locations!$A$8)-SUMIFS(Movements!$D$4:$D$2003,Movements!$B$4:$B$2003,$A354,Movements!$E$4:$E$2003,Locations!$A$8))</f>
        <v/>
      </c>
      <c r="F354" s="21" t="str">
        <f>IF(OR($A354="",Locations!$A$9=""),"",N(Opening!E354)+SUMIFS(Movements!$D$4:$D$2003,Movements!$B$4:$B$2003,$A354,Movements!$F$4:$F$2003,Locations!$A$9)-SUMIFS(Movements!$D$4:$D$2003,Movements!$B$4:$B$2003,$A354,Movements!$E$4:$E$2003,Locations!$A$9))</f>
        <v/>
      </c>
      <c r="G354" s="21" t="str">
        <f>IF(OR($A354="",Locations!$A$10=""),"",N(Opening!F354)+SUMIFS(Movements!$D$4:$D$2003,Movements!$B$4:$B$2003,$A354,Movements!$F$4:$F$2003,Locations!$A$10)-SUMIFS(Movements!$D$4:$D$2003,Movements!$B$4:$B$2003,$A354,Movements!$E$4:$E$2003,Locations!$A$10))</f>
        <v/>
      </c>
      <c r="H354" s="21" t="str">
        <f>IF(OR($A354="",Locations!$A$11=""),"",N(Opening!G354)+SUMIFS(Movements!$D$4:$D$2003,Movements!$B$4:$B$2003,$A354,Movements!$F$4:$F$2003,Locations!$A$11)-SUMIFS(Movements!$D$4:$D$2003,Movements!$B$4:$B$2003,$A354,Movements!$E$4:$E$2003,Locations!$A$11))</f>
        <v/>
      </c>
      <c r="I354" s="21" t="str">
        <f>IF(OR($A354="",Locations!$A$12=""),"",N(Opening!H354)+SUMIFS(Movements!$D$4:$D$2003,Movements!$B$4:$B$2003,$A354,Movements!$F$4:$F$2003,Locations!$A$12)-SUMIFS(Movements!$D$4:$D$2003,Movements!$B$4:$B$2003,$A354,Movements!$E$4:$E$2003,Locations!$A$12))</f>
        <v/>
      </c>
      <c r="J354" s="21" t="str">
        <f>IF(OR($A354="",Locations!$A$13=""),"",N(Opening!I354)+SUMIFS(Movements!$D$4:$D$2003,Movements!$B$4:$B$2003,$A354,Movements!$F$4:$F$2003,Locations!$A$13)-SUMIFS(Movements!$D$4:$D$2003,Movements!$B$4:$B$2003,$A354,Movements!$E$4:$E$2003,Locations!$A$13))</f>
        <v/>
      </c>
      <c r="K354" s="21" t="str">
        <f>IF(OR($A354="",Locations!$A$14=""),"",N(Opening!J354)+SUMIFS(Movements!$D$4:$D$2003,Movements!$B$4:$B$2003,$A354,Movements!$F$4:$F$2003,Locations!$A$14)-SUMIFS(Movements!$D$4:$D$2003,Movements!$B$4:$B$2003,$A354,Movements!$E$4:$E$2003,Locations!$A$14))</f>
        <v/>
      </c>
      <c r="L354" s="22" t="str">
        <f t="shared" si="10"/>
        <v/>
      </c>
      <c r="M354" s="21" t="str">
        <f>IF($A354="","",N(Items!E354))</f>
        <v/>
      </c>
      <c r="N354" s="23" t="str">
        <f t="shared" si="11"/>
        <v/>
      </c>
      <c r="O354" s="21" t="str">
        <f>IF($A354="","",IF(L354&lt;=M354,MAX(0,N(Items!F354)-L354),0))</f>
        <v/>
      </c>
      <c r="P354" s="24" t="str">
        <f>IF($A354="","",ROUND(L354*N(Items!D354),2))</f>
        <v/>
      </c>
    </row>
    <row r="355" spans="1:16" x14ac:dyDescent="0.3">
      <c r="A355" s="16" t="str">
        <f>IF(Items!A355="","",Items!A355)</f>
        <v/>
      </c>
      <c r="B355" s="16" t="str">
        <f>IF($A355="","",Items!B355)</f>
        <v/>
      </c>
      <c r="C355" s="16" t="str">
        <f>IF($A355="","",Items!C355&amp;"")</f>
        <v/>
      </c>
      <c r="D355" s="21" t="str">
        <f>IF(OR($A355="",Locations!$A$7=""),"",N(Opening!C355)+SUMIFS(Movements!$D$4:$D$2003,Movements!$B$4:$B$2003,$A355,Movements!$F$4:$F$2003,Locations!$A$7)-SUMIFS(Movements!$D$4:$D$2003,Movements!$B$4:$B$2003,$A355,Movements!$E$4:$E$2003,Locations!$A$7))</f>
        <v/>
      </c>
      <c r="E355" s="21" t="str">
        <f>IF(OR($A355="",Locations!$A$8=""),"",N(Opening!D355)+SUMIFS(Movements!$D$4:$D$2003,Movements!$B$4:$B$2003,$A355,Movements!$F$4:$F$2003,Locations!$A$8)-SUMIFS(Movements!$D$4:$D$2003,Movements!$B$4:$B$2003,$A355,Movements!$E$4:$E$2003,Locations!$A$8))</f>
        <v/>
      </c>
      <c r="F355" s="21" t="str">
        <f>IF(OR($A355="",Locations!$A$9=""),"",N(Opening!E355)+SUMIFS(Movements!$D$4:$D$2003,Movements!$B$4:$B$2003,$A355,Movements!$F$4:$F$2003,Locations!$A$9)-SUMIFS(Movements!$D$4:$D$2003,Movements!$B$4:$B$2003,$A355,Movements!$E$4:$E$2003,Locations!$A$9))</f>
        <v/>
      </c>
      <c r="G355" s="21" t="str">
        <f>IF(OR($A355="",Locations!$A$10=""),"",N(Opening!F355)+SUMIFS(Movements!$D$4:$D$2003,Movements!$B$4:$B$2003,$A355,Movements!$F$4:$F$2003,Locations!$A$10)-SUMIFS(Movements!$D$4:$D$2003,Movements!$B$4:$B$2003,$A355,Movements!$E$4:$E$2003,Locations!$A$10))</f>
        <v/>
      </c>
      <c r="H355" s="21" t="str">
        <f>IF(OR($A355="",Locations!$A$11=""),"",N(Opening!G355)+SUMIFS(Movements!$D$4:$D$2003,Movements!$B$4:$B$2003,$A355,Movements!$F$4:$F$2003,Locations!$A$11)-SUMIFS(Movements!$D$4:$D$2003,Movements!$B$4:$B$2003,$A355,Movements!$E$4:$E$2003,Locations!$A$11))</f>
        <v/>
      </c>
      <c r="I355" s="21" t="str">
        <f>IF(OR($A355="",Locations!$A$12=""),"",N(Opening!H355)+SUMIFS(Movements!$D$4:$D$2003,Movements!$B$4:$B$2003,$A355,Movements!$F$4:$F$2003,Locations!$A$12)-SUMIFS(Movements!$D$4:$D$2003,Movements!$B$4:$B$2003,$A355,Movements!$E$4:$E$2003,Locations!$A$12))</f>
        <v/>
      </c>
      <c r="J355" s="21" t="str">
        <f>IF(OR($A355="",Locations!$A$13=""),"",N(Opening!I355)+SUMIFS(Movements!$D$4:$D$2003,Movements!$B$4:$B$2003,$A355,Movements!$F$4:$F$2003,Locations!$A$13)-SUMIFS(Movements!$D$4:$D$2003,Movements!$B$4:$B$2003,$A355,Movements!$E$4:$E$2003,Locations!$A$13))</f>
        <v/>
      </c>
      <c r="K355" s="21" t="str">
        <f>IF(OR($A355="",Locations!$A$14=""),"",N(Opening!J355)+SUMIFS(Movements!$D$4:$D$2003,Movements!$B$4:$B$2003,$A355,Movements!$F$4:$F$2003,Locations!$A$14)-SUMIFS(Movements!$D$4:$D$2003,Movements!$B$4:$B$2003,$A355,Movements!$E$4:$E$2003,Locations!$A$14))</f>
        <v/>
      </c>
      <c r="L355" s="22" t="str">
        <f t="shared" si="10"/>
        <v/>
      </c>
      <c r="M355" s="21" t="str">
        <f>IF($A355="","",N(Items!E355))</f>
        <v/>
      </c>
      <c r="N355" s="23" t="str">
        <f t="shared" si="11"/>
        <v/>
      </c>
      <c r="O355" s="21" t="str">
        <f>IF($A355="","",IF(L355&lt;=M355,MAX(0,N(Items!F355)-L355),0))</f>
        <v/>
      </c>
      <c r="P355" s="24" t="str">
        <f>IF($A355="","",ROUND(L355*N(Items!D355),2))</f>
        <v/>
      </c>
    </row>
    <row r="356" spans="1:16" x14ac:dyDescent="0.3">
      <c r="A356" s="16" t="str">
        <f>IF(Items!A356="","",Items!A356)</f>
        <v/>
      </c>
      <c r="B356" s="16" t="str">
        <f>IF($A356="","",Items!B356)</f>
        <v/>
      </c>
      <c r="C356" s="16" t="str">
        <f>IF($A356="","",Items!C356&amp;"")</f>
        <v/>
      </c>
      <c r="D356" s="21" t="str">
        <f>IF(OR($A356="",Locations!$A$7=""),"",N(Opening!C356)+SUMIFS(Movements!$D$4:$D$2003,Movements!$B$4:$B$2003,$A356,Movements!$F$4:$F$2003,Locations!$A$7)-SUMIFS(Movements!$D$4:$D$2003,Movements!$B$4:$B$2003,$A356,Movements!$E$4:$E$2003,Locations!$A$7))</f>
        <v/>
      </c>
      <c r="E356" s="21" t="str">
        <f>IF(OR($A356="",Locations!$A$8=""),"",N(Opening!D356)+SUMIFS(Movements!$D$4:$D$2003,Movements!$B$4:$B$2003,$A356,Movements!$F$4:$F$2003,Locations!$A$8)-SUMIFS(Movements!$D$4:$D$2003,Movements!$B$4:$B$2003,$A356,Movements!$E$4:$E$2003,Locations!$A$8))</f>
        <v/>
      </c>
      <c r="F356" s="21" t="str">
        <f>IF(OR($A356="",Locations!$A$9=""),"",N(Opening!E356)+SUMIFS(Movements!$D$4:$D$2003,Movements!$B$4:$B$2003,$A356,Movements!$F$4:$F$2003,Locations!$A$9)-SUMIFS(Movements!$D$4:$D$2003,Movements!$B$4:$B$2003,$A356,Movements!$E$4:$E$2003,Locations!$A$9))</f>
        <v/>
      </c>
      <c r="G356" s="21" t="str">
        <f>IF(OR($A356="",Locations!$A$10=""),"",N(Opening!F356)+SUMIFS(Movements!$D$4:$D$2003,Movements!$B$4:$B$2003,$A356,Movements!$F$4:$F$2003,Locations!$A$10)-SUMIFS(Movements!$D$4:$D$2003,Movements!$B$4:$B$2003,$A356,Movements!$E$4:$E$2003,Locations!$A$10))</f>
        <v/>
      </c>
      <c r="H356" s="21" t="str">
        <f>IF(OR($A356="",Locations!$A$11=""),"",N(Opening!G356)+SUMIFS(Movements!$D$4:$D$2003,Movements!$B$4:$B$2003,$A356,Movements!$F$4:$F$2003,Locations!$A$11)-SUMIFS(Movements!$D$4:$D$2003,Movements!$B$4:$B$2003,$A356,Movements!$E$4:$E$2003,Locations!$A$11))</f>
        <v/>
      </c>
      <c r="I356" s="21" t="str">
        <f>IF(OR($A356="",Locations!$A$12=""),"",N(Opening!H356)+SUMIFS(Movements!$D$4:$D$2003,Movements!$B$4:$B$2003,$A356,Movements!$F$4:$F$2003,Locations!$A$12)-SUMIFS(Movements!$D$4:$D$2003,Movements!$B$4:$B$2003,$A356,Movements!$E$4:$E$2003,Locations!$A$12))</f>
        <v/>
      </c>
      <c r="J356" s="21" t="str">
        <f>IF(OR($A356="",Locations!$A$13=""),"",N(Opening!I356)+SUMIFS(Movements!$D$4:$D$2003,Movements!$B$4:$B$2003,$A356,Movements!$F$4:$F$2003,Locations!$A$13)-SUMIFS(Movements!$D$4:$D$2003,Movements!$B$4:$B$2003,$A356,Movements!$E$4:$E$2003,Locations!$A$13))</f>
        <v/>
      </c>
      <c r="K356" s="21" t="str">
        <f>IF(OR($A356="",Locations!$A$14=""),"",N(Opening!J356)+SUMIFS(Movements!$D$4:$D$2003,Movements!$B$4:$B$2003,$A356,Movements!$F$4:$F$2003,Locations!$A$14)-SUMIFS(Movements!$D$4:$D$2003,Movements!$B$4:$B$2003,$A356,Movements!$E$4:$E$2003,Locations!$A$14))</f>
        <v/>
      </c>
      <c r="L356" s="22" t="str">
        <f t="shared" si="10"/>
        <v/>
      </c>
      <c r="M356" s="21" t="str">
        <f>IF($A356="","",N(Items!E356))</f>
        <v/>
      </c>
      <c r="N356" s="23" t="str">
        <f t="shared" si="11"/>
        <v/>
      </c>
      <c r="O356" s="21" t="str">
        <f>IF($A356="","",IF(L356&lt;=M356,MAX(0,N(Items!F356)-L356),0))</f>
        <v/>
      </c>
      <c r="P356" s="24" t="str">
        <f>IF($A356="","",ROUND(L356*N(Items!D356),2))</f>
        <v/>
      </c>
    </row>
    <row r="357" spans="1:16" x14ac:dyDescent="0.3">
      <c r="A357" s="16" t="str">
        <f>IF(Items!A357="","",Items!A357)</f>
        <v/>
      </c>
      <c r="B357" s="16" t="str">
        <f>IF($A357="","",Items!B357)</f>
        <v/>
      </c>
      <c r="C357" s="16" t="str">
        <f>IF($A357="","",Items!C357&amp;"")</f>
        <v/>
      </c>
      <c r="D357" s="21" t="str">
        <f>IF(OR($A357="",Locations!$A$7=""),"",N(Opening!C357)+SUMIFS(Movements!$D$4:$D$2003,Movements!$B$4:$B$2003,$A357,Movements!$F$4:$F$2003,Locations!$A$7)-SUMIFS(Movements!$D$4:$D$2003,Movements!$B$4:$B$2003,$A357,Movements!$E$4:$E$2003,Locations!$A$7))</f>
        <v/>
      </c>
      <c r="E357" s="21" t="str">
        <f>IF(OR($A357="",Locations!$A$8=""),"",N(Opening!D357)+SUMIFS(Movements!$D$4:$D$2003,Movements!$B$4:$B$2003,$A357,Movements!$F$4:$F$2003,Locations!$A$8)-SUMIFS(Movements!$D$4:$D$2003,Movements!$B$4:$B$2003,$A357,Movements!$E$4:$E$2003,Locations!$A$8))</f>
        <v/>
      </c>
      <c r="F357" s="21" t="str">
        <f>IF(OR($A357="",Locations!$A$9=""),"",N(Opening!E357)+SUMIFS(Movements!$D$4:$D$2003,Movements!$B$4:$B$2003,$A357,Movements!$F$4:$F$2003,Locations!$A$9)-SUMIFS(Movements!$D$4:$D$2003,Movements!$B$4:$B$2003,$A357,Movements!$E$4:$E$2003,Locations!$A$9))</f>
        <v/>
      </c>
      <c r="G357" s="21" t="str">
        <f>IF(OR($A357="",Locations!$A$10=""),"",N(Opening!F357)+SUMIFS(Movements!$D$4:$D$2003,Movements!$B$4:$B$2003,$A357,Movements!$F$4:$F$2003,Locations!$A$10)-SUMIFS(Movements!$D$4:$D$2003,Movements!$B$4:$B$2003,$A357,Movements!$E$4:$E$2003,Locations!$A$10))</f>
        <v/>
      </c>
      <c r="H357" s="21" t="str">
        <f>IF(OR($A357="",Locations!$A$11=""),"",N(Opening!G357)+SUMIFS(Movements!$D$4:$D$2003,Movements!$B$4:$B$2003,$A357,Movements!$F$4:$F$2003,Locations!$A$11)-SUMIFS(Movements!$D$4:$D$2003,Movements!$B$4:$B$2003,$A357,Movements!$E$4:$E$2003,Locations!$A$11))</f>
        <v/>
      </c>
      <c r="I357" s="21" t="str">
        <f>IF(OR($A357="",Locations!$A$12=""),"",N(Opening!H357)+SUMIFS(Movements!$D$4:$D$2003,Movements!$B$4:$B$2003,$A357,Movements!$F$4:$F$2003,Locations!$A$12)-SUMIFS(Movements!$D$4:$D$2003,Movements!$B$4:$B$2003,$A357,Movements!$E$4:$E$2003,Locations!$A$12))</f>
        <v/>
      </c>
      <c r="J357" s="21" t="str">
        <f>IF(OR($A357="",Locations!$A$13=""),"",N(Opening!I357)+SUMIFS(Movements!$D$4:$D$2003,Movements!$B$4:$B$2003,$A357,Movements!$F$4:$F$2003,Locations!$A$13)-SUMIFS(Movements!$D$4:$D$2003,Movements!$B$4:$B$2003,$A357,Movements!$E$4:$E$2003,Locations!$A$13))</f>
        <v/>
      </c>
      <c r="K357" s="21" t="str">
        <f>IF(OR($A357="",Locations!$A$14=""),"",N(Opening!J357)+SUMIFS(Movements!$D$4:$D$2003,Movements!$B$4:$B$2003,$A357,Movements!$F$4:$F$2003,Locations!$A$14)-SUMIFS(Movements!$D$4:$D$2003,Movements!$B$4:$B$2003,$A357,Movements!$E$4:$E$2003,Locations!$A$14))</f>
        <v/>
      </c>
      <c r="L357" s="22" t="str">
        <f t="shared" si="10"/>
        <v/>
      </c>
      <c r="M357" s="21" t="str">
        <f>IF($A357="","",N(Items!E357))</f>
        <v/>
      </c>
      <c r="N357" s="23" t="str">
        <f t="shared" si="11"/>
        <v/>
      </c>
      <c r="O357" s="21" t="str">
        <f>IF($A357="","",IF(L357&lt;=M357,MAX(0,N(Items!F357)-L357),0))</f>
        <v/>
      </c>
      <c r="P357" s="24" t="str">
        <f>IF($A357="","",ROUND(L357*N(Items!D357),2))</f>
        <v/>
      </c>
    </row>
    <row r="358" spans="1:16" x14ac:dyDescent="0.3">
      <c r="A358" s="16" t="str">
        <f>IF(Items!A358="","",Items!A358)</f>
        <v/>
      </c>
      <c r="B358" s="16" t="str">
        <f>IF($A358="","",Items!B358)</f>
        <v/>
      </c>
      <c r="C358" s="16" t="str">
        <f>IF($A358="","",Items!C358&amp;"")</f>
        <v/>
      </c>
      <c r="D358" s="21" t="str">
        <f>IF(OR($A358="",Locations!$A$7=""),"",N(Opening!C358)+SUMIFS(Movements!$D$4:$D$2003,Movements!$B$4:$B$2003,$A358,Movements!$F$4:$F$2003,Locations!$A$7)-SUMIFS(Movements!$D$4:$D$2003,Movements!$B$4:$B$2003,$A358,Movements!$E$4:$E$2003,Locations!$A$7))</f>
        <v/>
      </c>
      <c r="E358" s="21" t="str">
        <f>IF(OR($A358="",Locations!$A$8=""),"",N(Opening!D358)+SUMIFS(Movements!$D$4:$D$2003,Movements!$B$4:$B$2003,$A358,Movements!$F$4:$F$2003,Locations!$A$8)-SUMIFS(Movements!$D$4:$D$2003,Movements!$B$4:$B$2003,$A358,Movements!$E$4:$E$2003,Locations!$A$8))</f>
        <v/>
      </c>
      <c r="F358" s="21" t="str">
        <f>IF(OR($A358="",Locations!$A$9=""),"",N(Opening!E358)+SUMIFS(Movements!$D$4:$D$2003,Movements!$B$4:$B$2003,$A358,Movements!$F$4:$F$2003,Locations!$A$9)-SUMIFS(Movements!$D$4:$D$2003,Movements!$B$4:$B$2003,$A358,Movements!$E$4:$E$2003,Locations!$A$9))</f>
        <v/>
      </c>
      <c r="G358" s="21" t="str">
        <f>IF(OR($A358="",Locations!$A$10=""),"",N(Opening!F358)+SUMIFS(Movements!$D$4:$D$2003,Movements!$B$4:$B$2003,$A358,Movements!$F$4:$F$2003,Locations!$A$10)-SUMIFS(Movements!$D$4:$D$2003,Movements!$B$4:$B$2003,$A358,Movements!$E$4:$E$2003,Locations!$A$10))</f>
        <v/>
      </c>
      <c r="H358" s="21" t="str">
        <f>IF(OR($A358="",Locations!$A$11=""),"",N(Opening!G358)+SUMIFS(Movements!$D$4:$D$2003,Movements!$B$4:$B$2003,$A358,Movements!$F$4:$F$2003,Locations!$A$11)-SUMIFS(Movements!$D$4:$D$2003,Movements!$B$4:$B$2003,$A358,Movements!$E$4:$E$2003,Locations!$A$11))</f>
        <v/>
      </c>
      <c r="I358" s="21" t="str">
        <f>IF(OR($A358="",Locations!$A$12=""),"",N(Opening!H358)+SUMIFS(Movements!$D$4:$D$2003,Movements!$B$4:$B$2003,$A358,Movements!$F$4:$F$2003,Locations!$A$12)-SUMIFS(Movements!$D$4:$D$2003,Movements!$B$4:$B$2003,$A358,Movements!$E$4:$E$2003,Locations!$A$12))</f>
        <v/>
      </c>
      <c r="J358" s="21" t="str">
        <f>IF(OR($A358="",Locations!$A$13=""),"",N(Opening!I358)+SUMIFS(Movements!$D$4:$D$2003,Movements!$B$4:$B$2003,$A358,Movements!$F$4:$F$2003,Locations!$A$13)-SUMIFS(Movements!$D$4:$D$2003,Movements!$B$4:$B$2003,$A358,Movements!$E$4:$E$2003,Locations!$A$13))</f>
        <v/>
      </c>
      <c r="K358" s="21" t="str">
        <f>IF(OR($A358="",Locations!$A$14=""),"",N(Opening!J358)+SUMIFS(Movements!$D$4:$D$2003,Movements!$B$4:$B$2003,$A358,Movements!$F$4:$F$2003,Locations!$A$14)-SUMIFS(Movements!$D$4:$D$2003,Movements!$B$4:$B$2003,$A358,Movements!$E$4:$E$2003,Locations!$A$14))</f>
        <v/>
      </c>
      <c r="L358" s="22" t="str">
        <f t="shared" si="10"/>
        <v/>
      </c>
      <c r="M358" s="21" t="str">
        <f>IF($A358="","",N(Items!E358))</f>
        <v/>
      </c>
      <c r="N358" s="23" t="str">
        <f t="shared" si="11"/>
        <v/>
      </c>
      <c r="O358" s="21" t="str">
        <f>IF($A358="","",IF(L358&lt;=M358,MAX(0,N(Items!F358)-L358),0))</f>
        <v/>
      </c>
      <c r="P358" s="24" t="str">
        <f>IF($A358="","",ROUND(L358*N(Items!D358),2))</f>
        <v/>
      </c>
    </row>
    <row r="359" spans="1:16" x14ac:dyDescent="0.3">
      <c r="A359" s="16" t="str">
        <f>IF(Items!A359="","",Items!A359)</f>
        <v/>
      </c>
      <c r="B359" s="16" t="str">
        <f>IF($A359="","",Items!B359)</f>
        <v/>
      </c>
      <c r="C359" s="16" t="str">
        <f>IF($A359="","",Items!C359&amp;"")</f>
        <v/>
      </c>
      <c r="D359" s="21" t="str">
        <f>IF(OR($A359="",Locations!$A$7=""),"",N(Opening!C359)+SUMIFS(Movements!$D$4:$D$2003,Movements!$B$4:$B$2003,$A359,Movements!$F$4:$F$2003,Locations!$A$7)-SUMIFS(Movements!$D$4:$D$2003,Movements!$B$4:$B$2003,$A359,Movements!$E$4:$E$2003,Locations!$A$7))</f>
        <v/>
      </c>
      <c r="E359" s="21" t="str">
        <f>IF(OR($A359="",Locations!$A$8=""),"",N(Opening!D359)+SUMIFS(Movements!$D$4:$D$2003,Movements!$B$4:$B$2003,$A359,Movements!$F$4:$F$2003,Locations!$A$8)-SUMIFS(Movements!$D$4:$D$2003,Movements!$B$4:$B$2003,$A359,Movements!$E$4:$E$2003,Locations!$A$8))</f>
        <v/>
      </c>
      <c r="F359" s="21" t="str">
        <f>IF(OR($A359="",Locations!$A$9=""),"",N(Opening!E359)+SUMIFS(Movements!$D$4:$D$2003,Movements!$B$4:$B$2003,$A359,Movements!$F$4:$F$2003,Locations!$A$9)-SUMIFS(Movements!$D$4:$D$2003,Movements!$B$4:$B$2003,$A359,Movements!$E$4:$E$2003,Locations!$A$9))</f>
        <v/>
      </c>
      <c r="G359" s="21" t="str">
        <f>IF(OR($A359="",Locations!$A$10=""),"",N(Opening!F359)+SUMIFS(Movements!$D$4:$D$2003,Movements!$B$4:$B$2003,$A359,Movements!$F$4:$F$2003,Locations!$A$10)-SUMIFS(Movements!$D$4:$D$2003,Movements!$B$4:$B$2003,$A359,Movements!$E$4:$E$2003,Locations!$A$10))</f>
        <v/>
      </c>
      <c r="H359" s="21" t="str">
        <f>IF(OR($A359="",Locations!$A$11=""),"",N(Opening!G359)+SUMIFS(Movements!$D$4:$D$2003,Movements!$B$4:$B$2003,$A359,Movements!$F$4:$F$2003,Locations!$A$11)-SUMIFS(Movements!$D$4:$D$2003,Movements!$B$4:$B$2003,$A359,Movements!$E$4:$E$2003,Locations!$A$11))</f>
        <v/>
      </c>
      <c r="I359" s="21" t="str">
        <f>IF(OR($A359="",Locations!$A$12=""),"",N(Opening!H359)+SUMIFS(Movements!$D$4:$D$2003,Movements!$B$4:$B$2003,$A359,Movements!$F$4:$F$2003,Locations!$A$12)-SUMIFS(Movements!$D$4:$D$2003,Movements!$B$4:$B$2003,$A359,Movements!$E$4:$E$2003,Locations!$A$12))</f>
        <v/>
      </c>
      <c r="J359" s="21" t="str">
        <f>IF(OR($A359="",Locations!$A$13=""),"",N(Opening!I359)+SUMIFS(Movements!$D$4:$D$2003,Movements!$B$4:$B$2003,$A359,Movements!$F$4:$F$2003,Locations!$A$13)-SUMIFS(Movements!$D$4:$D$2003,Movements!$B$4:$B$2003,$A359,Movements!$E$4:$E$2003,Locations!$A$13))</f>
        <v/>
      </c>
      <c r="K359" s="21" t="str">
        <f>IF(OR($A359="",Locations!$A$14=""),"",N(Opening!J359)+SUMIFS(Movements!$D$4:$D$2003,Movements!$B$4:$B$2003,$A359,Movements!$F$4:$F$2003,Locations!$A$14)-SUMIFS(Movements!$D$4:$D$2003,Movements!$B$4:$B$2003,$A359,Movements!$E$4:$E$2003,Locations!$A$14))</f>
        <v/>
      </c>
      <c r="L359" s="22" t="str">
        <f t="shared" si="10"/>
        <v/>
      </c>
      <c r="M359" s="21" t="str">
        <f>IF($A359="","",N(Items!E359))</f>
        <v/>
      </c>
      <c r="N359" s="23" t="str">
        <f t="shared" si="11"/>
        <v/>
      </c>
      <c r="O359" s="21" t="str">
        <f>IF($A359="","",IF(L359&lt;=M359,MAX(0,N(Items!F359)-L359),0))</f>
        <v/>
      </c>
      <c r="P359" s="24" t="str">
        <f>IF($A359="","",ROUND(L359*N(Items!D359),2))</f>
        <v/>
      </c>
    </row>
    <row r="360" spans="1:16" x14ac:dyDescent="0.3">
      <c r="A360" s="16" t="str">
        <f>IF(Items!A360="","",Items!A360)</f>
        <v/>
      </c>
      <c r="B360" s="16" t="str">
        <f>IF($A360="","",Items!B360)</f>
        <v/>
      </c>
      <c r="C360" s="16" t="str">
        <f>IF($A360="","",Items!C360&amp;"")</f>
        <v/>
      </c>
      <c r="D360" s="21" t="str">
        <f>IF(OR($A360="",Locations!$A$7=""),"",N(Opening!C360)+SUMIFS(Movements!$D$4:$D$2003,Movements!$B$4:$B$2003,$A360,Movements!$F$4:$F$2003,Locations!$A$7)-SUMIFS(Movements!$D$4:$D$2003,Movements!$B$4:$B$2003,$A360,Movements!$E$4:$E$2003,Locations!$A$7))</f>
        <v/>
      </c>
      <c r="E360" s="21" t="str">
        <f>IF(OR($A360="",Locations!$A$8=""),"",N(Opening!D360)+SUMIFS(Movements!$D$4:$D$2003,Movements!$B$4:$B$2003,$A360,Movements!$F$4:$F$2003,Locations!$A$8)-SUMIFS(Movements!$D$4:$D$2003,Movements!$B$4:$B$2003,$A360,Movements!$E$4:$E$2003,Locations!$A$8))</f>
        <v/>
      </c>
      <c r="F360" s="21" t="str">
        <f>IF(OR($A360="",Locations!$A$9=""),"",N(Opening!E360)+SUMIFS(Movements!$D$4:$D$2003,Movements!$B$4:$B$2003,$A360,Movements!$F$4:$F$2003,Locations!$A$9)-SUMIFS(Movements!$D$4:$D$2003,Movements!$B$4:$B$2003,$A360,Movements!$E$4:$E$2003,Locations!$A$9))</f>
        <v/>
      </c>
      <c r="G360" s="21" t="str">
        <f>IF(OR($A360="",Locations!$A$10=""),"",N(Opening!F360)+SUMIFS(Movements!$D$4:$D$2003,Movements!$B$4:$B$2003,$A360,Movements!$F$4:$F$2003,Locations!$A$10)-SUMIFS(Movements!$D$4:$D$2003,Movements!$B$4:$B$2003,$A360,Movements!$E$4:$E$2003,Locations!$A$10))</f>
        <v/>
      </c>
      <c r="H360" s="21" t="str">
        <f>IF(OR($A360="",Locations!$A$11=""),"",N(Opening!G360)+SUMIFS(Movements!$D$4:$D$2003,Movements!$B$4:$B$2003,$A360,Movements!$F$4:$F$2003,Locations!$A$11)-SUMIFS(Movements!$D$4:$D$2003,Movements!$B$4:$B$2003,$A360,Movements!$E$4:$E$2003,Locations!$A$11))</f>
        <v/>
      </c>
      <c r="I360" s="21" t="str">
        <f>IF(OR($A360="",Locations!$A$12=""),"",N(Opening!H360)+SUMIFS(Movements!$D$4:$D$2003,Movements!$B$4:$B$2003,$A360,Movements!$F$4:$F$2003,Locations!$A$12)-SUMIFS(Movements!$D$4:$D$2003,Movements!$B$4:$B$2003,$A360,Movements!$E$4:$E$2003,Locations!$A$12))</f>
        <v/>
      </c>
      <c r="J360" s="21" t="str">
        <f>IF(OR($A360="",Locations!$A$13=""),"",N(Opening!I360)+SUMIFS(Movements!$D$4:$D$2003,Movements!$B$4:$B$2003,$A360,Movements!$F$4:$F$2003,Locations!$A$13)-SUMIFS(Movements!$D$4:$D$2003,Movements!$B$4:$B$2003,$A360,Movements!$E$4:$E$2003,Locations!$A$13))</f>
        <v/>
      </c>
      <c r="K360" s="21" t="str">
        <f>IF(OR($A360="",Locations!$A$14=""),"",N(Opening!J360)+SUMIFS(Movements!$D$4:$D$2003,Movements!$B$4:$B$2003,$A360,Movements!$F$4:$F$2003,Locations!$A$14)-SUMIFS(Movements!$D$4:$D$2003,Movements!$B$4:$B$2003,$A360,Movements!$E$4:$E$2003,Locations!$A$14))</f>
        <v/>
      </c>
      <c r="L360" s="22" t="str">
        <f t="shared" si="10"/>
        <v/>
      </c>
      <c r="M360" s="21" t="str">
        <f>IF($A360="","",N(Items!E360))</f>
        <v/>
      </c>
      <c r="N360" s="23" t="str">
        <f t="shared" si="11"/>
        <v/>
      </c>
      <c r="O360" s="21" t="str">
        <f>IF($A360="","",IF(L360&lt;=M360,MAX(0,N(Items!F360)-L360),0))</f>
        <v/>
      </c>
      <c r="P360" s="24" t="str">
        <f>IF($A360="","",ROUND(L360*N(Items!D360),2))</f>
        <v/>
      </c>
    </row>
    <row r="361" spans="1:16" x14ac:dyDescent="0.3">
      <c r="A361" s="16" t="str">
        <f>IF(Items!A361="","",Items!A361)</f>
        <v/>
      </c>
      <c r="B361" s="16" t="str">
        <f>IF($A361="","",Items!B361)</f>
        <v/>
      </c>
      <c r="C361" s="16" t="str">
        <f>IF($A361="","",Items!C361&amp;"")</f>
        <v/>
      </c>
      <c r="D361" s="21" t="str">
        <f>IF(OR($A361="",Locations!$A$7=""),"",N(Opening!C361)+SUMIFS(Movements!$D$4:$D$2003,Movements!$B$4:$B$2003,$A361,Movements!$F$4:$F$2003,Locations!$A$7)-SUMIFS(Movements!$D$4:$D$2003,Movements!$B$4:$B$2003,$A361,Movements!$E$4:$E$2003,Locations!$A$7))</f>
        <v/>
      </c>
      <c r="E361" s="21" t="str">
        <f>IF(OR($A361="",Locations!$A$8=""),"",N(Opening!D361)+SUMIFS(Movements!$D$4:$D$2003,Movements!$B$4:$B$2003,$A361,Movements!$F$4:$F$2003,Locations!$A$8)-SUMIFS(Movements!$D$4:$D$2003,Movements!$B$4:$B$2003,$A361,Movements!$E$4:$E$2003,Locations!$A$8))</f>
        <v/>
      </c>
      <c r="F361" s="21" t="str">
        <f>IF(OR($A361="",Locations!$A$9=""),"",N(Opening!E361)+SUMIFS(Movements!$D$4:$D$2003,Movements!$B$4:$B$2003,$A361,Movements!$F$4:$F$2003,Locations!$A$9)-SUMIFS(Movements!$D$4:$D$2003,Movements!$B$4:$B$2003,$A361,Movements!$E$4:$E$2003,Locations!$A$9))</f>
        <v/>
      </c>
      <c r="G361" s="21" t="str">
        <f>IF(OR($A361="",Locations!$A$10=""),"",N(Opening!F361)+SUMIFS(Movements!$D$4:$D$2003,Movements!$B$4:$B$2003,$A361,Movements!$F$4:$F$2003,Locations!$A$10)-SUMIFS(Movements!$D$4:$D$2003,Movements!$B$4:$B$2003,$A361,Movements!$E$4:$E$2003,Locations!$A$10))</f>
        <v/>
      </c>
      <c r="H361" s="21" t="str">
        <f>IF(OR($A361="",Locations!$A$11=""),"",N(Opening!G361)+SUMIFS(Movements!$D$4:$D$2003,Movements!$B$4:$B$2003,$A361,Movements!$F$4:$F$2003,Locations!$A$11)-SUMIFS(Movements!$D$4:$D$2003,Movements!$B$4:$B$2003,$A361,Movements!$E$4:$E$2003,Locations!$A$11))</f>
        <v/>
      </c>
      <c r="I361" s="21" t="str">
        <f>IF(OR($A361="",Locations!$A$12=""),"",N(Opening!H361)+SUMIFS(Movements!$D$4:$D$2003,Movements!$B$4:$B$2003,$A361,Movements!$F$4:$F$2003,Locations!$A$12)-SUMIFS(Movements!$D$4:$D$2003,Movements!$B$4:$B$2003,$A361,Movements!$E$4:$E$2003,Locations!$A$12))</f>
        <v/>
      </c>
      <c r="J361" s="21" t="str">
        <f>IF(OR($A361="",Locations!$A$13=""),"",N(Opening!I361)+SUMIFS(Movements!$D$4:$D$2003,Movements!$B$4:$B$2003,$A361,Movements!$F$4:$F$2003,Locations!$A$13)-SUMIFS(Movements!$D$4:$D$2003,Movements!$B$4:$B$2003,$A361,Movements!$E$4:$E$2003,Locations!$A$13))</f>
        <v/>
      </c>
      <c r="K361" s="21" t="str">
        <f>IF(OR($A361="",Locations!$A$14=""),"",N(Opening!J361)+SUMIFS(Movements!$D$4:$D$2003,Movements!$B$4:$B$2003,$A361,Movements!$F$4:$F$2003,Locations!$A$14)-SUMIFS(Movements!$D$4:$D$2003,Movements!$B$4:$B$2003,$A361,Movements!$E$4:$E$2003,Locations!$A$14))</f>
        <v/>
      </c>
      <c r="L361" s="22" t="str">
        <f t="shared" si="10"/>
        <v/>
      </c>
      <c r="M361" s="21" t="str">
        <f>IF($A361="","",N(Items!E361))</f>
        <v/>
      </c>
      <c r="N361" s="23" t="str">
        <f t="shared" si="11"/>
        <v/>
      </c>
      <c r="O361" s="21" t="str">
        <f>IF($A361="","",IF(L361&lt;=M361,MAX(0,N(Items!F361)-L361),0))</f>
        <v/>
      </c>
      <c r="P361" s="24" t="str">
        <f>IF($A361="","",ROUND(L361*N(Items!D361),2))</f>
        <v/>
      </c>
    </row>
    <row r="362" spans="1:16" x14ac:dyDescent="0.3">
      <c r="A362" s="16" t="str">
        <f>IF(Items!A362="","",Items!A362)</f>
        <v/>
      </c>
      <c r="B362" s="16" t="str">
        <f>IF($A362="","",Items!B362)</f>
        <v/>
      </c>
      <c r="C362" s="16" t="str">
        <f>IF($A362="","",Items!C362&amp;"")</f>
        <v/>
      </c>
      <c r="D362" s="21" t="str">
        <f>IF(OR($A362="",Locations!$A$7=""),"",N(Opening!C362)+SUMIFS(Movements!$D$4:$D$2003,Movements!$B$4:$B$2003,$A362,Movements!$F$4:$F$2003,Locations!$A$7)-SUMIFS(Movements!$D$4:$D$2003,Movements!$B$4:$B$2003,$A362,Movements!$E$4:$E$2003,Locations!$A$7))</f>
        <v/>
      </c>
      <c r="E362" s="21" t="str">
        <f>IF(OR($A362="",Locations!$A$8=""),"",N(Opening!D362)+SUMIFS(Movements!$D$4:$D$2003,Movements!$B$4:$B$2003,$A362,Movements!$F$4:$F$2003,Locations!$A$8)-SUMIFS(Movements!$D$4:$D$2003,Movements!$B$4:$B$2003,$A362,Movements!$E$4:$E$2003,Locations!$A$8))</f>
        <v/>
      </c>
      <c r="F362" s="21" t="str">
        <f>IF(OR($A362="",Locations!$A$9=""),"",N(Opening!E362)+SUMIFS(Movements!$D$4:$D$2003,Movements!$B$4:$B$2003,$A362,Movements!$F$4:$F$2003,Locations!$A$9)-SUMIFS(Movements!$D$4:$D$2003,Movements!$B$4:$B$2003,$A362,Movements!$E$4:$E$2003,Locations!$A$9))</f>
        <v/>
      </c>
      <c r="G362" s="21" t="str">
        <f>IF(OR($A362="",Locations!$A$10=""),"",N(Opening!F362)+SUMIFS(Movements!$D$4:$D$2003,Movements!$B$4:$B$2003,$A362,Movements!$F$4:$F$2003,Locations!$A$10)-SUMIFS(Movements!$D$4:$D$2003,Movements!$B$4:$B$2003,$A362,Movements!$E$4:$E$2003,Locations!$A$10))</f>
        <v/>
      </c>
      <c r="H362" s="21" t="str">
        <f>IF(OR($A362="",Locations!$A$11=""),"",N(Opening!G362)+SUMIFS(Movements!$D$4:$D$2003,Movements!$B$4:$B$2003,$A362,Movements!$F$4:$F$2003,Locations!$A$11)-SUMIFS(Movements!$D$4:$D$2003,Movements!$B$4:$B$2003,$A362,Movements!$E$4:$E$2003,Locations!$A$11))</f>
        <v/>
      </c>
      <c r="I362" s="21" t="str">
        <f>IF(OR($A362="",Locations!$A$12=""),"",N(Opening!H362)+SUMIFS(Movements!$D$4:$D$2003,Movements!$B$4:$B$2003,$A362,Movements!$F$4:$F$2003,Locations!$A$12)-SUMIFS(Movements!$D$4:$D$2003,Movements!$B$4:$B$2003,$A362,Movements!$E$4:$E$2003,Locations!$A$12))</f>
        <v/>
      </c>
      <c r="J362" s="21" t="str">
        <f>IF(OR($A362="",Locations!$A$13=""),"",N(Opening!I362)+SUMIFS(Movements!$D$4:$D$2003,Movements!$B$4:$B$2003,$A362,Movements!$F$4:$F$2003,Locations!$A$13)-SUMIFS(Movements!$D$4:$D$2003,Movements!$B$4:$B$2003,$A362,Movements!$E$4:$E$2003,Locations!$A$13))</f>
        <v/>
      </c>
      <c r="K362" s="21" t="str">
        <f>IF(OR($A362="",Locations!$A$14=""),"",N(Opening!J362)+SUMIFS(Movements!$D$4:$D$2003,Movements!$B$4:$B$2003,$A362,Movements!$F$4:$F$2003,Locations!$A$14)-SUMIFS(Movements!$D$4:$D$2003,Movements!$B$4:$B$2003,$A362,Movements!$E$4:$E$2003,Locations!$A$14))</f>
        <v/>
      </c>
      <c r="L362" s="22" t="str">
        <f t="shared" si="10"/>
        <v/>
      </c>
      <c r="M362" s="21" t="str">
        <f>IF($A362="","",N(Items!E362))</f>
        <v/>
      </c>
      <c r="N362" s="23" t="str">
        <f t="shared" si="11"/>
        <v/>
      </c>
      <c r="O362" s="21" t="str">
        <f>IF($A362="","",IF(L362&lt;=M362,MAX(0,N(Items!F362)-L362),0))</f>
        <v/>
      </c>
      <c r="P362" s="24" t="str">
        <f>IF($A362="","",ROUND(L362*N(Items!D362),2))</f>
        <v/>
      </c>
    </row>
    <row r="363" spans="1:16" x14ac:dyDescent="0.3">
      <c r="A363" s="16" t="str">
        <f>IF(Items!A363="","",Items!A363)</f>
        <v/>
      </c>
      <c r="B363" s="16" t="str">
        <f>IF($A363="","",Items!B363)</f>
        <v/>
      </c>
      <c r="C363" s="16" t="str">
        <f>IF($A363="","",Items!C363&amp;"")</f>
        <v/>
      </c>
      <c r="D363" s="21" t="str">
        <f>IF(OR($A363="",Locations!$A$7=""),"",N(Opening!C363)+SUMIFS(Movements!$D$4:$D$2003,Movements!$B$4:$B$2003,$A363,Movements!$F$4:$F$2003,Locations!$A$7)-SUMIFS(Movements!$D$4:$D$2003,Movements!$B$4:$B$2003,$A363,Movements!$E$4:$E$2003,Locations!$A$7))</f>
        <v/>
      </c>
      <c r="E363" s="21" t="str">
        <f>IF(OR($A363="",Locations!$A$8=""),"",N(Opening!D363)+SUMIFS(Movements!$D$4:$D$2003,Movements!$B$4:$B$2003,$A363,Movements!$F$4:$F$2003,Locations!$A$8)-SUMIFS(Movements!$D$4:$D$2003,Movements!$B$4:$B$2003,$A363,Movements!$E$4:$E$2003,Locations!$A$8))</f>
        <v/>
      </c>
      <c r="F363" s="21" t="str">
        <f>IF(OR($A363="",Locations!$A$9=""),"",N(Opening!E363)+SUMIFS(Movements!$D$4:$D$2003,Movements!$B$4:$B$2003,$A363,Movements!$F$4:$F$2003,Locations!$A$9)-SUMIFS(Movements!$D$4:$D$2003,Movements!$B$4:$B$2003,$A363,Movements!$E$4:$E$2003,Locations!$A$9))</f>
        <v/>
      </c>
      <c r="G363" s="21" t="str">
        <f>IF(OR($A363="",Locations!$A$10=""),"",N(Opening!F363)+SUMIFS(Movements!$D$4:$D$2003,Movements!$B$4:$B$2003,$A363,Movements!$F$4:$F$2003,Locations!$A$10)-SUMIFS(Movements!$D$4:$D$2003,Movements!$B$4:$B$2003,$A363,Movements!$E$4:$E$2003,Locations!$A$10))</f>
        <v/>
      </c>
      <c r="H363" s="21" t="str">
        <f>IF(OR($A363="",Locations!$A$11=""),"",N(Opening!G363)+SUMIFS(Movements!$D$4:$D$2003,Movements!$B$4:$B$2003,$A363,Movements!$F$4:$F$2003,Locations!$A$11)-SUMIFS(Movements!$D$4:$D$2003,Movements!$B$4:$B$2003,$A363,Movements!$E$4:$E$2003,Locations!$A$11))</f>
        <v/>
      </c>
      <c r="I363" s="21" t="str">
        <f>IF(OR($A363="",Locations!$A$12=""),"",N(Opening!H363)+SUMIFS(Movements!$D$4:$D$2003,Movements!$B$4:$B$2003,$A363,Movements!$F$4:$F$2003,Locations!$A$12)-SUMIFS(Movements!$D$4:$D$2003,Movements!$B$4:$B$2003,$A363,Movements!$E$4:$E$2003,Locations!$A$12))</f>
        <v/>
      </c>
      <c r="J363" s="21" t="str">
        <f>IF(OR($A363="",Locations!$A$13=""),"",N(Opening!I363)+SUMIFS(Movements!$D$4:$D$2003,Movements!$B$4:$B$2003,$A363,Movements!$F$4:$F$2003,Locations!$A$13)-SUMIFS(Movements!$D$4:$D$2003,Movements!$B$4:$B$2003,$A363,Movements!$E$4:$E$2003,Locations!$A$13))</f>
        <v/>
      </c>
      <c r="K363" s="21" t="str">
        <f>IF(OR($A363="",Locations!$A$14=""),"",N(Opening!J363)+SUMIFS(Movements!$D$4:$D$2003,Movements!$B$4:$B$2003,$A363,Movements!$F$4:$F$2003,Locations!$A$14)-SUMIFS(Movements!$D$4:$D$2003,Movements!$B$4:$B$2003,$A363,Movements!$E$4:$E$2003,Locations!$A$14))</f>
        <v/>
      </c>
      <c r="L363" s="22" t="str">
        <f t="shared" si="10"/>
        <v/>
      </c>
      <c r="M363" s="21" t="str">
        <f>IF($A363="","",N(Items!E363))</f>
        <v/>
      </c>
      <c r="N363" s="23" t="str">
        <f t="shared" si="11"/>
        <v/>
      </c>
      <c r="O363" s="21" t="str">
        <f>IF($A363="","",IF(L363&lt;=M363,MAX(0,N(Items!F363)-L363),0))</f>
        <v/>
      </c>
      <c r="P363" s="24" t="str">
        <f>IF($A363="","",ROUND(L363*N(Items!D363),2))</f>
        <v/>
      </c>
    </row>
    <row r="364" spans="1:16" x14ac:dyDescent="0.3">
      <c r="A364" s="16" t="str">
        <f>IF(Items!A364="","",Items!A364)</f>
        <v/>
      </c>
      <c r="B364" s="16" t="str">
        <f>IF($A364="","",Items!B364)</f>
        <v/>
      </c>
      <c r="C364" s="16" t="str">
        <f>IF($A364="","",Items!C364&amp;"")</f>
        <v/>
      </c>
      <c r="D364" s="21" t="str">
        <f>IF(OR($A364="",Locations!$A$7=""),"",N(Opening!C364)+SUMIFS(Movements!$D$4:$D$2003,Movements!$B$4:$B$2003,$A364,Movements!$F$4:$F$2003,Locations!$A$7)-SUMIFS(Movements!$D$4:$D$2003,Movements!$B$4:$B$2003,$A364,Movements!$E$4:$E$2003,Locations!$A$7))</f>
        <v/>
      </c>
      <c r="E364" s="21" t="str">
        <f>IF(OR($A364="",Locations!$A$8=""),"",N(Opening!D364)+SUMIFS(Movements!$D$4:$D$2003,Movements!$B$4:$B$2003,$A364,Movements!$F$4:$F$2003,Locations!$A$8)-SUMIFS(Movements!$D$4:$D$2003,Movements!$B$4:$B$2003,$A364,Movements!$E$4:$E$2003,Locations!$A$8))</f>
        <v/>
      </c>
      <c r="F364" s="21" t="str">
        <f>IF(OR($A364="",Locations!$A$9=""),"",N(Opening!E364)+SUMIFS(Movements!$D$4:$D$2003,Movements!$B$4:$B$2003,$A364,Movements!$F$4:$F$2003,Locations!$A$9)-SUMIFS(Movements!$D$4:$D$2003,Movements!$B$4:$B$2003,$A364,Movements!$E$4:$E$2003,Locations!$A$9))</f>
        <v/>
      </c>
      <c r="G364" s="21" t="str">
        <f>IF(OR($A364="",Locations!$A$10=""),"",N(Opening!F364)+SUMIFS(Movements!$D$4:$D$2003,Movements!$B$4:$B$2003,$A364,Movements!$F$4:$F$2003,Locations!$A$10)-SUMIFS(Movements!$D$4:$D$2003,Movements!$B$4:$B$2003,$A364,Movements!$E$4:$E$2003,Locations!$A$10))</f>
        <v/>
      </c>
      <c r="H364" s="21" t="str">
        <f>IF(OR($A364="",Locations!$A$11=""),"",N(Opening!G364)+SUMIFS(Movements!$D$4:$D$2003,Movements!$B$4:$B$2003,$A364,Movements!$F$4:$F$2003,Locations!$A$11)-SUMIFS(Movements!$D$4:$D$2003,Movements!$B$4:$B$2003,$A364,Movements!$E$4:$E$2003,Locations!$A$11))</f>
        <v/>
      </c>
      <c r="I364" s="21" t="str">
        <f>IF(OR($A364="",Locations!$A$12=""),"",N(Opening!H364)+SUMIFS(Movements!$D$4:$D$2003,Movements!$B$4:$B$2003,$A364,Movements!$F$4:$F$2003,Locations!$A$12)-SUMIFS(Movements!$D$4:$D$2003,Movements!$B$4:$B$2003,$A364,Movements!$E$4:$E$2003,Locations!$A$12))</f>
        <v/>
      </c>
      <c r="J364" s="21" t="str">
        <f>IF(OR($A364="",Locations!$A$13=""),"",N(Opening!I364)+SUMIFS(Movements!$D$4:$D$2003,Movements!$B$4:$B$2003,$A364,Movements!$F$4:$F$2003,Locations!$A$13)-SUMIFS(Movements!$D$4:$D$2003,Movements!$B$4:$B$2003,$A364,Movements!$E$4:$E$2003,Locations!$A$13))</f>
        <v/>
      </c>
      <c r="K364" s="21" t="str">
        <f>IF(OR($A364="",Locations!$A$14=""),"",N(Opening!J364)+SUMIFS(Movements!$D$4:$D$2003,Movements!$B$4:$B$2003,$A364,Movements!$F$4:$F$2003,Locations!$A$14)-SUMIFS(Movements!$D$4:$D$2003,Movements!$B$4:$B$2003,$A364,Movements!$E$4:$E$2003,Locations!$A$14))</f>
        <v/>
      </c>
      <c r="L364" s="22" t="str">
        <f t="shared" si="10"/>
        <v/>
      </c>
      <c r="M364" s="21" t="str">
        <f>IF($A364="","",N(Items!E364))</f>
        <v/>
      </c>
      <c r="N364" s="23" t="str">
        <f t="shared" si="11"/>
        <v/>
      </c>
      <c r="O364" s="21" t="str">
        <f>IF($A364="","",IF(L364&lt;=M364,MAX(0,N(Items!F364)-L364),0))</f>
        <v/>
      </c>
      <c r="P364" s="24" t="str">
        <f>IF($A364="","",ROUND(L364*N(Items!D364),2))</f>
        <v/>
      </c>
    </row>
    <row r="365" spans="1:16" x14ac:dyDescent="0.3">
      <c r="A365" s="16" t="str">
        <f>IF(Items!A365="","",Items!A365)</f>
        <v/>
      </c>
      <c r="B365" s="16" t="str">
        <f>IF($A365="","",Items!B365)</f>
        <v/>
      </c>
      <c r="C365" s="16" t="str">
        <f>IF($A365="","",Items!C365&amp;"")</f>
        <v/>
      </c>
      <c r="D365" s="21" t="str">
        <f>IF(OR($A365="",Locations!$A$7=""),"",N(Opening!C365)+SUMIFS(Movements!$D$4:$D$2003,Movements!$B$4:$B$2003,$A365,Movements!$F$4:$F$2003,Locations!$A$7)-SUMIFS(Movements!$D$4:$D$2003,Movements!$B$4:$B$2003,$A365,Movements!$E$4:$E$2003,Locations!$A$7))</f>
        <v/>
      </c>
      <c r="E365" s="21" t="str">
        <f>IF(OR($A365="",Locations!$A$8=""),"",N(Opening!D365)+SUMIFS(Movements!$D$4:$D$2003,Movements!$B$4:$B$2003,$A365,Movements!$F$4:$F$2003,Locations!$A$8)-SUMIFS(Movements!$D$4:$D$2003,Movements!$B$4:$B$2003,$A365,Movements!$E$4:$E$2003,Locations!$A$8))</f>
        <v/>
      </c>
      <c r="F365" s="21" t="str">
        <f>IF(OR($A365="",Locations!$A$9=""),"",N(Opening!E365)+SUMIFS(Movements!$D$4:$D$2003,Movements!$B$4:$B$2003,$A365,Movements!$F$4:$F$2003,Locations!$A$9)-SUMIFS(Movements!$D$4:$D$2003,Movements!$B$4:$B$2003,$A365,Movements!$E$4:$E$2003,Locations!$A$9))</f>
        <v/>
      </c>
      <c r="G365" s="21" t="str">
        <f>IF(OR($A365="",Locations!$A$10=""),"",N(Opening!F365)+SUMIFS(Movements!$D$4:$D$2003,Movements!$B$4:$B$2003,$A365,Movements!$F$4:$F$2003,Locations!$A$10)-SUMIFS(Movements!$D$4:$D$2003,Movements!$B$4:$B$2003,$A365,Movements!$E$4:$E$2003,Locations!$A$10))</f>
        <v/>
      </c>
      <c r="H365" s="21" t="str">
        <f>IF(OR($A365="",Locations!$A$11=""),"",N(Opening!G365)+SUMIFS(Movements!$D$4:$D$2003,Movements!$B$4:$B$2003,$A365,Movements!$F$4:$F$2003,Locations!$A$11)-SUMIFS(Movements!$D$4:$D$2003,Movements!$B$4:$B$2003,$A365,Movements!$E$4:$E$2003,Locations!$A$11))</f>
        <v/>
      </c>
      <c r="I365" s="21" t="str">
        <f>IF(OR($A365="",Locations!$A$12=""),"",N(Opening!H365)+SUMIFS(Movements!$D$4:$D$2003,Movements!$B$4:$B$2003,$A365,Movements!$F$4:$F$2003,Locations!$A$12)-SUMIFS(Movements!$D$4:$D$2003,Movements!$B$4:$B$2003,$A365,Movements!$E$4:$E$2003,Locations!$A$12))</f>
        <v/>
      </c>
      <c r="J365" s="21" t="str">
        <f>IF(OR($A365="",Locations!$A$13=""),"",N(Opening!I365)+SUMIFS(Movements!$D$4:$D$2003,Movements!$B$4:$B$2003,$A365,Movements!$F$4:$F$2003,Locations!$A$13)-SUMIFS(Movements!$D$4:$D$2003,Movements!$B$4:$B$2003,$A365,Movements!$E$4:$E$2003,Locations!$A$13))</f>
        <v/>
      </c>
      <c r="K365" s="21" t="str">
        <f>IF(OR($A365="",Locations!$A$14=""),"",N(Opening!J365)+SUMIFS(Movements!$D$4:$D$2003,Movements!$B$4:$B$2003,$A365,Movements!$F$4:$F$2003,Locations!$A$14)-SUMIFS(Movements!$D$4:$D$2003,Movements!$B$4:$B$2003,$A365,Movements!$E$4:$E$2003,Locations!$A$14))</f>
        <v/>
      </c>
      <c r="L365" s="22" t="str">
        <f t="shared" si="10"/>
        <v/>
      </c>
      <c r="M365" s="21" t="str">
        <f>IF($A365="","",N(Items!E365))</f>
        <v/>
      </c>
      <c r="N365" s="23" t="str">
        <f t="shared" si="11"/>
        <v/>
      </c>
      <c r="O365" s="21" t="str">
        <f>IF($A365="","",IF(L365&lt;=M365,MAX(0,N(Items!F365)-L365),0))</f>
        <v/>
      </c>
      <c r="P365" s="24" t="str">
        <f>IF($A365="","",ROUND(L365*N(Items!D365),2))</f>
        <v/>
      </c>
    </row>
    <row r="366" spans="1:16" x14ac:dyDescent="0.3">
      <c r="A366" s="16" t="str">
        <f>IF(Items!A366="","",Items!A366)</f>
        <v/>
      </c>
      <c r="B366" s="16" t="str">
        <f>IF($A366="","",Items!B366)</f>
        <v/>
      </c>
      <c r="C366" s="16" t="str">
        <f>IF($A366="","",Items!C366&amp;"")</f>
        <v/>
      </c>
      <c r="D366" s="21" t="str">
        <f>IF(OR($A366="",Locations!$A$7=""),"",N(Opening!C366)+SUMIFS(Movements!$D$4:$D$2003,Movements!$B$4:$B$2003,$A366,Movements!$F$4:$F$2003,Locations!$A$7)-SUMIFS(Movements!$D$4:$D$2003,Movements!$B$4:$B$2003,$A366,Movements!$E$4:$E$2003,Locations!$A$7))</f>
        <v/>
      </c>
      <c r="E366" s="21" t="str">
        <f>IF(OR($A366="",Locations!$A$8=""),"",N(Opening!D366)+SUMIFS(Movements!$D$4:$D$2003,Movements!$B$4:$B$2003,$A366,Movements!$F$4:$F$2003,Locations!$A$8)-SUMIFS(Movements!$D$4:$D$2003,Movements!$B$4:$B$2003,$A366,Movements!$E$4:$E$2003,Locations!$A$8))</f>
        <v/>
      </c>
      <c r="F366" s="21" t="str">
        <f>IF(OR($A366="",Locations!$A$9=""),"",N(Opening!E366)+SUMIFS(Movements!$D$4:$D$2003,Movements!$B$4:$B$2003,$A366,Movements!$F$4:$F$2003,Locations!$A$9)-SUMIFS(Movements!$D$4:$D$2003,Movements!$B$4:$B$2003,$A366,Movements!$E$4:$E$2003,Locations!$A$9))</f>
        <v/>
      </c>
      <c r="G366" s="21" t="str">
        <f>IF(OR($A366="",Locations!$A$10=""),"",N(Opening!F366)+SUMIFS(Movements!$D$4:$D$2003,Movements!$B$4:$B$2003,$A366,Movements!$F$4:$F$2003,Locations!$A$10)-SUMIFS(Movements!$D$4:$D$2003,Movements!$B$4:$B$2003,$A366,Movements!$E$4:$E$2003,Locations!$A$10))</f>
        <v/>
      </c>
      <c r="H366" s="21" t="str">
        <f>IF(OR($A366="",Locations!$A$11=""),"",N(Opening!G366)+SUMIFS(Movements!$D$4:$D$2003,Movements!$B$4:$B$2003,$A366,Movements!$F$4:$F$2003,Locations!$A$11)-SUMIFS(Movements!$D$4:$D$2003,Movements!$B$4:$B$2003,$A366,Movements!$E$4:$E$2003,Locations!$A$11))</f>
        <v/>
      </c>
      <c r="I366" s="21" t="str">
        <f>IF(OR($A366="",Locations!$A$12=""),"",N(Opening!H366)+SUMIFS(Movements!$D$4:$D$2003,Movements!$B$4:$B$2003,$A366,Movements!$F$4:$F$2003,Locations!$A$12)-SUMIFS(Movements!$D$4:$D$2003,Movements!$B$4:$B$2003,$A366,Movements!$E$4:$E$2003,Locations!$A$12))</f>
        <v/>
      </c>
      <c r="J366" s="21" t="str">
        <f>IF(OR($A366="",Locations!$A$13=""),"",N(Opening!I366)+SUMIFS(Movements!$D$4:$D$2003,Movements!$B$4:$B$2003,$A366,Movements!$F$4:$F$2003,Locations!$A$13)-SUMIFS(Movements!$D$4:$D$2003,Movements!$B$4:$B$2003,$A366,Movements!$E$4:$E$2003,Locations!$A$13))</f>
        <v/>
      </c>
      <c r="K366" s="21" t="str">
        <f>IF(OR($A366="",Locations!$A$14=""),"",N(Opening!J366)+SUMIFS(Movements!$D$4:$D$2003,Movements!$B$4:$B$2003,$A366,Movements!$F$4:$F$2003,Locations!$A$14)-SUMIFS(Movements!$D$4:$D$2003,Movements!$B$4:$B$2003,$A366,Movements!$E$4:$E$2003,Locations!$A$14))</f>
        <v/>
      </c>
      <c r="L366" s="22" t="str">
        <f t="shared" si="10"/>
        <v/>
      </c>
      <c r="M366" s="21" t="str">
        <f>IF($A366="","",N(Items!E366))</f>
        <v/>
      </c>
      <c r="N366" s="23" t="str">
        <f t="shared" si="11"/>
        <v/>
      </c>
      <c r="O366" s="21" t="str">
        <f>IF($A366="","",IF(L366&lt;=M366,MAX(0,N(Items!F366)-L366),0))</f>
        <v/>
      </c>
      <c r="P366" s="24" t="str">
        <f>IF($A366="","",ROUND(L366*N(Items!D366),2))</f>
        <v/>
      </c>
    </row>
    <row r="367" spans="1:16" x14ac:dyDescent="0.3">
      <c r="A367" s="16" t="str">
        <f>IF(Items!A367="","",Items!A367)</f>
        <v/>
      </c>
      <c r="B367" s="16" t="str">
        <f>IF($A367="","",Items!B367)</f>
        <v/>
      </c>
      <c r="C367" s="16" t="str">
        <f>IF($A367="","",Items!C367&amp;"")</f>
        <v/>
      </c>
      <c r="D367" s="21" t="str">
        <f>IF(OR($A367="",Locations!$A$7=""),"",N(Opening!C367)+SUMIFS(Movements!$D$4:$D$2003,Movements!$B$4:$B$2003,$A367,Movements!$F$4:$F$2003,Locations!$A$7)-SUMIFS(Movements!$D$4:$D$2003,Movements!$B$4:$B$2003,$A367,Movements!$E$4:$E$2003,Locations!$A$7))</f>
        <v/>
      </c>
      <c r="E367" s="21" t="str">
        <f>IF(OR($A367="",Locations!$A$8=""),"",N(Opening!D367)+SUMIFS(Movements!$D$4:$D$2003,Movements!$B$4:$B$2003,$A367,Movements!$F$4:$F$2003,Locations!$A$8)-SUMIFS(Movements!$D$4:$D$2003,Movements!$B$4:$B$2003,$A367,Movements!$E$4:$E$2003,Locations!$A$8))</f>
        <v/>
      </c>
      <c r="F367" s="21" t="str">
        <f>IF(OR($A367="",Locations!$A$9=""),"",N(Opening!E367)+SUMIFS(Movements!$D$4:$D$2003,Movements!$B$4:$B$2003,$A367,Movements!$F$4:$F$2003,Locations!$A$9)-SUMIFS(Movements!$D$4:$D$2003,Movements!$B$4:$B$2003,$A367,Movements!$E$4:$E$2003,Locations!$A$9))</f>
        <v/>
      </c>
      <c r="G367" s="21" t="str">
        <f>IF(OR($A367="",Locations!$A$10=""),"",N(Opening!F367)+SUMIFS(Movements!$D$4:$D$2003,Movements!$B$4:$B$2003,$A367,Movements!$F$4:$F$2003,Locations!$A$10)-SUMIFS(Movements!$D$4:$D$2003,Movements!$B$4:$B$2003,$A367,Movements!$E$4:$E$2003,Locations!$A$10))</f>
        <v/>
      </c>
      <c r="H367" s="21" t="str">
        <f>IF(OR($A367="",Locations!$A$11=""),"",N(Opening!G367)+SUMIFS(Movements!$D$4:$D$2003,Movements!$B$4:$B$2003,$A367,Movements!$F$4:$F$2003,Locations!$A$11)-SUMIFS(Movements!$D$4:$D$2003,Movements!$B$4:$B$2003,$A367,Movements!$E$4:$E$2003,Locations!$A$11))</f>
        <v/>
      </c>
      <c r="I367" s="21" t="str">
        <f>IF(OR($A367="",Locations!$A$12=""),"",N(Opening!H367)+SUMIFS(Movements!$D$4:$D$2003,Movements!$B$4:$B$2003,$A367,Movements!$F$4:$F$2003,Locations!$A$12)-SUMIFS(Movements!$D$4:$D$2003,Movements!$B$4:$B$2003,$A367,Movements!$E$4:$E$2003,Locations!$A$12))</f>
        <v/>
      </c>
      <c r="J367" s="21" t="str">
        <f>IF(OR($A367="",Locations!$A$13=""),"",N(Opening!I367)+SUMIFS(Movements!$D$4:$D$2003,Movements!$B$4:$B$2003,$A367,Movements!$F$4:$F$2003,Locations!$A$13)-SUMIFS(Movements!$D$4:$D$2003,Movements!$B$4:$B$2003,$A367,Movements!$E$4:$E$2003,Locations!$A$13))</f>
        <v/>
      </c>
      <c r="K367" s="21" t="str">
        <f>IF(OR($A367="",Locations!$A$14=""),"",N(Opening!J367)+SUMIFS(Movements!$D$4:$D$2003,Movements!$B$4:$B$2003,$A367,Movements!$F$4:$F$2003,Locations!$A$14)-SUMIFS(Movements!$D$4:$D$2003,Movements!$B$4:$B$2003,$A367,Movements!$E$4:$E$2003,Locations!$A$14))</f>
        <v/>
      </c>
      <c r="L367" s="22" t="str">
        <f t="shared" si="10"/>
        <v/>
      </c>
      <c r="M367" s="21" t="str">
        <f>IF($A367="","",N(Items!E367))</f>
        <v/>
      </c>
      <c r="N367" s="23" t="str">
        <f t="shared" si="11"/>
        <v/>
      </c>
      <c r="O367" s="21" t="str">
        <f>IF($A367="","",IF(L367&lt;=M367,MAX(0,N(Items!F367)-L367),0))</f>
        <v/>
      </c>
      <c r="P367" s="24" t="str">
        <f>IF($A367="","",ROUND(L367*N(Items!D367),2))</f>
        <v/>
      </c>
    </row>
    <row r="368" spans="1:16" x14ac:dyDescent="0.3">
      <c r="A368" s="16" t="str">
        <f>IF(Items!A368="","",Items!A368)</f>
        <v/>
      </c>
      <c r="B368" s="16" t="str">
        <f>IF($A368="","",Items!B368)</f>
        <v/>
      </c>
      <c r="C368" s="16" t="str">
        <f>IF($A368="","",Items!C368&amp;"")</f>
        <v/>
      </c>
      <c r="D368" s="21" t="str">
        <f>IF(OR($A368="",Locations!$A$7=""),"",N(Opening!C368)+SUMIFS(Movements!$D$4:$D$2003,Movements!$B$4:$B$2003,$A368,Movements!$F$4:$F$2003,Locations!$A$7)-SUMIFS(Movements!$D$4:$D$2003,Movements!$B$4:$B$2003,$A368,Movements!$E$4:$E$2003,Locations!$A$7))</f>
        <v/>
      </c>
      <c r="E368" s="21" t="str">
        <f>IF(OR($A368="",Locations!$A$8=""),"",N(Opening!D368)+SUMIFS(Movements!$D$4:$D$2003,Movements!$B$4:$B$2003,$A368,Movements!$F$4:$F$2003,Locations!$A$8)-SUMIFS(Movements!$D$4:$D$2003,Movements!$B$4:$B$2003,$A368,Movements!$E$4:$E$2003,Locations!$A$8))</f>
        <v/>
      </c>
      <c r="F368" s="21" t="str">
        <f>IF(OR($A368="",Locations!$A$9=""),"",N(Opening!E368)+SUMIFS(Movements!$D$4:$D$2003,Movements!$B$4:$B$2003,$A368,Movements!$F$4:$F$2003,Locations!$A$9)-SUMIFS(Movements!$D$4:$D$2003,Movements!$B$4:$B$2003,$A368,Movements!$E$4:$E$2003,Locations!$A$9))</f>
        <v/>
      </c>
      <c r="G368" s="21" t="str">
        <f>IF(OR($A368="",Locations!$A$10=""),"",N(Opening!F368)+SUMIFS(Movements!$D$4:$D$2003,Movements!$B$4:$B$2003,$A368,Movements!$F$4:$F$2003,Locations!$A$10)-SUMIFS(Movements!$D$4:$D$2003,Movements!$B$4:$B$2003,$A368,Movements!$E$4:$E$2003,Locations!$A$10))</f>
        <v/>
      </c>
      <c r="H368" s="21" t="str">
        <f>IF(OR($A368="",Locations!$A$11=""),"",N(Opening!G368)+SUMIFS(Movements!$D$4:$D$2003,Movements!$B$4:$B$2003,$A368,Movements!$F$4:$F$2003,Locations!$A$11)-SUMIFS(Movements!$D$4:$D$2003,Movements!$B$4:$B$2003,$A368,Movements!$E$4:$E$2003,Locations!$A$11))</f>
        <v/>
      </c>
      <c r="I368" s="21" t="str">
        <f>IF(OR($A368="",Locations!$A$12=""),"",N(Opening!H368)+SUMIFS(Movements!$D$4:$D$2003,Movements!$B$4:$B$2003,$A368,Movements!$F$4:$F$2003,Locations!$A$12)-SUMIFS(Movements!$D$4:$D$2003,Movements!$B$4:$B$2003,$A368,Movements!$E$4:$E$2003,Locations!$A$12))</f>
        <v/>
      </c>
      <c r="J368" s="21" t="str">
        <f>IF(OR($A368="",Locations!$A$13=""),"",N(Opening!I368)+SUMIFS(Movements!$D$4:$D$2003,Movements!$B$4:$B$2003,$A368,Movements!$F$4:$F$2003,Locations!$A$13)-SUMIFS(Movements!$D$4:$D$2003,Movements!$B$4:$B$2003,$A368,Movements!$E$4:$E$2003,Locations!$A$13))</f>
        <v/>
      </c>
      <c r="K368" s="21" t="str">
        <f>IF(OR($A368="",Locations!$A$14=""),"",N(Opening!J368)+SUMIFS(Movements!$D$4:$D$2003,Movements!$B$4:$B$2003,$A368,Movements!$F$4:$F$2003,Locations!$A$14)-SUMIFS(Movements!$D$4:$D$2003,Movements!$B$4:$B$2003,$A368,Movements!$E$4:$E$2003,Locations!$A$14))</f>
        <v/>
      </c>
      <c r="L368" s="22" t="str">
        <f t="shared" si="10"/>
        <v/>
      </c>
      <c r="M368" s="21" t="str">
        <f>IF($A368="","",N(Items!E368))</f>
        <v/>
      </c>
      <c r="N368" s="23" t="str">
        <f t="shared" si="11"/>
        <v/>
      </c>
      <c r="O368" s="21" t="str">
        <f>IF($A368="","",IF(L368&lt;=M368,MAX(0,N(Items!F368)-L368),0))</f>
        <v/>
      </c>
      <c r="P368" s="24" t="str">
        <f>IF($A368="","",ROUND(L368*N(Items!D368),2))</f>
        <v/>
      </c>
    </row>
    <row r="369" spans="1:16" x14ac:dyDescent="0.3">
      <c r="A369" s="16" t="str">
        <f>IF(Items!A369="","",Items!A369)</f>
        <v/>
      </c>
      <c r="B369" s="16" t="str">
        <f>IF($A369="","",Items!B369)</f>
        <v/>
      </c>
      <c r="C369" s="16" t="str">
        <f>IF($A369="","",Items!C369&amp;"")</f>
        <v/>
      </c>
      <c r="D369" s="21" t="str">
        <f>IF(OR($A369="",Locations!$A$7=""),"",N(Opening!C369)+SUMIFS(Movements!$D$4:$D$2003,Movements!$B$4:$B$2003,$A369,Movements!$F$4:$F$2003,Locations!$A$7)-SUMIFS(Movements!$D$4:$D$2003,Movements!$B$4:$B$2003,$A369,Movements!$E$4:$E$2003,Locations!$A$7))</f>
        <v/>
      </c>
      <c r="E369" s="21" t="str">
        <f>IF(OR($A369="",Locations!$A$8=""),"",N(Opening!D369)+SUMIFS(Movements!$D$4:$D$2003,Movements!$B$4:$B$2003,$A369,Movements!$F$4:$F$2003,Locations!$A$8)-SUMIFS(Movements!$D$4:$D$2003,Movements!$B$4:$B$2003,$A369,Movements!$E$4:$E$2003,Locations!$A$8))</f>
        <v/>
      </c>
      <c r="F369" s="21" t="str">
        <f>IF(OR($A369="",Locations!$A$9=""),"",N(Opening!E369)+SUMIFS(Movements!$D$4:$D$2003,Movements!$B$4:$B$2003,$A369,Movements!$F$4:$F$2003,Locations!$A$9)-SUMIFS(Movements!$D$4:$D$2003,Movements!$B$4:$B$2003,$A369,Movements!$E$4:$E$2003,Locations!$A$9))</f>
        <v/>
      </c>
      <c r="G369" s="21" t="str">
        <f>IF(OR($A369="",Locations!$A$10=""),"",N(Opening!F369)+SUMIFS(Movements!$D$4:$D$2003,Movements!$B$4:$B$2003,$A369,Movements!$F$4:$F$2003,Locations!$A$10)-SUMIFS(Movements!$D$4:$D$2003,Movements!$B$4:$B$2003,$A369,Movements!$E$4:$E$2003,Locations!$A$10))</f>
        <v/>
      </c>
      <c r="H369" s="21" t="str">
        <f>IF(OR($A369="",Locations!$A$11=""),"",N(Opening!G369)+SUMIFS(Movements!$D$4:$D$2003,Movements!$B$4:$B$2003,$A369,Movements!$F$4:$F$2003,Locations!$A$11)-SUMIFS(Movements!$D$4:$D$2003,Movements!$B$4:$B$2003,$A369,Movements!$E$4:$E$2003,Locations!$A$11))</f>
        <v/>
      </c>
      <c r="I369" s="21" t="str">
        <f>IF(OR($A369="",Locations!$A$12=""),"",N(Opening!H369)+SUMIFS(Movements!$D$4:$D$2003,Movements!$B$4:$B$2003,$A369,Movements!$F$4:$F$2003,Locations!$A$12)-SUMIFS(Movements!$D$4:$D$2003,Movements!$B$4:$B$2003,$A369,Movements!$E$4:$E$2003,Locations!$A$12))</f>
        <v/>
      </c>
      <c r="J369" s="21" t="str">
        <f>IF(OR($A369="",Locations!$A$13=""),"",N(Opening!I369)+SUMIFS(Movements!$D$4:$D$2003,Movements!$B$4:$B$2003,$A369,Movements!$F$4:$F$2003,Locations!$A$13)-SUMIFS(Movements!$D$4:$D$2003,Movements!$B$4:$B$2003,$A369,Movements!$E$4:$E$2003,Locations!$A$13))</f>
        <v/>
      </c>
      <c r="K369" s="21" t="str">
        <f>IF(OR($A369="",Locations!$A$14=""),"",N(Opening!J369)+SUMIFS(Movements!$D$4:$D$2003,Movements!$B$4:$B$2003,$A369,Movements!$F$4:$F$2003,Locations!$A$14)-SUMIFS(Movements!$D$4:$D$2003,Movements!$B$4:$B$2003,$A369,Movements!$E$4:$E$2003,Locations!$A$14))</f>
        <v/>
      </c>
      <c r="L369" s="22" t="str">
        <f t="shared" si="10"/>
        <v/>
      </c>
      <c r="M369" s="21" t="str">
        <f>IF($A369="","",N(Items!E369))</f>
        <v/>
      </c>
      <c r="N369" s="23" t="str">
        <f t="shared" si="11"/>
        <v/>
      </c>
      <c r="O369" s="21" t="str">
        <f>IF($A369="","",IF(L369&lt;=M369,MAX(0,N(Items!F369)-L369),0))</f>
        <v/>
      </c>
      <c r="P369" s="24" t="str">
        <f>IF($A369="","",ROUND(L369*N(Items!D369),2))</f>
        <v/>
      </c>
    </row>
    <row r="370" spans="1:16" x14ac:dyDescent="0.3">
      <c r="A370" s="16" t="str">
        <f>IF(Items!A370="","",Items!A370)</f>
        <v/>
      </c>
      <c r="B370" s="16" t="str">
        <f>IF($A370="","",Items!B370)</f>
        <v/>
      </c>
      <c r="C370" s="16" t="str">
        <f>IF($A370="","",Items!C370&amp;"")</f>
        <v/>
      </c>
      <c r="D370" s="21" t="str">
        <f>IF(OR($A370="",Locations!$A$7=""),"",N(Opening!C370)+SUMIFS(Movements!$D$4:$D$2003,Movements!$B$4:$B$2003,$A370,Movements!$F$4:$F$2003,Locations!$A$7)-SUMIFS(Movements!$D$4:$D$2003,Movements!$B$4:$B$2003,$A370,Movements!$E$4:$E$2003,Locations!$A$7))</f>
        <v/>
      </c>
      <c r="E370" s="21" t="str">
        <f>IF(OR($A370="",Locations!$A$8=""),"",N(Opening!D370)+SUMIFS(Movements!$D$4:$D$2003,Movements!$B$4:$B$2003,$A370,Movements!$F$4:$F$2003,Locations!$A$8)-SUMIFS(Movements!$D$4:$D$2003,Movements!$B$4:$B$2003,$A370,Movements!$E$4:$E$2003,Locations!$A$8))</f>
        <v/>
      </c>
      <c r="F370" s="21" t="str">
        <f>IF(OR($A370="",Locations!$A$9=""),"",N(Opening!E370)+SUMIFS(Movements!$D$4:$D$2003,Movements!$B$4:$B$2003,$A370,Movements!$F$4:$F$2003,Locations!$A$9)-SUMIFS(Movements!$D$4:$D$2003,Movements!$B$4:$B$2003,$A370,Movements!$E$4:$E$2003,Locations!$A$9))</f>
        <v/>
      </c>
      <c r="G370" s="21" t="str">
        <f>IF(OR($A370="",Locations!$A$10=""),"",N(Opening!F370)+SUMIFS(Movements!$D$4:$D$2003,Movements!$B$4:$B$2003,$A370,Movements!$F$4:$F$2003,Locations!$A$10)-SUMIFS(Movements!$D$4:$D$2003,Movements!$B$4:$B$2003,$A370,Movements!$E$4:$E$2003,Locations!$A$10))</f>
        <v/>
      </c>
      <c r="H370" s="21" t="str">
        <f>IF(OR($A370="",Locations!$A$11=""),"",N(Opening!G370)+SUMIFS(Movements!$D$4:$D$2003,Movements!$B$4:$B$2003,$A370,Movements!$F$4:$F$2003,Locations!$A$11)-SUMIFS(Movements!$D$4:$D$2003,Movements!$B$4:$B$2003,$A370,Movements!$E$4:$E$2003,Locations!$A$11))</f>
        <v/>
      </c>
      <c r="I370" s="21" t="str">
        <f>IF(OR($A370="",Locations!$A$12=""),"",N(Opening!H370)+SUMIFS(Movements!$D$4:$D$2003,Movements!$B$4:$B$2003,$A370,Movements!$F$4:$F$2003,Locations!$A$12)-SUMIFS(Movements!$D$4:$D$2003,Movements!$B$4:$B$2003,$A370,Movements!$E$4:$E$2003,Locations!$A$12))</f>
        <v/>
      </c>
      <c r="J370" s="21" t="str">
        <f>IF(OR($A370="",Locations!$A$13=""),"",N(Opening!I370)+SUMIFS(Movements!$D$4:$D$2003,Movements!$B$4:$B$2003,$A370,Movements!$F$4:$F$2003,Locations!$A$13)-SUMIFS(Movements!$D$4:$D$2003,Movements!$B$4:$B$2003,$A370,Movements!$E$4:$E$2003,Locations!$A$13))</f>
        <v/>
      </c>
      <c r="K370" s="21" t="str">
        <f>IF(OR($A370="",Locations!$A$14=""),"",N(Opening!J370)+SUMIFS(Movements!$D$4:$D$2003,Movements!$B$4:$B$2003,$A370,Movements!$F$4:$F$2003,Locations!$A$14)-SUMIFS(Movements!$D$4:$D$2003,Movements!$B$4:$B$2003,$A370,Movements!$E$4:$E$2003,Locations!$A$14))</f>
        <v/>
      </c>
      <c r="L370" s="22" t="str">
        <f t="shared" si="10"/>
        <v/>
      </c>
      <c r="M370" s="21" t="str">
        <f>IF($A370="","",N(Items!E370))</f>
        <v/>
      </c>
      <c r="N370" s="23" t="str">
        <f t="shared" si="11"/>
        <v/>
      </c>
      <c r="O370" s="21" t="str">
        <f>IF($A370="","",IF(L370&lt;=M370,MAX(0,N(Items!F370)-L370),0))</f>
        <v/>
      </c>
      <c r="P370" s="24" t="str">
        <f>IF($A370="","",ROUND(L370*N(Items!D370),2))</f>
        <v/>
      </c>
    </row>
    <row r="371" spans="1:16" x14ac:dyDescent="0.3">
      <c r="A371" s="16" t="str">
        <f>IF(Items!A371="","",Items!A371)</f>
        <v/>
      </c>
      <c r="B371" s="16" t="str">
        <f>IF($A371="","",Items!B371)</f>
        <v/>
      </c>
      <c r="C371" s="16" t="str">
        <f>IF($A371="","",Items!C371&amp;"")</f>
        <v/>
      </c>
      <c r="D371" s="21" t="str">
        <f>IF(OR($A371="",Locations!$A$7=""),"",N(Opening!C371)+SUMIFS(Movements!$D$4:$D$2003,Movements!$B$4:$B$2003,$A371,Movements!$F$4:$F$2003,Locations!$A$7)-SUMIFS(Movements!$D$4:$D$2003,Movements!$B$4:$B$2003,$A371,Movements!$E$4:$E$2003,Locations!$A$7))</f>
        <v/>
      </c>
      <c r="E371" s="21" t="str">
        <f>IF(OR($A371="",Locations!$A$8=""),"",N(Opening!D371)+SUMIFS(Movements!$D$4:$D$2003,Movements!$B$4:$B$2003,$A371,Movements!$F$4:$F$2003,Locations!$A$8)-SUMIFS(Movements!$D$4:$D$2003,Movements!$B$4:$B$2003,$A371,Movements!$E$4:$E$2003,Locations!$A$8))</f>
        <v/>
      </c>
      <c r="F371" s="21" t="str">
        <f>IF(OR($A371="",Locations!$A$9=""),"",N(Opening!E371)+SUMIFS(Movements!$D$4:$D$2003,Movements!$B$4:$B$2003,$A371,Movements!$F$4:$F$2003,Locations!$A$9)-SUMIFS(Movements!$D$4:$D$2003,Movements!$B$4:$B$2003,$A371,Movements!$E$4:$E$2003,Locations!$A$9))</f>
        <v/>
      </c>
      <c r="G371" s="21" t="str">
        <f>IF(OR($A371="",Locations!$A$10=""),"",N(Opening!F371)+SUMIFS(Movements!$D$4:$D$2003,Movements!$B$4:$B$2003,$A371,Movements!$F$4:$F$2003,Locations!$A$10)-SUMIFS(Movements!$D$4:$D$2003,Movements!$B$4:$B$2003,$A371,Movements!$E$4:$E$2003,Locations!$A$10))</f>
        <v/>
      </c>
      <c r="H371" s="21" t="str">
        <f>IF(OR($A371="",Locations!$A$11=""),"",N(Opening!G371)+SUMIFS(Movements!$D$4:$D$2003,Movements!$B$4:$B$2003,$A371,Movements!$F$4:$F$2003,Locations!$A$11)-SUMIFS(Movements!$D$4:$D$2003,Movements!$B$4:$B$2003,$A371,Movements!$E$4:$E$2003,Locations!$A$11))</f>
        <v/>
      </c>
      <c r="I371" s="21" t="str">
        <f>IF(OR($A371="",Locations!$A$12=""),"",N(Opening!H371)+SUMIFS(Movements!$D$4:$D$2003,Movements!$B$4:$B$2003,$A371,Movements!$F$4:$F$2003,Locations!$A$12)-SUMIFS(Movements!$D$4:$D$2003,Movements!$B$4:$B$2003,$A371,Movements!$E$4:$E$2003,Locations!$A$12))</f>
        <v/>
      </c>
      <c r="J371" s="21" t="str">
        <f>IF(OR($A371="",Locations!$A$13=""),"",N(Opening!I371)+SUMIFS(Movements!$D$4:$D$2003,Movements!$B$4:$B$2003,$A371,Movements!$F$4:$F$2003,Locations!$A$13)-SUMIFS(Movements!$D$4:$D$2003,Movements!$B$4:$B$2003,$A371,Movements!$E$4:$E$2003,Locations!$A$13))</f>
        <v/>
      </c>
      <c r="K371" s="21" t="str">
        <f>IF(OR($A371="",Locations!$A$14=""),"",N(Opening!J371)+SUMIFS(Movements!$D$4:$D$2003,Movements!$B$4:$B$2003,$A371,Movements!$F$4:$F$2003,Locations!$A$14)-SUMIFS(Movements!$D$4:$D$2003,Movements!$B$4:$B$2003,$A371,Movements!$E$4:$E$2003,Locations!$A$14))</f>
        <v/>
      </c>
      <c r="L371" s="22" t="str">
        <f t="shared" si="10"/>
        <v/>
      </c>
      <c r="M371" s="21" t="str">
        <f>IF($A371="","",N(Items!E371))</f>
        <v/>
      </c>
      <c r="N371" s="23" t="str">
        <f t="shared" si="11"/>
        <v/>
      </c>
      <c r="O371" s="21" t="str">
        <f>IF($A371="","",IF(L371&lt;=M371,MAX(0,N(Items!F371)-L371),0))</f>
        <v/>
      </c>
      <c r="P371" s="24" t="str">
        <f>IF($A371="","",ROUND(L371*N(Items!D371),2))</f>
        <v/>
      </c>
    </row>
    <row r="372" spans="1:16" x14ac:dyDescent="0.3">
      <c r="A372" s="16" t="str">
        <f>IF(Items!A372="","",Items!A372)</f>
        <v/>
      </c>
      <c r="B372" s="16" t="str">
        <f>IF($A372="","",Items!B372)</f>
        <v/>
      </c>
      <c r="C372" s="16" t="str">
        <f>IF($A372="","",Items!C372&amp;"")</f>
        <v/>
      </c>
      <c r="D372" s="21" t="str">
        <f>IF(OR($A372="",Locations!$A$7=""),"",N(Opening!C372)+SUMIFS(Movements!$D$4:$D$2003,Movements!$B$4:$B$2003,$A372,Movements!$F$4:$F$2003,Locations!$A$7)-SUMIFS(Movements!$D$4:$D$2003,Movements!$B$4:$B$2003,$A372,Movements!$E$4:$E$2003,Locations!$A$7))</f>
        <v/>
      </c>
      <c r="E372" s="21" t="str">
        <f>IF(OR($A372="",Locations!$A$8=""),"",N(Opening!D372)+SUMIFS(Movements!$D$4:$D$2003,Movements!$B$4:$B$2003,$A372,Movements!$F$4:$F$2003,Locations!$A$8)-SUMIFS(Movements!$D$4:$D$2003,Movements!$B$4:$B$2003,$A372,Movements!$E$4:$E$2003,Locations!$A$8))</f>
        <v/>
      </c>
      <c r="F372" s="21" t="str">
        <f>IF(OR($A372="",Locations!$A$9=""),"",N(Opening!E372)+SUMIFS(Movements!$D$4:$D$2003,Movements!$B$4:$B$2003,$A372,Movements!$F$4:$F$2003,Locations!$A$9)-SUMIFS(Movements!$D$4:$D$2003,Movements!$B$4:$B$2003,$A372,Movements!$E$4:$E$2003,Locations!$A$9))</f>
        <v/>
      </c>
      <c r="G372" s="21" t="str">
        <f>IF(OR($A372="",Locations!$A$10=""),"",N(Opening!F372)+SUMIFS(Movements!$D$4:$D$2003,Movements!$B$4:$B$2003,$A372,Movements!$F$4:$F$2003,Locations!$A$10)-SUMIFS(Movements!$D$4:$D$2003,Movements!$B$4:$B$2003,$A372,Movements!$E$4:$E$2003,Locations!$A$10))</f>
        <v/>
      </c>
      <c r="H372" s="21" t="str">
        <f>IF(OR($A372="",Locations!$A$11=""),"",N(Opening!G372)+SUMIFS(Movements!$D$4:$D$2003,Movements!$B$4:$B$2003,$A372,Movements!$F$4:$F$2003,Locations!$A$11)-SUMIFS(Movements!$D$4:$D$2003,Movements!$B$4:$B$2003,$A372,Movements!$E$4:$E$2003,Locations!$A$11))</f>
        <v/>
      </c>
      <c r="I372" s="21" t="str">
        <f>IF(OR($A372="",Locations!$A$12=""),"",N(Opening!H372)+SUMIFS(Movements!$D$4:$D$2003,Movements!$B$4:$B$2003,$A372,Movements!$F$4:$F$2003,Locations!$A$12)-SUMIFS(Movements!$D$4:$D$2003,Movements!$B$4:$B$2003,$A372,Movements!$E$4:$E$2003,Locations!$A$12))</f>
        <v/>
      </c>
      <c r="J372" s="21" t="str">
        <f>IF(OR($A372="",Locations!$A$13=""),"",N(Opening!I372)+SUMIFS(Movements!$D$4:$D$2003,Movements!$B$4:$B$2003,$A372,Movements!$F$4:$F$2003,Locations!$A$13)-SUMIFS(Movements!$D$4:$D$2003,Movements!$B$4:$B$2003,$A372,Movements!$E$4:$E$2003,Locations!$A$13))</f>
        <v/>
      </c>
      <c r="K372" s="21" t="str">
        <f>IF(OR($A372="",Locations!$A$14=""),"",N(Opening!J372)+SUMIFS(Movements!$D$4:$D$2003,Movements!$B$4:$B$2003,$A372,Movements!$F$4:$F$2003,Locations!$A$14)-SUMIFS(Movements!$D$4:$D$2003,Movements!$B$4:$B$2003,$A372,Movements!$E$4:$E$2003,Locations!$A$14))</f>
        <v/>
      </c>
      <c r="L372" s="22" t="str">
        <f t="shared" si="10"/>
        <v/>
      </c>
      <c r="M372" s="21" t="str">
        <f>IF($A372="","",N(Items!E372))</f>
        <v/>
      </c>
      <c r="N372" s="23" t="str">
        <f t="shared" si="11"/>
        <v/>
      </c>
      <c r="O372" s="21" t="str">
        <f>IF($A372="","",IF(L372&lt;=M372,MAX(0,N(Items!F372)-L372),0))</f>
        <v/>
      </c>
      <c r="P372" s="24" t="str">
        <f>IF($A372="","",ROUND(L372*N(Items!D372),2))</f>
        <v/>
      </c>
    </row>
    <row r="373" spans="1:16" x14ac:dyDescent="0.3">
      <c r="A373" s="16" t="str">
        <f>IF(Items!A373="","",Items!A373)</f>
        <v/>
      </c>
      <c r="B373" s="16" t="str">
        <f>IF($A373="","",Items!B373)</f>
        <v/>
      </c>
      <c r="C373" s="16" t="str">
        <f>IF($A373="","",Items!C373&amp;"")</f>
        <v/>
      </c>
      <c r="D373" s="21" t="str">
        <f>IF(OR($A373="",Locations!$A$7=""),"",N(Opening!C373)+SUMIFS(Movements!$D$4:$D$2003,Movements!$B$4:$B$2003,$A373,Movements!$F$4:$F$2003,Locations!$A$7)-SUMIFS(Movements!$D$4:$D$2003,Movements!$B$4:$B$2003,$A373,Movements!$E$4:$E$2003,Locations!$A$7))</f>
        <v/>
      </c>
      <c r="E373" s="21" t="str">
        <f>IF(OR($A373="",Locations!$A$8=""),"",N(Opening!D373)+SUMIFS(Movements!$D$4:$D$2003,Movements!$B$4:$B$2003,$A373,Movements!$F$4:$F$2003,Locations!$A$8)-SUMIFS(Movements!$D$4:$D$2003,Movements!$B$4:$B$2003,$A373,Movements!$E$4:$E$2003,Locations!$A$8))</f>
        <v/>
      </c>
      <c r="F373" s="21" t="str">
        <f>IF(OR($A373="",Locations!$A$9=""),"",N(Opening!E373)+SUMIFS(Movements!$D$4:$D$2003,Movements!$B$4:$B$2003,$A373,Movements!$F$4:$F$2003,Locations!$A$9)-SUMIFS(Movements!$D$4:$D$2003,Movements!$B$4:$B$2003,$A373,Movements!$E$4:$E$2003,Locations!$A$9))</f>
        <v/>
      </c>
      <c r="G373" s="21" t="str">
        <f>IF(OR($A373="",Locations!$A$10=""),"",N(Opening!F373)+SUMIFS(Movements!$D$4:$D$2003,Movements!$B$4:$B$2003,$A373,Movements!$F$4:$F$2003,Locations!$A$10)-SUMIFS(Movements!$D$4:$D$2003,Movements!$B$4:$B$2003,$A373,Movements!$E$4:$E$2003,Locations!$A$10))</f>
        <v/>
      </c>
      <c r="H373" s="21" t="str">
        <f>IF(OR($A373="",Locations!$A$11=""),"",N(Opening!G373)+SUMIFS(Movements!$D$4:$D$2003,Movements!$B$4:$B$2003,$A373,Movements!$F$4:$F$2003,Locations!$A$11)-SUMIFS(Movements!$D$4:$D$2003,Movements!$B$4:$B$2003,$A373,Movements!$E$4:$E$2003,Locations!$A$11))</f>
        <v/>
      </c>
      <c r="I373" s="21" t="str">
        <f>IF(OR($A373="",Locations!$A$12=""),"",N(Opening!H373)+SUMIFS(Movements!$D$4:$D$2003,Movements!$B$4:$B$2003,$A373,Movements!$F$4:$F$2003,Locations!$A$12)-SUMIFS(Movements!$D$4:$D$2003,Movements!$B$4:$B$2003,$A373,Movements!$E$4:$E$2003,Locations!$A$12))</f>
        <v/>
      </c>
      <c r="J373" s="21" t="str">
        <f>IF(OR($A373="",Locations!$A$13=""),"",N(Opening!I373)+SUMIFS(Movements!$D$4:$D$2003,Movements!$B$4:$B$2003,$A373,Movements!$F$4:$F$2003,Locations!$A$13)-SUMIFS(Movements!$D$4:$D$2003,Movements!$B$4:$B$2003,$A373,Movements!$E$4:$E$2003,Locations!$A$13))</f>
        <v/>
      </c>
      <c r="K373" s="21" t="str">
        <f>IF(OR($A373="",Locations!$A$14=""),"",N(Opening!J373)+SUMIFS(Movements!$D$4:$D$2003,Movements!$B$4:$B$2003,$A373,Movements!$F$4:$F$2003,Locations!$A$14)-SUMIFS(Movements!$D$4:$D$2003,Movements!$B$4:$B$2003,$A373,Movements!$E$4:$E$2003,Locations!$A$14))</f>
        <v/>
      </c>
      <c r="L373" s="22" t="str">
        <f t="shared" si="10"/>
        <v/>
      </c>
      <c r="M373" s="21" t="str">
        <f>IF($A373="","",N(Items!E373))</f>
        <v/>
      </c>
      <c r="N373" s="23" t="str">
        <f t="shared" si="11"/>
        <v/>
      </c>
      <c r="O373" s="21" t="str">
        <f>IF($A373="","",IF(L373&lt;=M373,MAX(0,N(Items!F373)-L373),0))</f>
        <v/>
      </c>
      <c r="P373" s="24" t="str">
        <f>IF($A373="","",ROUND(L373*N(Items!D373),2))</f>
        <v/>
      </c>
    </row>
    <row r="374" spans="1:16" x14ac:dyDescent="0.3">
      <c r="A374" s="16" t="str">
        <f>IF(Items!A374="","",Items!A374)</f>
        <v/>
      </c>
      <c r="B374" s="16" t="str">
        <f>IF($A374="","",Items!B374)</f>
        <v/>
      </c>
      <c r="C374" s="16" t="str">
        <f>IF($A374="","",Items!C374&amp;"")</f>
        <v/>
      </c>
      <c r="D374" s="21" t="str">
        <f>IF(OR($A374="",Locations!$A$7=""),"",N(Opening!C374)+SUMIFS(Movements!$D$4:$D$2003,Movements!$B$4:$B$2003,$A374,Movements!$F$4:$F$2003,Locations!$A$7)-SUMIFS(Movements!$D$4:$D$2003,Movements!$B$4:$B$2003,$A374,Movements!$E$4:$E$2003,Locations!$A$7))</f>
        <v/>
      </c>
      <c r="E374" s="21" t="str">
        <f>IF(OR($A374="",Locations!$A$8=""),"",N(Opening!D374)+SUMIFS(Movements!$D$4:$D$2003,Movements!$B$4:$B$2003,$A374,Movements!$F$4:$F$2003,Locations!$A$8)-SUMIFS(Movements!$D$4:$D$2003,Movements!$B$4:$B$2003,$A374,Movements!$E$4:$E$2003,Locations!$A$8))</f>
        <v/>
      </c>
      <c r="F374" s="21" t="str">
        <f>IF(OR($A374="",Locations!$A$9=""),"",N(Opening!E374)+SUMIFS(Movements!$D$4:$D$2003,Movements!$B$4:$B$2003,$A374,Movements!$F$4:$F$2003,Locations!$A$9)-SUMIFS(Movements!$D$4:$D$2003,Movements!$B$4:$B$2003,$A374,Movements!$E$4:$E$2003,Locations!$A$9))</f>
        <v/>
      </c>
      <c r="G374" s="21" t="str">
        <f>IF(OR($A374="",Locations!$A$10=""),"",N(Opening!F374)+SUMIFS(Movements!$D$4:$D$2003,Movements!$B$4:$B$2003,$A374,Movements!$F$4:$F$2003,Locations!$A$10)-SUMIFS(Movements!$D$4:$D$2003,Movements!$B$4:$B$2003,$A374,Movements!$E$4:$E$2003,Locations!$A$10))</f>
        <v/>
      </c>
      <c r="H374" s="21" t="str">
        <f>IF(OR($A374="",Locations!$A$11=""),"",N(Opening!G374)+SUMIFS(Movements!$D$4:$D$2003,Movements!$B$4:$B$2003,$A374,Movements!$F$4:$F$2003,Locations!$A$11)-SUMIFS(Movements!$D$4:$D$2003,Movements!$B$4:$B$2003,$A374,Movements!$E$4:$E$2003,Locations!$A$11))</f>
        <v/>
      </c>
      <c r="I374" s="21" t="str">
        <f>IF(OR($A374="",Locations!$A$12=""),"",N(Opening!H374)+SUMIFS(Movements!$D$4:$D$2003,Movements!$B$4:$B$2003,$A374,Movements!$F$4:$F$2003,Locations!$A$12)-SUMIFS(Movements!$D$4:$D$2003,Movements!$B$4:$B$2003,$A374,Movements!$E$4:$E$2003,Locations!$A$12))</f>
        <v/>
      </c>
      <c r="J374" s="21" t="str">
        <f>IF(OR($A374="",Locations!$A$13=""),"",N(Opening!I374)+SUMIFS(Movements!$D$4:$D$2003,Movements!$B$4:$B$2003,$A374,Movements!$F$4:$F$2003,Locations!$A$13)-SUMIFS(Movements!$D$4:$D$2003,Movements!$B$4:$B$2003,$A374,Movements!$E$4:$E$2003,Locations!$A$13))</f>
        <v/>
      </c>
      <c r="K374" s="21" t="str">
        <f>IF(OR($A374="",Locations!$A$14=""),"",N(Opening!J374)+SUMIFS(Movements!$D$4:$D$2003,Movements!$B$4:$B$2003,$A374,Movements!$F$4:$F$2003,Locations!$A$14)-SUMIFS(Movements!$D$4:$D$2003,Movements!$B$4:$B$2003,$A374,Movements!$E$4:$E$2003,Locations!$A$14))</f>
        <v/>
      </c>
      <c r="L374" s="22" t="str">
        <f t="shared" si="10"/>
        <v/>
      </c>
      <c r="M374" s="21" t="str">
        <f>IF($A374="","",N(Items!E374))</f>
        <v/>
      </c>
      <c r="N374" s="23" t="str">
        <f t="shared" si="11"/>
        <v/>
      </c>
      <c r="O374" s="21" t="str">
        <f>IF($A374="","",IF(L374&lt;=M374,MAX(0,N(Items!F374)-L374),0))</f>
        <v/>
      </c>
      <c r="P374" s="24" t="str">
        <f>IF($A374="","",ROUND(L374*N(Items!D374),2))</f>
        <v/>
      </c>
    </row>
    <row r="375" spans="1:16" x14ac:dyDescent="0.3">
      <c r="A375" s="16" t="str">
        <f>IF(Items!A375="","",Items!A375)</f>
        <v/>
      </c>
      <c r="B375" s="16" t="str">
        <f>IF($A375="","",Items!B375)</f>
        <v/>
      </c>
      <c r="C375" s="16" t="str">
        <f>IF($A375="","",Items!C375&amp;"")</f>
        <v/>
      </c>
      <c r="D375" s="21" t="str">
        <f>IF(OR($A375="",Locations!$A$7=""),"",N(Opening!C375)+SUMIFS(Movements!$D$4:$D$2003,Movements!$B$4:$B$2003,$A375,Movements!$F$4:$F$2003,Locations!$A$7)-SUMIFS(Movements!$D$4:$D$2003,Movements!$B$4:$B$2003,$A375,Movements!$E$4:$E$2003,Locations!$A$7))</f>
        <v/>
      </c>
      <c r="E375" s="21" t="str">
        <f>IF(OR($A375="",Locations!$A$8=""),"",N(Opening!D375)+SUMIFS(Movements!$D$4:$D$2003,Movements!$B$4:$B$2003,$A375,Movements!$F$4:$F$2003,Locations!$A$8)-SUMIFS(Movements!$D$4:$D$2003,Movements!$B$4:$B$2003,$A375,Movements!$E$4:$E$2003,Locations!$A$8))</f>
        <v/>
      </c>
      <c r="F375" s="21" t="str">
        <f>IF(OR($A375="",Locations!$A$9=""),"",N(Opening!E375)+SUMIFS(Movements!$D$4:$D$2003,Movements!$B$4:$B$2003,$A375,Movements!$F$4:$F$2003,Locations!$A$9)-SUMIFS(Movements!$D$4:$D$2003,Movements!$B$4:$B$2003,$A375,Movements!$E$4:$E$2003,Locations!$A$9))</f>
        <v/>
      </c>
      <c r="G375" s="21" t="str">
        <f>IF(OR($A375="",Locations!$A$10=""),"",N(Opening!F375)+SUMIFS(Movements!$D$4:$D$2003,Movements!$B$4:$B$2003,$A375,Movements!$F$4:$F$2003,Locations!$A$10)-SUMIFS(Movements!$D$4:$D$2003,Movements!$B$4:$B$2003,$A375,Movements!$E$4:$E$2003,Locations!$A$10))</f>
        <v/>
      </c>
      <c r="H375" s="21" t="str">
        <f>IF(OR($A375="",Locations!$A$11=""),"",N(Opening!G375)+SUMIFS(Movements!$D$4:$D$2003,Movements!$B$4:$B$2003,$A375,Movements!$F$4:$F$2003,Locations!$A$11)-SUMIFS(Movements!$D$4:$D$2003,Movements!$B$4:$B$2003,$A375,Movements!$E$4:$E$2003,Locations!$A$11))</f>
        <v/>
      </c>
      <c r="I375" s="21" t="str">
        <f>IF(OR($A375="",Locations!$A$12=""),"",N(Opening!H375)+SUMIFS(Movements!$D$4:$D$2003,Movements!$B$4:$B$2003,$A375,Movements!$F$4:$F$2003,Locations!$A$12)-SUMIFS(Movements!$D$4:$D$2003,Movements!$B$4:$B$2003,$A375,Movements!$E$4:$E$2003,Locations!$A$12))</f>
        <v/>
      </c>
      <c r="J375" s="21" t="str">
        <f>IF(OR($A375="",Locations!$A$13=""),"",N(Opening!I375)+SUMIFS(Movements!$D$4:$D$2003,Movements!$B$4:$B$2003,$A375,Movements!$F$4:$F$2003,Locations!$A$13)-SUMIFS(Movements!$D$4:$D$2003,Movements!$B$4:$B$2003,$A375,Movements!$E$4:$E$2003,Locations!$A$13))</f>
        <v/>
      </c>
      <c r="K375" s="21" t="str">
        <f>IF(OR($A375="",Locations!$A$14=""),"",N(Opening!J375)+SUMIFS(Movements!$D$4:$D$2003,Movements!$B$4:$B$2003,$A375,Movements!$F$4:$F$2003,Locations!$A$14)-SUMIFS(Movements!$D$4:$D$2003,Movements!$B$4:$B$2003,$A375,Movements!$E$4:$E$2003,Locations!$A$14))</f>
        <v/>
      </c>
      <c r="L375" s="22" t="str">
        <f t="shared" si="10"/>
        <v/>
      </c>
      <c r="M375" s="21" t="str">
        <f>IF($A375="","",N(Items!E375))</f>
        <v/>
      </c>
      <c r="N375" s="23" t="str">
        <f t="shared" si="11"/>
        <v/>
      </c>
      <c r="O375" s="21" t="str">
        <f>IF($A375="","",IF(L375&lt;=M375,MAX(0,N(Items!F375)-L375),0))</f>
        <v/>
      </c>
      <c r="P375" s="24" t="str">
        <f>IF($A375="","",ROUND(L375*N(Items!D375),2))</f>
        <v/>
      </c>
    </row>
    <row r="376" spans="1:16" x14ac:dyDescent="0.3">
      <c r="A376" s="16" t="str">
        <f>IF(Items!A376="","",Items!A376)</f>
        <v/>
      </c>
      <c r="B376" s="16" t="str">
        <f>IF($A376="","",Items!B376)</f>
        <v/>
      </c>
      <c r="C376" s="16" t="str">
        <f>IF($A376="","",Items!C376&amp;"")</f>
        <v/>
      </c>
      <c r="D376" s="21" t="str">
        <f>IF(OR($A376="",Locations!$A$7=""),"",N(Opening!C376)+SUMIFS(Movements!$D$4:$D$2003,Movements!$B$4:$B$2003,$A376,Movements!$F$4:$F$2003,Locations!$A$7)-SUMIFS(Movements!$D$4:$D$2003,Movements!$B$4:$B$2003,$A376,Movements!$E$4:$E$2003,Locations!$A$7))</f>
        <v/>
      </c>
      <c r="E376" s="21" t="str">
        <f>IF(OR($A376="",Locations!$A$8=""),"",N(Opening!D376)+SUMIFS(Movements!$D$4:$D$2003,Movements!$B$4:$B$2003,$A376,Movements!$F$4:$F$2003,Locations!$A$8)-SUMIFS(Movements!$D$4:$D$2003,Movements!$B$4:$B$2003,$A376,Movements!$E$4:$E$2003,Locations!$A$8))</f>
        <v/>
      </c>
      <c r="F376" s="21" t="str">
        <f>IF(OR($A376="",Locations!$A$9=""),"",N(Opening!E376)+SUMIFS(Movements!$D$4:$D$2003,Movements!$B$4:$B$2003,$A376,Movements!$F$4:$F$2003,Locations!$A$9)-SUMIFS(Movements!$D$4:$D$2003,Movements!$B$4:$B$2003,$A376,Movements!$E$4:$E$2003,Locations!$A$9))</f>
        <v/>
      </c>
      <c r="G376" s="21" t="str">
        <f>IF(OR($A376="",Locations!$A$10=""),"",N(Opening!F376)+SUMIFS(Movements!$D$4:$D$2003,Movements!$B$4:$B$2003,$A376,Movements!$F$4:$F$2003,Locations!$A$10)-SUMIFS(Movements!$D$4:$D$2003,Movements!$B$4:$B$2003,$A376,Movements!$E$4:$E$2003,Locations!$A$10))</f>
        <v/>
      </c>
      <c r="H376" s="21" t="str">
        <f>IF(OR($A376="",Locations!$A$11=""),"",N(Opening!G376)+SUMIFS(Movements!$D$4:$D$2003,Movements!$B$4:$B$2003,$A376,Movements!$F$4:$F$2003,Locations!$A$11)-SUMIFS(Movements!$D$4:$D$2003,Movements!$B$4:$B$2003,$A376,Movements!$E$4:$E$2003,Locations!$A$11))</f>
        <v/>
      </c>
      <c r="I376" s="21" t="str">
        <f>IF(OR($A376="",Locations!$A$12=""),"",N(Opening!H376)+SUMIFS(Movements!$D$4:$D$2003,Movements!$B$4:$B$2003,$A376,Movements!$F$4:$F$2003,Locations!$A$12)-SUMIFS(Movements!$D$4:$D$2003,Movements!$B$4:$B$2003,$A376,Movements!$E$4:$E$2003,Locations!$A$12))</f>
        <v/>
      </c>
      <c r="J376" s="21" t="str">
        <f>IF(OR($A376="",Locations!$A$13=""),"",N(Opening!I376)+SUMIFS(Movements!$D$4:$D$2003,Movements!$B$4:$B$2003,$A376,Movements!$F$4:$F$2003,Locations!$A$13)-SUMIFS(Movements!$D$4:$D$2003,Movements!$B$4:$B$2003,$A376,Movements!$E$4:$E$2003,Locations!$A$13))</f>
        <v/>
      </c>
      <c r="K376" s="21" t="str">
        <f>IF(OR($A376="",Locations!$A$14=""),"",N(Opening!J376)+SUMIFS(Movements!$D$4:$D$2003,Movements!$B$4:$B$2003,$A376,Movements!$F$4:$F$2003,Locations!$A$14)-SUMIFS(Movements!$D$4:$D$2003,Movements!$B$4:$B$2003,$A376,Movements!$E$4:$E$2003,Locations!$A$14))</f>
        <v/>
      </c>
      <c r="L376" s="22" t="str">
        <f t="shared" si="10"/>
        <v/>
      </c>
      <c r="M376" s="21" t="str">
        <f>IF($A376="","",N(Items!E376))</f>
        <v/>
      </c>
      <c r="N376" s="23" t="str">
        <f t="shared" si="11"/>
        <v/>
      </c>
      <c r="O376" s="21" t="str">
        <f>IF($A376="","",IF(L376&lt;=M376,MAX(0,N(Items!F376)-L376),0))</f>
        <v/>
      </c>
      <c r="P376" s="24" t="str">
        <f>IF($A376="","",ROUND(L376*N(Items!D376),2))</f>
        <v/>
      </c>
    </row>
    <row r="377" spans="1:16" x14ac:dyDescent="0.3">
      <c r="A377" s="16" t="str">
        <f>IF(Items!A377="","",Items!A377)</f>
        <v/>
      </c>
      <c r="B377" s="16" t="str">
        <f>IF($A377="","",Items!B377)</f>
        <v/>
      </c>
      <c r="C377" s="16" t="str">
        <f>IF($A377="","",Items!C377&amp;"")</f>
        <v/>
      </c>
      <c r="D377" s="21" t="str">
        <f>IF(OR($A377="",Locations!$A$7=""),"",N(Opening!C377)+SUMIFS(Movements!$D$4:$D$2003,Movements!$B$4:$B$2003,$A377,Movements!$F$4:$F$2003,Locations!$A$7)-SUMIFS(Movements!$D$4:$D$2003,Movements!$B$4:$B$2003,$A377,Movements!$E$4:$E$2003,Locations!$A$7))</f>
        <v/>
      </c>
      <c r="E377" s="21" t="str">
        <f>IF(OR($A377="",Locations!$A$8=""),"",N(Opening!D377)+SUMIFS(Movements!$D$4:$D$2003,Movements!$B$4:$B$2003,$A377,Movements!$F$4:$F$2003,Locations!$A$8)-SUMIFS(Movements!$D$4:$D$2003,Movements!$B$4:$B$2003,$A377,Movements!$E$4:$E$2003,Locations!$A$8))</f>
        <v/>
      </c>
      <c r="F377" s="21" t="str">
        <f>IF(OR($A377="",Locations!$A$9=""),"",N(Opening!E377)+SUMIFS(Movements!$D$4:$D$2003,Movements!$B$4:$B$2003,$A377,Movements!$F$4:$F$2003,Locations!$A$9)-SUMIFS(Movements!$D$4:$D$2003,Movements!$B$4:$B$2003,$A377,Movements!$E$4:$E$2003,Locations!$A$9))</f>
        <v/>
      </c>
      <c r="G377" s="21" t="str">
        <f>IF(OR($A377="",Locations!$A$10=""),"",N(Opening!F377)+SUMIFS(Movements!$D$4:$D$2003,Movements!$B$4:$B$2003,$A377,Movements!$F$4:$F$2003,Locations!$A$10)-SUMIFS(Movements!$D$4:$D$2003,Movements!$B$4:$B$2003,$A377,Movements!$E$4:$E$2003,Locations!$A$10))</f>
        <v/>
      </c>
      <c r="H377" s="21" t="str">
        <f>IF(OR($A377="",Locations!$A$11=""),"",N(Opening!G377)+SUMIFS(Movements!$D$4:$D$2003,Movements!$B$4:$B$2003,$A377,Movements!$F$4:$F$2003,Locations!$A$11)-SUMIFS(Movements!$D$4:$D$2003,Movements!$B$4:$B$2003,$A377,Movements!$E$4:$E$2003,Locations!$A$11))</f>
        <v/>
      </c>
      <c r="I377" s="21" t="str">
        <f>IF(OR($A377="",Locations!$A$12=""),"",N(Opening!H377)+SUMIFS(Movements!$D$4:$D$2003,Movements!$B$4:$B$2003,$A377,Movements!$F$4:$F$2003,Locations!$A$12)-SUMIFS(Movements!$D$4:$D$2003,Movements!$B$4:$B$2003,$A377,Movements!$E$4:$E$2003,Locations!$A$12))</f>
        <v/>
      </c>
      <c r="J377" s="21" t="str">
        <f>IF(OR($A377="",Locations!$A$13=""),"",N(Opening!I377)+SUMIFS(Movements!$D$4:$D$2003,Movements!$B$4:$B$2003,$A377,Movements!$F$4:$F$2003,Locations!$A$13)-SUMIFS(Movements!$D$4:$D$2003,Movements!$B$4:$B$2003,$A377,Movements!$E$4:$E$2003,Locations!$A$13))</f>
        <v/>
      </c>
      <c r="K377" s="21" t="str">
        <f>IF(OR($A377="",Locations!$A$14=""),"",N(Opening!J377)+SUMIFS(Movements!$D$4:$D$2003,Movements!$B$4:$B$2003,$A377,Movements!$F$4:$F$2003,Locations!$A$14)-SUMIFS(Movements!$D$4:$D$2003,Movements!$B$4:$B$2003,$A377,Movements!$E$4:$E$2003,Locations!$A$14))</f>
        <v/>
      </c>
      <c r="L377" s="22" t="str">
        <f t="shared" si="10"/>
        <v/>
      </c>
      <c r="M377" s="21" t="str">
        <f>IF($A377="","",N(Items!E377))</f>
        <v/>
      </c>
      <c r="N377" s="23" t="str">
        <f t="shared" si="11"/>
        <v/>
      </c>
      <c r="O377" s="21" t="str">
        <f>IF($A377="","",IF(L377&lt;=M377,MAX(0,N(Items!F377)-L377),0))</f>
        <v/>
      </c>
      <c r="P377" s="24" t="str">
        <f>IF($A377="","",ROUND(L377*N(Items!D377),2))</f>
        <v/>
      </c>
    </row>
    <row r="378" spans="1:16" x14ac:dyDescent="0.3">
      <c r="A378" s="16" t="str">
        <f>IF(Items!A378="","",Items!A378)</f>
        <v/>
      </c>
      <c r="B378" s="16" t="str">
        <f>IF($A378="","",Items!B378)</f>
        <v/>
      </c>
      <c r="C378" s="16" t="str">
        <f>IF($A378="","",Items!C378&amp;"")</f>
        <v/>
      </c>
      <c r="D378" s="21" t="str">
        <f>IF(OR($A378="",Locations!$A$7=""),"",N(Opening!C378)+SUMIFS(Movements!$D$4:$D$2003,Movements!$B$4:$B$2003,$A378,Movements!$F$4:$F$2003,Locations!$A$7)-SUMIFS(Movements!$D$4:$D$2003,Movements!$B$4:$B$2003,$A378,Movements!$E$4:$E$2003,Locations!$A$7))</f>
        <v/>
      </c>
      <c r="E378" s="21" t="str">
        <f>IF(OR($A378="",Locations!$A$8=""),"",N(Opening!D378)+SUMIFS(Movements!$D$4:$D$2003,Movements!$B$4:$B$2003,$A378,Movements!$F$4:$F$2003,Locations!$A$8)-SUMIFS(Movements!$D$4:$D$2003,Movements!$B$4:$B$2003,$A378,Movements!$E$4:$E$2003,Locations!$A$8))</f>
        <v/>
      </c>
      <c r="F378" s="21" t="str">
        <f>IF(OR($A378="",Locations!$A$9=""),"",N(Opening!E378)+SUMIFS(Movements!$D$4:$D$2003,Movements!$B$4:$B$2003,$A378,Movements!$F$4:$F$2003,Locations!$A$9)-SUMIFS(Movements!$D$4:$D$2003,Movements!$B$4:$B$2003,$A378,Movements!$E$4:$E$2003,Locations!$A$9))</f>
        <v/>
      </c>
      <c r="G378" s="21" t="str">
        <f>IF(OR($A378="",Locations!$A$10=""),"",N(Opening!F378)+SUMIFS(Movements!$D$4:$D$2003,Movements!$B$4:$B$2003,$A378,Movements!$F$4:$F$2003,Locations!$A$10)-SUMIFS(Movements!$D$4:$D$2003,Movements!$B$4:$B$2003,$A378,Movements!$E$4:$E$2003,Locations!$A$10))</f>
        <v/>
      </c>
      <c r="H378" s="21" t="str">
        <f>IF(OR($A378="",Locations!$A$11=""),"",N(Opening!G378)+SUMIFS(Movements!$D$4:$D$2003,Movements!$B$4:$B$2003,$A378,Movements!$F$4:$F$2003,Locations!$A$11)-SUMIFS(Movements!$D$4:$D$2003,Movements!$B$4:$B$2003,$A378,Movements!$E$4:$E$2003,Locations!$A$11))</f>
        <v/>
      </c>
      <c r="I378" s="21" t="str">
        <f>IF(OR($A378="",Locations!$A$12=""),"",N(Opening!H378)+SUMIFS(Movements!$D$4:$D$2003,Movements!$B$4:$B$2003,$A378,Movements!$F$4:$F$2003,Locations!$A$12)-SUMIFS(Movements!$D$4:$D$2003,Movements!$B$4:$B$2003,$A378,Movements!$E$4:$E$2003,Locations!$A$12))</f>
        <v/>
      </c>
      <c r="J378" s="21" t="str">
        <f>IF(OR($A378="",Locations!$A$13=""),"",N(Opening!I378)+SUMIFS(Movements!$D$4:$D$2003,Movements!$B$4:$B$2003,$A378,Movements!$F$4:$F$2003,Locations!$A$13)-SUMIFS(Movements!$D$4:$D$2003,Movements!$B$4:$B$2003,$A378,Movements!$E$4:$E$2003,Locations!$A$13))</f>
        <v/>
      </c>
      <c r="K378" s="21" t="str">
        <f>IF(OR($A378="",Locations!$A$14=""),"",N(Opening!J378)+SUMIFS(Movements!$D$4:$D$2003,Movements!$B$4:$B$2003,$A378,Movements!$F$4:$F$2003,Locations!$A$14)-SUMIFS(Movements!$D$4:$D$2003,Movements!$B$4:$B$2003,$A378,Movements!$E$4:$E$2003,Locations!$A$14))</f>
        <v/>
      </c>
      <c r="L378" s="22" t="str">
        <f t="shared" si="10"/>
        <v/>
      </c>
      <c r="M378" s="21" t="str">
        <f>IF($A378="","",N(Items!E378))</f>
        <v/>
      </c>
      <c r="N378" s="23" t="str">
        <f t="shared" si="11"/>
        <v/>
      </c>
      <c r="O378" s="21" t="str">
        <f>IF($A378="","",IF(L378&lt;=M378,MAX(0,N(Items!F378)-L378),0))</f>
        <v/>
      </c>
      <c r="P378" s="24" t="str">
        <f>IF($A378="","",ROUND(L378*N(Items!D378),2))</f>
        <v/>
      </c>
    </row>
    <row r="379" spans="1:16" x14ac:dyDescent="0.3">
      <c r="A379" s="16" t="str">
        <f>IF(Items!A379="","",Items!A379)</f>
        <v/>
      </c>
      <c r="B379" s="16" t="str">
        <f>IF($A379="","",Items!B379)</f>
        <v/>
      </c>
      <c r="C379" s="16" t="str">
        <f>IF($A379="","",Items!C379&amp;"")</f>
        <v/>
      </c>
      <c r="D379" s="21" t="str">
        <f>IF(OR($A379="",Locations!$A$7=""),"",N(Opening!C379)+SUMIFS(Movements!$D$4:$D$2003,Movements!$B$4:$B$2003,$A379,Movements!$F$4:$F$2003,Locations!$A$7)-SUMIFS(Movements!$D$4:$D$2003,Movements!$B$4:$B$2003,$A379,Movements!$E$4:$E$2003,Locations!$A$7))</f>
        <v/>
      </c>
      <c r="E379" s="21" t="str">
        <f>IF(OR($A379="",Locations!$A$8=""),"",N(Opening!D379)+SUMIFS(Movements!$D$4:$D$2003,Movements!$B$4:$B$2003,$A379,Movements!$F$4:$F$2003,Locations!$A$8)-SUMIFS(Movements!$D$4:$D$2003,Movements!$B$4:$B$2003,$A379,Movements!$E$4:$E$2003,Locations!$A$8))</f>
        <v/>
      </c>
      <c r="F379" s="21" t="str">
        <f>IF(OR($A379="",Locations!$A$9=""),"",N(Opening!E379)+SUMIFS(Movements!$D$4:$D$2003,Movements!$B$4:$B$2003,$A379,Movements!$F$4:$F$2003,Locations!$A$9)-SUMIFS(Movements!$D$4:$D$2003,Movements!$B$4:$B$2003,$A379,Movements!$E$4:$E$2003,Locations!$A$9))</f>
        <v/>
      </c>
      <c r="G379" s="21" t="str">
        <f>IF(OR($A379="",Locations!$A$10=""),"",N(Opening!F379)+SUMIFS(Movements!$D$4:$D$2003,Movements!$B$4:$B$2003,$A379,Movements!$F$4:$F$2003,Locations!$A$10)-SUMIFS(Movements!$D$4:$D$2003,Movements!$B$4:$B$2003,$A379,Movements!$E$4:$E$2003,Locations!$A$10))</f>
        <v/>
      </c>
      <c r="H379" s="21" t="str">
        <f>IF(OR($A379="",Locations!$A$11=""),"",N(Opening!G379)+SUMIFS(Movements!$D$4:$D$2003,Movements!$B$4:$B$2003,$A379,Movements!$F$4:$F$2003,Locations!$A$11)-SUMIFS(Movements!$D$4:$D$2003,Movements!$B$4:$B$2003,$A379,Movements!$E$4:$E$2003,Locations!$A$11))</f>
        <v/>
      </c>
      <c r="I379" s="21" t="str">
        <f>IF(OR($A379="",Locations!$A$12=""),"",N(Opening!H379)+SUMIFS(Movements!$D$4:$D$2003,Movements!$B$4:$B$2003,$A379,Movements!$F$4:$F$2003,Locations!$A$12)-SUMIFS(Movements!$D$4:$D$2003,Movements!$B$4:$B$2003,$A379,Movements!$E$4:$E$2003,Locations!$A$12))</f>
        <v/>
      </c>
      <c r="J379" s="21" t="str">
        <f>IF(OR($A379="",Locations!$A$13=""),"",N(Opening!I379)+SUMIFS(Movements!$D$4:$D$2003,Movements!$B$4:$B$2003,$A379,Movements!$F$4:$F$2003,Locations!$A$13)-SUMIFS(Movements!$D$4:$D$2003,Movements!$B$4:$B$2003,$A379,Movements!$E$4:$E$2003,Locations!$A$13))</f>
        <v/>
      </c>
      <c r="K379" s="21" t="str">
        <f>IF(OR($A379="",Locations!$A$14=""),"",N(Opening!J379)+SUMIFS(Movements!$D$4:$D$2003,Movements!$B$4:$B$2003,$A379,Movements!$F$4:$F$2003,Locations!$A$14)-SUMIFS(Movements!$D$4:$D$2003,Movements!$B$4:$B$2003,$A379,Movements!$E$4:$E$2003,Locations!$A$14))</f>
        <v/>
      </c>
      <c r="L379" s="22" t="str">
        <f t="shared" si="10"/>
        <v/>
      </c>
      <c r="M379" s="21" t="str">
        <f>IF($A379="","",N(Items!E379))</f>
        <v/>
      </c>
      <c r="N379" s="23" t="str">
        <f t="shared" si="11"/>
        <v/>
      </c>
      <c r="O379" s="21" t="str">
        <f>IF($A379="","",IF(L379&lt;=M379,MAX(0,N(Items!F379)-L379),0))</f>
        <v/>
      </c>
      <c r="P379" s="24" t="str">
        <f>IF($A379="","",ROUND(L379*N(Items!D379),2))</f>
        <v/>
      </c>
    </row>
    <row r="380" spans="1:16" x14ac:dyDescent="0.3">
      <c r="A380" s="16" t="str">
        <f>IF(Items!A380="","",Items!A380)</f>
        <v/>
      </c>
      <c r="B380" s="16" t="str">
        <f>IF($A380="","",Items!B380)</f>
        <v/>
      </c>
      <c r="C380" s="16" t="str">
        <f>IF($A380="","",Items!C380&amp;"")</f>
        <v/>
      </c>
      <c r="D380" s="21" t="str">
        <f>IF(OR($A380="",Locations!$A$7=""),"",N(Opening!C380)+SUMIFS(Movements!$D$4:$D$2003,Movements!$B$4:$B$2003,$A380,Movements!$F$4:$F$2003,Locations!$A$7)-SUMIFS(Movements!$D$4:$D$2003,Movements!$B$4:$B$2003,$A380,Movements!$E$4:$E$2003,Locations!$A$7))</f>
        <v/>
      </c>
      <c r="E380" s="21" t="str">
        <f>IF(OR($A380="",Locations!$A$8=""),"",N(Opening!D380)+SUMIFS(Movements!$D$4:$D$2003,Movements!$B$4:$B$2003,$A380,Movements!$F$4:$F$2003,Locations!$A$8)-SUMIFS(Movements!$D$4:$D$2003,Movements!$B$4:$B$2003,$A380,Movements!$E$4:$E$2003,Locations!$A$8))</f>
        <v/>
      </c>
      <c r="F380" s="21" t="str">
        <f>IF(OR($A380="",Locations!$A$9=""),"",N(Opening!E380)+SUMIFS(Movements!$D$4:$D$2003,Movements!$B$4:$B$2003,$A380,Movements!$F$4:$F$2003,Locations!$A$9)-SUMIFS(Movements!$D$4:$D$2003,Movements!$B$4:$B$2003,$A380,Movements!$E$4:$E$2003,Locations!$A$9))</f>
        <v/>
      </c>
      <c r="G380" s="21" t="str">
        <f>IF(OR($A380="",Locations!$A$10=""),"",N(Opening!F380)+SUMIFS(Movements!$D$4:$D$2003,Movements!$B$4:$B$2003,$A380,Movements!$F$4:$F$2003,Locations!$A$10)-SUMIFS(Movements!$D$4:$D$2003,Movements!$B$4:$B$2003,$A380,Movements!$E$4:$E$2003,Locations!$A$10))</f>
        <v/>
      </c>
      <c r="H380" s="21" t="str">
        <f>IF(OR($A380="",Locations!$A$11=""),"",N(Opening!G380)+SUMIFS(Movements!$D$4:$D$2003,Movements!$B$4:$B$2003,$A380,Movements!$F$4:$F$2003,Locations!$A$11)-SUMIFS(Movements!$D$4:$D$2003,Movements!$B$4:$B$2003,$A380,Movements!$E$4:$E$2003,Locations!$A$11))</f>
        <v/>
      </c>
      <c r="I380" s="21" t="str">
        <f>IF(OR($A380="",Locations!$A$12=""),"",N(Opening!H380)+SUMIFS(Movements!$D$4:$D$2003,Movements!$B$4:$B$2003,$A380,Movements!$F$4:$F$2003,Locations!$A$12)-SUMIFS(Movements!$D$4:$D$2003,Movements!$B$4:$B$2003,$A380,Movements!$E$4:$E$2003,Locations!$A$12))</f>
        <v/>
      </c>
      <c r="J380" s="21" t="str">
        <f>IF(OR($A380="",Locations!$A$13=""),"",N(Opening!I380)+SUMIFS(Movements!$D$4:$D$2003,Movements!$B$4:$B$2003,$A380,Movements!$F$4:$F$2003,Locations!$A$13)-SUMIFS(Movements!$D$4:$D$2003,Movements!$B$4:$B$2003,$A380,Movements!$E$4:$E$2003,Locations!$A$13))</f>
        <v/>
      </c>
      <c r="K380" s="21" t="str">
        <f>IF(OR($A380="",Locations!$A$14=""),"",N(Opening!J380)+SUMIFS(Movements!$D$4:$D$2003,Movements!$B$4:$B$2003,$A380,Movements!$F$4:$F$2003,Locations!$A$14)-SUMIFS(Movements!$D$4:$D$2003,Movements!$B$4:$B$2003,$A380,Movements!$E$4:$E$2003,Locations!$A$14))</f>
        <v/>
      </c>
      <c r="L380" s="22" t="str">
        <f t="shared" si="10"/>
        <v/>
      </c>
      <c r="M380" s="21" t="str">
        <f>IF($A380="","",N(Items!E380))</f>
        <v/>
      </c>
      <c r="N380" s="23" t="str">
        <f t="shared" si="11"/>
        <v/>
      </c>
      <c r="O380" s="21" t="str">
        <f>IF($A380="","",IF(L380&lt;=M380,MAX(0,N(Items!F380)-L380),0))</f>
        <v/>
      </c>
      <c r="P380" s="24" t="str">
        <f>IF($A380="","",ROUND(L380*N(Items!D380),2))</f>
        <v/>
      </c>
    </row>
    <row r="381" spans="1:16" x14ac:dyDescent="0.3">
      <c r="A381" s="16" t="str">
        <f>IF(Items!A381="","",Items!A381)</f>
        <v/>
      </c>
      <c r="B381" s="16" t="str">
        <f>IF($A381="","",Items!B381)</f>
        <v/>
      </c>
      <c r="C381" s="16" t="str">
        <f>IF($A381="","",Items!C381&amp;"")</f>
        <v/>
      </c>
      <c r="D381" s="21" t="str">
        <f>IF(OR($A381="",Locations!$A$7=""),"",N(Opening!C381)+SUMIFS(Movements!$D$4:$D$2003,Movements!$B$4:$B$2003,$A381,Movements!$F$4:$F$2003,Locations!$A$7)-SUMIFS(Movements!$D$4:$D$2003,Movements!$B$4:$B$2003,$A381,Movements!$E$4:$E$2003,Locations!$A$7))</f>
        <v/>
      </c>
      <c r="E381" s="21" t="str">
        <f>IF(OR($A381="",Locations!$A$8=""),"",N(Opening!D381)+SUMIFS(Movements!$D$4:$D$2003,Movements!$B$4:$B$2003,$A381,Movements!$F$4:$F$2003,Locations!$A$8)-SUMIFS(Movements!$D$4:$D$2003,Movements!$B$4:$B$2003,$A381,Movements!$E$4:$E$2003,Locations!$A$8))</f>
        <v/>
      </c>
      <c r="F381" s="21" t="str">
        <f>IF(OR($A381="",Locations!$A$9=""),"",N(Opening!E381)+SUMIFS(Movements!$D$4:$D$2003,Movements!$B$4:$B$2003,$A381,Movements!$F$4:$F$2003,Locations!$A$9)-SUMIFS(Movements!$D$4:$D$2003,Movements!$B$4:$B$2003,$A381,Movements!$E$4:$E$2003,Locations!$A$9))</f>
        <v/>
      </c>
      <c r="G381" s="21" t="str">
        <f>IF(OR($A381="",Locations!$A$10=""),"",N(Opening!F381)+SUMIFS(Movements!$D$4:$D$2003,Movements!$B$4:$B$2003,$A381,Movements!$F$4:$F$2003,Locations!$A$10)-SUMIFS(Movements!$D$4:$D$2003,Movements!$B$4:$B$2003,$A381,Movements!$E$4:$E$2003,Locations!$A$10))</f>
        <v/>
      </c>
      <c r="H381" s="21" t="str">
        <f>IF(OR($A381="",Locations!$A$11=""),"",N(Opening!G381)+SUMIFS(Movements!$D$4:$D$2003,Movements!$B$4:$B$2003,$A381,Movements!$F$4:$F$2003,Locations!$A$11)-SUMIFS(Movements!$D$4:$D$2003,Movements!$B$4:$B$2003,$A381,Movements!$E$4:$E$2003,Locations!$A$11))</f>
        <v/>
      </c>
      <c r="I381" s="21" t="str">
        <f>IF(OR($A381="",Locations!$A$12=""),"",N(Opening!H381)+SUMIFS(Movements!$D$4:$D$2003,Movements!$B$4:$B$2003,$A381,Movements!$F$4:$F$2003,Locations!$A$12)-SUMIFS(Movements!$D$4:$D$2003,Movements!$B$4:$B$2003,$A381,Movements!$E$4:$E$2003,Locations!$A$12))</f>
        <v/>
      </c>
      <c r="J381" s="21" t="str">
        <f>IF(OR($A381="",Locations!$A$13=""),"",N(Opening!I381)+SUMIFS(Movements!$D$4:$D$2003,Movements!$B$4:$B$2003,$A381,Movements!$F$4:$F$2003,Locations!$A$13)-SUMIFS(Movements!$D$4:$D$2003,Movements!$B$4:$B$2003,$A381,Movements!$E$4:$E$2003,Locations!$A$13))</f>
        <v/>
      </c>
      <c r="K381" s="21" t="str">
        <f>IF(OR($A381="",Locations!$A$14=""),"",N(Opening!J381)+SUMIFS(Movements!$D$4:$D$2003,Movements!$B$4:$B$2003,$A381,Movements!$F$4:$F$2003,Locations!$A$14)-SUMIFS(Movements!$D$4:$D$2003,Movements!$B$4:$B$2003,$A381,Movements!$E$4:$E$2003,Locations!$A$14))</f>
        <v/>
      </c>
      <c r="L381" s="22" t="str">
        <f t="shared" si="10"/>
        <v/>
      </c>
      <c r="M381" s="21" t="str">
        <f>IF($A381="","",N(Items!E381))</f>
        <v/>
      </c>
      <c r="N381" s="23" t="str">
        <f t="shared" si="11"/>
        <v/>
      </c>
      <c r="O381" s="21" t="str">
        <f>IF($A381="","",IF(L381&lt;=M381,MAX(0,N(Items!F381)-L381),0))</f>
        <v/>
      </c>
      <c r="P381" s="24" t="str">
        <f>IF($A381="","",ROUND(L381*N(Items!D381),2))</f>
        <v/>
      </c>
    </row>
    <row r="382" spans="1:16" x14ac:dyDescent="0.3">
      <c r="A382" s="16" t="str">
        <f>IF(Items!A382="","",Items!A382)</f>
        <v/>
      </c>
      <c r="B382" s="16" t="str">
        <f>IF($A382="","",Items!B382)</f>
        <v/>
      </c>
      <c r="C382" s="16" t="str">
        <f>IF($A382="","",Items!C382&amp;"")</f>
        <v/>
      </c>
      <c r="D382" s="21" t="str">
        <f>IF(OR($A382="",Locations!$A$7=""),"",N(Opening!C382)+SUMIFS(Movements!$D$4:$D$2003,Movements!$B$4:$B$2003,$A382,Movements!$F$4:$F$2003,Locations!$A$7)-SUMIFS(Movements!$D$4:$D$2003,Movements!$B$4:$B$2003,$A382,Movements!$E$4:$E$2003,Locations!$A$7))</f>
        <v/>
      </c>
      <c r="E382" s="21" t="str">
        <f>IF(OR($A382="",Locations!$A$8=""),"",N(Opening!D382)+SUMIFS(Movements!$D$4:$D$2003,Movements!$B$4:$B$2003,$A382,Movements!$F$4:$F$2003,Locations!$A$8)-SUMIFS(Movements!$D$4:$D$2003,Movements!$B$4:$B$2003,$A382,Movements!$E$4:$E$2003,Locations!$A$8))</f>
        <v/>
      </c>
      <c r="F382" s="21" t="str">
        <f>IF(OR($A382="",Locations!$A$9=""),"",N(Opening!E382)+SUMIFS(Movements!$D$4:$D$2003,Movements!$B$4:$B$2003,$A382,Movements!$F$4:$F$2003,Locations!$A$9)-SUMIFS(Movements!$D$4:$D$2003,Movements!$B$4:$B$2003,$A382,Movements!$E$4:$E$2003,Locations!$A$9))</f>
        <v/>
      </c>
      <c r="G382" s="21" t="str">
        <f>IF(OR($A382="",Locations!$A$10=""),"",N(Opening!F382)+SUMIFS(Movements!$D$4:$D$2003,Movements!$B$4:$B$2003,$A382,Movements!$F$4:$F$2003,Locations!$A$10)-SUMIFS(Movements!$D$4:$D$2003,Movements!$B$4:$B$2003,$A382,Movements!$E$4:$E$2003,Locations!$A$10))</f>
        <v/>
      </c>
      <c r="H382" s="21" t="str">
        <f>IF(OR($A382="",Locations!$A$11=""),"",N(Opening!G382)+SUMIFS(Movements!$D$4:$D$2003,Movements!$B$4:$B$2003,$A382,Movements!$F$4:$F$2003,Locations!$A$11)-SUMIFS(Movements!$D$4:$D$2003,Movements!$B$4:$B$2003,$A382,Movements!$E$4:$E$2003,Locations!$A$11))</f>
        <v/>
      </c>
      <c r="I382" s="21" t="str">
        <f>IF(OR($A382="",Locations!$A$12=""),"",N(Opening!H382)+SUMIFS(Movements!$D$4:$D$2003,Movements!$B$4:$B$2003,$A382,Movements!$F$4:$F$2003,Locations!$A$12)-SUMIFS(Movements!$D$4:$D$2003,Movements!$B$4:$B$2003,$A382,Movements!$E$4:$E$2003,Locations!$A$12))</f>
        <v/>
      </c>
      <c r="J382" s="21" t="str">
        <f>IF(OR($A382="",Locations!$A$13=""),"",N(Opening!I382)+SUMIFS(Movements!$D$4:$D$2003,Movements!$B$4:$B$2003,$A382,Movements!$F$4:$F$2003,Locations!$A$13)-SUMIFS(Movements!$D$4:$D$2003,Movements!$B$4:$B$2003,$A382,Movements!$E$4:$E$2003,Locations!$A$13))</f>
        <v/>
      </c>
      <c r="K382" s="21" t="str">
        <f>IF(OR($A382="",Locations!$A$14=""),"",N(Opening!J382)+SUMIFS(Movements!$D$4:$D$2003,Movements!$B$4:$B$2003,$A382,Movements!$F$4:$F$2003,Locations!$A$14)-SUMIFS(Movements!$D$4:$D$2003,Movements!$B$4:$B$2003,$A382,Movements!$E$4:$E$2003,Locations!$A$14))</f>
        <v/>
      </c>
      <c r="L382" s="22" t="str">
        <f t="shared" si="10"/>
        <v/>
      </c>
      <c r="M382" s="21" t="str">
        <f>IF($A382="","",N(Items!E382))</f>
        <v/>
      </c>
      <c r="N382" s="23" t="str">
        <f t="shared" si="11"/>
        <v/>
      </c>
      <c r="O382" s="21" t="str">
        <f>IF($A382="","",IF(L382&lt;=M382,MAX(0,N(Items!F382)-L382),0))</f>
        <v/>
      </c>
      <c r="P382" s="24" t="str">
        <f>IF($A382="","",ROUND(L382*N(Items!D382),2))</f>
        <v/>
      </c>
    </row>
    <row r="383" spans="1:16" x14ac:dyDescent="0.3">
      <c r="A383" s="16" t="str">
        <f>IF(Items!A383="","",Items!A383)</f>
        <v/>
      </c>
      <c r="B383" s="16" t="str">
        <f>IF($A383="","",Items!B383)</f>
        <v/>
      </c>
      <c r="C383" s="16" t="str">
        <f>IF($A383="","",Items!C383&amp;"")</f>
        <v/>
      </c>
      <c r="D383" s="21" t="str">
        <f>IF(OR($A383="",Locations!$A$7=""),"",N(Opening!C383)+SUMIFS(Movements!$D$4:$D$2003,Movements!$B$4:$B$2003,$A383,Movements!$F$4:$F$2003,Locations!$A$7)-SUMIFS(Movements!$D$4:$D$2003,Movements!$B$4:$B$2003,$A383,Movements!$E$4:$E$2003,Locations!$A$7))</f>
        <v/>
      </c>
      <c r="E383" s="21" t="str">
        <f>IF(OR($A383="",Locations!$A$8=""),"",N(Opening!D383)+SUMIFS(Movements!$D$4:$D$2003,Movements!$B$4:$B$2003,$A383,Movements!$F$4:$F$2003,Locations!$A$8)-SUMIFS(Movements!$D$4:$D$2003,Movements!$B$4:$B$2003,$A383,Movements!$E$4:$E$2003,Locations!$A$8))</f>
        <v/>
      </c>
      <c r="F383" s="21" t="str">
        <f>IF(OR($A383="",Locations!$A$9=""),"",N(Opening!E383)+SUMIFS(Movements!$D$4:$D$2003,Movements!$B$4:$B$2003,$A383,Movements!$F$4:$F$2003,Locations!$A$9)-SUMIFS(Movements!$D$4:$D$2003,Movements!$B$4:$B$2003,$A383,Movements!$E$4:$E$2003,Locations!$A$9))</f>
        <v/>
      </c>
      <c r="G383" s="21" t="str">
        <f>IF(OR($A383="",Locations!$A$10=""),"",N(Opening!F383)+SUMIFS(Movements!$D$4:$D$2003,Movements!$B$4:$B$2003,$A383,Movements!$F$4:$F$2003,Locations!$A$10)-SUMIFS(Movements!$D$4:$D$2003,Movements!$B$4:$B$2003,$A383,Movements!$E$4:$E$2003,Locations!$A$10))</f>
        <v/>
      </c>
      <c r="H383" s="21" t="str">
        <f>IF(OR($A383="",Locations!$A$11=""),"",N(Opening!G383)+SUMIFS(Movements!$D$4:$D$2003,Movements!$B$4:$B$2003,$A383,Movements!$F$4:$F$2003,Locations!$A$11)-SUMIFS(Movements!$D$4:$D$2003,Movements!$B$4:$B$2003,$A383,Movements!$E$4:$E$2003,Locations!$A$11))</f>
        <v/>
      </c>
      <c r="I383" s="21" t="str">
        <f>IF(OR($A383="",Locations!$A$12=""),"",N(Opening!H383)+SUMIFS(Movements!$D$4:$D$2003,Movements!$B$4:$B$2003,$A383,Movements!$F$4:$F$2003,Locations!$A$12)-SUMIFS(Movements!$D$4:$D$2003,Movements!$B$4:$B$2003,$A383,Movements!$E$4:$E$2003,Locations!$A$12))</f>
        <v/>
      </c>
      <c r="J383" s="21" t="str">
        <f>IF(OR($A383="",Locations!$A$13=""),"",N(Opening!I383)+SUMIFS(Movements!$D$4:$D$2003,Movements!$B$4:$B$2003,$A383,Movements!$F$4:$F$2003,Locations!$A$13)-SUMIFS(Movements!$D$4:$D$2003,Movements!$B$4:$B$2003,$A383,Movements!$E$4:$E$2003,Locations!$A$13))</f>
        <v/>
      </c>
      <c r="K383" s="21" t="str">
        <f>IF(OR($A383="",Locations!$A$14=""),"",N(Opening!J383)+SUMIFS(Movements!$D$4:$D$2003,Movements!$B$4:$B$2003,$A383,Movements!$F$4:$F$2003,Locations!$A$14)-SUMIFS(Movements!$D$4:$D$2003,Movements!$B$4:$B$2003,$A383,Movements!$E$4:$E$2003,Locations!$A$14))</f>
        <v/>
      </c>
      <c r="L383" s="22" t="str">
        <f t="shared" si="10"/>
        <v/>
      </c>
      <c r="M383" s="21" t="str">
        <f>IF($A383="","",N(Items!E383))</f>
        <v/>
      </c>
      <c r="N383" s="23" t="str">
        <f t="shared" si="11"/>
        <v/>
      </c>
      <c r="O383" s="21" t="str">
        <f>IF($A383="","",IF(L383&lt;=M383,MAX(0,N(Items!F383)-L383),0))</f>
        <v/>
      </c>
      <c r="P383" s="24" t="str">
        <f>IF($A383="","",ROUND(L383*N(Items!D383),2))</f>
        <v/>
      </c>
    </row>
    <row r="384" spans="1:16" x14ac:dyDescent="0.3">
      <c r="A384" s="16" t="str">
        <f>IF(Items!A384="","",Items!A384)</f>
        <v/>
      </c>
      <c r="B384" s="16" t="str">
        <f>IF($A384="","",Items!B384)</f>
        <v/>
      </c>
      <c r="C384" s="16" t="str">
        <f>IF($A384="","",Items!C384&amp;"")</f>
        <v/>
      </c>
      <c r="D384" s="21" t="str">
        <f>IF(OR($A384="",Locations!$A$7=""),"",N(Opening!C384)+SUMIFS(Movements!$D$4:$D$2003,Movements!$B$4:$B$2003,$A384,Movements!$F$4:$F$2003,Locations!$A$7)-SUMIFS(Movements!$D$4:$D$2003,Movements!$B$4:$B$2003,$A384,Movements!$E$4:$E$2003,Locations!$A$7))</f>
        <v/>
      </c>
      <c r="E384" s="21" t="str">
        <f>IF(OR($A384="",Locations!$A$8=""),"",N(Opening!D384)+SUMIFS(Movements!$D$4:$D$2003,Movements!$B$4:$B$2003,$A384,Movements!$F$4:$F$2003,Locations!$A$8)-SUMIFS(Movements!$D$4:$D$2003,Movements!$B$4:$B$2003,$A384,Movements!$E$4:$E$2003,Locations!$A$8))</f>
        <v/>
      </c>
      <c r="F384" s="21" t="str">
        <f>IF(OR($A384="",Locations!$A$9=""),"",N(Opening!E384)+SUMIFS(Movements!$D$4:$D$2003,Movements!$B$4:$B$2003,$A384,Movements!$F$4:$F$2003,Locations!$A$9)-SUMIFS(Movements!$D$4:$D$2003,Movements!$B$4:$B$2003,$A384,Movements!$E$4:$E$2003,Locations!$A$9))</f>
        <v/>
      </c>
      <c r="G384" s="21" t="str">
        <f>IF(OR($A384="",Locations!$A$10=""),"",N(Opening!F384)+SUMIFS(Movements!$D$4:$D$2003,Movements!$B$4:$B$2003,$A384,Movements!$F$4:$F$2003,Locations!$A$10)-SUMIFS(Movements!$D$4:$D$2003,Movements!$B$4:$B$2003,$A384,Movements!$E$4:$E$2003,Locations!$A$10))</f>
        <v/>
      </c>
      <c r="H384" s="21" t="str">
        <f>IF(OR($A384="",Locations!$A$11=""),"",N(Opening!G384)+SUMIFS(Movements!$D$4:$D$2003,Movements!$B$4:$B$2003,$A384,Movements!$F$4:$F$2003,Locations!$A$11)-SUMIFS(Movements!$D$4:$D$2003,Movements!$B$4:$B$2003,$A384,Movements!$E$4:$E$2003,Locations!$A$11))</f>
        <v/>
      </c>
      <c r="I384" s="21" t="str">
        <f>IF(OR($A384="",Locations!$A$12=""),"",N(Opening!H384)+SUMIFS(Movements!$D$4:$D$2003,Movements!$B$4:$B$2003,$A384,Movements!$F$4:$F$2003,Locations!$A$12)-SUMIFS(Movements!$D$4:$D$2003,Movements!$B$4:$B$2003,$A384,Movements!$E$4:$E$2003,Locations!$A$12))</f>
        <v/>
      </c>
      <c r="J384" s="21" t="str">
        <f>IF(OR($A384="",Locations!$A$13=""),"",N(Opening!I384)+SUMIFS(Movements!$D$4:$D$2003,Movements!$B$4:$B$2003,$A384,Movements!$F$4:$F$2003,Locations!$A$13)-SUMIFS(Movements!$D$4:$D$2003,Movements!$B$4:$B$2003,$A384,Movements!$E$4:$E$2003,Locations!$A$13))</f>
        <v/>
      </c>
      <c r="K384" s="21" t="str">
        <f>IF(OR($A384="",Locations!$A$14=""),"",N(Opening!J384)+SUMIFS(Movements!$D$4:$D$2003,Movements!$B$4:$B$2003,$A384,Movements!$F$4:$F$2003,Locations!$A$14)-SUMIFS(Movements!$D$4:$D$2003,Movements!$B$4:$B$2003,$A384,Movements!$E$4:$E$2003,Locations!$A$14))</f>
        <v/>
      </c>
      <c r="L384" s="22" t="str">
        <f t="shared" si="10"/>
        <v/>
      </c>
      <c r="M384" s="21" t="str">
        <f>IF($A384="","",N(Items!E384))</f>
        <v/>
      </c>
      <c r="N384" s="23" t="str">
        <f t="shared" si="11"/>
        <v/>
      </c>
      <c r="O384" s="21" t="str">
        <f>IF($A384="","",IF(L384&lt;=M384,MAX(0,N(Items!F384)-L384),0))</f>
        <v/>
      </c>
      <c r="P384" s="24" t="str">
        <f>IF($A384="","",ROUND(L384*N(Items!D384),2))</f>
        <v/>
      </c>
    </row>
    <row r="385" spans="1:16" x14ac:dyDescent="0.3">
      <c r="A385" s="16" t="str">
        <f>IF(Items!A385="","",Items!A385)</f>
        <v/>
      </c>
      <c r="B385" s="16" t="str">
        <f>IF($A385="","",Items!B385)</f>
        <v/>
      </c>
      <c r="C385" s="16" t="str">
        <f>IF($A385="","",Items!C385&amp;"")</f>
        <v/>
      </c>
      <c r="D385" s="21" t="str">
        <f>IF(OR($A385="",Locations!$A$7=""),"",N(Opening!C385)+SUMIFS(Movements!$D$4:$D$2003,Movements!$B$4:$B$2003,$A385,Movements!$F$4:$F$2003,Locations!$A$7)-SUMIFS(Movements!$D$4:$D$2003,Movements!$B$4:$B$2003,$A385,Movements!$E$4:$E$2003,Locations!$A$7))</f>
        <v/>
      </c>
      <c r="E385" s="21" t="str">
        <f>IF(OR($A385="",Locations!$A$8=""),"",N(Opening!D385)+SUMIFS(Movements!$D$4:$D$2003,Movements!$B$4:$B$2003,$A385,Movements!$F$4:$F$2003,Locations!$A$8)-SUMIFS(Movements!$D$4:$D$2003,Movements!$B$4:$B$2003,$A385,Movements!$E$4:$E$2003,Locations!$A$8))</f>
        <v/>
      </c>
      <c r="F385" s="21" t="str">
        <f>IF(OR($A385="",Locations!$A$9=""),"",N(Opening!E385)+SUMIFS(Movements!$D$4:$D$2003,Movements!$B$4:$B$2003,$A385,Movements!$F$4:$F$2003,Locations!$A$9)-SUMIFS(Movements!$D$4:$D$2003,Movements!$B$4:$B$2003,$A385,Movements!$E$4:$E$2003,Locations!$A$9))</f>
        <v/>
      </c>
      <c r="G385" s="21" t="str">
        <f>IF(OR($A385="",Locations!$A$10=""),"",N(Opening!F385)+SUMIFS(Movements!$D$4:$D$2003,Movements!$B$4:$B$2003,$A385,Movements!$F$4:$F$2003,Locations!$A$10)-SUMIFS(Movements!$D$4:$D$2003,Movements!$B$4:$B$2003,$A385,Movements!$E$4:$E$2003,Locations!$A$10))</f>
        <v/>
      </c>
      <c r="H385" s="21" t="str">
        <f>IF(OR($A385="",Locations!$A$11=""),"",N(Opening!G385)+SUMIFS(Movements!$D$4:$D$2003,Movements!$B$4:$B$2003,$A385,Movements!$F$4:$F$2003,Locations!$A$11)-SUMIFS(Movements!$D$4:$D$2003,Movements!$B$4:$B$2003,$A385,Movements!$E$4:$E$2003,Locations!$A$11))</f>
        <v/>
      </c>
      <c r="I385" s="21" t="str">
        <f>IF(OR($A385="",Locations!$A$12=""),"",N(Opening!H385)+SUMIFS(Movements!$D$4:$D$2003,Movements!$B$4:$B$2003,$A385,Movements!$F$4:$F$2003,Locations!$A$12)-SUMIFS(Movements!$D$4:$D$2003,Movements!$B$4:$B$2003,$A385,Movements!$E$4:$E$2003,Locations!$A$12))</f>
        <v/>
      </c>
      <c r="J385" s="21" t="str">
        <f>IF(OR($A385="",Locations!$A$13=""),"",N(Opening!I385)+SUMIFS(Movements!$D$4:$D$2003,Movements!$B$4:$B$2003,$A385,Movements!$F$4:$F$2003,Locations!$A$13)-SUMIFS(Movements!$D$4:$D$2003,Movements!$B$4:$B$2003,$A385,Movements!$E$4:$E$2003,Locations!$A$13))</f>
        <v/>
      </c>
      <c r="K385" s="21" t="str">
        <f>IF(OR($A385="",Locations!$A$14=""),"",N(Opening!J385)+SUMIFS(Movements!$D$4:$D$2003,Movements!$B$4:$B$2003,$A385,Movements!$F$4:$F$2003,Locations!$A$14)-SUMIFS(Movements!$D$4:$D$2003,Movements!$B$4:$B$2003,$A385,Movements!$E$4:$E$2003,Locations!$A$14))</f>
        <v/>
      </c>
      <c r="L385" s="22" t="str">
        <f t="shared" si="10"/>
        <v/>
      </c>
      <c r="M385" s="21" t="str">
        <f>IF($A385="","",N(Items!E385))</f>
        <v/>
      </c>
      <c r="N385" s="23" t="str">
        <f t="shared" si="11"/>
        <v/>
      </c>
      <c r="O385" s="21" t="str">
        <f>IF($A385="","",IF(L385&lt;=M385,MAX(0,N(Items!F385)-L385),0))</f>
        <v/>
      </c>
      <c r="P385" s="24" t="str">
        <f>IF($A385="","",ROUND(L385*N(Items!D385),2))</f>
        <v/>
      </c>
    </row>
    <row r="386" spans="1:16" x14ac:dyDescent="0.3">
      <c r="A386" s="16" t="str">
        <f>IF(Items!A386="","",Items!A386)</f>
        <v/>
      </c>
      <c r="B386" s="16" t="str">
        <f>IF($A386="","",Items!B386)</f>
        <v/>
      </c>
      <c r="C386" s="16" t="str">
        <f>IF($A386="","",Items!C386&amp;"")</f>
        <v/>
      </c>
      <c r="D386" s="21" t="str">
        <f>IF(OR($A386="",Locations!$A$7=""),"",N(Opening!C386)+SUMIFS(Movements!$D$4:$D$2003,Movements!$B$4:$B$2003,$A386,Movements!$F$4:$F$2003,Locations!$A$7)-SUMIFS(Movements!$D$4:$D$2003,Movements!$B$4:$B$2003,$A386,Movements!$E$4:$E$2003,Locations!$A$7))</f>
        <v/>
      </c>
      <c r="E386" s="21" t="str">
        <f>IF(OR($A386="",Locations!$A$8=""),"",N(Opening!D386)+SUMIFS(Movements!$D$4:$D$2003,Movements!$B$4:$B$2003,$A386,Movements!$F$4:$F$2003,Locations!$A$8)-SUMIFS(Movements!$D$4:$D$2003,Movements!$B$4:$B$2003,$A386,Movements!$E$4:$E$2003,Locations!$A$8))</f>
        <v/>
      </c>
      <c r="F386" s="21" t="str">
        <f>IF(OR($A386="",Locations!$A$9=""),"",N(Opening!E386)+SUMIFS(Movements!$D$4:$D$2003,Movements!$B$4:$B$2003,$A386,Movements!$F$4:$F$2003,Locations!$A$9)-SUMIFS(Movements!$D$4:$D$2003,Movements!$B$4:$B$2003,$A386,Movements!$E$4:$E$2003,Locations!$A$9))</f>
        <v/>
      </c>
      <c r="G386" s="21" t="str">
        <f>IF(OR($A386="",Locations!$A$10=""),"",N(Opening!F386)+SUMIFS(Movements!$D$4:$D$2003,Movements!$B$4:$B$2003,$A386,Movements!$F$4:$F$2003,Locations!$A$10)-SUMIFS(Movements!$D$4:$D$2003,Movements!$B$4:$B$2003,$A386,Movements!$E$4:$E$2003,Locations!$A$10))</f>
        <v/>
      </c>
      <c r="H386" s="21" t="str">
        <f>IF(OR($A386="",Locations!$A$11=""),"",N(Opening!G386)+SUMIFS(Movements!$D$4:$D$2003,Movements!$B$4:$B$2003,$A386,Movements!$F$4:$F$2003,Locations!$A$11)-SUMIFS(Movements!$D$4:$D$2003,Movements!$B$4:$B$2003,$A386,Movements!$E$4:$E$2003,Locations!$A$11))</f>
        <v/>
      </c>
      <c r="I386" s="21" t="str">
        <f>IF(OR($A386="",Locations!$A$12=""),"",N(Opening!H386)+SUMIFS(Movements!$D$4:$D$2003,Movements!$B$4:$B$2003,$A386,Movements!$F$4:$F$2003,Locations!$A$12)-SUMIFS(Movements!$D$4:$D$2003,Movements!$B$4:$B$2003,$A386,Movements!$E$4:$E$2003,Locations!$A$12))</f>
        <v/>
      </c>
      <c r="J386" s="21" t="str">
        <f>IF(OR($A386="",Locations!$A$13=""),"",N(Opening!I386)+SUMIFS(Movements!$D$4:$D$2003,Movements!$B$4:$B$2003,$A386,Movements!$F$4:$F$2003,Locations!$A$13)-SUMIFS(Movements!$D$4:$D$2003,Movements!$B$4:$B$2003,$A386,Movements!$E$4:$E$2003,Locations!$A$13))</f>
        <v/>
      </c>
      <c r="K386" s="21" t="str">
        <f>IF(OR($A386="",Locations!$A$14=""),"",N(Opening!J386)+SUMIFS(Movements!$D$4:$D$2003,Movements!$B$4:$B$2003,$A386,Movements!$F$4:$F$2003,Locations!$A$14)-SUMIFS(Movements!$D$4:$D$2003,Movements!$B$4:$B$2003,$A386,Movements!$E$4:$E$2003,Locations!$A$14))</f>
        <v/>
      </c>
      <c r="L386" s="22" t="str">
        <f t="shared" si="10"/>
        <v/>
      </c>
      <c r="M386" s="21" t="str">
        <f>IF($A386="","",N(Items!E386))</f>
        <v/>
      </c>
      <c r="N386" s="23" t="str">
        <f t="shared" si="11"/>
        <v/>
      </c>
      <c r="O386" s="21" t="str">
        <f>IF($A386="","",IF(L386&lt;=M386,MAX(0,N(Items!F386)-L386),0))</f>
        <v/>
      </c>
      <c r="P386" s="24" t="str">
        <f>IF($A386="","",ROUND(L386*N(Items!D386),2))</f>
        <v/>
      </c>
    </row>
    <row r="387" spans="1:16" x14ac:dyDescent="0.3">
      <c r="A387" s="16" t="str">
        <f>IF(Items!A387="","",Items!A387)</f>
        <v/>
      </c>
      <c r="B387" s="16" t="str">
        <f>IF($A387="","",Items!B387)</f>
        <v/>
      </c>
      <c r="C387" s="16" t="str">
        <f>IF($A387="","",Items!C387&amp;"")</f>
        <v/>
      </c>
      <c r="D387" s="21" t="str">
        <f>IF(OR($A387="",Locations!$A$7=""),"",N(Opening!C387)+SUMIFS(Movements!$D$4:$D$2003,Movements!$B$4:$B$2003,$A387,Movements!$F$4:$F$2003,Locations!$A$7)-SUMIFS(Movements!$D$4:$D$2003,Movements!$B$4:$B$2003,$A387,Movements!$E$4:$E$2003,Locations!$A$7))</f>
        <v/>
      </c>
      <c r="E387" s="21" t="str">
        <f>IF(OR($A387="",Locations!$A$8=""),"",N(Opening!D387)+SUMIFS(Movements!$D$4:$D$2003,Movements!$B$4:$B$2003,$A387,Movements!$F$4:$F$2003,Locations!$A$8)-SUMIFS(Movements!$D$4:$D$2003,Movements!$B$4:$B$2003,$A387,Movements!$E$4:$E$2003,Locations!$A$8))</f>
        <v/>
      </c>
      <c r="F387" s="21" t="str">
        <f>IF(OR($A387="",Locations!$A$9=""),"",N(Opening!E387)+SUMIFS(Movements!$D$4:$D$2003,Movements!$B$4:$B$2003,$A387,Movements!$F$4:$F$2003,Locations!$A$9)-SUMIFS(Movements!$D$4:$D$2003,Movements!$B$4:$B$2003,$A387,Movements!$E$4:$E$2003,Locations!$A$9))</f>
        <v/>
      </c>
      <c r="G387" s="21" t="str">
        <f>IF(OR($A387="",Locations!$A$10=""),"",N(Opening!F387)+SUMIFS(Movements!$D$4:$D$2003,Movements!$B$4:$B$2003,$A387,Movements!$F$4:$F$2003,Locations!$A$10)-SUMIFS(Movements!$D$4:$D$2003,Movements!$B$4:$B$2003,$A387,Movements!$E$4:$E$2003,Locations!$A$10))</f>
        <v/>
      </c>
      <c r="H387" s="21" t="str">
        <f>IF(OR($A387="",Locations!$A$11=""),"",N(Opening!G387)+SUMIFS(Movements!$D$4:$D$2003,Movements!$B$4:$B$2003,$A387,Movements!$F$4:$F$2003,Locations!$A$11)-SUMIFS(Movements!$D$4:$D$2003,Movements!$B$4:$B$2003,$A387,Movements!$E$4:$E$2003,Locations!$A$11))</f>
        <v/>
      </c>
      <c r="I387" s="21" t="str">
        <f>IF(OR($A387="",Locations!$A$12=""),"",N(Opening!H387)+SUMIFS(Movements!$D$4:$D$2003,Movements!$B$4:$B$2003,$A387,Movements!$F$4:$F$2003,Locations!$A$12)-SUMIFS(Movements!$D$4:$D$2003,Movements!$B$4:$B$2003,$A387,Movements!$E$4:$E$2003,Locations!$A$12))</f>
        <v/>
      </c>
      <c r="J387" s="21" t="str">
        <f>IF(OR($A387="",Locations!$A$13=""),"",N(Opening!I387)+SUMIFS(Movements!$D$4:$D$2003,Movements!$B$4:$B$2003,$A387,Movements!$F$4:$F$2003,Locations!$A$13)-SUMIFS(Movements!$D$4:$D$2003,Movements!$B$4:$B$2003,$A387,Movements!$E$4:$E$2003,Locations!$A$13))</f>
        <v/>
      </c>
      <c r="K387" s="21" t="str">
        <f>IF(OR($A387="",Locations!$A$14=""),"",N(Opening!J387)+SUMIFS(Movements!$D$4:$D$2003,Movements!$B$4:$B$2003,$A387,Movements!$F$4:$F$2003,Locations!$A$14)-SUMIFS(Movements!$D$4:$D$2003,Movements!$B$4:$B$2003,$A387,Movements!$E$4:$E$2003,Locations!$A$14))</f>
        <v/>
      </c>
      <c r="L387" s="22" t="str">
        <f t="shared" si="10"/>
        <v/>
      </c>
      <c r="M387" s="21" t="str">
        <f>IF($A387="","",N(Items!E387))</f>
        <v/>
      </c>
      <c r="N387" s="23" t="str">
        <f t="shared" si="11"/>
        <v/>
      </c>
      <c r="O387" s="21" t="str">
        <f>IF($A387="","",IF(L387&lt;=M387,MAX(0,N(Items!F387)-L387),0))</f>
        <v/>
      </c>
      <c r="P387" s="24" t="str">
        <f>IF($A387="","",ROUND(L387*N(Items!D387),2))</f>
        <v/>
      </c>
    </row>
    <row r="388" spans="1:16" x14ac:dyDescent="0.3">
      <c r="A388" s="16" t="str">
        <f>IF(Items!A388="","",Items!A388)</f>
        <v/>
      </c>
      <c r="B388" s="16" t="str">
        <f>IF($A388="","",Items!B388)</f>
        <v/>
      </c>
      <c r="C388" s="16" t="str">
        <f>IF($A388="","",Items!C388&amp;"")</f>
        <v/>
      </c>
      <c r="D388" s="21" t="str">
        <f>IF(OR($A388="",Locations!$A$7=""),"",N(Opening!C388)+SUMIFS(Movements!$D$4:$D$2003,Movements!$B$4:$B$2003,$A388,Movements!$F$4:$F$2003,Locations!$A$7)-SUMIFS(Movements!$D$4:$D$2003,Movements!$B$4:$B$2003,$A388,Movements!$E$4:$E$2003,Locations!$A$7))</f>
        <v/>
      </c>
      <c r="E388" s="21" t="str">
        <f>IF(OR($A388="",Locations!$A$8=""),"",N(Opening!D388)+SUMIFS(Movements!$D$4:$D$2003,Movements!$B$4:$B$2003,$A388,Movements!$F$4:$F$2003,Locations!$A$8)-SUMIFS(Movements!$D$4:$D$2003,Movements!$B$4:$B$2003,$A388,Movements!$E$4:$E$2003,Locations!$A$8))</f>
        <v/>
      </c>
      <c r="F388" s="21" t="str">
        <f>IF(OR($A388="",Locations!$A$9=""),"",N(Opening!E388)+SUMIFS(Movements!$D$4:$D$2003,Movements!$B$4:$B$2003,$A388,Movements!$F$4:$F$2003,Locations!$A$9)-SUMIFS(Movements!$D$4:$D$2003,Movements!$B$4:$B$2003,$A388,Movements!$E$4:$E$2003,Locations!$A$9))</f>
        <v/>
      </c>
      <c r="G388" s="21" t="str">
        <f>IF(OR($A388="",Locations!$A$10=""),"",N(Opening!F388)+SUMIFS(Movements!$D$4:$D$2003,Movements!$B$4:$B$2003,$A388,Movements!$F$4:$F$2003,Locations!$A$10)-SUMIFS(Movements!$D$4:$D$2003,Movements!$B$4:$B$2003,$A388,Movements!$E$4:$E$2003,Locations!$A$10))</f>
        <v/>
      </c>
      <c r="H388" s="21" t="str">
        <f>IF(OR($A388="",Locations!$A$11=""),"",N(Opening!G388)+SUMIFS(Movements!$D$4:$D$2003,Movements!$B$4:$B$2003,$A388,Movements!$F$4:$F$2003,Locations!$A$11)-SUMIFS(Movements!$D$4:$D$2003,Movements!$B$4:$B$2003,$A388,Movements!$E$4:$E$2003,Locations!$A$11))</f>
        <v/>
      </c>
      <c r="I388" s="21" t="str">
        <f>IF(OR($A388="",Locations!$A$12=""),"",N(Opening!H388)+SUMIFS(Movements!$D$4:$D$2003,Movements!$B$4:$B$2003,$A388,Movements!$F$4:$F$2003,Locations!$A$12)-SUMIFS(Movements!$D$4:$D$2003,Movements!$B$4:$B$2003,$A388,Movements!$E$4:$E$2003,Locations!$A$12))</f>
        <v/>
      </c>
      <c r="J388" s="21" t="str">
        <f>IF(OR($A388="",Locations!$A$13=""),"",N(Opening!I388)+SUMIFS(Movements!$D$4:$D$2003,Movements!$B$4:$B$2003,$A388,Movements!$F$4:$F$2003,Locations!$A$13)-SUMIFS(Movements!$D$4:$D$2003,Movements!$B$4:$B$2003,$A388,Movements!$E$4:$E$2003,Locations!$A$13))</f>
        <v/>
      </c>
      <c r="K388" s="21" t="str">
        <f>IF(OR($A388="",Locations!$A$14=""),"",N(Opening!J388)+SUMIFS(Movements!$D$4:$D$2003,Movements!$B$4:$B$2003,$A388,Movements!$F$4:$F$2003,Locations!$A$14)-SUMIFS(Movements!$D$4:$D$2003,Movements!$B$4:$B$2003,$A388,Movements!$E$4:$E$2003,Locations!$A$14))</f>
        <v/>
      </c>
      <c r="L388" s="22" t="str">
        <f t="shared" ref="L388:L451" si="12">IF($A388="","",SUM(D388:K388))</f>
        <v/>
      </c>
      <c r="M388" s="21" t="str">
        <f>IF($A388="","",N(Items!E388))</f>
        <v/>
      </c>
      <c r="N388" s="23" t="str">
        <f t="shared" ref="N388:N451" si="13">IF($A388="","",IF(COUNTIF(D388:K388,"&lt;0")&gt;0,"Negative",IF(L388&lt;=M388,"Reorder","OK")))</f>
        <v/>
      </c>
      <c r="O388" s="21" t="str">
        <f>IF($A388="","",IF(L388&lt;=M388,MAX(0,N(Items!F388)-L388),0))</f>
        <v/>
      </c>
      <c r="P388" s="24" t="str">
        <f>IF($A388="","",ROUND(L388*N(Items!D388),2))</f>
        <v/>
      </c>
    </row>
    <row r="389" spans="1:16" x14ac:dyDescent="0.3">
      <c r="A389" s="16" t="str">
        <f>IF(Items!A389="","",Items!A389)</f>
        <v/>
      </c>
      <c r="B389" s="16" t="str">
        <f>IF($A389="","",Items!B389)</f>
        <v/>
      </c>
      <c r="C389" s="16" t="str">
        <f>IF($A389="","",Items!C389&amp;"")</f>
        <v/>
      </c>
      <c r="D389" s="21" t="str">
        <f>IF(OR($A389="",Locations!$A$7=""),"",N(Opening!C389)+SUMIFS(Movements!$D$4:$D$2003,Movements!$B$4:$B$2003,$A389,Movements!$F$4:$F$2003,Locations!$A$7)-SUMIFS(Movements!$D$4:$D$2003,Movements!$B$4:$B$2003,$A389,Movements!$E$4:$E$2003,Locations!$A$7))</f>
        <v/>
      </c>
      <c r="E389" s="21" t="str">
        <f>IF(OR($A389="",Locations!$A$8=""),"",N(Opening!D389)+SUMIFS(Movements!$D$4:$D$2003,Movements!$B$4:$B$2003,$A389,Movements!$F$4:$F$2003,Locations!$A$8)-SUMIFS(Movements!$D$4:$D$2003,Movements!$B$4:$B$2003,$A389,Movements!$E$4:$E$2003,Locations!$A$8))</f>
        <v/>
      </c>
      <c r="F389" s="21" t="str">
        <f>IF(OR($A389="",Locations!$A$9=""),"",N(Opening!E389)+SUMIFS(Movements!$D$4:$D$2003,Movements!$B$4:$B$2003,$A389,Movements!$F$4:$F$2003,Locations!$A$9)-SUMIFS(Movements!$D$4:$D$2003,Movements!$B$4:$B$2003,$A389,Movements!$E$4:$E$2003,Locations!$A$9))</f>
        <v/>
      </c>
      <c r="G389" s="21" t="str">
        <f>IF(OR($A389="",Locations!$A$10=""),"",N(Opening!F389)+SUMIFS(Movements!$D$4:$D$2003,Movements!$B$4:$B$2003,$A389,Movements!$F$4:$F$2003,Locations!$A$10)-SUMIFS(Movements!$D$4:$D$2003,Movements!$B$4:$B$2003,$A389,Movements!$E$4:$E$2003,Locations!$A$10))</f>
        <v/>
      </c>
      <c r="H389" s="21" t="str">
        <f>IF(OR($A389="",Locations!$A$11=""),"",N(Opening!G389)+SUMIFS(Movements!$D$4:$D$2003,Movements!$B$4:$B$2003,$A389,Movements!$F$4:$F$2003,Locations!$A$11)-SUMIFS(Movements!$D$4:$D$2003,Movements!$B$4:$B$2003,$A389,Movements!$E$4:$E$2003,Locations!$A$11))</f>
        <v/>
      </c>
      <c r="I389" s="21" t="str">
        <f>IF(OR($A389="",Locations!$A$12=""),"",N(Opening!H389)+SUMIFS(Movements!$D$4:$D$2003,Movements!$B$4:$B$2003,$A389,Movements!$F$4:$F$2003,Locations!$A$12)-SUMIFS(Movements!$D$4:$D$2003,Movements!$B$4:$B$2003,$A389,Movements!$E$4:$E$2003,Locations!$A$12))</f>
        <v/>
      </c>
      <c r="J389" s="21" t="str">
        <f>IF(OR($A389="",Locations!$A$13=""),"",N(Opening!I389)+SUMIFS(Movements!$D$4:$D$2003,Movements!$B$4:$B$2003,$A389,Movements!$F$4:$F$2003,Locations!$A$13)-SUMIFS(Movements!$D$4:$D$2003,Movements!$B$4:$B$2003,$A389,Movements!$E$4:$E$2003,Locations!$A$13))</f>
        <v/>
      </c>
      <c r="K389" s="21" t="str">
        <f>IF(OR($A389="",Locations!$A$14=""),"",N(Opening!J389)+SUMIFS(Movements!$D$4:$D$2003,Movements!$B$4:$B$2003,$A389,Movements!$F$4:$F$2003,Locations!$A$14)-SUMIFS(Movements!$D$4:$D$2003,Movements!$B$4:$B$2003,$A389,Movements!$E$4:$E$2003,Locations!$A$14))</f>
        <v/>
      </c>
      <c r="L389" s="22" t="str">
        <f t="shared" si="12"/>
        <v/>
      </c>
      <c r="M389" s="21" t="str">
        <f>IF($A389="","",N(Items!E389))</f>
        <v/>
      </c>
      <c r="N389" s="23" t="str">
        <f t="shared" si="13"/>
        <v/>
      </c>
      <c r="O389" s="21" t="str">
        <f>IF($A389="","",IF(L389&lt;=M389,MAX(0,N(Items!F389)-L389),0))</f>
        <v/>
      </c>
      <c r="P389" s="24" t="str">
        <f>IF($A389="","",ROUND(L389*N(Items!D389),2))</f>
        <v/>
      </c>
    </row>
    <row r="390" spans="1:16" x14ac:dyDescent="0.3">
      <c r="A390" s="16" t="str">
        <f>IF(Items!A390="","",Items!A390)</f>
        <v/>
      </c>
      <c r="B390" s="16" t="str">
        <f>IF($A390="","",Items!B390)</f>
        <v/>
      </c>
      <c r="C390" s="16" t="str">
        <f>IF($A390="","",Items!C390&amp;"")</f>
        <v/>
      </c>
      <c r="D390" s="21" t="str">
        <f>IF(OR($A390="",Locations!$A$7=""),"",N(Opening!C390)+SUMIFS(Movements!$D$4:$D$2003,Movements!$B$4:$B$2003,$A390,Movements!$F$4:$F$2003,Locations!$A$7)-SUMIFS(Movements!$D$4:$D$2003,Movements!$B$4:$B$2003,$A390,Movements!$E$4:$E$2003,Locations!$A$7))</f>
        <v/>
      </c>
      <c r="E390" s="21" t="str">
        <f>IF(OR($A390="",Locations!$A$8=""),"",N(Opening!D390)+SUMIFS(Movements!$D$4:$D$2003,Movements!$B$4:$B$2003,$A390,Movements!$F$4:$F$2003,Locations!$A$8)-SUMIFS(Movements!$D$4:$D$2003,Movements!$B$4:$B$2003,$A390,Movements!$E$4:$E$2003,Locations!$A$8))</f>
        <v/>
      </c>
      <c r="F390" s="21" t="str">
        <f>IF(OR($A390="",Locations!$A$9=""),"",N(Opening!E390)+SUMIFS(Movements!$D$4:$D$2003,Movements!$B$4:$B$2003,$A390,Movements!$F$4:$F$2003,Locations!$A$9)-SUMIFS(Movements!$D$4:$D$2003,Movements!$B$4:$B$2003,$A390,Movements!$E$4:$E$2003,Locations!$A$9))</f>
        <v/>
      </c>
      <c r="G390" s="21" t="str">
        <f>IF(OR($A390="",Locations!$A$10=""),"",N(Opening!F390)+SUMIFS(Movements!$D$4:$D$2003,Movements!$B$4:$B$2003,$A390,Movements!$F$4:$F$2003,Locations!$A$10)-SUMIFS(Movements!$D$4:$D$2003,Movements!$B$4:$B$2003,$A390,Movements!$E$4:$E$2003,Locations!$A$10))</f>
        <v/>
      </c>
      <c r="H390" s="21" t="str">
        <f>IF(OR($A390="",Locations!$A$11=""),"",N(Opening!G390)+SUMIFS(Movements!$D$4:$D$2003,Movements!$B$4:$B$2003,$A390,Movements!$F$4:$F$2003,Locations!$A$11)-SUMIFS(Movements!$D$4:$D$2003,Movements!$B$4:$B$2003,$A390,Movements!$E$4:$E$2003,Locations!$A$11))</f>
        <v/>
      </c>
      <c r="I390" s="21" t="str">
        <f>IF(OR($A390="",Locations!$A$12=""),"",N(Opening!H390)+SUMIFS(Movements!$D$4:$D$2003,Movements!$B$4:$B$2003,$A390,Movements!$F$4:$F$2003,Locations!$A$12)-SUMIFS(Movements!$D$4:$D$2003,Movements!$B$4:$B$2003,$A390,Movements!$E$4:$E$2003,Locations!$A$12))</f>
        <v/>
      </c>
      <c r="J390" s="21" t="str">
        <f>IF(OR($A390="",Locations!$A$13=""),"",N(Opening!I390)+SUMIFS(Movements!$D$4:$D$2003,Movements!$B$4:$B$2003,$A390,Movements!$F$4:$F$2003,Locations!$A$13)-SUMIFS(Movements!$D$4:$D$2003,Movements!$B$4:$B$2003,$A390,Movements!$E$4:$E$2003,Locations!$A$13))</f>
        <v/>
      </c>
      <c r="K390" s="21" t="str">
        <f>IF(OR($A390="",Locations!$A$14=""),"",N(Opening!J390)+SUMIFS(Movements!$D$4:$D$2003,Movements!$B$4:$B$2003,$A390,Movements!$F$4:$F$2003,Locations!$A$14)-SUMIFS(Movements!$D$4:$D$2003,Movements!$B$4:$B$2003,$A390,Movements!$E$4:$E$2003,Locations!$A$14))</f>
        <v/>
      </c>
      <c r="L390" s="22" t="str">
        <f t="shared" si="12"/>
        <v/>
      </c>
      <c r="M390" s="21" t="str">
        <f>IF($A390="","",N(Items!E390))</f>
        <v/>
      </c>
      <c r="N390" s="23" t="str">
        <f t="shared" si="13"/>
        <v/>
      </c>
      <c r="O390" s="21" t="str">
        <f>IF($A390="","",IF(L390&lt;=M390,MAX(0,N(Items!F390)-L390),0))</f>
        <v/>
      </c>
      <c r="P390" s="24" t="str">
        <f>IF($A390="","",ROUND(L390*N(Items!D390),2))</f>
        <v/>
      </c>
    </row>
    <row r="391" spans="1:16" x14ac:dyDescent="0.3">
      <c r="A391" s="16" t="str">
        <f>IF(Items!A391="","",Items!A391)</f>
        <v/>
      </c>
      <c r="B391" s="16" t="str">
        <f>IF($A391="","",Items!B391)</f>
        <v/>
      </c>
      <c r="C391" s="16" t="str">
        <f>IF($A391="","",Items!C391&amp;"")</f>
        <v/>
      </c>
      <c r="D391" s="21" t="str">
        <f>IF(OR($A391="",Locations!$A$7=""),"",N(Opening!C391)+SUMIFS(Movements!$D$4:$D$2003,Movements!$B$4:$B$2003,$A391,Movements!$F$4:$F$2003,Locations!$A$7)-SUMIFS(Movements!$D$4:$D$2003,Movements!$B$4:$B$2003,$A391,Movements!$E$4:$E$2003,Locations!$A$7))</f>
        <v/>
      </c>
      <c r="E391" s="21" t="str">
        <f>IF(OR($A391="",Locations!$A$8=""),"",N(Opening!D391)+SUMIFS(Movements!$D$4:$D$2003,Movements!$B$4:$B$2003,$A391,Movements!$F$4:$F$2003,Locations!$A$8)-SUMIFS(Movements!$D$4:$D$2003,Movements!$B$4:$B$2003,$A391,Movements!$E$4:$E$2003,Locations!$A$8))</f>
        <v/>
      </c>
      <c r="F391" s="21" t="str">
        <f>IF(OR($A391="",Locations!$A$9=""),"",N(Opening!E391)+SUMIFS(Movements!$D$4:$D$2003,Movements!$B$4:$B$2003,$A391,Movements!$F$4:$F$2003,Locations!$A$9)-SUMIFS(Movements!$D$4:$D$2003,Movements!$B$4:$B$2003,$A391,Movements!$E$4:$E$2003,Locations!$A$9))</f>
        <v/>
      </c>
      <c r="G391" s="21" t="str">
        <f>IF(OR($A391="",Locations!$A$10=""),"",N(Opening!F391)+SUMIFS(Movements!$D$4:$D$2003,Movements!$B$4:$B$2003,$A391,Movements!$F$4:$F$2003,Locations!$A$10)-SUMIFS(Movements!$D$4:$D$2003,Movements!$B$4:$B$2003,$A391,Movements!$E$4:$E$2003,Locations!$A$10))</f>
        <v/>
      </c>
      <c r="H391" s="21" t="str">
        <f>IF(OR($A391="",Locations!$A$11=""),"",N(Opening!G391)+SUMIFS(Movements!$D$4:$D$2003,Movements!$B$4:$B$2003,$A391,Movements!$F$4:$F$2003,Locations!$A$11)-SUMIFS(Movements!$D$4:$D$2003,Movements!$B$4:$B$2003,$A391,Movements!$E$4:$E$2003,Locations!$A$11))</f>
        <v/>
      </c>
      <c r="I391" s="21" t="str">
        <f>IF(OR($A391="",Locations!$A$12=""),"",N(Opening!H391)+SUMIFS(Movements!$D$4:$D$2003,Movements!$B$4:$B$2003,$A391,Movements!$F$4:$F$2003,Locations!$A$12)-SUMIFS(Movements!$D$4:$D$2003,Movements!$B$4:$B$2003,$A391,Movements!$E$4:$E$2003,Locations!$A$12))</f>
        <v/>
      </c>
      <c r="J391" s="21" t="str">
        <f>IF(OR($A391="",Locations!$A$13=""),"",N(Opening!I391)+SUMIFS(Movements!$D$4:$D$2003,Movements!$B$4:$B$2003,$A391,Movements!$F$4:$F$2003,Locations!$A$13)-SUMIFS(Movements!$D$4:$D$2003,Movements!$B$4:$B$2003,$A391,Movements!$E$4:$E$2003,Locations!$A$13))</f>
        <v/>
      </c>
      <c r="K391" s="21" t="str">
        <f>IF(OR($A391="",Locations!$A$14=""),"",N(Opening!J391)+SUMIFS(Movements!$D$4:$D$2003,Movements!$B$4:$B$2003,$A391,Movements!$F$4:$F$2003,Locations!$A$14)-SUMIFS(Movements!$D$4:$D$2003,Movements!$B$4:$B$2003,$A391,Movements!$E$4:$E$2003,Locations!$A$14))</f>
        <v/>
      </c>
      <c r="L391" s="22" t="str">
        <f t="shared" si="12"/>
        <v/>
      </c>
      <c r="M391" s="21" t="str">
        <f>IF($A391="","",N(Items!E391))</f>
        <v/>
      </c>
      <c r="N391" s="23" t="str">
        <f t="shared" si="13"/>
        <v/>
      </c>
      <c r="O391" s="21" t="str">
        <f>IF($A391="","",IF(L391&lt;=M391,MAX(0,N(Items!F391)-L391),0))</f>
        <v/>
      </c>
      <c r="P391" s="24" t="str">
        <f>IF($A391="","",ROUND(L391*N(Items!D391),2))</f>
        <v/>
      </c>
    </row>
    <row r="392" spans="1:16" x14ac:dyDescent="0.3">
      <c r="A392" s="16" t="str">
        <f>IF(Items!A392="","",Items!A392)</f>
        <v/>
      </c>
      <c r="B392" s="16" t="str">
        <f>IF($A392="","",Items!B392)</f>
        <v/>
      </c>
      <c r="C392" s="16" t="str">
        <f>IF($A392="","",Items!C392&amp;"")</f>
        <v/>
      </c>
      <c r="D392" s="21" t="str">
        <f>IF(OR($A392="",Locations!$A$7=""),"",N(Opening!C392)+SUMIFS(Movements!$D$4:$D$2003,Movements!$B$4:$B$2003,$A392,Movements!$F$4:$F$2003,Locations!$A$7)-SUMIFS(Movements!$D$4:$D$2003,Movements!$B$4:$B$2003,$A392,Movements!$E$4:$E$2003,Locations!$A$7))</f>
        <v/>
      </c>
      <c r="E392" s="21" t="str">
        <f>IF(OR($A392="",Locations!$A$8=""),"",N(Opening!D392)+SUMIFS(Movements!$D$4:$D$2003,Movements!$B$4:$B$2003,$A392,Movements!$F$4:$F$2003,Locations!$A$8)-SUMIFS(Movements!$D$4:$D$2003,Movements!$B$4:$B$2003,$A392,Movements!$E$4:$E$2003,Locations!$A$8))</f>
        <v/>
      </c>
      <c r="F392" s="21" t="str">
        <f>IF(OR($A392="",Locations!$A$9=""),"",N(Opening!E392)+SUMIFS(Movements!$D$4:$D$2003,Movements!$B$4:$B$2003,$A392,Movements!$F$4:$F$2003,Locations!$A$9)-SUMIFS(Movements!$D$4:$D$2003,Movements!$B$4:$B$2003,$A392,Movements!$E$4:$E$2003,Locations!$A$9))</f>
        <v/>
      </c>
      <c r="G392" s="21" t="str">
        <f>IF(OR($A392="",Locations!$A$10=""),"",N(Opening!F392)+SUMIFS(Movements!$D$4:$D$2003,Movements!$B$4:$B$2003,$A392,Movements!$F$4:$F$2003,Locations!$A$10)-SUMIFS(Movements!$D$4:$D$2003,Movements!$B$4:$B$2003,$A392,Movements!$E$4:$E$2003,Locations!$A$10))</f>
        <v/>
      </c>
      <c r="H392" s="21" t="str">
        <f>IF(OR($A392="",Locations!$A$11=""),"",N(Opening!G392)+SUMIFS(Movements!$D$4:$D$2003,Movements!$B$4:$B$2003,$A392,Movements!$F$4:$F$2003,Locations!$A$11)-SUMIFS(Movements!$D$4:$D$2003,Movements!$B$4:$B$2003,$A392,Movements!$E$4:$E$2003,Locations!$A$11))</f>
        <v/>
      </c>
      <c r="I392" s="21" t="str">
        <f>IF(OR($A392="",Locations!$A$12=""),"",N(Opening!H392)+SUMIFS(Movements!$D$4:$D$2003,Movements!$B$4:$B$2003,$A392,Movements!$F$4:$F$2003,Locations!$A$12)-SUMIFS(Movements!$D$4:$D$2003,Movements!$B$4:$B$2003,$A392,Movements!$E$4:$E$2003,Locations!$A$12))</f>
        <v/>
      </c>
      <c r="J392" s="21" t="str">
        <f>IF(OR($A392="",Locations!$A$13=""),"",N(Opening!I392)+SUMIFS(Movements!$D$4:$D$2003,Movements!$B$4:$B$2003,$A392,Movements!$F$4:$F$2003,Locations!$A$13)-SUMIFS(Movements!$D$4:$D$2003,Movements!$B$4:$B$2003,$A392,Movements!$E$4:$E$2003,Locations!$A$13))</f>
        <v/>
      </c>
      <c r="K392" s="21" t="str">
        <f>IF(OR($A392="",Locations!$A$14=""),"",N(Opening!J392)+SUMIFS(Movements!$D$4:$D$2003,Movements!$B$4:$B$2003,$A392,Movements!$F$4:$F$2003,Locations!$A$14)-SUMIFS(Movements!$D$4:$D$2003,Movements!$B$4:$B$2003,$A392,Movements!$E$4:$E$2003,Locations!$A$14))</f>
        <v/>
      </c>
      <c r="L392" s="22" t="str">
        <f t="shared" si="12"/>
        <v/>
      </c>
      <c r="M392" s="21" t="str">
        <f>IF($A392="","",N(Items!E392))</f>
        <v/>
      </c>
      <c r="N392" s="23" t="str">
        <f t="shared" si="13"/>
        <v/>
      </c>
      <c r="O392" s="21" t="str">
        <f>IF($A392="","",IF(L392&lt;=M392,MAX(0,N(Items!F392)-L392),0))</f>
        <v/>
      </c>
      <c r="P392" s="24" t="str">
        <f>IF($A392="","",ROUND(L392*N(Items!D392),2))</f>
        <v/>
      </c>
    </row>
    <row r="393" spans="1:16" x14ac:dyDescent="0.3">
      <c r="A393" s="16" t="str">
        <f>IF(Items!A393="","",Items!A393)</f>
        <v/>
      </c>
      <c r="B393" s="16" t="str">
        <f>IF($A393="","",Items!B393)</f>
        <v/>
      </c>
      <c r="C393" s="16" t="str">
        <f>IF($A393="","",Items!C393&amp;"")</f>
        <v/>
      </c>
      <c r="D393" s="21" t="str">
        <f>IF(OR($A393="",Locations!$A$7=""),"",N(Opening!C393)+SUMIFS(Movements!$D$4:$D$2003,Movements!$B$4:$B$2003,$A393,Movements!$F$4:$F$2003,Locations!$A$7)-SUMIFS(Movements!$D$4:$D$2003,Movements!$B$4:$B$2003,$A393,Movements!$E$4:$E$2003,Locations!$A$7))</f>
        <v/>
      </c>
      <c r="E393" s="21" t="str">
        <f>IF(OR($A393="",Locations!$A$8=""),"",N(Opening!D393)+SUMIFS(Movements!$D$4:$D$2003,Movements!$B$4:$B$2003,$A393,Movements!$F$4:$F$2003,Locations!$A$8)-SUMIFS(Movements!$D$4:$D$2003,Movements!$B$4:$B$2003,$A393,Movements!$E$4:$E$2003,Locations!$A$8))</f>
        <v/>
      </c>
      <c r="F393" s="21" t="str">
        <f>IF(OR($A393="",Locations!$A$9=""),"",N(Opening!E393)+SUMIFS(Movements!$D$4:$D$2003,Movements!$B$4:$B$2003,$A393,Movements!$F$4:$F$2003,Locations!$A$9)-SUMIFS(Movements!$D$4:$D$2003,Movements!$B$4:$B$2003,$A393,Movements!$E$4:$E$2003,Locations!$A$9))</f>
        <v/>
      </c>
      <c r="G393" s="21" t="str">
        <f>IF(OR($A393="",Locations!$A$10=""),"",N(Opening!F393)+SUMIFS(Movements!$D$4:$D$2003,Movements!$B$4:$B$2003,$A393,Movements!$F$4:$F$2003,Locations!$A$10)-SUMIFS(Movements!$D$4:$D$2003,Movements!$B$4:$B$2003,$A393,Movements!$E$4:$E$2003,Locations!$A$10))</f>
        <v/>
      </c>
      <c r="H393" s="21" t="str">
        <f>IF(OR($A393="",Locations!$A$11=""),"",N(Opening!G393)+SUMIFS(Movements!$D$4:$D$2003,Movements!$B$4:$B$2003,$A393,Movements!$F$4:$F$2003,Locations!$A$11)-SUMIFS(Movements!$D$4:$D$2003,Movements!$B$4:$B$2003,$A393,Movements!$E$4:$E$2003,Locations!$A$11))</f>
        <v/>
      </c>
      <c r="I393" s="21" t="str">
        <f>IF(OR($A393="",Locations!$A$12=""),"",N(Opening!H393)+SUMIFS(Movements!$D$4:$D$2003,Movements!$B$4:$B$2003,$A393,Movements!$F$4:$F$2003,Locations!$A$12)-SUMIFS(Movements!$D$4:$D$2003,Movements!$B$4:$B$2003,$A393,Movements!$E$4:$E$2003,Locations!$A$12))</f>
        <v/>
      </c>
      <c r="J393" s="21" t="str">
        <f>IF(OR($A393="",Locations!$A$13=""),"",N(Opening!I393)+SUMIFS(Movements!$D$4:$D$2003,Movements!$B$4:$B$2003,$A393,Movements!$F$4:$F$2003,Locations!$A$13)-SUMIFS(Movements!$D$4:$D$2003,Movements!$B$4:$B$2003,$A393,Movements!$E$4:$E$2003,Locations!$A$13))</f>
        <v/>
      </c>
      <c r="K393" s="21" t="str">
        <f>IF(OR($A393="",Locations!$A$14=""),"",N(Opening!J393)+SUMIFS(Movements!$D$4:$D$2003,Movements!$B$4:$B$2003,$A393,Movements!$F$4:$F$2003,Locations!$A$14)-SUMIFS(Movements!$D$4:$D$2003,Movements!$B$4:$B$2003,$A393,Movements!$E$4:$E$2003,Locations!$A$14))</f>
        <v/>
      </c>
      <c r="L393" s="22" t="str">
        <f t="shared" si="12"/>
        <v/>
      </c>
      <c r="M393" s="21" t="str">
        <f>IF($A393="","",N(Items!E393))</f>
        <v/>
      </c>
      <c r="N393" s="23" t="str">
        <f t="shared" si="13"/>
        <v/>
      </c>
      <c r="O393" s="21" t="str">
        <f>IF($A393="","",IF(L393&lt;=M393,MAX(0,N(Items!F393)-L393),0))</f>
        <v/>
      </c>
      <c r="P393" s="24" t="str">
        <f>IF($A393="","",ROUND(L393*N(Items!D393),2))</f>
        <v/>
      </c>
    </row>
    <row r="394" spans="1:16" x14ac:dyDescent="0.3">
      <c r="A394" s="16" t="str">
        <f>IF(Items!A394="","",Items!A394)</f>
        <v/>
      </c>
      <c r="B394" s="16" t="str">
        <f>IF($A394="","",Items!B394)</f>
        <v/>
      </c>
      <c r="C394" s="16" t="str">
        <f>IF($A394="","",Items!C394&amp;"")</f>
        <v/>
      </c>
      <c r="D394" s="21" t="str">
        <f>IF(OR($A394="",Locations!$A$7=""),"",N(Opening!C394)+SUMIFS(Movements!$D$4:$D$2003,Movements!$B$4:$B$2003,$A394,Movements!$F$4:$F$2003,Locations!$A$7)-SUMIFS(Movements!$D$4:$D$2003,Movements!$B$4:$B$2003,$A394,Movements!$E$4:$E$2003,Locations!$A$7))</f>
        <v/>
      </c>
      <c r="E394" s="21" t="str">
        <f>IF(OR($A394="",Locations!$A$8=""),"",N(Opening!D394)+SUMIFS(Movements!$D$4:$D$2003,Movements!$B$4:$B$2003,$A394,Movements!$F$4:$F$2003,Locations!$A$8)-SUMIFS(Movements!$D$4:$D$2003,Movements!$B$4:$B$2003,$A394,Movements!$E$4:$E$2003,Locations!$A$8))</f>
        <v/>
      </c>
      <c r="F394" s="21" t="str">
        <f>IF(OR($A394="",Locations!$A$9=""),"",N(Opening!E394)+SUMIFS(Movements!$D$4:$D$2003,Movements!$B$4:$B$2003,$A394,Movements!$F$4:$F$2003,Locations!$A$9)-SUMIFS(Movements!$D$4:$D$2003,Movements!$B$4:$B$2003,$A394,Movements!$E$4:$E$2003,Locations!$A$9))</f>
        <v/>
      </c>
      <c r="G394" s="21" t="str">
        <f>IF(OR($A394="",Locations!$A$10=""),"",N(Opening!F394)+SUMIFS(Movements!$D$4:$D$2003,Movements!$B$4:$B$2003,$A394,Movements!$F$4:$F$2003,Locations!$A$10)-SUMIFS(Movements!$D$4:$D$2003,Movements!$B$4:$B$2003,$A394,Movements!$E$4:$E$2003,Locations!$A$10))</f>
        <v/>
      </c>
      <c r="H394" s="21" t="str">
        <f>IF(OR($A394="",Locations!$A$11=""),"",N(Opening!G394)+SUMIFS(Movements!$D$4:$D$2003,Movements!$B$4:$B$2003,$A394,Movements!$F$4:$F$2003,Locations!$A$11)-SUMIFS(Movements!$D$4:$D$2003,Movements!$B$4:$B$2003,$A394,Movements!$E$4:$E$2003,Locations!$A$11))</f>
        <v/>
      </c>
      <c r="I394" s="21" t="str">
        <f>IF(OR($A394="",Locations!$A$12=""),"",N(Opening!H394)+SUMIFS(Movements!$D$4:$D$2003,Movements!$B$4:$B$2003,$A394,Movements!$F$4:$F$2003,Locations!$A$12)-SUMIFS(Movements!$D$4:$D$2003,Movements!$B$4:$B$2003,$A394,Movements!$E$4:$E$2003,Locations!$A$12))</f>
        <v/>
      </c>
      <c r="J394" s="21" t="str">
        <f>IF(OR($A394="",Locations!$A$13=""),"",N(Opening!I394)+SUMIFS(Movements!$D$4:$D$2003,Movements!$B$4:$B$2003,$A394,Movements!$F$4:$F$2003,Locations!$A$13)-SUMIFS(Movements!$D$4:$D$2003,Movements!$B$4:$B$2003,$A394,Movements!$E$4:$E$2003,Locations!$A$13))</f>
        <v/>
      </c>
      <c r="K394" s="21" t="str">
        <f>IF(OR($A394="",Locations!$A$14=""),"",N(Opening!J394)+SUMIFS(Movements!$D$4:$D$2003,Movements!$B$4:$B$2003,$A394,Movements!$F$4:$F$2003,Locations!$A$14)-SUMIFS(Movements!$D$4:$D$2003,Movements!$B$4:$B$2003,$A394,Movements!$E$4:$E$2003,Locations!$A$14))</f>
        <v/>
      </c>
      <c r="L394" s="22" t="str">
        <f t="shared" si="12"/>
        <v/>
      </c>
      <c r="M394" s="21" t="str">
        <f>IF($A394="","",N(Items!E394))</f>
        <v/>
      </c>
      <c r="N394" s="23" t="str">
        <f t="shared" si="13"/>
        <v/>
      </c>
      <c r="O394" s="21" t="str">
        <f>IF($A394="","",IF(L394&lt;=M394,MAX(0,N(Items!F394)-L394),0))</f>
        <v/>
      </c>
      <c r="P394" s="24" t="str">
        <f>IF($A394="","",ROUND(L394*N(Items!D394),2))</f>
        <v/>
      </c>
    </row>
    <row r="395" spans="1:16" x14ac:dyDescent="0.3">
      <c r="A395" s="16" t="str">
        <f>IF(Items!A395="","",Items!A395)</f>
        <v/>
      </c>
      <c r="B395" s="16" t="str">
        <f>IF($A395="","",Items!B395)</f>
        <v/>
      </c>
      <c r="C395" s="16" t="str">
        <f>IF($A395="","",Items!C395&amp;"")</f>
        <v/>
      </c>
      <c r="D395" s="21" t="str">
        <f>IF(OR($A395="",Locations!$A$7=""),"",N(Opening!C395)+SUMIFS(Movements!$D$4:$D$2003,Movements!$B$4:$B$2003,$A395,Movements!$F$4:$F$2003,Locations!$A$7)-SUMIFS(Movements!$D$4:$D$2003,Movements!$B$4:$B$2003,$A395,Movements!$E$4:$E$2003,Locations!$A$7))</f>
        <v/>
      </c>
      <c r="E395" s="21" t="str">
        <f>IF(OR($A395="",Locations!$A$8=""),"",N(Opening!D395)+SUMIFS(Movements!$D$4:$D$2003,Movements!$B$4:$B$2003,$A395,Movements!$F$4:$F$2003,Locations!$A$8)-SUMIFS(Movements!$D$4:$D$2003,Movements!$B$4:$B$2003,$A395,Movements!$E$4:$E$2003,Locations!$A$8))</f>
        <v/>
      </c>
      <c r="F395" s="21" t="str">
        <f>IF(OR($A395="",Locations!$A$9=""),"",N(Opening!E395)+SUMIFS(Movements!$D$4:$D$2003,Movements!$B$4:$B$2003,$A395,Movements!$F$4:$F$2003,Locations!$A$9)-SUMIFS(Movements!$D$4:$D$2003,Movements!$B$4:$B$2003,$A395,Movements!$E$4:$E$2003,Locations!$A$9))</f>
        <v/>
      </c>
      <c r="G395" s="21" t="str">
        <f>IF(OR($A395="",Locations!$A$10=""),"",N(Opening!F395)+SUMIFS(Movements!$D$4:$D$2003,Movements!$B$4:$B$2003,$A395,Movements!$F$4:$F$2003,Locations!$A$10)-SUMIFS(Movements!$D$4:$D$2003,Movements!$B$4:$B$2003,$A395,Movements!$E$4:$E$2003,Locations!$A$10))</f>
        <v/>
      </c>
      <c r="H395" s="21" t="str">
        <f>IF(OR($A395="",Locations!$A$11=""),"",N(Opening!G395)+SUMIFS(Movements!$D$4:$D$2003,Movements!$B$4:$B$2003,$A395,Movements!$F$4:$F$2003,Locations!$A$11)-SUMIFS(Movements!$D$4:$D$2003,Movements!$B$4:$B$2003,$A395,Movements!$E$4:$E$2003,Locations!$A$11))</f>
        <v/>
      </c>
      <c r="I395" s="21" t="str">
        <f>IF(OR($A395="",Locations!$A$12=""),"",N(Opening!H395)+SUMIFS(Movements!$D$4:$D$2003,Movements!$B$4:$B$2003,$A395,Movements!$F$4:$F$2003,Locations!$A$12)-SUMIFS(Movements!$D$4:$D$2003,Movements!$B$4:$B$2003,$A395,Movements!$E$4:$E$2003,Locations!$A$12))</f>
        <v/>
      </c>
      <c r="J395" s="21" t="str">
        <f>IF(OR($A395="",Locations!$A$13=""),"",N(Opening!I395)+SUMIFS(Movements!$D$4:$D$2003,Movements!$B$4:$B$2003,$A395,Movements!$F$4:$F$2003,Locations!$A$13)-SUMIFS(Movements!$D$4:$D$2003,Movements!$B$4:$B$2003,$A395,Movements!$E$4:$E$2003,Locations!$A$13))</f>
        <v/>
      </c>
      <c r="K395" s="21" t="str">
        <f>IF(OR($A395="",Locations!$A$14=""),"",N(Opening!J395)+SUMIFS(Movements!$D$4:$D$2003,Movements!$B$4:$B$2003,$A395,Movements!$F$4:$F$2003,Locations!$A$14)-SUMIFS(Movements!$D$4:$D$2003,Movements!$B$4:$B$2003,$A395,Movements!$E$4:$E$2003,Locations!$A$14))</f>
        <v/>
      </c>
      <c r="L395" s="22" t="str">
        <f t="shared" si="12"/>
        <v/>
      </c>
      <c r="M395" s="21" t="str">
        <f>IF($A395="","",N(Items!E395))</f>
        <v/>
      </c>
      <c r="N395" s="23" t="str">
        <f t="shared" si="13"/>
        <v/>
      </c>
      <c r="O395" s="21" t="str">
        <f>IF($A395="","",IF(L395&lt;=M395,MAX(0,N(Items!F395)-L395),0))</f>
        <v/>
      </c>
      <c r="P395" s="24" t="str">
        <f>IF($A395="","",ROUND(L395*N(Items!D395),2))</f>
        <v/>
      </c>
    </row>
    <row r="396" spans="1:16" x14ac:dyDescent="0.3">
      <c r="A396" s="16" t="str">
        <f>IF(Items!A396="","",Items!A396)</f>
        <v/>
      </c>
      <c r="B396" s="16" t="str">
        <f>IF($A396="","",Items!B396)</f>
        <v/>
      </c>
      <c r="C396" s="16" t="str">
        <f>IF($A396="","",Items!C396&amp;"")</f>
        <v/>
      </c>
      <c r="D396" s="21" t="str">
        <f>IF(OR($A396="",Locations!$A$7=""),"",N(Opening!C396)+SUMIFS(Movements!$D$4:$D$2003,Movements!$B$4:$B$2003,$A396,Movements!$F$4:$F$2003,Locations!$A$7)-SUMIFS(Movements!$D$4:$D$2003,Movements!$B$4:$B$2003,$A396,Movements!$E$4:$E$2003,Locations!$A$7))</f>
        <v/>
      </c>
      <c r="E396" s="21" t="str">
        <f>IF(OR($A396="",Locations!$A$8=""),"",N(Opening!D396)+SUMIFS(Movements!$D$4:$D$2003,Movements!$B$4:$B$2003,$A396,Movements!$F$4:$F$2003,Locations!$A$8)-SUMIFS(Movements!$D$4:$D$2003,Movements!$B$4:$B$2003,$A396,Movements!$E$4:$E$2003,Locations!$A$8))</f>
        <v/>
      </c>
      <c r="F396" s="21" t="str">
        <f>IF(OR($A396="",Locations!$A$9=""),"",N(Opening!E396)+SUMIFS(Movements!$D$4:$D$2003,Movements!$B$4:$B$2003,$A396,Movements!$F$4:$F$2003,Locations!$A$9)-SUMIFS(Movements!$D$4:$D$2003,Movements!$B$4:$B$2003,$A396,Movements!$E$4:$E$2003,Locations!$A$9))</f>
        <v/>
      </c>
      <c r="G396" s="21" t="str">
        <f>IF(OR($A396="",Locations!$A$10=""),"",N(Opening!F396)+SUMIFS(Movements!$D$4:$D$2003,Movements!$B$4:$B$2003,$A396,Movements!$F$4:$F$2003,Locations!$A$10)-SUMIFS(Movements!$D$4:$D$2003,Movements!$B$4:$B$2003,$A396,Movements!$E$4:$E$2003,Locations!$A$10))</f>
        <v/>
      </c>
      <c r="H396" s="21" t="str">
        <f>IF(OR($A396="",Locations!$A$11=""),"",N(Opening!G396)+SUMIFS(Movements!$D$4:$D$2003,Movements!$B$4:$B$2003,$A396,Movements!$F$4:$F$2003,Locations!$A$11)-SUMIFS(Movements!$D$4:$D$2003,Movements!$B$4:$B$2003,$A396,Movements!$E$4:$E$2003,Locations!$A$11))</f>
        <v/>
      </c>
      <c r="I396" s="21" t="str">
        <f>IF(OR($A396="",Locations!$A$12=""),"",N(Opening!H396)+SUMIFS(Movements!$D$4:$D$2003,Movements!$B$4:$B$2003,$A396,Movements!$F$4:$F$2003,Locations!$A$12)-SUMIFS(Movements!$D$4:$D$2003,Movements!$B$4:$B$2003,$A396,Movements!$E$4:$E$2003,Locations!$A$12))</f>
        <v/>
      </c>
      <c r="J396" s="21" t="str">
        <f>IF(OR($A396="",Locations!$A$13=""),"",N(Opening!I396)+SUMIFS(Movements!$D$4:$D$2003,Movements!$B$4:$B$2003,$A396,Movements!$F$4:$F$2003,Locations!$A$13)-SUMIFS(Movements!$D$4:$D$2003,Movements!$B$4:$B$2003,$A396,Movements!$E$4:$E$2003,Locations!$A$13))</f>
        <v/>
      </c>
      <c r="K396" s="21" t="str">
        <f>IF(OR($A396="",Locations!$A$14=""),"",N(Opening!J396)+SUMIFS(Movements!$D$4:$D$2003,Movements!$B$4:$B$2003,$A396,Movements!$F$4:$F$2003,Locations!$A$14)-SUMIFS(Movements!$D$4:$D$2003,Movements!$B$4:$B$2003,$A396,Movements!$E$4:$E$2003,Locations!$A$14))</f>
        <v/>
      </c>
      <c r="L396" s="22" t="str">
        <f t="shared" si="12"/>
        <v/>
      </c>
      <c r="M396" s="21" t="str">
        <f>IF($A396="","",N(Items!E396))</f>
        <v/>
      </c>
      <c r="N396" s="23" t="str">
        <f t="shared" si="13"/>
        <v/>
      </c>
      <c r="O396" s="21" t="str">
        <f>IF($A396="","",IF(L396&lt;=M396,MAX(0,N(Items!F396)-L396),0))</f>
        <v/>
      </c>
      <c r="P396" s="24" t="str">
        <f>IF($A396="","",ROUND(L396*N(Items!D396),2))</f>
        <v/>
      </c>
    </row>
    <row r="397" spans="1:16" x14ac:dyDescent="0.3">
      <c r="A397" s="16" t="str">
        <f>IF(Items!A397="","",Items!A397)</f>
        <v/>
      </c>
      <c r="B397" s="16" t="str">
        <f>IF($A397="","",Items!B397)</f>
        <v/>
      </c>
      <c r="C397" s="16" t="str">
        <f>IF($A397="","",Items!C397&amp;"")</f>
        <v/>
      </c>
      <c r="D397" s="21" t="str">
        <f>IF(OR($A397="",Locations!$A$7=""),"",N(Opening!C397)+SUMIFS(Movements!$D$4:$D$2003,Movements!$B$4:$B$2003,$A397,Movements!$F$4:$F$2003,Locations!$A$7)-SUMIFS(Movements!$D$4:$D$2003,Movements!$B$4:$B$2003,$A397,Movements!$E$4:$E$2003,Locations!$A$7))</f>
        <v/>
      </c>
      <c r="E397" s="21" t="str">
        <f>IF(OR($A397="",Locations!$A$8=""),"",N(Opening!D397)+SUMIFS(Movements!$D$4:$D$2003,Movements!$B$4:$B$2003,$A397,Movements!$F$4:$F$2003,Locations!$A$8)-SUMIFS(Movements!$D$4:$D$2003,Movements!$B$4:$B$2003,$A397,Movements!$E$4:$E$2003,Locations!$A$8))</f>
        <v/>
      </c>
      <c r="F397" s="21" t="str">
        <f>IF(OR($A397="",Locations!$A$9=""),"",N(Opening!E397)+SUMIFS(Movements!$D$4:$D$2003,Movements!$B$4:$B$2003,$A397,Movements!$F$4:$F$2003,Locations!$A$9)-SUMIFS(Movements!$D$4:$D$2003,Movements!$B$4:$B$2003,$A397,Movements!$E$4:$E$2003,Locations!$A$9))</f>
        <v/>
      </c>
      <c r="G397" s="21" t="str">
        <f>IF(OR($A397="",Locations!$A$10=""),"",N(Opening!F397)+SUMIFS(Movements!$D$4:$D$2003,Movements!$B$4:$B$2003,$A397,Movements!$F$4:$F$2003,Locations!$A$10)-SUMIFS(Movements!$D$4:$D$2003,Movements!$B$4:$B$2003,$A397,Movements!$E$4:$E$2003,Locations!$A$10))</f>
        <v/>
      </c>
      <c r="H397" s="21" t="str">
        <f>IF(OR($A397="",Locations!$A$11=""),"",N(Opening!G397)+SUMIFS(Movements!$D$4:$D$2003,Movements!$B$4:$B$2003,$A397,Movements!$F$4:$F$2003,Locations!$A$11)-SUMIFS(Movements!$D$4:$D$2003,Movements!$B$4:$B$2003,$A397,Movements!$E$4:$E$2003,Locations!$A$11))</f>
        <v/>
      </c>
      <c r="I397" s="21" t="str">
        <f>IF(OR($A397="",Locations!$A$12=""),"",N(Opening!H397)+SUMIFS(Movements!$D$4:$D$2003,Movements!$B$4:$B$2003,$A397,Movements!$F$4:$F$2003,Locations!$A$12)-SUMIFS(Movements!$D$4:$D$2003,Movements!$B$4:$B$2003,$A397,Movements!$E$4:$E$2003,Locations!$A$12))</f>
        <v/>
      </c>
      <c r="J397" s="21" t="str">
        <f>IF(OR($A397="",Locations!$A$13=""),"",N(Opening!I397)+SUMIFS(Movements!$D$4:$D$2003,Movements!$B$4:$B$2003,$A397,Movements!$F$4:$F$2003,Locations!$A$13)-SUMIFS(Movements!$D$4:$D$2003,Movements!$B$4:$B$2003,$A397,Movements!$E$4:$E$2003,Locations!$A$13))</f>
        <v/>
      </c>
      <c r="K397" s="21" t="str">
        <f>IF(OR($A397="",Locations!$A$14=""),"",N(Opening!J397)+SUMIFS(Movements!$D$4:$D$2003,Movements!$B$4:$B$2003,$A397,Movements!$F$4:$F$2003,Locations!$A$14)-SUMIFS(Movements!$D$4:$D$2003,Movements!$B$4:$B$2003,$A397,Movements!$E$4:$E$2003,Locations!$A$14))</f>
        <v/>
      </c>
      <c r="L397" s="22" t="str">
        <f t="shared" si="12"/>
        <v/>
      </c>
      <c r="M397" s="21" t="str">
        <f>IF($A397="","",N(Items!E397))</f>
        <v/>
      </c>
      <c r="N397" s="23" t="str">
        <f t="shared" si="13"/>
        <v/>
      </c>
      <c r="O397" s="21" t="str">
        <f>IF($A397="","",IF(L397&lt;=M397,MAX(0,N(Items!F397)-L397),0))</f>
        <v/>
      </c>
      <c r="P397" s="24" t="str">
        <f>IF($A397="","",ROUND(L397*N(Items!D397),2))</f>
        <v/>
      </c>
    </row>
    <row r="398" spans="1:16" x14ac:dyDescent="0.3">
      <c r="A398" s="16" t="str">
        <f>IF(Items!A398="","",Items!A398)</f>
        <v/>
      </c>
      <c r="B398" s="16" t="str">
        <f>IF($A398="","",Items!B398)</f>
        <v/>
      </c>
      <c r="C398" s="16" t="str">
        <f>IF($A398="","",Items!C398&amp;"")</f>
        <v/>
      </c>
      <c r="D398" s="21" t="str">
        <f>IF(OR($A398="",Locations!$A$7=""),"",N(Opening!C398)+SUMIFS(Movements!$D$4:$D$2003,Movements!$B$4:$B$2003,$A398,Movements!$F$4:$F$2003,Locations!$A$7)-SUMIFS(Movements!$D$4:$D$2003,Movements!$B$4:$B$2003,$A398,Movements!$E$4:$E$2003,Locations!$A$7))</f>
        <v/>
      </c>
      <c r="E398" s="21" t="str">
        <f>IF(OR($A398="",Locations!$A$8=""),"",N(Opening!D398)+SUMIFS(Movements!$D$4:$D$2003,Movements!$B$4:$B$2003,$A398,Movements!$F$4:$F$2003,Locations!$A$8)-SUMIFS(Movements!$D$4:$D$2003,Movements!$B$4:$B$2003,$A398,Movements!$E$4:$E$2003,Locations!$A$8))</f>
        <v/>
      </c>
      <c r="F398" s="21" t="str">
        <f>IF(OR($A398="",Locations!$A$9=""),"",N(Opening!E398)+SUMIFS(Movements!$D$4:$D$2003,Movements!$B$4:$B$2003,$A398,Movements!$F$4:$F$2003,Locations!$A$9)-SUMIFS(Movements!$D$4:$D$2003,Movements!$B$4:$B$2003,$A398,Movements!$E$4:$E$2003,Locations!$A$9))</f>
        <v/>
      </c>
      <c r="G398" s="21" t="str">
        <f>IF(OR($A398="",Locations!$A$10=""),"",N(Opening!F398)+SUMIFS(Movements!$D$4:$D$2003,Movements!$B$4:$B$2003,$A398,Movements!$F$4:$F$2003,Locations!$A$10)-SUMIFS(Movements!$D$4:$D$2003,Movements!$B$4:$B$2003,$A398,Movements!$E$4:$E$2003,Locations!$A$10))</f>
        <v/>
      </c>
      <c r="H398" s="21" t="str">
        <f>IF(OR($A398="",Locations!$A$11=""),"",N(Opening!G398)+SUMIFS(Movements!$D$4:$D$2003,Movements!$B$4:$B$2003,$A398,Movements!$F$4:$F$2003,Locations!$A$11)-SUMIFS(Movements!$D$4:$D$2003,Movements!$B$4:$B$2003,$A398,Movements!$E$4:$E$2003,Locations!$A$11))</f>
        <v/>
      </c>
      <c r="I398" s="21" t="str">
        <f>IF(OR($A398="",Locations!$A$12=""),"",N(Opening!H398)+SUMIFS(Movements!$D$4:$D$2003,Movements!$B$4:$B$2003,$A398,Movements!$F$4:$F$2003,Locations!$A$12)-SUMIFS(Movements!$D$4:$D$2003,Movements!$B$4:$B$2003,$A398,Movements!$E$4:$E$2003,Locations!$A$12))</f>
        <v/>
      </c>
      <c r="J398" s="21" t="str">
        <f>IF(OR($A398="",Locations!$A$13=""),"",N(Opening!I398)+SUMIFS(Movements!$D$4:$D$2003,Movements!$B$4:$B$2003,$A398,Movements!$F$4:$F$2003,Locations!$A$13)-SUMIFS(Movements!$D$4:$D$2003,Movements!$B$4:$B$2003,$A398,Movements!$E$4:$E$2003,Locations!$A$13))</f>
        <v/>
      </c>
      <c r="K398" s="21" t="str">
        <f>IF(OR($A398="",Locations!$A$14=""),"",N(Opening!J398)+SUMIFS(Movements!$D$4:$D$2003,Movements!$B$4:$B$2003,$A398,Movements!$F$4:$F$2003,Locations!$A$14)-SUMIFS(Movements!$D$4:$D$2003,Movements!$B$4:$B$2003,$A398,Movements!$E$4:$E$2003,Locations!$A$14))</f>
        <v/>
      </c>
      <c r="L398" s="22" t="str">
        <f t="shared" si="12"/>
        <v/>
      </c>
      <c r="M398" s="21" t="str">
        <f>IF($A398="","",N(Items!E398))</f>
        <v/>
      </c>
      <c r="N398" s="23" t="str">
        <f t="shared" si="13"/>
        <v/>
      </c>
      <c r="O398" s="21" t="str">
        <f>IF($A398="","",IF(L398&lt;=M398,MAX(0,N(Items!F398)-L398),0))</f>
        <v/>
      </c>
      <c r="P398" s="24" t="str">
        <f>IF($A398="","",ROUND(L398*N(Items!D398),2))</f>
        <v/>
      </c>
    </row>
    <row r="399" spans="1:16" x14ac:dyDescent="0.3">
      <c r="A399" s="16" t="str">
        <f>IF(Items!A399="","",Items!A399)</f>
        <v/>
      </c>
      <c r="B399" s="16" t="str">
        <f>IF($A399="","",Items!B399)</f>
        <v/>
      </c>
      <c r="C399" s="16" t="str">
        <f>IF($A399="","",Items!C399&amp;"")</f>
        <v/>
      </c>
      <c r="D399" s="21" t="str">
        <f>IF(OR($A399="",Locations!$A$7=""),"",N(Opening!C399)+SUMIFS(Movements!$D$4:$D$2003,Movements!$B$4:$B$2003,$A399,Movements!$F$4:$F$2003,Locations!$A$7)-SUMIFS(Movements!$D$4:$D$2003,Movements!$B$4:$B$2003,$A399,Movements!$E$4:$E$2003,Locations!$A$7))</f>
        <v/>
      </c>
      <c r="E399" s="21" t="str">
        <f>IF(OR($A399="",Locations!$A$8=""),"",N(Opening!D399)+SUMIFS(Movements!$D$4:$D$2003,Movements!$B$4:$B$2003,$A399,Movements!$F$4:$F$2003,Locations!$A$8)-SUMIFS(Movements!$D$4:$D$2003,Movements!$B$4:$B$2003,$A399,Movements!$E$4:$E$2003,Locations!$A$8))</f>
        <v/>
      </c>
      <c r="F399" s="21" t="str">
        <f>IF(OR($A399="",Locations!$A$9=""),"",N(Opening!E399)+SUMIFS(Movements!$D$4:$D$2003,Movements!$B$4:$B$2003,$A399,Movements!$F$4:$F$2003,Locations!$A$9)-SUMIFS(Movements!$D$4:$D$2003,Movements!$B$4:$B$2003,$A399,Movements!$E$4:$E$2003,Locations!$A$9))</f>
        <v/>
      </c>
      <c r="G399" s="21" t="str">
        <f>IF(OR($A399="",Locations!$A$10=""),"",N(Opening!F399)+SUMIFS(Movements!$D$4:$D$2003,Movements!$B$4:$B$2003,$A399,Movements!$F$4:$F$2003,Locations!$A$10)-SUMIFS(Movements!$D$4:$D$2003,Movements!$B$4:$B$2003,$A399,Movements!$E$4:$E$2003,Locations!$A$10))</f>
        <v/>
      </c>
      <c r="H399" s="21" t="str">
        <f>IF(OR($A399="",Locations!$A$11=""),"",N(Opening!G399)+SUMIFS(Movements!$D$4:$D$2003,Movements!$B$4:$B$2003,$A399,Movements!$F$4:$F$2003,Locations!$A$11)-SUMIFS(Movements!$D$4:$D$2003,Movements!$B$4:$B$2003,$A399,Movements!$E$4:$E$2003,Locations!$A$11))</f>
        <v/>
      </c>
      <c r="I399" s="21" t="str">
        <f>IF(OR($A399="",Locations!$A$12=""),"",N(Opening!H399)+SUMIFS(Movements!$D$4:$D$2003,Movements!$B$4:$B$2003,$A399,Movements!$F$4:$F$2003,Locations!$A$12)-SUMIFS(Movements!$D$4:$D$2003,Movements!$B$4:$B$2003,$A399,Movements!$E$4:$E$2003,Locations!$A$12))</f>
        <v/>
      </c>
      <c r="J399" s="21" t="str">
        <f>IF(OR($A399="",Locations!$A$13=""),"",N(Opening!I399)+SUMIFS(Movements!$D$4:$D$2003,Movements!$B$4:$B$2003,$A399,Movements!$F$4:$F$2003,Locations!$A$13)-SUMIFS(Movements!$D$4:$D$2003,Movements!$B$4:$B$2003,$A399,Movements!$E$4:$E$2003,Locations!$A$13))</f>
        <v/>
      </c>
      <c r="K399" s="21" t="str">
        <f>IF(OR($A399="",Locations!$A$14=""),"",N(Opening!J399)+SUMIFS(Movements!$D$4:$D$2003,Movements!$B$4:$B$2003,$A399,Movements!$F$4:$F$2003,Locations!$A$14)-SUMIFS(Movements!$D$4:$D$2003,Movements!$B$4:$B$2003,$A399,Movements!$E$4:$E$2003,Locations!$A$14))</f>
        <v/>
      </c>
      <c r="L399" s="22" t="str">
        <f t="shared" si="12"/>
        <v/>
      </c>
      <c r="M399" s="21" t="str">
        <f>IF($A399="","",N(Items!E399))</f>
        <v/>
      </c>
      <c r="N399" s="23" t="str">
        <f t="shared" si="13"/>
        <v/>
      </c>
      <c r="O399" s="21" t="str">
        <f>IF($A399="","",IF(L399&lt;=M399,MAX(0,N(Items!F399)-L399),0))</f>
        <v/>
      </c>
      <c r="P399" s="24" t="str">
        <f>IF($A399="","",ROUND(L399*N(Items!D399),2))</f>
        <v/>
      </c>
    </row>
    <row r="400" spans="1:16" x14ac:dyDescent="0.3">
      <c r="A400" s="16" t="str">
        <f>IF(Items!A400="","",Items!A400)</f>
        <v/>
      </c>
      <c r="B400" s="16" t="str">
        <f>IF($A400="","",Items!B400)</f>
        <v/>
      </c>
      <c r="C400" s="16" t="str">
        <f>IF($A400="","",Items!C400&amp;"")</f>
        <v/>
      </c>
      <c r="D400" s="21" t="str">
        <f>IF(OR($A400="",Locations!$A$7=""),"",N(Opening!C400)+SUMIFS(Movements!$D$4:$D$2003,Movements!$B$4:$B$2003,$A400,Movements!$F$4:$F$2003,Locations!$A$7)-SUMIFS(Movements!$D$4:$D$2003,Movements!$B$4:$B$2003,$A400,Movements!$E$4:$E$2003,Locations!$A$7))</f>
        <v/>
      </c>
      <c r="E400" s="21" t="str">
        <f>IF(OR($A400="",Locations!$A$8=""),"",N(Opening!D400)+SUMIFS(Movements!$D$4:$D$2003,Movements!$B$4:$B$2003,$A400,Movements!$F$4:$F$2003,Locations!$A$8)-SUMIFS(Movements!$D$4:$D$2003,Movements!$B$4:$B$2003,$A400,Movements!$E$4:$E$2003,Locations!$A$8))</f>
        <v/>
      </c>
      <c r="F400" s="21" t="str">
        <f>IF(OR($A400="",Locations!$A$9=""),"",N(Opening!E400)+SUMIFS(Movements!$D$4:$D$2003,Movements!$B$4:$B$2003,$A400,Movements!$F$4:$F$2003,Locations!$A$9)-SUMIFS(Movements!$D$4:$D$2003,Movements!$B$4:$B$2003,$A400,Movements!$E$4:$E$2003,Locations!$A$9))</f>
        <v/>
      </c>
      <c r="G400" s="21" t="str">
        <f>IF(OR($A400="",Locations!$A$10=""),"",N(Opening!F400)+SUMIFS(Movements!$D$4:$D$2003,Movements!$B$4:$B$2003,$A400,Movements!$F$4:$F$2003,Locations!$A$10)-SUMIFS(Movements!$D$4:$D$2003,Movements!$B$4:$B$2003,$A400,Movements!$E$4:$E$2003,Locations!$A$10))</f>
        <v/>
      </c>
      <c r="H400" s="21" t="str">
        <f>IF(OR($A400="",Locations!$A$11=""),"",N(Opening!G400)+SUMIFS(Movements!$D$4:$D$2003,Movements!$B$4:$B$2003,$A400,Movements!$F$4:$F$2003,Locations!$A$11)-SUMIFS(Movements!$D$4:$D$2003,Movements!$B$4:$B$2003,$A400,Movements!$E$4:$E$2003,Locations!$A$11))</f>
        <v/>
      </c>
      <c r="I400" s="21" t="str">
        <f>IF(OR($A400="",Locations!$A$12=""),"",N(Opening!H400)+SUMIFS(Movements!$D$4:$D$2003,Movements!$B$4:$B$2003,$A400,Movements!$F$4:$F$2003,Locations!$A$12)-SUMIFS(Movements!$D$4:$D$2003,Movements!$B$4:$B$2003,$A400,Movements!$E$4:$E$2003,Locations!$A$12))</f>
        <v/>
      </c>
      <c r="J400" s="21" t="str">
        <f>IF(OR($A400="",Locations!$A$13=""),"",N(Opening!I400)+SUMIFS(Movements!$D$4:$D$2003,Movements!$B$4:$B$2003,$A400,Movements!$F$4:$F$2003,Locations!$A$13)-SUMIFS(Movements!$D$4:$D$2003,Movements!$B$4:$B$2003,$A400,Movements!$E$4:$E$2003,Locations!$A$13))</f>
        <v/>
      </c>
      <c r="K400" s="21" t="str">
        <f>IF(OR($A400="",Locations!$A$14=""),"",N(Opening!J400)+SUMIFS(Movements!$D$4:$D$2003,Movements!$B$4:$B$2003,$A400,Movements!$F$4:$F$2003,Locations!$A$14)-SUMIFS(Movements!$D$4:$D$2003,Movements!$B$4:$B$2003,$A400,Movements!$E$4:$E$2003,Locations!$A$14))</f>
        <v/>
      </c>
      <c r="L400" s="22" t="str">
        <f t="shared" si="12"/>
        <v/>
      </c>
      <c r="M400" s="21" t="str">
        <f>IF($A400="","",N(Items!E400))</f>
        <v/>
      </c>
      <c r="N400" s="23" t="str">
        <f t="shared" si="13"/>
        <v/>
      </c>
      <c r="O400" s="21" t="str">
        <f>IF($A400="","",IF(L400&lt;=M400,MAX(0,N(Items!F400)-L400),0))</f>
        <v/>
      </c>
      <c r="P400" s="24" t="str">
        <f>IF($A400="","",ROUND(L400*N(Items!D400),2))</f>
        <v/>
      </c>
    </row>
    <row r="401" spans="1:16" x14ac:dyDescent="0.3">
      <c r="A401" s="16" t="str">
        <f>IF(Items!A401="","",Items!A401)</f>
        <v/>
      </c>
      <c r="B401" s="16" t="str">
        <f>IF($A401="","",Items!B401)</f>
        <v/>
      </c>
      <c r="C401" s="16" t="str">
        <f>IF($A401="","",Items!C401&amp;"")</f>
        <v/>
      </c>
      <c r="D401" s="21" t="str">
        <f>IF(OR($A401="",Locations!$A$7=""),"",N(Opening!C401)+SUMIFS(Movements!$D$4:$D$2003,Movements!$B$4:$B$2003,$A401,Movements!$F$4:$F$2003,Locations!$A$7)-SUMIFS(Movements!$D$4:$D$2003,Movements!$B$4:$B$2003,$A401,Movements!$E$4:$E$2003,Locations!$A$7))</f>
        <v/>
      </c>
      <c r="E401" s="21" t="str">
        <f>IF(OR($A401="",Locations!$A$8=""),"",N(Opening!D401)+SUMIFS(Movements!$D$4:$D$2003,Movements!$B$4:$B$2003,$A401,Movements!$F$4:$F$2003,Locations!$A$8)-SUMIFS(Movements!$D$4:$D$2003,Movements!$B$4:$B$2003,$A401,Movements!$E$4:$E$2003,Locations!$A$8))</f>
        <v/>
      </c>
      <c r="F401" s="21" t="str">
        <f>IF(OR($A401="",Locations!$A$9=""),"",N(Opening!E401)+SUMIFS(Movements!$D$4:$D$2003,Movements!$B$4:$B$2003,$A401,Movements!$F$4:$F$2003,Locations!$A$9)-SUMIFS(Movements!$D$4:$D$2003,Movements!$B$4:$B$2003,$A401,Movements!$E$4:$E$2003,Locations!$A$9))</f>
        <v/>
      </c>
      <c r="G401" s="21" t="str">
        <f>IF(OR($A401="",Locations!$A$10=""),"",N(Opening!F401)+SUMIFS(Movements!$D$4:$D$2003,Movements!$B$4:$B$2003,$A401,Movements!$F$4:$F$2003,Locations!$A$10)-SUMIFS(Movements!$D$4:$D$2003,Movements!$B$4:$B$2003,$A401,Movements!$E$4:$E$2003,Locations!$A$10))</f>
        <v/>
      </c>
      <c r="H401" s="21" t="str">
        <f>IF(OR($A401="",Locations!$A$11=""),"",N(Opening!G401)+SUMIFS(Movements!$D$4:$D$2003,Movements!$B$4:$B$2003,$A401,Movements!$F$4:$F$2003,Locations!$A$11)-SUMIFS(Movements!$D$4:$D$2003,Movements!$B$4:$B$2003,$A401,Movements!$E$4:$E$2003,Locations!$A$11))</f>
        <v/>
      </c>
      <c r="I401" s="21" t="str">
        <f>IF(OR($A401="",Locations!$A$12=""),"",N(Opening!H401)+SUMIFS(Movements!$D$4:$D$2003,Movements!$B$4:$B$2003,$A401,Movements!$F$4:$F$2003,Locations!$A$12)-SUMIFS(Movements!$D$4:$D$2003,Movements!$B$4:$B$2003,$A401,Movements!$E$4:$E$2003,Locations!$A$12))</f>
        <v/>
      </c>
      <c r="J401" s="21" t="str">
        <f>IF(OR($A401="",Locations!$A$13=""),"",N(Opening!I401)+SUMIFS(Movements!$D$4:$D$2003,Movements!$B$4:$B$2003,$A401,Movements!$F$4:$F$2003,Locations!$A$13)-SUMIFS(Movements!$D$4:$D$2003,Movements!$B$4:$B$2003,$A401,Movements!$E$4:$E$2003,Locations!$A$13))</f>
        <v/>
      </c>
      <c r="K401" s="21" t="str">
        <f>IF(OR($A401="",Locations!$A$14=""),"",N(Opening!J401)+SUMIFS(Movements!$D$4:$D$2003,Movements!$B$4:$B$2003,$A401,Movements!$F$4:$F$2003,Locations!$A$14)-SUMIFS(Movements!$D$4:$D$2003,Movements!$B$4:$B$2003,$A401,Movements!$E$4:$E$2003,Locations!$A$14))</f>
        <v/>
      </c>
      <c r="L401" s="22" t="str">
        <f t="shared" si="12"/>
        <v/>
      </c>
      <c r="M401" s="21" t="str">
        <f>IF($A401="","",N(Items!E401))</f>
        <v/>
      </c>
      <c r="N401" s="23" t="str">
        <f t="shared" si="13"/>
        <v/>
      </c>
      <c r="O401" s="21" t="str">
        <f>IF($A401="","",IF(L401&lt;=M401,MAX(0,N(Items!F401)-L401),0))</f>
        <v/>
      </c>
      <c r="P401" s="24" t="str">
        <f>IF($A401="","",ROUND(L401*N(Items!D401),2))</f>
        <v/>
      </c>
    </row>
    <row r="402" spans="1:16" x14ac:dyDescent="0.3">
      <c r="A402" s="16" t="str">
        <f>IF(Items!A402="","",Items!A402)</f>
        <v/>
      </c>
      <c r="B402" s="16" t="str">
        <f>IF($A402="","",Items!B402)</f>
        <v/>
      </c>
      <c r="C402" s="16" t="str">
        <f>IF($A402="","",Items!C402&amp;"")</f>
        <v/>
      </c>
      <c r="D402" s="21" t="str">
        <f>IF(OR($A402="",Locations!$A$7=""),"",N(Opening!C402)+SUMIFS(Movements!$D$4:$D$2003,Movements!$B$4:$B$2003,$A402,Movements!$F$4:$F$2003,Locations!$A$7)-SUMIFS(Movements!$D$4:$D$2003,Movements!$B$4:$B$2003,$A402,Movements!$E$4:$E$2003,Locations!$A$7))</f>
        <v/>
      </c>
      <c r="E402" s="21" t="str">
        <f>IF(OR($A402="",Locations!$A$8=""),"",N(Opening!D402)+SUMIFS(Movements!$D$4:$D$2003,Movements!$B$4:$B$2003,$A402,Movements!$F$4:$F$2003,Locations!$A$8)-SUMIFS(Movements!$D$4:$D$2003,Movements!$B$4:$B$2003,$A402,Movements!$E$4:$E$2003,Locations!$A$8))</f>
        <v/>
      </c>
      <c r="F402" s="21" t="str">
        <f>IF(OR($A402="",Locations!$A$9=""),"",N(Opening!E402)+SUMIFS(Movements!$D$4:$D$2003,Movements!$B$4:$B$2003,$A402,Movements!$F$4:$F$2003,Locations!$A$9)-SUMIFS(Movements!$D$4:$D$2003,Movements!$B$4:$B$2003,$A402,Movements!$E$4:$E$2003,Locations!$A$9))</f>
        <v/>
      </c>
      <c r="G402" s="21" t="str">
        <f>IF(OR($A402="",Locations!$A$10=""),"",N(Opening!F402)+SUMIFS(Movements!$D$4:$D$2003,Movements!$B$4:$B$2003,$A402,Movements!$F$4:$F$2003,Locations!$A$10)-SUMIFS(Movements!$D$4:$D$2003,Movements!$B$4:$B$2003,$A402,Movements!$E$4:$E$2003,Locations!$A$10))</f>
        <v/>
      </c>
      <c r="H402" s="21" t="str">
        <f>IF(OR($A402="",Locations!$A$11=""),"",N(Opening!G402)+SUMIFS(Movements!$D$4:$D$2003,Movements!$B$4:$B$2003,$A402,Movements!$F$4:$F$2003,Locations!$A$11)-SUMIFS(Movements!$D$4:$D$2003,Movements!$B$4:$B$2003,$A402,Movements!$E$4:$E$2003,Locations!$A$11))</f>
        <v/>
      </c>
      <c r="I402" s="21" t="str">
        <f>IF(OR($A402="",Locations!$A$12=""),"",N(Opening!H402)+SUMIFS(Movements!$D$4:$D$2003,Movements!$B$4:$B$2003,$A402,Movements!$F$4:$F$2003,Locations!$A$12)-SUMIFS(Movements!$D$4:$D$2003,Movements!$B$4:$B$2003,$A402,Movements!$E$4:$E$2003,Locations!$A$12))</f>
        <v/>
      </c>
      <c r="J402" s="21" t="str">
        <f>IF(OR($A402="",Locations!$A$13=""),"",N(Opening!I402)+SUMIFS(Movements!$D$4:$D$2003,Movements!$B$4:$B$2003,$A402,Movements!$F$4:$F$2003,Locations!$A$13)-SUMIFS(Movements!$D$4:$D$2003,Movements!$B$4:$B$2003,$A402,Movements!$E$4:$E$2003,Locations!$A$13))</f>
        <v/>
      </c>
      <c r="K402" s="21" t="str">
        <f>IF(OR($A402="",Locations!$A$14=""),"",N(Opening!J402)+SUMIFS(Movements!$D$4:$D$2003,Movements!$B$4:$B$2003,$A402,Movements!$F$4:$F$2003,Locations!$A$14)-SUMIFS(Movements!$D$4:$D$2003,Movements!$B$4:$B$2003,$A402,Movements!$E$4:$E$2003,Locations!$A$14))</f>
        <v/>
      </c>
      <c r="L402" s="22" t="str">
        <f t="shared" si="12"/>
        <v/>
      </c>
      <c r="M402" s="21" t="str">
        <f>IF($A402="","",N(Items!E402))</f>
        <v/>
      </c>
      <c r="N402" s="23" t="str">
        <f t="shared" si="13"/>
        <v/>
      </c>
      <c r="O402" s="21" t="str">
        <f>IF($A402="","",IF(L402&lt;=M402,MAX(0,N(Items!F402)-L402),0))</f>
        <v/>
      </c>
      <c r="P402" s="24" t="str">
        <f>IF($A402="","",ROUND(L402*N(Items!D402),2))</f>
        <v/>
      </c>
    </row>
    <row r="403" spans="1:16" x14ac:dyDescent="0.3">
      <c r="A403" s="16" t="str">
        <f>IF(Items!A403="","",Items!A403)</f>
        <v/>
      </c>
      <c r="B403" s="16" t="str">
        <f>IF($A403="","",Items!B403)</f>
        <v/>
      </c>
      <c r="C403" s="16" t="str">
        <f>IF($A403="","",Items!C403&amp;"")</f>
        <v/>
      </c>
      <c r="D403" s="21" t="str">
        <f>IF(OR($A403="",Locations!$A$7=""),"",N(Opening!C403)+SUMIFS(Movements!$D$4:$D$2003,Movements!$B$4:$B$2003,$A403,Movements!$F$4:$F$2003,Locations!$A$7)-SUMIFS(Movements!$D$4:$D$2003,Movements!$B$4:$B$2003,$A403,Movements!$E$4:$E$2003,Locations!$A$7))</f>
        <v/>
      </c>
      <c r="E403" s="21" t="str">
        <f>IF(OR($A403="",Locations!$A$8=""),"",N(Opening!D403)+SUMIFS(Movements!$D$4:$D$2003,Movements!$B$4:$B$2003,$A403,Movements!$F$4:$F$2003,Locations!$A$8)-SUMIFS(Movements!$D$4:$D$2003,Movements!$B$4:$B$2003,$A403,Movements!$E$4:$E$2003,Locations!$A$8))</f>
        <v/>
      </c>
      <c r="F403" s="21" t="str">
        <f>IF(OR($A403="",Locations!$A$9=""),"",N(Opening!E403)+SUMIFS(Movements!$D$4:$D$2003,Movements!$B$4:$B$2003,$A403,Movements!$F$4:$F$2003,Locations!$A$9)-SUMIFS(Movements!$D$4:$D$2003,Movements!$B$4:$B$2003,$A403,Movements!$E$4:$E$2003,Locations!$A$9))</f>
        <v/>
      </c>
      <c r="G403" s="21" t="str">
        <f>IF(OR($A403="",Locations!$A$10=""),"",N(Opening!F403)+SUMIFS(Movements!$D$4:$D$2003,Movements!$B$4:$B$2003,$A403,Movements!$F$4:$F$2003,Locations!$A$10)-SUMIFS(Movements!$D$4:$D$2003,Movements!$B$4:$B$2003,$A403,Movements!$E$4:$E$2003,Locations!$A$10))</f>
        <v/>
      </c>
      <c r="H403" s="21" t="str">
        <f>IF(OR($A403="",Locations!$A$11=""),"",N(Opening!G403)+SUMIFS(Movements!$D$4:$D$2003,Movements!$B$4:$B$2003,$A403,Movements!$F$4:$F$2003,Locations!$A$11)-SUMIFS(Movements!$D$4:$D$2003,Movements!$B$4:$B$2003,$A403,Movements!$E$4:$E$2003,Locations!$A$11))</f>
        <v/>
      </c>
      <c r="I403" s="21" t="str">
        <f>IF(OR($A403="",Locations!$A$12=""),"",N(Opening!H403)+SUMIFS(Movements!$D$4:$D$2003,Movements!$B$4:$B$2003,$A403,Movements!$F$4:$F$2003,Locations!$A$12)-SUMIFS(Movements!$D$4:$D$2003,Movements!$B$4:$B$2003,$A403,Movements!$E$4:$E$2003,Locations!$A$12))</f>
        <v/>
      </c>
      <c r="J403" s="21" t="str">
        <f>IF(OR($A403="",Locations!$A$13=""),"",N(Opening!I403)+SUMIFS(Movements!$D$4:$D$2003,Movements!$B$4:$B$2003,$A403,Movements!$F$4:$F$2003,Locations!$A$13)-SUMIFS(Movements!$D$4:$D$2003,Movements!$B$4:$B$2003,$A403,Movements!$E$4:$E$2003,Locations!$A$13))</f>
        <v/>
      </c>
      <c r="K403" s="21" t="str">
        <f>IF(OR($A403="",Locations!$A$14=""),"",N(Opening!J403)+SUMIFS(Movements!$D$4:$D$2003,Movements!$B$4:$B$2003,$A403,Movements!$F$4:$F$2003,Locations!$A$14)-SUMIFS(Movements!$D$4:$D$2003,Movements!$B$4:$B$2003,$A403,Movements!$E$4:$E$2003,Locations!$A$14))</f>
        <v/>
      </c>
      <c r="L403" s="22" t="str">
        <f t="shared" si="12"/>
        <v/>
      </c>
      <c r="M403" s="21" t="str">
        <f>IF($A403="","",N(Items!E403))</f>
        <v/>
      </c>
      <c r="N403" s="23" t="str">
        <f t="shared" si="13"/>
        <v/>
      </c>
      <c r="O403" s="21" t="str">
        <f>IF($A403="","",IF(L403&lt;=M403,MAX(0,N(Items!F403)-L403),0))</f>
        <v/>
      </c>
      <c r="P403" s="24" t="str">
        <f>IF($A403="","",ROUND(L403*N(Items!D403),2))</f>
        <v/>
      </c>
    </row>
    <row r="404" spans="1:16" x14ac:dyDescent="0.3">
      <c r="A404" s="16" t="str">
        <f>IF(Items!A404="","",Items!A404)</f>
        <v/>
      </c>
      <c r="B404" s="16" t="str">
        <f>IF($A404="","",Items!B404)</f>
        <v/>
      </c>
      <c r="C404" s="16" t="str">
        <f>IF($A404="","",Items!C404&amp;"")</f>
        <v/>
      </c>
      <c r="D404" s="21" t="str">
        <f>IF(OR($A404="",Locations!$A$7=""),"",N(Opening!C404)+SUMIFS(Movements!$D$4:$D$2003,Movements!$B$4:$B$2003,$A404,Movements!$F$4:$F$2003,Locations!$A$7)-SUMIFS(Movements!$D$4:$D$2003,Movements!$B$4:$B$2003,$A404,Movements!$E$4:$E$2003,Locations!$A$7))</f>
        <v/>
      </c>
      <c r="E404" s="21" t="str">
        <f>IF(OR($A404="",Locations!$A$8=""),"",N(Opening!D404)+SUMIFS(Movements!$D$4:$D$2003,Movements!$B$4:$B$2003,$A404,Movements!$F$4:$F$2003,Locations!$A$8)-SUMIFS(Movements!$D$4:$D$2003,Movements!$B$4:$B$2003,$A404,Movements!$E$4:$E$2003,Locations!$A$8))</f>
        <v/>
      </c>
      <c r="F404" s="21" t="str">
        <f>IF(OR($A404="",Locations!$A$9=""),"",N(Opening!E404)+SUMIFS(Movements!$D$4:$D$2003,Movements!$B$4:$B$2003,$A404,Movements!$F$4:$F$2003,Locations!$A$9)-SUMIFS(Movements!$D$4:$D$2003,Movements!$B$4:$B$2003,$A404,Movements!$E$4:$E$2003,Locations!$A$9))</f>
        <v/>
      </c>
      <c r="G404" s="21" t="str">
        <f>IF(OR($A404="",Locations!$A$10=""),"",N(Opening!F404)+SUMIFS(Movements!$D$4:$D$2003,Movements!$B$4:$B$2003,$A404,Movements!$F$4:$F$2003,Locations!$A$10)-SUMIFS(Movements!$D$4:$D$2003,Movements!$B$4:$B$2003,$A404,Movements!$E$4:$E$2003,Locations!$A$10))</f>
        <v/>
      </c>
      <c r="H404" s="21" t="str">
        <f>IF(OR($A404="",Locations!$A$11=""),"",N(Opening!G404)+SUMIFS(Movements!$D$4:$D$2003,Movements!$B$4:$B$2003,$A404,Movements!$F$4:$F$2003,Locations!$A$11)-SUMIFS(Movements!$D$4:$D$2003,Movements!$B$4:$B$2003,$A404,Movements!$E$4:$E$2003,Locations!$A$11))</f>
        <v/>
      </c>
      <c r="I404" s="21" t="str">
        <f>IF(OR($A404="",Locations!$A$12=""),"",N(Opening!H404)+SUMIFS(Movements!$D$4:$D$2003,Movements!$B$4:$B$2003,$A404,Movements!$F$4:$F$2003,Locations!$A$12)-SUMIFS(Movements!$D$4:$D$2003,Movements!$B$4:$B$2003,$A404,Movements!$E$4:$E$2003,Locations!$A$12))</f>
        <v/>
      </c>
      <c r="J404" s="21" t="str">
        <f>IF(OR($A404="",Locations!$A$13=""),"",N(Opening!I404)+SUMIFS(Movements!$D$4:$D$2003,Movements!$B$4:$B$2003,$A404,Movements!$F$4:$F$2003,Locations!$A$13)-SUMIFS(Movements!$D$4:$D$2003,Movements!$B$4:$B$2003,$A404,Movements!$E$4:$E$2003,Locations!$A$13))</f>
        <v/>
      </c>
      <c r="K404" s="21" t="str">
        <f>IF(OR($A404="",Locations!$A$14=""),"",N(Opening!J404)+SUMIFS(Movements!$D$4:$D$2003,Movements!$B$4:$B$2003,$A404,Movements!$F$4:$F$2003,Locations!$A$14)-SUMIFS(Movements!$D$4:$D$2003,Movements!$B$4:$B$2003,$A404,Movements!$E$4:$E$2003,Locations!$A$14))</f>
        <v/>
      </c>
      <c r="L404" s="22" t="str">
        <f t="shared" si="12"/>
        <v/>
      </c>
      <c r="M404" s="21" t="str">
        <f>IF($A404="","",N(Items!E404))</f>
        <v/>
      </c>
      <c r="N404" s="23" t="str">
        <f t="shared" si="13"/>
        <v/>
      </c>
      <c r="O404" s="21" t="str">
        <f>IF($A404="","",IF(L404&lt;=M404,MAX(0,N(Items!F404)-L404),0))</f>
        <v/>
      </c>
      <c r="P404" s="24" t="str">
        <f>IF($A404="","",ROUND(L404*N(Items!D404),2))</f>
        <v/>
      </c>
    </row>
    <row r="405" spans="1:16" x14ac:dyDescent="0.3">
      <c r="A405" s="16" t="str">
        <f>IF(Items!A405="","",Items!A405)</f>
        <v/>
      </c>
      <c r="B405" s="16" t="str">
        <f>IF($A405="","",Items!B405)</f>
        <v/>
      </c>
      <c r="C405" s="16" t="str">
        <f>IF($A405="","",Items!C405&amp;"")</f>
        <v/>
      </c>
      <c r="D405" s="21" t="str">
        <f>IF(OR($A405="",Locations!$A$7=""),"",N(Opening!C405)+SUMIFS(Movements!$D$4:$D$2003,Movements!$B$4:$B$2003,$A405,Movements!$F$4:$F$2003,Locations!$A$7)-SUMIFS(Movements!$D$4:$D$2003,Movements!$B$4:$B$2003,$A405,Movements!$E$4:$E$2003,Locations!$A$7))</f>
        <v/>
      </c>
      <c r="E405" s="21" t="str">
        <f>IF(OR($A405="",Locations!$A$8=""),"",N(Opening!D405)+SUMIFS(Movements!$D$4:$D$2003,Movements!$B$4:$B$2003,$A405,Movements!$F$4:$F$2003,Locations!$A$8)-SUMIFS(Movements!$D$4:$D$2003,Movements!$B$4:$B$2003,$A405,Movements!$E$4:$E$2003,Locations!$A$8))</f>
        <v/>
      </c>
      <c r="F405" s="21" t="str">
        <f>IF(OR($A405="",Locations!$A$9=""),"",N(Opening!E405)+SUMIFS(Movements!$D$4:$D$2003,Movements!$B$4:$B$2003,$A405,Movements!$F$4:$F$2003,Locations!$A$9)-SUMIFS(Movements!$D$4:$D$2003,Movements!$B$4:$B$2003,$A405,Movements!$E$4:$E$2003,Locations!$A$9))</f>
        <v/>
      </c>
      <c r="G405" s="21" t="str">
        <f>IF(OR($A405="",Locations!$A$10=""),"",N(Opening!F405)+SUMIFS(Movements!$D$4:$D$2003,Movements!$B$4:$B$2003,$A405,Movements!$F$4:$F$2003,Locations!$A$10)-SUMIFS(Movements!$D$4:$D$2003,Movements!$B$4:$B$2003,$A405,Movements!$E$4:$E$2003,Locations!$A$10))</f>
        <v/>
      </c>
      <c r="H405" s="21" t="str">
        <f>IF(OR($A405="",Locations!$A$11=""),"",N(Opening!G405)+SUMIFS(Movements!$D$4:$D$2003,Movements!$B$4:$B$2003,$A405,Movements!$F$4:$F$2003,Locations!$A$11)-SUMIFS(Movements!$D$4:$D$2003,Movements!$B$4:$B$2003,$A405,Movements!$E$4:$E$2003,Locations!$A$11))</f>
        <v/>
      </c>
      <c r="I405" s="21" t="str">
        <f>IF(OR($A405="",Locations!$A$12=""),"",N(Opening!H405)+SUMIFS(Movements!$D$4:$D$2003,Movements!$B$4:$B$2003,$A405,Movements!$F$4:$F$2003,Locations!$A$12)-SUMIFS(Movements!$D$4:$D$2003,Movements!$B$4:$B$2003,$A405,Movements!$E$4:$E$2003,Locations!$A$12))</f>
        <v/>
      </c>
      <c r="J405" s="21" t="str">
        <f>IF(OR($A405="",Locations!$A$13=""),"",N(Opening!I405)+SUMIFS(Movements!$D$4:$D$2003,Movements!$B$4:$B$2003,$A405,Movements!$F$4:$F$2003,Locations!$A$13)-SUMIFS(Movements!$D$4:$D$2003,Movements!$B$4:$B$2003,$A405,Movements!$E$4:$E$2003,Locations!$A$13))</f>
        <v/>
      </c>
      <c r="K405" s="21" t="str">
        <f>IF(OR($A405="",Locations!$A$14=""),"",N(Opening!J405)+SUMIFS(Movements!$D$4:$D$2003,Movements!$B$4:$B$2003,$A405,Movements!$F$4:$F$2003,Locations!$A$14)-SUMIFS(Movements!$D$4:$D$2003,Movements!$B$4:$B$2003,$A405,Movements!$E$4:$E$2003,Locations!$A$14))</f>
        <v/>
      </c>
      <c r="L405" s="22" t="str">
        <f t="shared" si="12"/>
        <v/>
      </c>
      <c r="M405" s="21" t="str">
        <f>IF($A405="","",N(Items!E405))</f>
        <v/>
      </c>
      <c r="N405" s="23" t="str">
        <f t="shared" si="13"/>
        <v/>
      </c>
      <c r="O405" s="21" t="str">
        <f>IF($A405="","",IF(L405&lt;=M405,MAX(0,N(Items!F405)-L405),0))</f>
        <v/>
      </c>
      <c r="P405" s="24" t="str">
        <f>IF($A405="","",ROUND(L405*N(Items!D405),2))</f>
        <v/>
      </c>
    </row>
    <row r="406" spans="1:16" x14ac:dyDescent="0.3">
      <c r="A406" s="16" t="str">
        <f>IF(Items!A406="","",Items!A406)</f>
        <v/>
      </c>
      <c r="B406" s="16" t="str">
        <f>IF($A406="","",Items!B406)</f>
        <v/>
      </c>
      <c r="C406" s="16" t="str">
        <f>IF($A406="","",Items!C406&amp;"")</f>
        <v/>
      </c>
      <c r="D406" s="21" t="str">
        <f>IF(OR($A406="",Locations!$A$7=""),"",N(Opening!C406)+SUMIFS(Movements!$D$4:$D$2003,Movements!$B$4:$B$2003,$A406,Movements!$F$4:$F$2003,Locations!$A$7)-SUMIFS(Movements!$D$4:$D$2003,Movements!$B$4:$B$2003,$A406,Movements!$E$4:$E$2003,Locations!$A$7))</f>
        <v/>
      </c>
      <c r="E406" s="21" t="str">
        <f>IF(OR($A406="",Locations!$A$8=""),"",N(Opening!D406)+SUMIFS(Movements!$D$4:$D$2003,Movements!$B$4:$B$2003,$A406,Movements!$F$4:$F$2003,Locations!$A$8)-SUMIFS(Movements!$D$4:$D$2003,Movements!$B$4:$B$2003,$A406,Movements!$E$4:$E$2003,Locations!$A$8))</f>
        <v/>
      </c>
      <c r="F406" s="21" t="str">
        <f>IF(OR($A406="",Locations!$A$9=""),"",N(Opening!E406)+SUMIFS(Movements!$D$4:$D$2003,Movements!$B$4:$B$2003,$A406,Movements!$F$4:$F$2003,Locations!$A$9)-SUMIFS(Movements!$D$4:$D$2003,Movements!$B$4:$B$2003,$A406,Movements!$E$4:$E$2003,Locations!$A$9))</f>
        <v/>
      </c>
      <c r="G406" s="21" t="str">
        <f>IF(OR($A406="",Locations!$A$10=""),"",N(Opening!F406)+SUMIFS(Movements!$D$4:$D$2003,Movements!$B$4:$B$2003,$A406,Movements!$F$4:$F$2003,Locations!$A$10)-SUMIFS(Movements!$D$4:$D$2003,Movements!$B$4:$B$2003,$A406,Movements!$E$4:$E$2003,Locations!$A$10))</f>
        <v/>
      </c>
      <c r="H406" s="21" t="str">
        <f>IF(OR($A406="",Locations!$A$11=""),"",N(Opening!G406)+SUMIFS(Movements!$D$4:$D$2003,Movements!$B$4:$B$2003,$A406,Movements!$F$4:$F$2003,Locations!$A$11)-SUMIFS(Movements!$D$4:$D$2003,Movements!$B$4:$B$2003,$A406,Movements!$E$4:$E$2003,Locations!$A$11))</f>
        <v/>
      </c>
      <c r="I406" s="21" t="str">
        <f>IF(OR($A406="",Locations!$A$12=""),"",N(Opening!H406)+SUMIFS(Movements!$D$4:$D$2003,Movements!$B$4:$B$2003,$A406,Movements!$F$4:$F$2003,Locations!$A$12)-SUMIFS(Movements!$D$4:$D$2003,Movements!$B$4:$B$2003,$A406,Movements!$E$4:$E$2003,Locations!$A$12))</f>
        <v/>
      </c>
      <c r="J406" s="21" t="str">
        <f>IF(OR($A406="",Locations!$A$13=""),"",N(Opening!I406)+SUMIFS(Movements!$D$4:$D$2003,Movements!$B$4:$B$2003,$A406,Movements!$F$4:$F$2003,Locations!$A$13)-SUMIFS(Movements!$D$4:$D$2003,Movements!$B$4:$B$2003,$A406,Movements!$E$4:$E$2003,Locations!$A$13))</f>
        <v/>
      </c>
      <c r="K406" s="21" t="str">
        <f>IF(OR($A406="",Locations!$A$14=""),"",N(Opening!J406)+SUMIFS(Movements!$D$4:$D$2003,Movements!$B$4:$B$2003,$A406,Movements!$F$4:$F$2003,Locations!$A$14)-SUMIFS(Movements!$D$4:$D$2003,Movements!$B$4:$B$2003,$A406,Movements!$E$4:$E$2003,Locations!$A$14))</f>
        <v/>
      </c>
      <c r="L406" s="22" t="str">
        <f t="shared" si="12"/>
        <v/>
      </c>
      <c r="M406" s="21" t="str">
        <f>IF($A406="","",N(Items!E406))</f>
        <v/>
      </c>
      <c r="N406" s="23" t="str">
        <f t="shared" si="13"/>
        <v/>
      </c>
      <c r="O406" s="21" t="str">
        <f>IF($A406="","",IF(L406&lt;=M406,MAX(0,N(Items!F406)-L406),0))</f>
        <v/>
      </c>
      <c r="P406" s="24" t="str">
        <f>IF($A406="","",ROUND(L406*N(Items!D406),2))</f>
        <v/>
      </c>
    </row>
    <row r="407" spans="1:16" x14ac:dyDescent="0.3">
      <c r="A407" s="16" t="str">
        <f>IF(Items!A407="","",Items!A407)</f>
        <v/>
      </c>
      <c r="B407" s="16" t="str">
        <f>IF($A407="","",Items!B407)</f>
        <v/>
      </c>
      <c r="C407" s="16" t="str">
        <f>IF($A407="","",Items!C407&amp;"")</f>
        <v/>
      </c>
      <c r="D407" s="21" t="str">
        <f>IF(OR($A407="",Locations!$A$7=""),"",N(Opening!C407)+SUMIFS(Movements!$D$4:$D$2003,Movements!$B$4:$B$2003,$A407,Movements!$F$4:$F$2003,Locations!$A$7)-SUMIFS(Movements!$D$4:$D$2003,Movements!$B$4:$B$2003,$A407,Movements!$E$4:$E$2003,Locations!$A$7))</f>
        <v/>
      </c>
      <c r="E407" s="21" t="str">
        <f>IF(OR($A407="",Locations!$A$8=""),"",N(Opening!D407)+SUMIFS(Movements!$D$4:$D$2003,Movements!$B$4:$B$2003,$A407,Movements!$F$4:$F$2003,Locations!$A$8)-SUMIFS(Movements!$D$4:$D$2003,Movements!$B$4:$B$2003,$A407,Movements!$E$4:$E$2003,Locations!$A$8))</f>
        <v/>
      </c>
      <c r="F407" s="21" t="str">
        <f>IF(OR($A407="",Locations!$A$9=""),"",N(Opening!E407)+SUMIFS(Movements!$D$4:$D$2003,Movements!$B$4:$B$2003,$A407,Movements!$F$4:$F$2003,Locations!$A$9)-SUMIFS(Movements!$D$4:$D$2003,Movements!$B$4:$B$2003,$A407,Movements!$E$4:$E$2003,Locations!$A$9))</f>
        <v/>
      </c>
      <c r="G407" s="21" t="str">
        <f>IF(OR($A407="",Locations!$A$10=""),"",N(Opening!F407)+SUMIFS(Movements!$D$4:$D$2003,Movements!$B$4:$B$2003,$A407,Movements!$F$4:$F$2003,Locations!$A$10)-SUMIFS(Movements!$D$4:$D$2003,Movements!$B$4:$B$2003,$A407,Movements!$E$4:$E$2003,Locations!$A$10))</f>
        <v/>
      </c>
      <c r="H407" s="21" t="str">
        <f>IF(OR($A407="",Locations!$A$11=""),"",N(Opening!G407)+SUMIFS(Movements!$D$4:$D$2003,Movements!$B$4:$B$2003,$A407,Movements!$F$4:$F$2003,Locations!$A$11)-SUMIFS(Movements!$D$4:$D$2003,Movements!$B$4:$B$2003,$A407,Movements!$E$4:$E$2003,Locations!$A$11))</f>
        <v/>
      </c>
      <c r="I407" s="21" t="str">
        <f>IF(OR($A407="",Locations!$A$12=""),"",N(Opening!H407)+SUMIFS(Movements!$D$4:$D$2003,Movements!$B$4:$B$2003,$A407,Movements!$F$4:$F$2003,Locations!$A$12)-SUMIFS(Movements!$D$4:$D$2003,Movements!$B$4:$B$2003,$A407,Movements!$E$4:$E$2003,Locations!$A$12))</f>
        <v/>
      </c>
      <c r="J407" s="21" t="str">
        <f>IF(OR($A407="",Locations!$A$13=""),"",N(Opening!I407)+SUMIFS(Movements!$D$4:$D$2003,Movements!$B$4:$B$2003,$A407,Movements!$F$4:$F$2003,Locations!$A$13)-SUMIFS(Movements!$D$4:$D$2003,Movements!$B$4:$B$2003,$A407,Movements!$E$4:$E$2003,Locations!$A$13))</f>
        <v/>
      </c>
      <c r="K407" s="21" t="str">
        <f>IF(OR($A407="",Locations!$A$14=""),"",N(Opening!J407)+SUMIFS(Movements!$D$4:$D$2003,Movements!$B$4:$B$2003,$A407,Movements!$F$4:$F$2003,Locations!$A$14)-SUMIFS(Movements!$D$4:$D$2003,Movements!$B$4:$B$2003,$A407,Movements!$E$4:$E$2003,Locations!$A$14))</f>
        <v/>
      </c>
      <c r="L407" s="22" t="str">
        <f t="shared" si="12"/>
        <v/>
      </c>
      <c r="M407" s="21" t="str">
        <f>IF($A407="","",N(Items!E407))</f>
        <v/>
      </c>
      <c r="N407" s="23" t="str">
        <f t="shared" si="13"/>
        <v/>
      </c>
      <c r="O407" s="21" t="str">
        <f>IF($A407="","",IF(L407&lt;=M407,MAX(0,N(Items!F407)-L407),0))</f>
        <v/>
      </c>
      <c r="P407" s="24" t="str">
        <f>IF($A407="","",ROUND(L407*N(Items!D407),2))</f>
        <v/>
      </c>
    </row>
    <row r="408" spans="1:16" x14ac:dyDescent="0.3">
      <c r="A408" s="16" t="str">
        <f>IF(Items!A408="","",Items!A408)</f>
        <v/>
      </c>
      <c r="B408" s="16" t="str">
        <f>IF($A408="","",Items!B408)</f>
        <v/>
      </c>
      <c r="C408" s="16" t="str">
        <f>IF($A408="","",Items!C408&amp;"")</f>
        <v/>
      </c>
      <c r="D408" s="21" t="str">
        <f>IF(OR($A408="",Locations!$A$7=""),"",N(Opening!C408)+SUMIFS(Movements!$D$4:$D$2003,Movements!$B$4:$B$2003,$A408,Movements!$F$4:$F$2003,Locations!$A$7)-SUMIFS(Movements!$D$4:$D$2003,Movements!$B$4:$B$2003,$A408,Movements!$E$4:$E$2003,Locations!$A$7))</f>
        <v/>
      </c>
      <c r="E408" s="21" t="str">
        <f>IF(OR($A408="",Locations!$A$8=""),"",N(Opening!D408)+SUMIFS(Movements!$D$4:$D$2003,Movements!$B$4:$B$2003,$A408,Movements!$F$4:$F$2003,Locations!$A$8)-SUMIFS(Movements!$D$4:$D$2003,Movements!$B$4:$B$2003,$A408,Movements!$E$4:$E$2003,Locations!$A$8))</f>
        <v/>
      </c>
      <c r="F408" s="21" t="str">
        <f>IF(OR($A408="",Locations!$A$9=""),"",N(Opening!E408)+SUMIFS(Movements!$D$4:$D$2003,Movements!$B$4:$B$2003,$A408,Movements!$F$4:$F$2003,Locations!$A$9)-SUMIFS(Movements!$D$4:$D$2003,Movements!$B$4:$B$2003,$A408,Movements!$E$4:$E$2003,Locations!$A$9))</f>
        <v/>
      </c>
      <c r="G408" s="21" t="str">
        <f>IF(OR($A408="",Locations!$A$10=""),"",N(Opening!F408)+SUMIFS(Movements!$D$4:$D$2003,Movements!$B$4:$B$2003,$A408,Movements!$F$4:$F$2003,Locations!$A$10)-SUMIFS(Movements!$D$4:$D$2003,Movements!$B$4:$B$2003,$A408,Movements!$E$4:$E$2003,Locations!$A$10))</f>
        <v/>
      </c>
      <c r="H408" s="21" t="str">
        <f>IF(OR($A408="",Locations!$A$11=""),"",N(Opening!G408)+SUMIFS(Movements!$D$4:$D$2003,Movements!$B$4:$B$2003,$A408,Movements!$F$4:$F$2003,Locations!$A$11)-SUMIFS(Movements!$D$4:$D$2003,Movements!$B$4:$B$2003,$A408,Movements!$E$4:$E$2003,Locations!$A$11))</f>
        <v/>
      </c>
      <c r="I408" s="21" t="str">
        <f>IF(OR($A408="",Locations!$A$12=""),"",N(Opening!H408)+SUMIFS(Movements!$D$4:$D$2003,Movements!$B$4:$B$2003,$A408,Movements!$F$4:$F$2003,Locations!$A$12)-SUMIFS(Movements!$D$4:$D$2003,Movements!$B$4:$B$2003,$A408,Movements!$E$4:$E$2003,Locations!$A$12))</f>
        <v/>
      </c>
      <c r="J408" s="21" t="str">
        <f>IF(OR($A408="",Locations!$A$13=""),"",N(Opening!I408)+SUMIFS(Movements!$D$4:$D$2003,Movements!$B$4:$B$2003,$A408,Movements!$F$4:$F$2003,Locations!$A$13)-SUMIFS(Movements!$D$4:$D$2003,Movements!$B$4:$B$2003,$A408,Movements!$E$4:$E$2003,Locations!$A$13))</f>
        <v/>
      </c>
      <c r="K408" s="21" t="str">
        <f>IF(OR($A408="",Locations!$A$14=""),"",N(Opening!J408)+SUMIFS(Movements!$D$4:$D$2003,Movements!$B$4:$B$2003,$A408,Movements!$F$4:$F$2003,Locations!$A$14)-SUMIFS(Movements!$D$4:$D$2003,Movements!$B$4:$B$2003,$A408,Movements!$E$4:$E$2003,Locations!$A$14))</f>
        <v/>
      </c>
      <c r="L408" s="22" t="str">
        <f t="shared" si="12"/>
        <v/>
      </c>
      <c r="M408" s="21" t="str">
        <f>IF($A408="","",N(Items!E408))</f>
        <v/>
      </c>
      <c r="N408" s="23" t="str">
        <f t="shared" si="13"/>
        <v/>
      </c>
      <c r="O408" s="21" t="str">
        <f>IF($A408="","",IF(L408&lt;=M408,MAX(0,N(Items!F408)-L408),0))</f>
        <v/>
      </c>
      <c r="P408" s="24" t="str">
        <f>IF($A408="","",ROUND(L408*N(Items!D408),2))</f>
        <v/>
      </c>
    </row>
    <row r="409" spans="1:16" x14ac:dyDescent="0.3">
      <c r="A409" s="16" t="str">
        <f>IF(Items!A409="","",Items!A409)</f>
        <v/>
      </c>
      <c r="B409" s="16" t="str">
        <f>IF($A409="","",Items!B409)</f>
        <v/>
      </c>
      <c r="C409" s="16" t="str">
        <f>IF($A409="","",Items!C409&amp;"")</f>
        <v/>
      </c>
      <c r="D409" s="21" t="str">
        <f>IF(OR($A409="",Locations!$A$7=""),"",N(Opening!C409)+SUMIFS(Movements!$D$4:$D$2003,Movements!$B$4:$B$2003,$A409,Movements!$F$4:$F$2003,Locations!$A$7)-SUMIFS(Movements!$D$4:$D$2003,Movements!$B$4:$B$2003,$A409,Movements!$E$4:$E$2003,Locations!$A$7))</f>
        <v/>
      </c>
      <c r="E409" s="21" t="str">
        <f>IF(OR($A409="",Locations!$A$8=""),"",N(Opening!D409)+SUMIFS(Movements!$D$4:$D$2003,Movements!$B$4:$B$2003,$A409,Movements!$F$4:$F$2003,Locations!$A$8)-SUMIFS(Movements!$D$4:$D$2003,Movements!$B$4:$B$2003,$A409,Movements!$E$4:$E$2003,Locations!$A$8))</f>
        <v/>
      </c>
      <c r="F409" s="21" t="str">
        <f>IF(OR($A409="",Locations!$A$9=""),"",N(Opening!E409)+SUMIFS(Movements!$D$4:$D$2003,Movements!$B$4:$B$2003,$A409,Movements!$F$4:$F$2003,Locations!$A$9)-SUMIFS(Movements!$D$4:$D$2003,Movements!$B$4:$B$2003,$A409,Movements!$E$4:$E$2003,Locations!$A$9))</f>
        <v/>
      </c>
      <c r="G409" s="21" t="str">
        <f>IF(OR($A409="",Locations!$A$10=""),"",N(Opening!F409)+SUMIFS(Movements!$D$4:$D$2003,Movements!$B$4:$B$2003,$A409,Movements!$F$4:$F$2003,Locations!$A$10)-SUMIFS(Movements!$D$4:$D$2003,Movements!$B$4:$B$2003,$A409,Movements!$E$4:$E$2003,Locations!$A$10))</f>
        <v/>
      </c>
      <c r="H409" s="21" t="str">
        <f>IF(OR($A409="",Locations!$A$11=""),"",N(Opening!G409)+SUMIFS(Movements!$D$4:$D$2003,Movements!$B$4:$B$2003,$A409,Movements!$F$4:$F$2003,Locations!$A$11)-SUMIFS(Movements!$D$4:$D$2003,Movements!$B$4:$B$2003,$A409,Movements!$E$4:$E$2003,Locations!$A$11))</f>
        <v/>
      </c>
      <c r="I409" s="21" t="str">
        <f>IF(OR($A409="",Locations!$A$12=""),"",N(Opening!H409)+SUMIFS(Movements!$D$4:$D$2003,Movements!$B$4:$B$2003,$A409,Movements!$F$4:$F$2003,Locations!$A$12)-SUMIFS(Movements!$D$4:$D$2003,Movements!$B$4:$B$2003,$A409,Movements!$E$4:$E$2003,Locations!$A$12))</f>
        <v/>
      </c>
      <c r="J409" s="21" t="str">
        <f>IF(OR($A409="",Locations!$A$13=""),"",N(Opening!I409)+SUMIFS(Movements!$D$4:$D$2003,Movements!$B$4:$B$2003,$A409,Movements!$F$4:$F$2003,Locations!$A$13)-SUMIFS(Movements!$D$4:$D$2003,Movements!$B$4:$B$2003,$A409,Movements!$E$4:$E$2003,Locations!$A$13))</f>
        <v/>
      </c>
      <c r="K409" s="21" t="str">
        <f>IF(OR($A409="",Locations!$A$14=""),"",N(Opening!J409)+SUMIFS(Movements!$D$4:$D$2003,Movements!$B$4:$B$2003,$A409,Movements!$F$4:$F$2003,Locations!$A$14)-SUMIFS(Movements!$D$4:$D$2003,Movements!$B$4:$B$2003,$A409,Movements!$E$4:$E$2003,Locations!$A$14))</f>
        <v/>
      </c>
      <c r="L409" s="22" t="str">
        <f t="shared" si="12"/>
        <v/>
      </c>
      <c r="M409" s="21" t="str">
        <f>IF($A409="","",N(Items!E409))</f>
        <v/>
      </c>
      <c r="N409" s="23" t="str">
        <f t="shared" si="13"/>
        <v/>
      </c>
      <c r="O409" s="21" t="str">
        <f>IF($A409="","",IF(L409&lt;=M409,MAX(0,N(Items!F409)-L409),0))</f>
        <v/>
      </c>
      <c r="P409" s="24" t="str">
        <f>IF($A409="","",ROUND(L409*N(Items!D409),2))</f>
        <v/>
      </c>
    </row>
    <row r="410" spans="1:16" x14ac:dyDescent="0.3">
      <c r="A410" s="16" t="str">
        <f>IF(Items!A410="","",Items!A410)</f>
        <v/>
      </c>
      <c r="B410" s="16" t="str">
        <f>IF($A410="","",Items!B410)</f>
        <v/>
      </c>
      <c r="C410" s="16" t="str">
        <f>IF($A410="","",Items!C410&amp;"")</f>
        <v/>
      </c>
      <c r="D410" s="21" t="str">
        <f>IF(OR($A410="",Locations!$A$7=""),"",N(Opening!C410)+SUMIFS(Movements!$D$4:$D$2003,Movements!$B$4:$B$2003,$A410,Movements!$F$4:$F$2003,Locations!$A$7)-SUMIFS(Movements!$D$4:$D$2003,Movements!$B$4:$B$2003,$A410,Movements!$E$4:$E$2003,Locations!$A$7))</f>
        <v/>
      </c>
      <c r="E410" s="21" t="str">
        <f>IF(OR($A410="",Locations!$A$8=""),"",N(Opening!D410)+SUMIFS(Movements!$D$4:$D$2003,Movements!$B$4:$B$2003,$A410,Movements!$F$4:$F$2003,Locations!$A$8)-SUMIFS(Movements!$D$4:$D$2003,Movements!$B$4:$B$2003,$A410,Movements!$E$4:$E$2003,Locations!$A$8))</f>
        <v/>
      </c>
      <c r="F410" s="21" t="str">
        <f>IF(OR($A410="",Locations!$A$9=""),"",N(Opening!E410)+SUMIFS(Movements!$D$4:$D$2003,Movements!$B$4:$B$2003,$A410,Movements!$F$4:$F$2003,Locations!$A$9)-SUMIFS(Movements!$D$4:$D$2003,Movements!$B$4:$B$2003,$A410,Movements!$E$4:$E$2003,Locations!$A$9))</f>
        <v/>
      </c>
      <c r="G410" s="21" t="str">
        <f>IF(OR($A410="",Locations!$A$10=""),"",N(Opening!F410)+SUMIFS(Movements!$D$4:$D$2003,Movements!$B$4:$B$2003,$A410,Movements!$F$4:$F$2003,Locations!$A$10)-SUMIFS(Movements!$D$4:$D$2003,Movements!$B$4:$B$2003,$A410,Movements!$E$4:$E$2003,Locations!$A$10))</f>
        <v/>
      </c>
      <c r="H410" s="21" t="str">
        <f>IF(OR($A410="",Locations!$A$11=""),"",N(Opening!G410)+SUMIFS(Movements!$D$4:$D$2003,Movements!$B$4:$B$2003,$A410,Movements!$F$4:$F$2003,Locations!$A$11)-SUMIFS(Movements!$D$4:$D$2003,Movements!$B$4:$B$2003,$A410,Movements!$E$4:$E$2003,Locations!$A$11))</f>
        <v/>
      </c>
      <c r="I410" s="21" t="str">
        <f>IF(OR($A410="",Locations!$A$12=""),"",N(Opening!H410)+SUMIFS(Movements!$D$4:$D$2003,Movements!$B$4:$B$2003,$A410,Movements!$F$4:$F$2003,Locations!$A$12)-SUMIFS(Movements!$D$4:$D$2003,Movements!$B$4:$B$2003,$A410,Movements!$E$4:$E$2003,Locations!$A$12))</f>
        <v/>
      </c>
      <c r="J410" s="21" t="str">
        <f>IF(OR($A410="",Locations!$A$13=""),"",N(Opening!I410)+SUMIFS(Movements!$D$4:$D$2003,Movements!$B$4:$B$2003,$A410,Movements!$F$4:$F$2003,Locations!$A$13)-SUMIFS(Movements!$D$4:$D$2003,Movements!$B$4:$B$2003,$A410,Movements!$E$4:$E$2003,Locations!$A$13))</f>
        <v/>
      </c>
      <c r="K410" s="21" t="str">
        <f>IF(OR($A410="",Locations!$A$14=""),"",N(Opening!J410)+SUMIFS(Movements!$D$4:$D$2003,Movements!$B$4:$B$2003,$A410,Movements!$F$4:$F$2003,Locations!$A$14)-SUMIFS(Movements!$D$4:$D$2003,Movements!$B$4:$B$2003,$A410,Movements!$E$4:$E$2003,Locations!$A$14))</f>
        <v/>
      </c>
      <c r="L410" s="22" t="str">
        <f t="shared" si="12"/>
        <v/>
      </c>
      <c r="M410" s="21" t="str">
        <f>IF($A410="","",N(Items!E410))</f>
        <v/>
      </c>
      <c r="N410" s="23" t="str">
        <f t="shared" si="13"/>
        <v/>
      </c>
      <c r="O410" s="21" t="str">
        <f>IF($A410="","",IF(L410&lt;=M410,MAX(0,N(Items!F410)-L410),0))</f>
        <v/>
      </c>
      <c r="P410" s="24" t="str">
        <f>IF($A410="","",ROUND(L410*N(Items!D410),2))</f>
        <v/>
      </c>
    </row>
    <row r="411" spans="1:16" x14ac:dyDescent="0.3">
      <c r="A411" s="16" t="str">
        <f>IF(Items!A411="","",Items!A411)</f>
        <v/>
      </c>
      <c r="B411" s="16" t="str">
        <f>IF($A411="","",Items!B411)</f>
        <v/>
      </c>
      <c r="C411" s="16" t="str">
        <f>IF($A411="","",Items!C411&amp;"")</f>
        <v/>
      </c>
      <c r="D411" s="21" t="str">
        <f>IF(OR($A411="",Locations!$A$7=""),"",N(Opening!C411)+SUMIFS(Movements!$D$4:$D$2003,Movements!$B$4:$B$2003,$A411,Movements!$F$4:$F$2003,Locations!$A$7)-SUMIFS(Movements!$D$4:$D$2003,Movements!$B$4:$B$2003,$A411,Movements!$E$4:$E$2003,Locations!$A$7))</f>
        <v/>
      </c>
      <c r="E411" s="21" t="str">
        <f>IF(OR($A411="",Locations!$A$8=""),"",N(Opening!D411)+SUMIFS(Movements!$D$4:$D$2003,Movements!$B$4:$B$2003,$A411,Movements!$F$4:$F$2003,Locations!$A$8)-SUMIFS(Movements!$D$4:$D$2003,Movements!$B$4:$B$2003,$A411,Movements!$E$4:$E$2003,Locations!$A$8))</f>
        <v/>
      </c>
      <c r="F411" s="21" t="str">
        <f>IF(OR($A411="",Locations!$A$9=""),"",N(Opening!E411)+SUMIFS(Movements!$D$4:$D$2003,Movements!$B$4:$B$2003,$A411,Movements!$F$4:$F$2003,Locations!$A$9)-SUMIFS(Movements!$D$4:$D$2003,Movements!$B$4:$B$2003,$A411,Movements!$E$4:$E$2003,Locations!$A$9))</f>
        <v/>
      </c>
      <c r="G411" s="21" t="str">
        <f>IF(OR($A411="",Locations!$A$10=""),"",N(Opening!F411)+SUMIFS(Movements!$D$4:$D$2003,Movements!$B$4:$B$2003,$A411,Movements!$F$4:$F$2003,Locations!$A$10)-SUMIFS(Movements!$D$4:$D$2003,Movements!$B$4:$B$2003,$A411,Movements!$E$4:$E$2003,Locations!$A$10))</f>
        <v/>
      </c>
      <c r="H411" s="21" t="str">
        <f>IF(OR($A411="",Locations!$A$11=""),"",N(Opening!G411)+SUMIFS(Movements!$D$4:$D$2003,Movements!$B$4:$B$2003,$A411,Movements!$F$4:$F$2003,Locations!$A$11)-SUMIFS(Movements!$D$4:$D$2003,Movements!$B$4:$B$2003,$A411,Movements!$E$4:$E$2003,Locations!$A$11))</f>
        <v/>
      </c>
      <c r="I411" s="21" t="str">
        <f>IF(OR($A411="",Locations!$A$12=""),"",N(Opening!H411)+SUMIFS(Movements!$D$4:$D$2003,Movements!$B$4:$B$2003,$A411,Movements!$F$4:$F$2003,Locations!$A$12)-SUMIFS(Movements!$D$4:$D$2003,Movements!$B$4:$B$2003,$A411,Movements!$E$4:$E$2003,Locations!$A$12))</f>
        <v/>
      </c>
      <c r="J411" s="21" t="str">
        <f>IF(OR($A411="",Locations!$A$13=""),"",N(Opening!I411)+SUMIFS(Movements!$D$4:$D$2003,Movements!$B$4:$B$2003,$A411,Movements!$F$4:$F$2003,Locations!$A$13)-SUMIFS(Movements!$D$4:$D$2003,Movements!$B$4:$B$2003,$A411,Movements!$E$4:$E$2003,Locations!$A$13))</f>
        <v/>
      </c>
      <c r="K411" s="21" t="str">
        <f>IF(OR($A411="",Locations!$A$14=""),"",N(Opening!J411)+SUMIFS(Movements!$D$4:$D$2003,Movements!$B$4:$B$2003,$A411,Movements!$F$4:$F$2003,Locations!$A$14)-SUMIFS(Movements!$D$4:$D$2003,Movements!$B$4:$B$2003,$A411,Movements!$E$4:$E$2003,Locations!$A$14))</f>
        <v/>
      </c>
      <c r="L411" s="22" t="str">
        <f t="shared" si="12"/>
        <v/>
      </c>
      <c r="M411" s="21" t="str">
        <f>IF($A411="","",N(Items!E411))</f>
        <v/>
      </c>
      <c r="N411" s="23" t="str">
        <f t="shared" si="13"/>
        <v/>
      </c>
      <c r="O411" s="21" t="str">
        <f>IF($A411="","",IF(L411&lt;=M411,MAX(0,N(Items!F411)-L411),0))</f>
        <v/>
      </c>
      <c r="P411" s="24" t="str">
        <f>IF($A411="","",ROUND(L411*N(Items!D411),2))</f>
        <v/>
      </c>
    </row>
    <row r="412" spans="1:16" x14ac:dyDescent="0.3">
      <c r="A412" s="16" t="str">
        <f>IF(Items!A412="","",Items!A412)</f>
        <v/>
      </c>
      <c r="B412" s="16" t="str">
        <f>IF($A412="","",Items!B412)</f>
        <v/>
      </c>
      <c r="C412" s="16" t="str">
        <f>IF($A412="","",Items!C412&amp;"")</f>
        <v/>
      </c>
      <c r="D412" s="21" t="str">
        <f>IF(OR($A412="",Locations!$A$7=""),"",N(Opening!C412)+SUMIFS(Movements!$D$4:$D$2003,Movements!$B$4:$B$2003,$A412,Movements!$F$4:$F$2003,Locations!$A$7)-SUMIFS(Movements!$D$4:$D$2003,Movements!$B$4:$B$2003,$A412,Movements!$E$4:$E$2003,Locations!$A$7))</f>
        <v/>
      </c>
      <c r="E412" s="21" t="str">
        <f>IF(OR($A412="",Locations!$A$8=""),"",N(Opening!D412)+SUMIFS(Movements!$D$4:$D$2003,Movements!$B$4:$B$2003,$A412,Movements!$F$4:$F$2003,Locations!$A$8)-SUMIFS(Movements!$D$4:$D$2003,Movements!$B$4:$B$2003,$A412,Movements!$E$4:$E$2003,Locations!$A$8))</f>
        <v/>
      </c>
      <c r="F412" s="21" t="str">
        <f>IF(OR($A412="",Locations!$A$9=""),"",N(Opening!E412)+SUMIFS(Movements!$D$4:$D$2003,Movements!$B$4:$B$2003,$A412,Movements!$F$4:$F$2003,Locations!$A$9)-SUMIFS(Movements!$D$4:$D$2003,Movements!$B$4:$B$2003,$A412,Movements!$E$4:$E$2003,Locations!$A$9))</f>
        <v/>
      </c>
      <c r="G412" s="21" t="str">
        <f>IF(OR($A412="",Locations!$A$10=""),"",N(Opening!F412)+SUMIFS(Movements!$D$4:$D$2003,Movements!$B$4:$B$2003,$A412,Movements!$F$4:$F$2003,Locations!$A$10)-SUMIFS(Movements!$D$4:$D$2003,Movements!$B$4:$B$2003,$A412,Movements!$E$4:$E$2003,Locations!$A$10))</f>
        <v/>
      </c>
      <c r="H412" s="21" t="str">
        <f>IF(OR($A412="",Locations!$A$11=""),"",N(Opening!G412)+SUMIFS(Movements!$D$4:$D$2003,Movements!$B$4:$B$2003,$A412,Movements!$F$4:$F$2003,Locations!$A$11)-SUMIFS(Movements!$D$4:$D$2003,Movements!$B$4:$B$2003,$A412,Movements!$E$4:$E$2003,Locations!$A$11))</f>
        <v/>
      </c>
      <c r="I412" s="21" t="str">
        <f>IF(OR($A412="",Locations!$A$12=""),"",N(Opening!H412)+SUMIFS(Movements!$D$4:$D$2003,Movements!$B$4:$B$2003,$A412,Movements!$F$4:$F$2003,Locations!$A$12)-SUMIFS(Movements!$D$4:$D$2003,Movements!$B$4:$B$2003,$A412,Movements!$E$4:$E$2003,Locations!$A$12))</f>
        <v/>
      </c>
      <c r="J412" s="21" t="str">
        <f>IF(OR($A412="",Locations!$A$13=""),"",N(Opening!I412)+SUMIFS(Movements!$D$4:$D$2003,Movements!$B$4:$B$2003,$A412,Movements!$F$4:$F$2003,Locations!$A$13)-SUMIFS(Movements!$D$4:$D$2003,Movements!$B$4:$B$2003,$A412,Movements!$E$4:$E$2003,Locations!$A$13))</f>
        <v/>
      </c>
      <c r="K412" s="21" t="str">
        <f>IF(OR($A412="",Locations!$A$14=""),"",N(Opening!J412)+SUMIFS(Movements!$D$4:$D$2003,Movements!$B$4:$B$2003,$A412,Movements!$F$4:$F$2003,Locations!$A$14)-SUMIFS(Movements!$D$4:$D$2003,Movements!$B$4:$B$2003,$A412,Movements!$E$4:$E$2003,Locations!$A$14))</f>
        <v/>
      </c>
      <c r="L412" s="22" t="str">
        <f t="shared" si="12"/>
        <v/>
      </c>
      <c r="M412" s="21" t="str">
        <f>IF($A412="","",N(Items!E412))</f>
        <v/>
      </c>
      <c r="N412" s="23" t="str">
        <f t="shared" si="13"/>
        <v/>
      </c>
      <c r="O412" s="21" t="str">
        <f>IF($A412="","",IF(L412&lt;=M412,MAX(0,N(Items!F412)-L412),0))</f>
        <v/>
      </c>
      <c r="P412" s="24" t="str">
        <f>IF($A412="","",ROUND(L412*N(Items!D412),2))</f>
        <v/>
      </c>
    </row>
    <row r="413" spans="1:16" x14ac:dyDescent="0.3">
      <c r="A413" s="16" t="str">
        <f>IF(Items!A413="","",Items!A413)</f>
        <v/>
      </c>
      <c r="B413" s="16" t="str">
        <f>IF($A413="","",Items!B413)</f>
        <v/>
      </c>
      <c r="C413" s="16" t="str">
        <f>IF($A413="","",Items!C413&amp;"")</f>
        <v/>
      </c>
      <c r="D413" s="21" t="str">
        <f>IF(OR($A413="",Locations!$A$7=""),"",N(Opening!C413)+SUMIFS(Movements!$D$4:$D$2003,Movements!$B$4:$B$2003,$A413,Movements!$F$4:$F$2003,Locations!$A$7)-SUMIFS(Movements!$D$4:$D$2003,Movements!$B$4:$B$2003,$A413,Movements!$E$4:$E$2003,Locations!$A$7))</f>
        <v/>
      </c>
      <c r="E413" s="21" t="str">
        <f>IF(OR($A413="",Locations!$A$8=""),"",N(Opening!D413)+SUMIFS(Movements!$D$4:$D$2003,Movements!$B$4:$B$2003,$A413,Movements!$F$4:$F$2003,Locations!$A$8)-SUMIFS(Movements!$D$4:$D$2003,Movements!$B$4:$B$2003,$A413,Movements!$E$4:$E$2003,Locations!$A$8))</f>
        <v/>
      </c>
      <c r="F413" s="21" t="str">
        <f>IF(OR($A413="",Locations!$A$9=""),"",N(Opening!E413)+SUMIFS(Movements!$D$4:$D$2003,Movements!$B$4:$B$2003,$A413,Movements!$F$4:$F$2003,Locations!$A$9)-SUMIFS(Movements!$D$4:$D$2003,Movements!$B$4:$B$2003,$A413,Movements!$E$4:$E$2003,Locations!$A$9))</f>
        <v/>
      </c>
      <c r="G413" s="21" t="str">
        <f>IF(OR($A413="",Locations!$A$10=""),"",N(Opening!F413)+SUMIFS(Movements!$D$4:$D$2003,Movements!$B$4:$B$2003,$A413,Movements!$F$4:$F$2003,Locations!$A$10)-SUMIFS(Movements!$D$4:$D$2003,Movements!$B$4:$B$2003,$A413,Movements!$E$4:$E$2003,Locations!$A$10))</f>
        <v/>
      </c>
      <c r="H413" s="21" t="str">
        <f>IF(OR($A413="",Locations!$A$11=""),"",N(Opening!G413)+SUMIFS(Movements!$D$4:$D$2003,Movements!$B$4:$B$2003,$A413,Movements!$F$4:$F$2003,Locations!$A$11)-SUMIFS(Movements!$D$4:$D$2003,Movements!$B$4:$B$2003,$A413,Movements!$E$4:$E$2003,Locations!$A$11))</f>
        <v/>
      </c>
      <c r="I413" s="21" t="str">
        <f>IF(OR($A413="",Locations!$A$12=""),"",N(Opening!H413)+SUMIFS(Movements!$D$4:$D$2003,Movements!$B$4:$B$2003,$A413,Movements!$F$4:$F$2003,Locations!$A$12)-SUMIFS(Movements!$D$4:$D$2003,Movements!$B$4:$B$2003,$A413,Movements!$E$4:$E$2003,Locations!$A$12))</f>
        <v/>
      </c>
      <c r="J413" s="21" t="str">
        <f>IF(OR($A413="",Locations!$A$13=""),"",N(Opening!I413)+SUMIFS(Movements!$D$4:$D$2003,Movements!$B$4:$B$2003,$A413,Movements!$F$4:$F$2003,Locations!$A$13)-SUMIFS(Movements!$D$4:$D$2003,Movements!$B$4:$B$2003,$A413,Movements!$E$4:$E$2003,Locations!$A$13))</f>
        <v/>
      </c>
      <c r="K413" s="21" t="str">
        <f>IF(OR($A413="",Locations!$A$14=""),"",N(Opening!J413)+SUMIFS(Movements!$D$4:$D$2003,Movements!$B$4:$B$2003,$A413,Movements!$F$4:$F$2003,Locations!$A$14)-SUMIFS(Movements!$D$4:$D$2003,Movements!$B$4:$B$2003,$A413,Movements!$E$4:$E$2003,Locations!$A$14))</f>
        <v/>
      </c>
      <c r="L413" s="22" t="str">
        <f t="shared" si="12"/>
        <v/>
      </c>
      <c r="M413" s="21" t="str">
        <f>IF($A413="","",N(Items!E413))</f>
        <v/>
      </c>
      <c r="N413" s="23" t="str">
        <f t="shared" si="13"/>
        <v/>
      </c>
      <c r="O413" s="21" t="str">
        <f>IF($A413="","",IF(L413&lt;=M413,MAX(0,N(Items!F413)-L413),0))</f>
        <v/>
      </c>
      <c r="P413" s="24" t="str">
        <f>IF($A413="","",ROUND(L413*N(Items!D413),2))</f>
        <v/>
      </c>
    </row>
    <row r="414" spans="1:16" x14ac:dyDescent="0.3">
      <c r="A414" s="16" t="str">
        <f>IF(Items!A414="","",Items!A414)</f>
        <v/>
      </c>
      <c r="B414" s="16" t="str">
        <f>IF($A414="","",Items!B414)</f>
        <v/>
      </c>
      <c r="C414" s="16" t="str">
        <f>IF($A414="","",Items!C414&amp;"")</f>
        <v/>
      </c>
      <c r="D414" s="21" t="str">
        <f>IF(OR($A414="",Locations!$A$7=""),"",N(Opening!C414)+SUMIFS(Movements!$D$4:$D$2003,Movements!$B$4:$B$2003,$A414,Movements!$F$4:$F$2003,Locations!$A$7)-SUMIFS(Movements!$D$4:$D$2003,Movements!$B$4:$B$2003,$A414,Movements!$E$4:$E$2003,Locations!$A$7))</f>
        <v/>
      </c>
      <c r="E414" s="21" t="str">
        <f>IF(OR($A414="",Locations!$A$8=""),"",N(Opening!D414)+SUMIFS(Movements!$D$4:$D$2003,Movements!$B$4:$B$2003,$A414,Movements!$F$4:$F$2003,Locations!$A$8)-SUMIFS(Movements!$D$4:$D$2003,Movements!$B$4:$B$2003,$A414,Movements!$E$4:$E$2003,Locations!$A$8))</f>
        <v/>
      </c>
      <c r="F414" s="21" t="str">
        <f>IF(OR($A414="",Locations!$A$9=""),"",N(Opening!E414)+SUMIFS(Movements!$D$4:$D$2003,Movements!$B$4:$B$2003,$A414,Movements!$F$4:$F$2003,Locations!$A$9)-SUMIFS(Movements!$D$4:$D$2003,Movements!$B$4:$B$2003,$A414,Movements!$E$4:$E$2003,Locations!$A$9))</f>
        <v/>
      </c>
      <c r="G414" s="21" t="str">
        <f>IF(OR($A414="",Locations!$A$10=""),"",N(Opening!F414)+SUMIFS(Movements!$D$4:$D$2003,Movements!$B$4:$B$2003,$A414,Movements!$F$4:$F$2003,Locations!$A$10)-SUMIFS(Movements!$D$4:$D$2003,Movements!$B$4:$B$2003,$A414,Movements!$E$4:$E$2003,Locations!$A$10))</f>
        <v/>
      </c>
      <c r="H414" s="21" t="str">
        <f>IF(OR($A414="",Locations!$A$11=""),"",N(Opening!G414)+SUMIFS(Movements!$D$4:$D$2003,Movements!$B$4:$B$2003,$A414,Movements!$F$4:$F$2003,Locations!$A$11)-SUMIFS(Movements!$D$4:$D$2003,Movements!$B$4:$B$2003,$A414,Movements!$E$4:$E$2003,Locations!$A$11))</f>
        <v/>
      </c>
      <c r="I414" s="21" t="str">
        <f>IF(OR($A414="",Locations!$A$12=""),"",N(Opening!H414)+SUMIFS(Movements!$D$4:$D$2003,Movements!$B$4:$B$2003,$A414,Movements!$F$4:$F$2003,Locations!$A$12)-SUMIFS(Movements!$D$4:$D$2003,Movements!$B$4:$B$2003,$A414,Movements!$E$4:$E$2003,Locations!$A$12))</f>
        <v/>
      </c>
      <c r="J414" s="21" t="str">
        <f>IF(OR($A414="",Locations!$A$13=""),"",N(Opening!I414)+SUMIFS(Movements!$D$4:$D$2003,Movements!$B$4:$B$2003,$A414,Movements!$F$4:$F$2003,Locations!$A$13)-SUMIFS(Movements!$D$4:$D$2003,Movements!$B$4:$B$2003,$A414,Movements!$E$4:$E$2003,Locations!$A$13))</f>
        <v/>
      </c>
      <c r="K414" s="21" t="str">
        <f>IF(OR($A414="",Locations!$A$14=""),"",N(Opening!J414)+SUMIFS(Movements!$D$4:$D$2003,Movements!$B$4:$B$2003,$A414,Movements!$F$4:$F$2003,Locations!$A$14)-SUMIFS(Movements!$D$4:$D$2003,Movements!$B$4:$B$2003,$A414,Movements!$E$4:$E$2003,Locations!$A$14))</f>
        <v/>
      </c>
      <c r="L414" s="22" t="str">
        <f t="shared" si="12"/>
        <v/>
      </c>
      <c r="M414" s="21" t="str">
        <f>IF($A414="","",N(Items!E414))</f>
        <v/>
      </c>
      <c r="N414" s="23" t="str">
        <f t="shared" si="13"/>
        <v/>
      </c>
      <c r="O414" s="21" t="str">
        <f>IF($A414="","",IF(L414&lt;=M414,MAX(0,N(Items!F414)-L414),0))</f>
        <v/>
      </c>
      <c r="P414" s="24" t="str">
        <f>IF($A414="","",ROUND(L414*N(Items!D414),2))</f>
        <v/>
      </c>
    </row>
    <row r="415" spans="1:16" x14ac:dyDescent="0.3">
      <c r="A415" s="16" t="str">
        <f>IF(Items!A415="","",Items!A415)</f>
        <v/>
      </c>
      <c r="B415" s="16" t="str">
        <f>IF($A415="","",Items!B415)</f>
        <v/>
      </c>
      <c r="C415" s="16" t="str">
        <f>IF($A415="","",Items!C415&amp;"")</f>
        <v/>
      </c>
      <c r="D415" s="21" t="str">
        <f>IF(OR($A415="",Locations!$A$7=""),"",N(Opening!C415)+SUMIFS(Movements!$D$4:$D$2003,Movements!$B$4:$B$2003,$A415,Movements!$F$4:$F$2003,Locations!$A$7)-SUMIFS(Movements!$D$4:$D$2003,Movements!$B$4:$B$2003,$A415,Movements!$E$4:$E$2003,Locations!$A$7))</f>
        <v/>
      </c>
      <c r="E415" s="21" t="str">
        <f>IF(OR($A415="",Locations!$A$8=""),"",N(Opening!D415)+SUMIFS(Movements!$D$4:$D$2003,Movements!$B$4:$B$2003,$A415,Movements!$F$4:$F$2003,Locations!$A$8)-SUMIFS(Movements!$D$4:$D$2003,Movements!$B$4:$B$2003,$A415,Movements!$E$4:$E$2003,Locations!$A$8))</f>
        <v/>
      </c>
      <c r="F415" s="21" t="str">
        <f>IF(OR($A415="",Locations!$A$9=""),"",N(Opening!E415)+SUMIFS(Movements!$D$4:$D$2003,Movements!$B$4:$B$2003,$A415,Movements!$F$4:$F$2003,Locations!$A$9)-SUMIFS(Movements!$D$4:$D$2003,Movements!$B$4:$B$2003,$A415,Movements!$E$4:$E$2003,Locations!$A$9))</f>
        <v/>
      </c>
      <c r="G415" s="21" t="str">
        <f>IF(OR($A415="",Locations!$A$10=""),"",N(Opening!F415)+SUMIFS(Movements!$D$4:$D$2003,Movements!$B$4:$B$2003,$A415,Movements!$F$4:$F$2003,Locations!$A$10)-SUMIFS(Movements!$D$4:$D$2003,Movements!$B$4:$B$2003,$A415,Movements!$E$4:$E$2003,Locations!$A$10))</f>
        <v/>
      </c>
      <c r="H415" s="21" t="str">
        <f>IF(OR($A415="",Locations!$A$11=""),"",N(Opening!G415)+SUMIFS(Movements!$D$4:$D$2003,Movements!$B$4:$B$2003,$A415,Movements!$F$4:$F$2003,Locations!$A$11)-SUMIFS(Movements!$D$4:$D$2003,Movements!$B$4:$B$2003,$A415,Movements!$E$4:$E$2003,Locations!$A$11))</f>
        <v/>
      </c>
      <c r="I415" s="21" t="str">
        <f>IF(OR($A415="",Locations!$A$12=""),"",N(Opening!H415)+SUMIFS(Movements!$D$4:$D$2003,Movements!$B$4:$B$2003,$A415,Movements!$F$4:$F$2003,Locations!$A$12)-SUMIFS(Movements!$D$4:$D$2003,Movements!$B$4:$B$2003,$A415,Movements!$E$4:$E$2003,Locations!$A$12))</f>
        <v/>
      </c>
      <c r="J415" s="21" t="str">
        <f>IF(OR($A415="",Locations!$A$13=""),"",N(Opening!I415)+SUMIFS(Movements!$D$4:$D$2003,Movements!$B$4:$B$2003,$A415,Movements!$F$4:$F$2003,Locations!$A$13)-SUMIFS(Movements!$D$4:$D$2003,Movements!$B$4:$B$2003,$A415,Movements!$E$4:$E$2003,Locations!$A$13))</f>
        <v/>
      </c>
      <c r="K415" s="21" t="str">
        <f>IF(OR($A415="",Locations!$A$14=""),"",N(Opening!J415)+SUMIFS(Movements!$D$4:$D$2003,Movements!$B$4:$B$2003,$A415,Movements!$F$4:$F$2003,Locations!$A$14)-SUMIFS(Movements!$D$4:$D$2003,Movements!$B$4:$B$2003,$A415,Movements!$E$4:$E$2003,Locations!$A$14))</f>
        <v/>
      </c>
      <c r="L415" s="22" t="str">
        <f t="shared" si="12"/>
        <v/>
      </c>
      <c r="M415" s="21" t="str">
        <f>IF($A415="","",N(Items!E415))</f>
        <v/>
      </c>
      <c r="N415" s="23" t="str">
        <f t="shared" si="13"/>
        <v/>
      </c>
      <c r="O415" s="21" t="str">
        <f>IF($A415="","",IF(L415&lt;=M415,MAX(0,N(Items!F415)-L415),0))</f>
        <v/>
      </c>
      <c r="P415" s="24" t="str">
        <f>IF($A415="","",ROUND(L415*N(Items!D415),2))</f>
        <v/>
      </c>
    </row>
    <row r="416" spans="1:16" x14ac:dyDescent="0.3">
      <c r="A416" s="16" t="str">
        <f>IF(Items!A416="","",Items!A416)</f>
        <v/>
      </c>
      <c r="B416" s="16" t="str">
        <f>IF($A416="","",Items!B416)</f>
        <v/>
      </c>
      <c r="C416" s="16" t="str">
        <f>IF($A416="","",Items!C416&amp;"")</f>
        <v/>
      </c>
      <c r="D416" s="21" t="str">
        <f>IF(OR($A416="",Locations!$A$7=""),"",N(Opening!C416)+SUMIFS(Movements!$D$4:$D$2003,Movements!$B$4:$B$2003,$A416,Movements!$F$4:$F$2003,Locations!$A$7)-SUMIFS(Movements!$D$4:$D$2003,Movements!$B$4:$B$2003,$A416,Movements!$E$4:$E$2003,Locations!$A$7))</f>
        <v/>
      </c>
      <c r="E416" s="21" t="str">
        <f>IF(OR($A416="",Locations!$A$8=""),"",N(Opening!D416)+SUMIFS(Movements!$D$4:$D$2003,Movements!$B$4:$B$2003,$A416,Movements!$F$4:$F$2003,Locations!$A$8)-SUMIFS(Movements!$D$4:$D$2003,Movements!$B$4:$B$2003,$A416,Movements!$E$4:$E$2003,Locations!$A$8))</f>
        <v/>
      </c>
      <c r="F416" s="21" t="str">
        <f>IF(OR($A416="",Locations!$A$9=""),"",N(Opening!E416)+SUMIFS(Movements!$D$4:$D$2003,Movements!$B$4:$B$2003,$A416,Movements!$F$4:$F$2003,Locations!$A$9)-SUMIFS(Movements!$D$4:$D$2003,Movements!$B$4:$B$2003,$A416,Movements!$E$4:$E$2003,Locations!$A$9))</f>
        <v/>
      </c>
      <c r="G416" s="21" t="str">
        <f>IF(OR($A416="",Locations!$A$10=""),"",N(Opening!F416)+SUMIFS(Movements!$D$4:$D$2003,Movements!$B$4:$B$2003,$A416,Movements!$F$4:$F$2003,Locations!$A$10)-SUMIFS(Movements!$D$4:$D$2003,Movements!$B$4:$B$2003,$A416,Movements!$E$4:$E$2003,Locations!$A$10))</f>
        <v/>
      </c>
      <c r="H416" s="21" t="str">
        <f>IF(OR($A416="",Locations!$A$11=""),"",N(Opening!G416)+SUMIFS(Movements!$D$4:$D$2003,Movements!$B$4:$B$2003,$A416,Movements!$F$4:$F$2003,Locations!$A$11)-SUMIFS(Movements!$D$4:$D$2003,Movements!$B$4:$B$2003,$A416,Movements!$E$4:$E$2003,Locations!$A$11))</f>
        <v/>
      </c>
      <c r="I416" s="21" t="str">
        <f>IF(OR($A416="",Locations!$A$12=""),"",N(Opening!H416)+SUMIFS(Movements!$D$4:$D$2003,Movements!$B$4:$B$2003,$A416,Movements!$F$4:$F$2003,Locations!$A$12)-SUMIFS(Movements!$D$4:$D$2003,Movements!$B$4:$B$2003,$A416,Movements!$E$4:$E$2003,Locations!$A$12))</f>
        <v/>
      </c>
      <c r="J416" s="21" t="str">
        <f>IF(OR($A416="",Locations!$A$13=""),"",N(Opening!I416)+SUMIFS(Movements!$D$4:$D$2003,Movements!$B$4:$B$2003,$A416,Movements!$F$4:$F$2003,Locations!$A$13)-SUMIFS(Movements!$D$4:$D$2003,Movements!$B$4:$B$2003,$A416,Movements!$E$4:$E$2003,Locations!$A$13))</f>
        <v/>
      </c>
      <c r="K416" s="21" t="str">
        <f>IF(OR($A416="",Locations!$A$14=""),"",N(Opening!J416)+SUMIFS(Movements!$D$4:$D$2003,Movements!$B$4:$B$2003,$A416,Movements!$F$4:$F$2003,Locations!$A$14)-SUMIFS(Movements!$D$4:$D$2003,Movements!$B$4:$B$2003,$A416,Movements!$E$4:$E$2003,Locations!$A$14))</f>
        <v/>
      </c>
      <c r="L416" s="22" t="str">
        <f t="shared" si="12"/>
        <v/>
      </c>
      <c r="M416" s="21" t="str">
        <f>IF($A416="","",N(Items!E416))</f>
        <v/>
      </c>
      <c r="N416" s="23" t="str">
        <f t="shared" si="13"/>
        <v/>
      </c>
      <c r="O416" s="21" t="str">
        <f>IF($A416="","",IF(L416&lt;=M416,MAX(0,N(Items!F416)-L416),0))</f>
        <v/>
      </c>
      <c r="P416" s="24" t="str">
        <f>IF($A416="","",ROUND(L416*N(Items!D416),2))</f>
        <v/>
      </c>
    </row>
    <row r="417" spans="1:16" x14ac:dyDescent="0.3">
      <c r="A417" s="16" t="str">
        <f>IF(Items!A417="","",Items!A417)</f>
        <v/>
      </c>
      <c r="B417" s="16" t="str">
        <f>IF($A417="","",Items!B417)</f>
        <v/>
      </c>
      <c r="C417" s="16" t="str">
        <f>IF($A417="","",Items!C417&amp;"")</f>
        <v/>
      </c>
      <c r="D417" s="21" t="str">
        <f>IF(OR($A417="",Locations!$A$7=""),"",N(Opening!C417)+SUMIFS(Movements!$D$4:$D$2003,Movements!$B$4:$B$2003,$A417,Movements!$F$4:$F$2003,Locations!$A$7)-SUMIFS(Movements!$D$4:$D$2003,Movements!$B$4:$B$2003,$A417,Movements!$E$4:$E$2003,Locations!$A$7))</f>
        <v/>
      </c>
      <c r="E417" s="21" t="str">
        <f>IF(OR($A417="",Locations!$A$8=""),"",N(Opening!D417)+SUMIFS(Movements!$D$4:$D$2003,Movements!$B$4:$B$2003,$A417,Movements!$F$4:$F$2003,Locations!$A$8)-SUMIFS(Movements!$D$4:$D$2003,Movements!$B$4:$B$2003,$A417,Movements!$E$4:$E$2003,Locations!$A$8))</f>
        <v/>
      </c>
      <c r="F417" s="21" t="str">
        <f>IF(OR($A417="",Locations!$A$9=""),"",N(Opening!E417)+SUMIFS(Movements!$D$4:$D$2003,Movements!$B$4:$B$2003,$A417,Movements!$F$4:$F$2003,Locations!$A$9)-SUMIFS(Movements!$D$4:$D$2003,Movements!$B$4:$B$2003,$A417,Movements!$E$4:$E$2003,Locations!$A$9))</f>
        <v/>
      </c>
      <c r="G417" s="21" t="str">
        <f>IF(OR($A417="",Locations!$A$10=""),"",N(Opening!F417)+SUMIFS(Movements!$D$4:$D$2003,Movements!$B$4:$B$2003,$A417,Movements!$F$4:$F$2003,Locations!$A$10)-SUMIFS(Movements!$D$4:$D$2003,Movements!$B$4:$B$2003,$A417,Movements!$E$4:$E$2003,Locations!$A$10))</f>
        <v/>
      </c>
      <c r="H417" s="21" t="str">
        <f>IF(OR($A417="",Locations!$A$11=""),"",N(Opening!G417)+SUMIFS(Movements!$D$4:$D$2003,Movements!$B$4:$B$2003,$A417,Movements!$F$4:$F$2003,Locations!$A$11)-SUMIFS(Movements!$D$4:$D$2003,Movements!$B$4:$B$2003,$A417,Movements!$E$4:$E$2003,Locations!$A$11))</f>
        <v/>
      </c>
      <c r="I417" s="21" t="str">
        <f>IF(OR($A417="",Locations!$A$12=""),"",N(Opening!H417)+SUMIFS(Movements!$D$4:$D$2003,Movements!$B$4:$B$2003,$A417,Movements!$F$4:$F$2003,Locations!$A$12)-SUMIFS(Movements!$D$4:$D$2003,Movements!$B$4:$B$2003,$A417,Movements!$E$4:$E$2003,Locations!$A$12))</f>
        <v/>
      </c>
      <c r="J417" s="21" t="str">
        <f>IF(OR($A417="",Locations!$A$13=""),"",N(Opening!I417)+SUMIFS(Movements!$D$4:$D$2003,Movements!$B$4:$B$2003,$A417,Movements!$F$4:$F$2003,Locations!$A$13)-SUMIFS(Movements!$D$4:$D$2003,Movements!$B$4:$B$2003,$A417,Movements!$E$4:$E$2003,Locations!$A$13))</f>
        <v/>
      </c>
      <c r="K417" s="21" t="str">
        <f>IF(OR($A417="",Locations!$A$14=""),"",N(Opening!J417)+SUMIFS(Movements!$D$4:$D$2003,Movements!$B$4:$B$2003,$A417,Movements!$F$4:$F$2003,Locations!$A$14)-SUMIFS(Movements!$D$4:$D$2003,Movements!$B$4:$B$2003,$A417,Movements!$E$4:$E$2003,Locations!$A$14))</f>
        <v/>
      </c>
      <c r="L417" s="22" t="str">
        <f t="shared" si="12"/>
        <v/>
      </c>
      <c r="M417" s="21" t="str">
        <f>IF($A417="","",N(Items!E417))</f>
        <v/>
      </c>
      <c r="N417" s="23" t="str">
        <f t="shared" si="13"/>
        <v/>
      </c>
      <c r="O417" s="21" t="str">
        <f>IF($A417="","",IF(L417&lt;=M417,MAX(0,N(Items!F417)-L417),0))</f>
        <v/>
      </c>
      <c r="P417" s="24" t="str">
        <f>IF($A417="","",ROUND(L417*N(Items!D417),2))</f>
        <v/>
      </c>
    </row>
    <row r="418" spans="1:16" x14ac:dyDescent="0.3">
      <c r="A418" s="16" t="str">
        <f>IF(Items!A418="","",Items!A418)</f>
        <v/>
      </c>
      <c r="B418" s="16" t="str">
        <f>IF($A418="","",Items!B418)</f>
        <v/>
      </c>
      <c r="C418" s="16" t="str">
        <f>IF($A418="","",Items!C418&amp;"")</f>
        <v/>
      </c>
      <c r="D418" s="21" t="str">
        <f>IF(OR($A418="",Locations!$A$7=""),"",N(Opening!C418)+SUMIFS(Movements!$D$4:$D$2003,Movements!$B$4:$B$2003,$A418,Movements!$F$4:$F$2003,Locations!$A$7)-SUMIFS(Movements!$D$4:$D$2003,Movements!$B$4:$B$2003,$A418,Movements!$E$4:$E$2003,Locations!$A$7))</f>
        <v/>
      </c>
      <c r="E418" s="21" t="str">
        <f>IF(OR($A418="",Locations!$A$8=""),"",N(Opening!D418)+SUMIFS(Movements!$D$4:$D$2003,Movements!$B$4:$B$2003,$A418,Movements!$F$4:$F$2003,Locations!$A$8)-SUMIFS(Movements!$D$4:$D$2003,Movements!$B$4:$B$2003,$A418,Movements!$E$4:$E$2003,Locations!$A$8))</f>
        <v/>
      </c>
      <c r="F418" s="21" t="str">
        <f>IF(OR($A418="",Locations!$A$9=""),"",N(Opening!E418)+SUMIFS(Movements!$D$4:$D$2003,Movements!$B$4:$B$2003,$A418,Movements!$F$4:$F$2003,Locations!$A$9)-SUMIFS(Movements!$D$4:$D$2003,Movements!$B$4:$B$2003,$A418,Movements!$E$4:$E$2003,Locations!$A$9))</f>
        <v/>
      </c>
      <c r="G418" s="21" t="str">
        <f>IF(OR($A418="",Locations!$A$10=""),"",N(Opening!F418)+SUMIFS(Movements!$D$4:$D$2003,Movements!$B$4:$B$2003,$A418,Movements!$F$4:$F$2003,Locations!$A$10)-SUMIFS(Movements!$D$4:$D$2003,Movements!$B$4:$B$2003,$A418,Movements!$E$4:$E$2003,Locations!$A$10))</f>
        <v/>
      </c>
      <c r="H418" s="21" t="str">
        <f>IF(OR($A418="",Locations!$A$11=""),"",N(Opening!G418)+SUMIFS(Movements!$D$4:$D$2003,Movements!$B$4:$B$2003,$A418,Movements!$F$4:$F$2003,Locations!$A$11)-SUMIFS(Movements!$D$4:$D$2003,Movements!$B$4:$B$2003,$A418,Movements!$E$4:$E$2003,Locations!$A$11))</f>
        <v/>
      </c>
      <c r="I418" s="21" t="str">
        <f>IF(OR($A418="",Locations!$A$12=""),"",N(Opening!H418)+SUMIFS(Movements!$D$4:$D$2003,Movements!$B$4:$B$2003,$A418,Movements!$F$4:$F$2003,Locations!$A$12)-SUMIFS(Movements!$D$4:$D$2003,Movements!$B$4:$B$2003,$A418,Movements!$E$4:$E$2003,Locations!$A$12))</f>
        <v/>
      </c>
      <c r="J418" s="21" t="str">
        <f>IF(OR($A418="",Locations!$A$13=""),"",N(Opening!I418)+SUMIFS(Movements!$D$4:$D$2003,Movements!$B$4:$B$2003,$A418,Movements!$F$4:$F$2003,Locations!$A$13)-SUMIFS(Movements!$D$4:$D$2003,Movements!$B$4:$B$2003,$A418,Movements!$E$4:$E$2003,Locations!$A$13))</f>
        <v/>
      </c>
      <c r="K418" s="21" t="str">
        <f>IF(OR($A418="",Locations!$A$14=""),"",N(Opening!J418)+SUMIFS(Movements!$D$4:$D$2003,Movements!$B$4:$B$2003,$A418,Movements!$F$4:$F$2003,Locations!$A$14)-SUMIFS(Movements!$D$4:$D$2003,Movements!$B$4:$B$2003,$A418,Movements!$E$4:$E$2003,Locations!$A$14))</f>
        <v/>
      </c>
      <c r="L418" s="22" t="str">
        <f t="shared" si="12"/>
        <v/>
      </c>
      <c r="M418" s="21" t="str">
        <f>IF($A418="","",N(Items!E418))</f>
        <v/>
      </c>
      <c r="N418" s="23" t="str">
        <f t="shared" si="13"/>
        <v/>
      </c>
      <c r="O418" s="21" t="str">
        <f>IF($A418="","",IF(L418&lt;=M418,MAX(0,N(Items!F418)-L418),0))</f>
        <v/>
      </c>
      <c r="P418" s="24" t="str">
        <f>IF($A418="","",ROUND(L418*N(Items!D418),2))</f>
        <v/>
      </c>
    </row>
    <row r="419" spans="1:16" x14ac:dyDescent="0.3">
      <c r="A419" s="16" t="str">
        <f>IF(Items!A419="","",Items!A419)</f>
        <v/>
      </c>
      <c r="B419" s="16" t="str">
        <f>IF($A419="","",Items!B419)</f>
        <v/>
      </c>
      <c r="C419" s="16" t="str">
        <f>IF($A419="","",Items!C419&amp;"")</f>
        <v/>
      </c>
      <c r="D419" s="21" t="str">
        <f>IF(OR($A419="",Locations!$A$7=""),"",N(Opening!C419)+SUMIFS(Movements!$D$4:$D$2003,Movements!$B$4:$B$2003,$A419,Movements!$F$4:$F$2003,Locations!$A$7)-SUMIFS(Movements!$D$4:$D$2003,Movements!$B$4:$B$2003,$A419,Movements!$E$4:$E$2003,Locations!$A$7))</f>
        <v/>
      </c>
      <c r="E419" s="21" t="str">
        <f>IF(OR($A419="",Locations!$A$8=""),"",N(Opening!D419)+SUMIFS(Movements!$D$4:$D$2003,Movements!$B$4:$B$2003,$A419,Movements!$F$4:$F$2003,Locations!$A$8)-SUMIFS(Movements!$D$4:$D$2003,Movements!$B$4:$B$2003,$A419,Movements!$E$4:$E$2003,Locations!$A$8))</f>
        <v/>
      </c>
      <c r="F419" s="21" t="str">
        <f>IF(OR($A419="",Locations!$A$9=""),"",N(Opening!E419)+SUMIFS(Movements!$D$4:$D$2003,Movements!$B$4:$B$2003,$A419,Movements!$F$4:$F$2003,Locations!$A$9)-SUMIFS(Movements!$D$4:$D$2003,Movements!$B$4:$B$2003,$A419,Movements!$E$4:$E$2003,Locations!$A$9))</f>
        <v/>
      </c>
      <c r="G419" s="21" t="str">
        <f>IF(OR($A419="",Locations!$A$10=""),"",N(Opening!F419)+SUMIFS(Movements!$D$4:$D$2003,Movements!$B$4:$B$2003,$A419,Movements!$F$4:$F$2003,Locations!$A$10)-SUMIFS(Movements!$D$4:$D$2003,Movements!$B$4:$B$2003,$A419,Movements!$E$4:$E$2003,Locations!$A$10))</f>
        <v/>
      </c>
      <c r="H419" s="21" t="str">
        <f>IF(OR($A419="",Locations!$A$11=""),"",N(Opening!G419)+SUMIFS(Movements!$D$4:$D$2003,Movements!$B$4:$B$2003,$A419,Movements!$F$4:$F$2003,Locations!$A$11)-SUMIFS(Movements!$D$4:$D$2003,Movements!$B$4:$B$2003,$A419,Movements!$E$4:$E$2003,Locations!$A$11))</f>
        <v/>
      </c>
      <c r="I419" s="21" t="str">
        <f>IF(OR($A419="",Locations!$A$12=""),"",N(Opening!H419)+SUMIFS(Movements!$D$4:$D$2003,Movements!$B$4:$B$2003,$A419,Movements!$F$4:$F$2003,Locations!$A$12)-SUMIFS(Movements!$D$4:$D$2003,Movements!$B$4:$B$2003,$A419,Movements!$E$4:$E$2003,Locations!$A$12))</f>
        <v/>
      </c>
      <c r="J419" s="21" t="str">
        <f>IF(OR($A419="",Locations!$A$13=""),"",N(Opening!I419)+SUMIFS(Movements!$D$4:$D$2003,Movements!$B$4:$B$2003,$A419,Movements!$F$4:$F$2003,Locations!$A$13)-SUMIFS(Movements!$D$4:$D$2003,Movements!$B$4:$B$2003,$A419,Movements!$E$4:$E$2003,Locations!$A$13))</f>
        <v/>
      </c>
      <c r="K419" s="21" t="str">
        <f>IF(OR($A419="",Locations!$A$14=""),"",N(Opening!J419)+SUMIFS(Movements!$D$4:$D$2003,Movements!$B$4:$B$2003,$A419,Movements!$F$4:$F$2003,Locations!$A$14)-SUMIFS(Movements!$D$4:$D$2003,Movements!$B$4:$B$2003,$A419,Movements!$E$4:$E$2003,Locations!$A$14))</f>
        <v/>
      </c>
      <c r="L419" s="22" t="str">
        <f t="shared" si="12"/>
        <v/>
      </c>
      <c r="M419" s="21" t="str">
        <f>IF($A419="","",N(Items!E419))</f>
        <v/>
      </c>
      <c r="N419" s="23" t="str">
        <f t="shared" si="13"/>
        <v/>
      </c>
      <c r="O419" s="21" t="str">
        <f>IF($A419="","",IF(L419&lt;=M419,MAX(0,N(Items!F419)-L419),0))</f>
        <v/>
      </c>
      <c r="P419" s="24" t="str">
        <f>IF($A419="","",ROUND(L419*N(Items!D419),2))</f>
        <v/>
      </c>
    </row>
    <row r="420" spans="1:16" x14ac:dyDescent="0.3">
      <c r="A420" s="16" t="str">
        <f>IF(Items!A420="","",Items!A420)</f>
        <v/>
      </c>
      <c r="B420" s="16" t="str">
        <f>IF($A420="","",Items!B420)</f>
        <v/>
      </c>
      <c r="C420" s="16" t="str">
        <f>IF($A420="","",Items!C420&amp;"")</f>
        <v/>
      </c>
      <c r="D420" s="21" t="str">
        <f>IF(OR($A420="",Locations!$A$7=""),"",N(Opening!C420)+SUMIFS(Movements!$D$4:$D$2003,Movements!$B$4:$B$2003,$A420,Movements!$F$4:$F$2003,Locations!$A$7)-SUMIFS(Movements!$D$4:$D$2003,Movements!$B$4:$B$2003,$A420,Movements!$E$4:$E$2003,Locations!$A$7))</f>
        <v/>
      </c>
      <c r="E420" s="21" t="str">
        <f>IF(OR($A420="",Locations!$A$8=""),"",N(Opening!D420)+SUMIFS(Movements!$D$4:$D$2003,Movements!$B$4:$B$2003,$A420,Movements!$F$4:$F$2003,Locations!$A$8)-SUMIFS(Movements!$D$4:$D$2003,Movements!$B$4:$B$2003,$A420,Movements!$E$4:$E$2003,Locations!$A$8))</f>
        <v/>
      </c>
      <c r="F420" s="21" t="str">
        <f>IF(OR($A420="",Locations!$A$9=""),"",N(Opening!E420)+SUMIFS(Movements!$D$4:$D$2003,Movements!$B$4:$B$2003,$A420,Movements!$F$4:$F$2003,Locations!$A$9)-SUMIFS(Movements!$D$4:$D$2003,Movements!$B$4:$B$2003,$A420,Movements!$E$4:$E$2003,Locations!$A$9))</f>
        <v/>
      </c>
      <c r="G420" s="21" t="str">
        <f>IF(OR($A420="",Locations!$A$10=""),"",N(Opening!F420)+SUMIFS(Movements!$D$4:$D$2003,Movements!$B$4:$B$2003,$A420,Movements!$F$4:$F$2003,Locations!$A$10)-SUMIFS(Movements!$D$4:$D$2003,Movements!$B$4:$B$2003,$A420,Movements!$E$4:$E$2003,Locations!$A$10))</f>
        <v/>
      </c>
      <c r="H420" s="21" t="str">
        <f>IF(OR($A420="",Locations!$A$11=""),"",N(Opening!G420)+SUMIFS(Movements!$D$4:$D$2003,Movements!$B$4:$B$2003,$A420,Movements!$F$4:$F$2003,Locations!$A$11)-SUMIFS(Movements!$D$4:$D$2003,Movements!$B$4:$B$2003,$A420,Movements!$E$4:$E$2003,Locations!$A$11))</f>
        <v/>
      </c>
      <c r="I420" s="21" t="str">
        <f>IF(OR($A420="",Locations!$A$12=""),"",N(Opening!H420)+SUMIFS(Movements!$D$4:$D$2003,Movements!$B$4:$B$2003,$A420,Movements!$F$4:$F$2003,Locations!$A$12)-SUMIFS(Movements!$D$4:$D$2003,Movements!$B$4:$B$2003,$A420,Movements!$E$4:$E$2003,Locations!$A$12))</f>
        <v/>
      </c>
      <c r="J420" s="21" t="str">
        <f>IF(OR($A420="",Locations!$A$13=""),"",N(Opening!I420)+SUMIFS(Movements!$D$4:$D$2003,Movements!$B$4:$B$2003,$A420,Movements!$F$4:$F$2003,Locations!$A$13)-SUMIFS(Movements!$D$4:$D$2003,Movements!$B$4:$B$2003,$A420,Movements!$E$4:$E$2003,Locations!$A$13))</f>
        <v/>
      </c>
      <c r="K420" s="21" t="str">
        <f>IF(OR($A420="",Locations!$A$14=""),"",N(Opening!J420)+SUMIFS(Movements!$D$4:$D$2003,Movements!$B$4:$B$2003,$A420,Movements!$F$4:$F$2003,Locations!$A$14)-SUMIFS(Movements!$D$4:$D$2003,Movements!$B$4:$B$2003,$A420,Movements!$E$4:$E$2003,Locations!$A$14))</f>
        <v/>
      </c>
      <c r="L420" s="22" t="str">
        <f t="shared" si="12"/>
        <v/>
      </c>
      <c r="M420" s="21" t="str">
        <f>IF($A420="","",N(Items!E420))</f>
        <v/>
      </c>
      <c r="N420" s="23" t="str">
        <f t="shared" si="13"/>
        <v/>
      </c>
      <c r="O420" s="21" t="str">
        <f>IF($A420="","",IF(L420&lt;=M420,MAX(0,N(Items!F420)-L420),0))</f>
        <v/>
      </c>
      <c r="P420" s="24" t="str">
        <f>IF($A420="","",ROUND(L420*N(Items!D420),2))</f>
        <v/>
      </c>
    </row>
    <row r="421" spans="1:16" x14ac:dyDescent="0.3">
      <c r="A421" s="16" t="str">
        <f>IF(Items!A421="","",Items!A421)</f>
        <v/>
      </c>
      <c r="B421" s="16" t="str">
        <f>IF($A421="","",Items!B421)</f>
        <v/>
      </c>
      <c r="C421" s="16" t="str">
        <f>IF($A421="","",Items!C421&amp;"")</f>
        <v/>
      </c>
      <c r="D421" s="21" t="str">
        <f>IF(OR($A421="",Locations!$A$7=""),"",N(Opening!C421)+SUMIFS(Movements!$D$4:$D$2003,Movements!$B$4:$B$2003,$A421,Movements!$F$4:$F$2003,Locations!$A$7)-SUMIFS(Movements!$D$4:$D$2003,Movements!$B$4:$B$2003,$A421,Movements!$E$4:$E$2003,Locations!$A$7))</f>
        <v/>
      </c>
      <c r="E421" s="21" t="str">
        <f>IF(OR($A421="",Locations!$A$8=""),"",N(Opening!D421)+SUMIFS(Movements!$D$4:$D$2003,Movements!$B$4:$B$2003,$A421,Movements!$F$4:$F$2003,Locations!$A$8)-SUMIFS(Movements!$D$4:$D$2003,Movements!$B$4:$B$2003,$A421,Movements!$E$4:$E$2003,Locations!$A$8))</f>
        <v/>
      </c>
      <c r="F421" s="21" t="str">
        <f>IF(OR($A421="",Locations!$A$9=""),"",N(Opening!E421)+SUMIFS(Movements!$D$4:$D$2003,Movements!$B$4:$B$2003,$A421,Movements!$F$4:$F$2003,Locations!$A$9)-SUMIFS(Movements!$D$4:$D$2003,Movements!$B$4:$B$2003,$A421,Movements!$E$4:$E$2003,Locations!$A$9))</f>
        <v/>
      </c>
      <c r="G421" s="21" t="str">
        <f>IF(OR($A421="",Locations!$A$10=""),"",N(Opening!F421)+SUMIFS(Movements!$D$4:$D$2003,Movements!$B$4:$B$2003,$A421,Movements!$F$4:$F$2003,Locations!$A$10)-SUMIFS(Movements!$D$4:$D$2003,Movements!$B$4:$B$2003,$A421,Movements!$E$4:$E$2003,Locations!$A$10))</f>
        <v/>
      </c>
      <c r="H421" s="21" t="str">
        <f>IF(OR($A421="",Locations!$A$11=""),"",N(Opening!G421)+SUMIFS(Movements!$D$4:$D$2003,Movements!$B$4:$B$2003,$A421,Movements!$F$4:$F$2003,Locations!$A$11)-SUMIFS(Movements!$D$4:$D$2003,Movements!$B$4:$B$2003,$A421,Movements!$E$4:$E$2003,Locations!$A$11))</f>
        <v/>
      </c>
      <c r="I421" s="21" t="str">
        <f>IF(OR($A421="",Locations!$A$12=""),"",N(Opening!H421)+SUMIFS(Movements!$D$4:$D$2003,Movements!$B$4:$B$2003,$A421,Movements!$F$4:$F$2003,Locations!$A$12)-SUMIFS(Movements!$D$4:$D$2003,Movements!$B$4:$B$2003,$A421,Movements!$E$4:$E$2003,Locations!$A$12))</f>
        <v/>
      </c>
      <c r="J421" s="21" t="str">
        <f>IF(OR($A421="",Locations!$A$13=""),"",N(Opening!I421)+SUMIFS(Movements!$D$4:$D$2003,Movements!$B$4:$B$2003,$A421,Movements!$F$4:$F$2003,Locations!$A$13)-SUMIFS(Movements!$D$4:$D$2003,Movements!$B$4:$B$2003,$A421,Movements!$E$4:$E$2003,Locations!$A$13))</f>
        <v/>
      </c>
      <c r="K421" s="21" t="str">
        <f>IF(OR($A421="",Locations!$A$14=""),"",N(Opening!J421)+SUMIFS(Movements!$D$4:$D$2003,Movements!$B$4:$B$2003,$A421,Movements!$F$4:$F$2003,Locations!$A$14)-SUMIFS(Movements!$D$4:$D$2003,Movements!$B$4:$B$2003,$A421,Movements!$E$4:$E$2003,Locations!$A$14))</f>
        <v/>
      </c>
      <c r="L421" s="22" t="str">
        <f t="shared" si="12"/>
        <v/>
      </c>
      <c r="M421" s="21" t="str">
        <f>IF($A421="","",N(Items!E421))</f>
        <v/>
      </c>
      <c r="N421" s="23" t="str">
        <f t="shared" si="13"/>
        <v/>
      </c>
      <c r="O421" s="21" t="str">
        <f>IF($A421="","",IF(L421&lt;=M421,MAX(0,N(Items!F421)-L421),0))</f>
        <v/>
      </c>
      <c r="P421" s="24" t="str">
        <f>IF($A421="","",ROUND(L421*N(Items!D421),2))</f>
        <v/>
      </c>
    </row>
    <row r="422" spans="1:16" x14ac:dyDescent="0.3">
      <c r="A422" s="16" t="str">
        <f>IF(Items!A422="","",Items!A422)</f>
        <v/>
      </c>
      <c r="B422" s="16" t="str">
        <f>IF($A422="","",Items!B422)</f>
        <v/>
      </c>
      <c r="C422" s="16" t="str">
        <f>IF($A422="","",Items!C422&amp;"")</f>
        <v/>
      </c>
      <c r="D422" s="21" t="str">
        <f>IF(OR($A422="",Locations!$A$7=""),"",N(Opening!C422)+SUMIFS(Movements!$D$4:$D$2003,Movements!$B$4:$B$2003,$A422,Movements!$F$4:$F$2003,Locations!$A$7)-SUMIFS(Movements!$D$4:$D$2003,Movements!$B$4:$B$2003,$A422,Movements!$E$4:$E$2003,Locations!$A$7))</f>
        <v/>
      </c>
      <c r="E422" s="21" t="str">
        <f>IF(OR($A422="",Locations!$A$8=""),"",N(Opening!D422)+SUMIFS(Movements!$D$4:$D$2003,Movements!$B$4:$B$2003,$A422,Movements!$F$4:$F$2003,Locations!$A$8)-SUMIFS(Movements!$D$4:$D$2003,Movements!$B$4:$B$2003,$A422,Movements!$E$4:$E$2003,Locations!$A$8))</f>
        <v/>
      </c>
      <c r="F422" s="21" t="str">
        <f>IF(OR($A422="",Locations!$A$9=""),"",N(Opening!E422)+SUMIFS(Movements!$D$4:$D$2003,Movements!$B$4:$B$2003,$A422,Movements!$F$4:$F$2003,Locations!$A$9)-SUMIFS(Movements!$D$4:$D$2003,Movements!$B$4:$B$2003,$A422,Movements!$E$4:$E$2003,Locations!$A$9))</f>
        <v/>
      </c>
      <c r="G422" s="21" t="str">
        <f>IF(OR($A422="",Locations!$A$10=""),"",N(Opening!F422)+SUMIFS(Movements!$D$4:$D$2003,Movements!$B$4:$B$2003,$A422,Movements!$F$4:$F$2003,Locations!$A$10)-SUMIFS(Movements!$D$4:$D$2003,Movements!$B$4:$B$2003,$A422,Movements!$E$4:$E$2003,Locations!$A$10))</f>
        <v/>
      </c>
      <c r="H422" s="21" t="str">
        <f>IF(OR($A422="",Locations!$A$11=""),"",N(Opening!G422)+SUMIFS(Movements!$D$4:$D$2003,Movements!$B$4:$B$2003,$A422,Movements!$F$4:$F$2003,Locations!$A$11)-SUMIFS(Movements!$D$4:$D$2003,Movements!$B$4:$B$2003,$A422,Movements!$E$4:$E$2003,Locations!$A$11))</f>
        <v/>
      </c>
      <c r="I422" s="21" t="str">
        <f>IF(OR($A422="",Locations!$A$12=""),"",N(Opening!H422)+SUMIFS(Movements!$D$4:$D$2003,Movements!$B$4:$B$2003,$A422,Movements!$F$4:$F$2003,Locations!$A$12)-SUMIFS(Movements!$D$4:$D$2003,Movements!$B$4:$B$2003,$A422,Movements!$E$4:$E$2003,Locations!$A$12))</f>
        <v/>
      </c>
      <c r="J422" s="21" t="str">
        <f>IF(OR($A422="",Locations!$A$13=""),"",N(Opening!I422)+SUMIFS(Movements!$D$4:$D$2003,Movements!$B$4:$B$2003,$A422,Movements!$F$4:$F$2003,Locations!$A$13)-SUMIFS(Movements!$D$4:$D$2003,Movements!$B$4:$B$2003,$A422,Movements!$E$4:$E$2003,Locations!$A$13))</f>
        <v/>
      </c>
      <c r="K422" s="21" t="str">
        <f>IF(OR($A422="",Locations!$A$14=""),"",N(Opening!J422)+SUMIFS(Movements!$D$4:$D$2003,Movements!$B$4:$B$2003,$A422,Movements!$F$4:$F$2003,Locations!$A$14)-SUMIFS(Movements!$D$4:$D$2003,Movements!$B$4:$B$2003,$A422,Movements!$E$4:$E$2003,Locations!$A$14))</f>
        <v/>
      </c>
      <c r="L422" s="22" t="str">
        <f t="shared" si="12"/>
        <v/>
      </c>
      <c r="M422" s="21" t="str">
        <f>IF($A422="","",N(Items!E422))</f>
        <v/>
      </c>
      <c r="N422" s="23" t="str">
        <f t="shared" si="13"/>
        <v/>
      </c>
      <c r="O422" s="21" t="str">
        <f>IF($A422="","",IF(L422&lt;=M422,MAX(0,N(Items!F422)-L422),0))</f>
        <v/>
      </c>
      <c r="P422" s="24" t="str">
        <f>IF($A422="","",ROUND(L422*N(Items!D422),2))</f>
        <v/>
      </c>
    </row>
    <row r="423" spans="1:16" x14ac:dyDescent="0.3">
      <c r="A423" s="16" t="str">
        <f>IF(Items!A423="","",Items!A423)</f>
        <v/>
      </c>
      <c r="B423" s="16" t="str">
        <f>IF($A423="","",Items!B423)</f>
        <v/>
      </c>
      <c r="C423" s="16" t="str">
        <f>IF($A423="","",Items!C423&amp;"")</f>
        <v/>
      </c>
      <c r="D423" s="21" t="str">
        <f>IF(OR($A423="",Locations!$A$7=""),"",N(Opening!C423)+SUMIFS(Movements!$D$4:$D$2003,Movements!$B$4:$B$2003,$A423,Movements!$F$4:$F$2003,Locations!$A$7)-SUMIFS(Movements!$D$4:$D$2003,Movements!$B$4:$B$2003,$A423,Movements!$E$4:$E$2003,Locations!$A$7))</f>
        <v/>
      </c>
      <c r="E423" s="21" t="str">
        <f>IF(OR($A423="",Locations!$A$8=""),"",N(Opening!D423)+SUMIFS(Movements!$D$4:$D$2003,Movements!$B$4:$B$2003,$A423,Movements!$F$4:$F$2003,Locations!$A$8)-SUMIFS(Movements!$D$4:$D$2003,Movements!$B$4:$B$2003,$A423,Movements!$E$4:$E$2003,Locations!$A$8))</f>
        <v/>
      </c>
      <c r="F423" s="21" t="str">
        <f>IF(OR($A423="",Locations!$A$9=""),"",N(Opening!E423)+SUMIFS(Movements!$D$4:$D$2003,Movements!$B$4:$B$2003,$A423,Movements!$F$4:$F$2003,Locations!$A$9)-SUMIFS(Movements!$D$4:$D$2003,Movements!$B$4:$B$2003,$A423,Movements!$E$4:$E$2003,Locations!$A$9))</f>
        <v/>
      </c>
      <c r="G423" s="21" t="str">
        <f>IF(OR($A423="",Locations!$A$10=""),"",N(Opening!F423)+SUMIFS(Movements!$D$4:$D$2003,Movements!$B$4:$B$2003,$A423,Movements!$F$4:$F$2003,Locations!$A$10)-SUMIFS(Movements!$D$4:$D$2003,Movements!$B$4:$B$2003,$A423,Movements!$E$4:$E$2003,Locations!$A$10))</f>
        <v/>
      </c>
      <c r="H423" s="21" t="str">
        <f>IF(OR($A423="",Locations!$A$11=""),"",N(Opening!G423)+SUMIFS(Movements!$D$4:$D$2003,Movements!$B$4:$B$2003,$A423,Movements!$F$4:$F$2003,Locations!$A$11)-SUMIFS(Movements!$D$4:$D$2003,Movements!$B$4:$B$2003,$A423,Movements!$E$4:$E$2003,Locations!$A$11))</f>
        <v/>
      </c>
      <c r="I423" s="21" t="str">
        <f>IF(OR($A423="",Locations!$A$12=""),"",N(Opening!H423)+SUMIFS(Movements!$D$4:$D$2003,Movements!$B$4:$B$2003,$A423,Movements!$F$4:$F$2003,Locations!$A$12)-SUMIFS(Movements!$D$4:$D$2003,Movements!$B$4:$B$2003,$A423,Movements!$E$4:$E$2003,Locations!$A$12))</f>
        <v/>
      </c>
      <c r="J423" s="21" t="str">
        <f>IF(OR($A423="",Locations!$A$13=""),"",N(Opening!I423)+SUMIFS(Movements!$D$4:$D$2003,Movements!$B$4:$B$2003,$A423,Movements!$F$4:$F$2003,Locations!$A$13)-SUMIFS(Movements!$D$4:$D$2003,Movements!$B$4:$B$2003,$A423,Movements!$E$4:$E$2003,Locations!$A$13))</f>
        <v/>
      </c>
      <c r="K423" s="21" t="str">
        <f>IF(OR($A423="",Locations!$A$14=""),"",N(Opening!J423)+SUMIFS(Movements!$D$4:$D$2003,Movements!$B$4:$B$2003,$A423,Movements!$F$4:$F$2003,Locations!$A$14)-SUMIFS(Movements!$D$4:$D$2003,Movements!$B$4:$B$2003,$A423,Movements!$E$4:$E$2003,Locations!$A$14))</f>
        <v/>
      </c>
      <c r="L423" s="22" t="str">
        <f t="shared" si="12"/>
        <v/>
      </c>
      <c r="M423" s="21" t="str">
        <f>IF($A423="","",N(Items!E423))</f>
        <v/>
      </c>
      <c r="N423" s="23" t="str">
        <f t="shared" si="13"/>
        <v/>
      </c>
      <c r="O423" s="21" t="str">
        <f>IF($A423="","",IF(L423&lt;=M423,MAX(0,N(Items!F423)-L423),0))</f>
        <v/>
      </c>
      <c r="P423" s="24" t="str">
        <f>IF($A423="","",ROUND(L423*N(Items!D423),2))</f>
        <v/>
      </c>
    </row>
    <row r="424" spans="1:16" x14ac:dyDescent="0.3">
      <c r="A424" s="16" t="str">
        <f>IF(Items!A424="","",Items!A424)</f>
        <v/>
      </c>
      <c r="B424" s="16" t="str">
        <f>IF($A424="","",Items!B424)</f>
        <v/>
      </c>
      <c r="C424" s="16" t="str">
        <f>IF($A424="","",Items!C424&amp;"")</f>
        <v/>
      </c>
      <c r="D424" s="21" t="str">
        <f>IF(OR($A424="",Locations!$A$7=""),"",N(Opening!C424)+SUMIFS(Movements!$D$4:$D$2003,Movements!$B$4:$B$2003,$A424,Movements!$F$4:$F$2003,Locations!$A$7)-SUMIFS(Movements!$D$4:$D$2003,Movements!$B$4:$B$2003,$A424,Movements!$E$4:$E$2003,Locations!$A$7))</f>
        <v/>
      </c>
      <c r="E424" s="21" t="str">
        <f>IF(OR($A424="",Locations!$A$8=""),"",N(Opening!D424)+SUMIFS(Movements!$D$4:$D$2003,Movements!$B$4:$B$2003,$A424,Movements!$F$4:$F$2003,Locations!$A$8)-SUMIFS(Movements!$D$4:$D$2003,Movements!$B$4:$B$2003,$A424,Movements!$E$4:$E$2003,Locations!$A$8))</f>
        <v/>
      </c>
      <c r="F424" s="21" t="str">
        <f>IF(OR($A424="",Locations!$A$9=""),"",N(Opening!E424)+SUMIFS(Movements!$D$4:$D$2003,Movements!$B$4:$B$2003,$A424,Movements!$F$4:$F$2003,Locations!$A$9)-SUMIFS(Movements!$D$4:$D$2003,Movements!$B$4:$B$2003,$A424,Movements!$E$4:$E$2003,Locations!$A$9))</f>
        <v/>
      </c>
      <c r="G424" s="21" t="str">
        <f>IF(OR($A424="",Locations!$A$10=""),"",N(Opening!F424)+SUMIFS(Movements!$D$4:$D$2003,Movements!$B$4:$B$2003,$A424,Movements!$F$4:$F$2003,Locations!$A$10)-SUMIFS(Movements!$D$4:$D$2003,Movements!$B$4:$B$2003,$A424,Movements!$E$4:$E$2003,Locations!$A$10))</f>
        <v/>
      </c>
      <c r="H424" s="21" t="str">
        <f>IF(OR($A424="",Locations!$A$11=""),"",N(Opening!G424)+SUMIFS(Movements!$D$4:$D$2003,Movements!$B$4:$B$2003,$A424,Movements!$F$4:$F$2003,Locations!$A$11)-SUMIFS(Movements!$D$4:$D$2003,Movements!$B$4:$B$2003,$A424,Movements!$E$4:$E$2003,Locations!$A$11))</f>
        <v/>
      </c>
      <c r="I424" s="21" t="str">
        <f>IF(OR($A424="",Locations!$A$12=""),"",N(Opening!H424)+SUMIFS(Movements!$D$4:$D$2003,Movements!$B$4:$B$2003,$A424,Movements!$F$4:$F$2003,Locations!$A$12)-SUMIFS(Movements!$D$4:$D$2003,Movements!$B$4:$B$2003,$A424,Movements!$E$4:$E$2003,Locations!$A$12))</f>
        <v/>
      </c>
      <c r="J424" s="21" t="str">
        <f>IF(OR($A424="",Locations!$A$13=""),"",N(Opening!I424)+SUMIFS(Movements!$D$4:$D$2003,Movements!$B$4:$B$2003,$A424,Movements!$F$4:$F$2003,Locations!$A$13)-SUMIFS(Movements!$D$4:$D$2003,Movements!$B$4:$B$2003,$A424,Movements!$E$4:$E$2003,Locations!$A$13))</f>
        <v/>
      </c>
      <c r="K424" s="21" t="str">
        <f>IF(OR($A424="",Locations!$A$14=""),"",N(Opening!J424)+SUMIFS(Movements!$D$4:$D$2003,Movements!$B$4:$B$2003,$A424,Movements!$F$4:$F$2003,Locations!$A$14)-SUMIFS(Movements!$D$4:$D$2003,Movements!$B$4:$B$2003,$A424,Movements!$E$4:$E$2003,Locations!$A$14))</f>
        <v/>
      </c>
      <c r="L424" s="22" t="str">
        <f t="shared" si="12"/>
        <v/>
      </c>
      <c r="M424" s="21" t="str">
        <f>IF($A424="","",N(Items!E424))</f>
        <v/>
      </c>
      <c r="N424" s="23" t="str">
        <f t="shared" si="13"/>
        <v/>
      </c>
      <c r="O424" s="21" t="str">
        <f>IF($A424="","",IF(L424&lt;=M424,MAX(0,N(Items!F424)-L424),0))</f>
        <v/>
      </c>
      <c r="P424" s="24" t="str">
        <f>IF($A424="","",ROUND(L424*N(Items!D424),2))</f>
        <v/>
      </c>
    </row>
    <row r="425" spans="1:16" x14ac:dyDescent="0.3">
      <c r="A425" s="16" t="str">
        <f>IF(Items!A425="","",Items!A425)</f>
        <v/>
      </c>
      <c r="B425" s="16" t="str">
        <f>IF($A425="","",Items!B425)</f>
        <v/>
      </c>
      <c r="C425" s="16" t="str">
        <f>IF($A425="","",Items!C425&amp;"")</f>
        <v/>
      </c>
      <c r="D425" s="21" t="str">
        <f>IF(OR($A425="",Locations!$A$7=""),"",N(Opening!C425)+SUMIFS(Movements!$D$4:$D$2003,Movements!$B$4:$B$2003,$A425,Movements!$F$4:$F$2003,Locations!$A$7)-SUMIFS(Movements!$D$4:$D$2003,Movements!$B$4:$B$2003,$A425,Movements!$E$4:$E$2003,Locations!$A$7))</f>
        <v/>
      </c>
      <c r="E425" s="21" t="str">
        <f>IF(OR($A425="",Locations!$A$8=""),"",N(Opening!D425)+SUMIFS(Movements!$D$4:$D$2003,Movements!$B$4:$B$2003,$A425,Movements!$F$4:$F$2003,Locations!$A$8)-SUMIFS(Movements!$D$4:$D$2003,Movements!$B$4:$B$2003,$A425,Movements!$E$4:$E$2003,Locations!$A$8))</f>
        <v/>
      </c>
      <c r="F425" s="21" t="str">
        <f>IF(OR($A425="",Locations!$A$9=""),"",N(Opening!E425)+SUMIFS(Movements!$D$4:$D$2003,Movements!$B$4:$B$2003,$A425,Movements!$F$4:$F$2003,Locations!$A$9)-SUMIFS(Movements!$D$4:$D$2003,Movements!$B$4:$B$2003,$A425,Movements!$E$4:$E$2003,Locations!$A$9))</f>
        <v/>
      </c>
      <c r="G425" s="21" t="str">
        <f>IF(OR($A425="",Locations!$A$10=""),"",N(Opening!F425)+SUMIFS(Movements!$D$4:$D$2003,Movements!$B$4:$B$2003,$A425,Movements!$F$4:$F$2003,Locations!$A$10)-SUMIFS(Movements!$D$4:$D$2003,Movements!$B$4:$B$2003,$A425,Movements!$E$4:$E$2003,Locations!$A$10))</f>
        <v/>
      </c>
      <c r="H425" s="21" t="str">
        <f>IF(OR($A425="",Locations!$A$11=""),"",N(Opening!G425)+SUMIFS(Movements!$D$4:$D$2003,Movements!$B$4:$B$2003,$A425,Movements!$F$4:$F$2003,Locations!$A$11)-SUMIFS(Movements!$D$4:$D$2003,Movements!$B$4:$B$2003,$A425,Movements!$E$4:$E$2003,Locations!$A$11))</f>
        <v/>
      </c>
      <c r="I425" s="21" t="str">
        <f>IF(OR($A425="",Locations!$A$12=""),"",N(Opening!H425)+SUMIFS(Movements!$D$4:$D$2003,Movements!$B$4:$B$2003,$A425,Movements!$F$4:$F$2003,Locations!$A$12)-SUMIFS(Movements!$D$4:$D$2003,Movements!$B$4:$B$2003,$A425,Movements!$E$4:$E$2003,Locations!$A$12))</f>
        <v/>
      </c>
      <c r="J425" s="21" t="str">
        <f>IF(OR($A425="",Locations!$A$13=""),"",N(Opening!I425)+SUMIFS(Movements!$D$4:$D$2003,Movements!$B$4:$B$2003,$A425,Movements!$F$4:$F$2003,Locations!$A$13)-SUMIFS(Movements!$D$4:$D$2003,Movements!$B$4:$B$2003,$A425,Movements!$E$4:$E$2003,Locations!$A$13))</f>
        <v/>
      </c>
      <c r="K425" s="21" t="str">
        <f>IF(OR($A425="",Locations!$A$14=""),"",N(Opening!J425)+SUMIFS(Movements!$D$4:$D$2003,Movements!$B$4:$B$2003,$A425,Movements!$F$4:$F$2003,Locations!$A$14)-SUMIFS(Movements!$D$4:$D$2003,Movements!$B$4:$B$2003,$A425,Movements!$E$4:$E$2003,Locations!$A$14))</f>
        <v/>
      </c>
      <c r="L425" s="22" t="str">
        <f t="shared" si="12"/>
        <v/>
      </c>
      <c r="M425" s="21" t="str">
        <f>IF($A425="","",N(Items!E425))</f>
        <v/>
      </c>
      <c r="N425" s="23" t="str">
        <f t="shared" si="13"/>
        <v/>
      </c>
      <c r="O425" s="21" t="str">
        <f>IF($A425="","",IF(L425&lt;=M425,MAX(0,N(Items!F425)-L425),0))</f>
        <v/>
      </c>
      <c r="P425" s="24" t="str">
        <f>IF($A425="","",ROUND(L425*N(Items!D425),2))</f>
        <v/>
      </c>
    </row>
    <row r="426" spans="1:16" x14ac:dyDescent="0.3">
      <c r="A426" s="16" t="str">
        <f>IF(Items!A426="","",Items!A426)</f>
        <v/>
      </c>
      <c r="B426" s="16" t="str">
        <f>IF($A426="","",Items!B426)</f>
        <v/>
      </c>
      <c r="C426" s="16" t="str">
        <f>IF($A426="","",Items!C426&amp;"")</f>
        <v/>
      </c>
      <c r="D426" s="21" t="str">
        <f>IF(OR($A426="",Locations!$A$7=""),"",N(Opening!C426)+SUMIFS(Movements!$D$4:$D$2003,Movements!$B$4:$B$2003,$A426,Movements!$F$4:$F$2003,Locations!$A$7)-SUMIFS(Movements!$D$4:$D$2003,Movements!$B$4:$B$2003,$A426,Movements!$E$4:$E$2003,Locations!$A$7))</f>
        <v/>
      </c>
      <c r="E426" s="21" t="str">
        <f>IF(OR($A426="",Locations!$A$8=""),"",N(Opening!D426)+SUMIFS(Movements!$D$4:$D$2003,Movements!$B$4:$B$2003,$A426,Movements!$F$4:$F$2003,Locations!$A$8)-SUMIFS(Movements!$D$4:$D$2003,Movements!$B$4:$B$2003,$A426,Movements!$E$4:$E$2003,Locations!$A$8))</f>
        <v/>
      </c>
      <c r="F426" s="21" t="str">
        <f>IF(OR($A426="",Locations!$A$9=""),"",N(Opening!E426)+SUMIFS(Movements!$D$4:$D$2003,Movements!$B$4:$B$2003,$A426,Movements!$F$4:$F$2003,Locations!$A$9)-SUMIFS(Movements!$D$4:$D$2003,Movements!$B$4:$B$2003,$A426,Movements!$E$4:$E$2003,Locations!$A$9))</f>
        <v/>
      </c>
      <c r="G426" s="21" t="str">
        <f>IF(OR($A426="",Locations!$A$10=""),"",N(Opening!F426)+SUMIFS(Movements!$D$4:$D$2003,Movements!$B$4:$B$2003,$A426,Movements!$F$4:$F$2003,Locations!$A$10)-SUMIFS(Movements!$D$4:$D$2003,Movements!$B$4:$B$2003,$A426,Movements!$E$4:$E$2003,Locations!$A$10))</f>
        <v/>
      </c>
      <c r="H426" s="21" t="str">
        <f>IF(OR($A426="",Locations!$A$11=""),"",N(Opening!G426)+SUMIFS(Movements!$D$4:$D$2003,Movements!$B$4:$B$2003,$A426,Movements!$F$4:$F$2003,Locations!$A$11)-SUMIFS(Movements!$D$4:$D$2003,Movements!$B$4:$B$2003,$A426,Movements!$E$4:$E$2003,Locations!$A$11))</f>
        <v/>
      </c>
      <c r="I426" s="21" t="str">
        <f>IF(OR($A426="",Locations!$A$12=""),"",N(Opening!H426)+SUMIFS(Movements!$D$4:$D$2003,Movements!$B$4:$B$2003,$A426,Movements!$F$4:$F$2003,Locations!$A$12)-SUMIFS(Movements!$D$4:$D$2003,Movements!$B$4:$B$2003,$A426,Movements!$E$4:$E$2003,Locations!$A$12))</f>
        <v/>
      </c>
      <c r="J426" s="21" t="str">
        <f>IF(OR($A426="",Locations!$A$13=""),"",N(Opening!I426)+SUMIFS(Movements!$D$4:$D$2003,Movements!$B$4:$B$2003,$A426,Movements!$F$4:$F$2003,Locations!$A$13)-SUMIFS(Movements!$D$4:$D$2003,Movements!$B$4:$B$2003,$A426,Movements!$E$4:$E$2003,Locations!$A$13))</f>
        <v/>
      </c>
      <c r="K426" s="21" t="str">
        <f>IF(OR($A426="",Locations!$A$14=""),"",N(Opening!J426)+SUMIFS(Movements!$D$4:$D$2003,Movements!$B$4:$B$2003,$A426,Movements!$F$4:$F$2003,Locations!$A$14)-SUMIFS(Movements!$D$4:$D$2003,Movements!$B$4:$B$2003,$A426,Movements!$E$4:$E$2003,Locations!$A$14))</f>
        <v/>
      </c>
      <c r="L426" s="22" t="str">
        <f t="shared" si="12"/>
        <v/>
      </c>
      <c r="M426" s="21" t="str">
        <f>IF($A426="","",N(Items!E426))</f>
        <v/>
      </c>
      <c r="N426" s="23" t="str">
        <f t="shared" si="13"/>
        <v/>
      </c>
      <c r="O426" s="21" t="str">
        <f>IF($A426="","",IF(L426&lt;=M426,MAX(0,N(Items!F426)-L426),0))</f>
        <v/>
      </c>
      <c r="P426" s="24" t="str">
        <f>IF($A426="","",ROUND(L426*N(Items!D426),2))</f>
        <v/>
      </c>
    </row>
    <row r="427" spans="1:16" x14ac:dyDescent="0.3">
      <c r="A427" s="16" t="str">
        <f>IF(Items!A427="","",Items!A427)</f>
        <v/>
      </c>
      <c r="B427" s="16" t="str">
        <f>IF($A427="","",Items!B427)</f>
        <v/>
      </c>
      <c r="C427" s="16" t="str">
        <f>IF($A427="","",Items!C427&amp;"")</f>
        <v/>
      </c>
      <c r="D427" s="21" t="str">
        <f>IF(OR($A427="",Locations!$A$7=""),"",N(Opening!C427)+SUMIFS(Movements!$D$4:$D$2003,Movements!$B$4:$B$2003,$A427,Movements!$F$4:$F$2003,Locations!$A$7)-SUMIFS(Movements!$D$4:$D$2003,Movements!$B$4:$B$2003,$A427,Movements!$E$4:$E$2003,Locations!$A$7))</f>
        <v/>
      </c>
      <c r="E427" s="21" t="str">
        <f>IF(OR($A427="",Locations!$A$8=""),"",N(Opening!D427)+SUMIFS(Movements!$D$4:$D$2003,Movements!$B$4:$B$2003,$A427,Movements!$F$4:$F$2003,Locations!$A$8)-SUMIFS(Movements!$D$4:$D$2003,Movements!$B$4:$B$2003,$A427,Movements!$E$4:$E$2003,Locations!$A$8))</f>
        <v/>
      </c>
      <c r="F427" s="21" t="str">
        <f>IF(OR($A427="",Locations!$A$9=""),"",N(Opening!E427)+SUMIFS(Movements!$D$4:$D$2003,Movements!$B$4:$B$2003,$A427,Movements!$F$4:$F$2003,Locations!$A$9)-SUMIFS(Movements!$D$4:$D$2003,Movements!$B$4:$B$2003,$A427,Movements!$E$4:$E$2003,Locations!$A$9))</f>
        <v/>
      </c>
      <c r="G427" s="21" t="str">
        <f>IF(OR($A427="",Locations!$A$10=""),"",N(Opening!F427)+SUMIFS(Movements!$D$4:$D$2003,Movements!$B$4:$B$2003,$A427,Movements!$F$4:$F$2003,Locations!$A$10)-SUMIFS(Movements!$D$4:$D$2003,Movements!$B$4:$B$2003,$A427,Movements!$E$4:$E$2003,Locations!$A$10))</f>
        <v/>
      </c>
      <c r="H427" s="21" t="str">
        <f>IF(OR($A427="",Locations!$A$11=""),"",N(Opening!G427)+SUMIFS(Movements!$D$4:$D$2003,Movements!$B$4:$B$2003,$A427,Movements!$F$4:$F$2003,Locations!$A$11)-SUMIFS(Movements!$D$4:$D$2003,Movements!$B$4:$B$2003,$A427,Movements!$E$4:$E$2003,Locations!$A$11))</f>
        <v/>
      </c>
      <c r="I427" s="21" t="str">
        <f>IF(OR($A427="",Locations!$A$12=""),"",N(Opening!H427)+SUMIFS(Movements!$D$4:$D$2003,Movements!$B$4:$B$2003,$A427,Movements!$F$4:$F$2003,Locations!$A$12)-SUMIFS(Movements!$D$4:$D$2003,Movements!$B$4:$B$2003,$A427,Movements!$E$4:$E$2003,Locations!$A$12))</f>
        <v/>
      </c>
      <c r="J427" s="21" t="str">
        <f>IF(OR($A427="",Locations!$A$13=""),"",N(Opening!I427)+SUMIFS(Movements!$D$4:$D$2003,Movements!$B$4:$B$2003,$A427,Movements!$F$4:$F$2003,Locations!$A$13)-SUMIFS(Movements!$D$4:$D$2003,Movements!$B$4:$B$2003,$A427,Movements!$E$4:$E$2003,Locations!$A$13))</f>
        <v/>
      </c>
      <c r="K427" s="21" t="str">
        <f>IF(OR($A427="",Locations!$A$14=""),"",N(Opening!J427)+SUMIFS(Movements!$D$4:$D$2003,Movements!$B$4:$B$2003,$A427,Movements!$F$4:$F$2003,Locations!$A$14)-SUMIFS(Movements!$D$4:$D$2003,Movements!$B$4:$B$2003,$A427,Movements!$E$4:$E$2003,Locations!$A$14))</f>
        <v/>
      </c>
      <c r="L427" s="22" t="str">
        <f t="shared" si="12"/>
        <v/>
      </c>
      <c r="M427" s="21" t="str">
        <f>IF($A427="","",N(Items!E427))</f>
        <v/>
      </c>
      <c r="N427" s="23" t="str">
        <f t="shared" si="13"/>
        <v/>
      </c>
      <c r="O427" s="21" t="str">
        <f>IF($A427="","",IF(L427&lt;=M427,MAX(0,N(Items!F427)-L427),0))</f>
        <v/>
      </c>
      <c r="P427" s="24" t="str">
        <f>IF($A427="","",ROUND(L427*N(Items!D427),2))</f>
        <v/>
      </c>
    </row>
    <row r="428" spans="1:16" x14ac:dyDescent="0.3">
      <c r="A428" s="16" t="str">
        <f>IF(Items!A428="","",Items!A428)</f>
        <v/>
      </c>
      <c r="B428" s="16" t="str">
        <f>IF($A428="","",Items!B428)</f>
        <v/>
      </c>
      <c r="C428" s="16" t="str">
        <f>IF($A428="","",Items!C428&amp;"")</f>
        <v/>
      </c>
      <c r="D428" s="21" t="str">
        <f>IF(OR($A428="",Locations!$A$7=""),"",N(Opening!C428)+SUMIFS(Movements!$D$4:$D$2003,Movements!$B$4:$B$2003,$A428,Movements!$F$4:$F$2003,Locations!$A$7)-SUMIFS(Movements!$D$4:$D$2003,Movements!$B$4:$B$2003,$A428,Movements!$E$4:$E$2003,Locations!$A$7))</f>
        <v/>
      </c>
      <c r="E428" s="21" t="str">
        <f>IF(OR($A428="",Locations!$A$8=""),"",N(Opening!D428)+SUMIFS(Movements!$D$4:$D$2003,Movements!$B$4:$B$2003,$A428,Movements!$F$4:$F$2003,Locations!$A$8)-SUMIFS(Movements!$D$4:$D$2003,Movements!$B$4:$B$2003,$A428,Movements!$E$4:$E$2003,Locations!$A$8))</f>
        <v/>
      </c>
      <c r="F428" s="21" t="str">
        <f>IF(OR($A428="",Locations!$A$9=""),"",N(Opening!E428)+SUMIFS(Movements!$D$4:$D$2003,Movements!$B$4:$B$2003,$A428,Movements!$F$4:$F$2003,Locations!$A$9)-SUMIFS(Movements!$D$4:$D$2003,Movements!$B$4:$B$2003,$A428,Movements!$E$4:$E$2003,Locations!$A$9))</f>
        <v/>
      </c>
      <c r="G428" s="21" t="str">
        <f>IF(OR($A428="",Locations!$A$10=""),"",N(Opening!F428)+SUMIFS(Movements!$D$4:$D$2003,Movements!$B$4:$B$2003,$A428,Movements!$F$4:$F$2003,Locations!$A$10)-SUMIFS(Movements!$D$4:$D$2003,Movements!$B$4:$B$2003,$A428,Movements!$E$4:$E$2003,Locations!$A$10))</f>
        <v/>
      </c>
      <c r="H428" s="21" t="str">
        <f>IF(OR($A428="",Locations!$A$11=""),"",N(Opening!G428)+SUMIFS(Movements!$D$4:$D$2003,Movements!$B$4:$B$2003,$A428,Movements!$F$4:$F$2003,Locations!$A$11)-SUMIFS(Movements!$D$4:$D$2003,Movements!$B$4:$B$2003,$A428,Movements!$E$4:$E$2003,Locations!$A$11))</f>
        <v/>
      </c>
      <c r="I428" s="21" t="str">
        <f>IF(OR($A428="",Locations!$A$12=""),"",N(Opening!H428)+SUMIFS(Movements!$D$4:$D$2003,Movements!$B$4:$B$2003,$A428,Movements!$F$4:$F$2003,Locations!$A$12)-SUMIFS(Movements!$D$4:$D$2003,Movements!$B$4:$B$2003,$A428,Movements!$E$4:$E$2003,Locations!$A$12))</f>
        <v/>
      </c>
      <c r="J428" s="21" t="str">
        <f>IF(OR($A428="",Locations!$A$13=""),"",N(Opening!I428)+SUMIFS(Movements!$D$4:$D$2003,Movements!$B$4:$B$2003,$A428,Movements!$F$4:$F$2003,Locations!$A$13)-SUMIFS(Movements!$D$4:$D$2003,Movements!$B$4:$B$2003,$A428,Movements!$E$4:$E$2003,Locations!$A$13))</f>
        <v/>
      </c>
      <c r="K428" s="21" t="str">
        <f>IF(OR($A428="",Locations!$A$14=""),"",N(Opening!J428)+SUMIFS(Movements!$D$4:$D$2003,Movements!$B$4:$B$2003,$A428,Movements!$F$4:$F$2003,Locations!$A$14)-SUMIFS(Movements!$D$4:$D$2003,Movements!$B$4:$B$2003,$A428,Movements!$E$4:$E$2003,Locations!$A$14))</f>
        <v/>
      </c>
      <c r="L428" s="22" t="str">
        <f t="shared" si="12"/>
        <v/>
      </c>
      <c r="M428" s="21" t="str">
        <f>IF($A428="","",N(Items!E428))</f>
        <v/>
      </c>
      <c r="N428" s="23" t="str">
        <f t="shared" si="13"/>
        <v/>
      </c>
      <c r="O428" s="21" t="str">
        <f>IF($A428="","",IF(L428&lt;=M428,MAX(0,N(Items!F428)-L428),0))</f>
        <v/>
      </c>
      <c r="P428" s="24" t="str">
        <f>IF($A428="","",ROUND(L428*N(Items!D428),2))</f>
        <v/>
      </c>
    </row>
    <row r="429" spans="1:16" x14ac:dyDescent="0.3">
      <c r="A429" s="16" t="str">
        <f>IF(Items!A429="","",Items!A429)</f>
        <v/>
      </c>
      <c r="B429" s="16" t="str">
        <f>IF($A429="","",Items!B429)</f>
        <v/>
      </c>
      <c r="C429" s="16" t="str">
        <f>IF($A429="","",Items!C429&amp;"")</f>
        <v/>
      </c>
      <c r="D429" s="21" t="str">
        <f>IF(OR($A429="",Locations!$A$7=""),"",N(Opening!C429)+SUMIFS(Movements!$D$4:$D$2003,Movements!$B$4:$B$2003,$A429,Movements!$F$4:$F$2003,Locations!$A$7)-SUMIFS(Movements!$D$4:$D$2003,Movements!$B$4:$B$2003,$A429,Movements!$E$4:$E$2003,Locations!$A$7))</f>
        <v/>
      </c>
      <c r="E429" s="21" t="str">
        <f>IF(OR($A429="",Locations!$A$8=""),"",N(Opening!D429)+SUMIFS(Movements!$D$4:$D$2003,Movements!$B$4:$B$2003,$A429,Movements!$F$4:$F$2003,Locations!$A$8)-SUMIFS(Movements!$D$4:$D$2003,Movements!$B$4:$B$2003,$A429,Movements!$E$4:$E$2003,Locations!$A$8))</f>
        <v/>
      </c>
      <c r="F429" s="21" t="str">
        <f>IF(OR($A429="",Locations!$A$9=""),"",N(Opening!E429)+SUMIFS(Movements!$D$4:$D$2003,Movements!$B$4:$B$2003,$A429,Movements!$F$4:$F$2003,Locations!$A$9)-SUMIFS(Movements!$D$4:$D$2003,Movements!$B$4:$B$2003,$A429,Movements!$E$4:$E$2003,Locations!$A$9))</f>
        <v/>
      </c>
      <c r="G429" s="21" t="str">
        <f>IF(OR($A429="",Locations!$A$10=""),"",N(Opening!F429)+SUMIFS(Movements!$D$4:$D$2003,Movements!$B$4:$B$2003,$A429,Movements!$F$4:$F$2003,Locations!$A$10)-SUMIFS(Movements!$D$4:$D$2003,Movements!$B$4:$B$2003,$A429,Movements!$E$4:$E$2003,Locations!$A$10))</f>
        <v/>
      </c>
      <c r="H429" s="21" t="str">
        <f>IF(OR($A429="",Locations!$A$11=""),"",N(Opening!G429)+SUMIFS(Movements!$D$4:$D$2003,Movements!$B$4:$B$2003,$A429,Movements!$F$4:$F$2003,Locations!$A$11)-SUMIFS(Movements!$D$4:$D$2003,Movements!$B$4:$B$2003,$A429,Movements!$E$4:$E$2003,Locations!$A$11))</f>
        <v/>
      </c>
      <c r="I429" s="21" t="str">
        <f>IF(OR($A429="",Locations!$A$12=""),"",N(Opening!H429)+SUMIFS(Movements!$D$4:$D$2003,Movements!$B$4:$B$2003,$A429,Movements!$F$4:$F$2003,Locations!$A$12)-SUMIFS(Movements!$D$4:$D$2003,Movements!$B$4:$B$2003,$A429,Movements!$E$4:$E$2003,Locations!$A$12))</f>
        <v/>
      </c>
      <c r="J429" s="21" t="str">
        <f>IF(OR($A429="",Locations!$A$13=""),"",N(Opening!I429)+SUMIFS(Movements!$D$4:$D$2003,Movements!$B$4:$B$2003,$A429,Movements!$F$4:$F$2003,Locations!$A$13)-SUMIFS(Movements!$D$4:$D$2003,Movements!$B$4:$B$2003,$A429,Movements!$E$4:$E$2003,Locations!$A$13))</f>
        <v/>
      </c>
      <c r="K429" s="21" t="str">
        <f>IF(OR($A429="",Locations!$A$14=""),"",N(Opening!J429)+SUMIFS(Movements!$D$4:$D$2003,Movements!$B$4:$B$2003,$A429,Movements!$F$4:$F$2003,Locations!$A$14)-SUMIFS(Movements!$D$4:$D$2003,Movements!$B$4:$B$2003,$A429,Movements!$E$4:$E$2003,Locations!$A$14))</f>
        <v/>
      </c>
      <c r="L429" s="22" t="str">
        <f t="shared" si="12"/>
        <v/>
      </c>
      <c r="M429" s="21" t="str">
        <f>IF($A429="","",N(Items!E429))</f>
        <v/>
      </c>
      <c r="N429" s="23" t="str">
        <f t="shared" si="13"/>
        <v/>
      </c>
      <c r="O429" s="21" t="str">
        <f>IF($A429="","",IF(L429&lt;=M429,MAX(0,N(Items!F429)-L429),0))</f>
        <v/>
      </c>
      <c r="P429" s="24" t="str">
        <f>IF($A429="","",ROUND(L429*N(Items!D429),2))</f>
        <v/>
      </c>
    </row>
    <row r="430" spans="1:16" x14ac:dyDescent="0.3">
      <c r="A430" s="16" t="str">
        <f>IF(Items!A430="","",Items!A430)</f>
        <v/>
      </c>
      <c r="B430" s="16" t="str">
        <f>IF($A430="","",Items!B430)</f>
        <v/>
      </c>
      <c r="C430" s="16" t="str">
        <f>IF($A430="","",Items!C430&amp;"")</f>
        <v/>
      </c>
      <c r="D430" s="21" t="str">
        <f>IF(OR($A430="",Locations!$A$7=""),"",N(Opening!C430)+SUMIFS(Movements!$D$4:$D$2003,Movements!$B$4:$B$2003,$A430,Movements!$F$4:$F$2003,Locations!$A$7)-SUMIFS(Movements!$D$4:$D$2003,Movements!$B$4:$B$2003,$A430,Movements!$E$4:$E$2003,Locations!$A$7))</f>
        <v/>
      </c>
      <c r="E430" s="21" t="str">
        <f>IF(OR($A430="",Locations!$A$8=""),"",N(Opening!D430)+SUMIFS(Movements!$D$4:$D$2003,Movements!$B$4:$B$2003,$A430,Movements!$F$4:$F$2003,Locations!$A$8)-SUMIFS(Movements!$D$4:$D$2003,Movements!$B$4:$B$2003,$A430,Movements!$E$4:$E$2003,Locations!$A$8))</f>
        <v/>
      </c>
      <c r="F430" s="21" t="str">
        <f>IF(OR($A430="",Locations!$A$9=""),"",N(Opening!E430)+SUMIFS(Movements!$D$4:$D$2003,Movements!$B$4:$B$2003,$A430,Movements!$F$4:$F$2003,Locations!$A$9)-SUMIFS(Movements!$D$4:$D$2003,Movements!$B$4:$B$2003,$A430,Movements!$E$4:$E$2003,Locations!$A$9))</f>
        <v/>
      </c>
      <c r="G430" s="21" t="str">
        <f>IF(OR($A430="",Locations!$A$10=""),"",N(Opening!F430)+SUMIFS(Movements!$D$4:$D$2003,Movements!$B$4:$B$2003,$A430,Movements!$F$4:$F$2003,Locations!$A$10)-SUMIFS(Movements!$D$4:$D$2003,Movements!$B$4:$B$2003,$A430,Movements!$E$4:$E$2003,Locations!$A$10))</f>
        <v/>
      </c>
      <c r="H430" s="21" t="str">
        <f>IF(OR($A430="",Locations!$A$11=""),"",N(Opening!G430)+SUMIFS(Movements!$D$4:$D$2003,Movements!$B$4:$B$2003,$A430,Movements!$F$4:$F$2003,Locations!$A$11)-SUMIFS(Movements!$D$4:$D$2003,Movements!$B$4:$B$2003,$A430,Movements!$E$4:$E$2003,Locations!$A$11))</f>
        <v/>
      </c>
      <c r="I430" s="21" t="str">
        <f>IF(OR($A430="",Locations!$A$12=""),"",N(Opening!H430)+SUMIFS(Movements!$D$4:$D$2003,Movements!$B$4:$B$2003,$A430,Movements!$F$4:$F$2003,Locations!$A$12)-SUMIFS(Movements!$D$4:$D$2003,Movements!$B$4:$B$2003,$A430,Movements!$E$4:$E$2003,Locations!$A$12))</f>
        <v/>
      </c>
      <c r="J430" s="21" t="str">
        <f>IF(OR($A430="",Locations!$A$13=""),"",N(Opening!I430)+SUMIFS(Movements!$D$4:$D$2003,Movements!$B$4:$B$2003,$A430,Movements!$F$4:$F$2003,Locations!$A$13)-SUMIFS(Movements!$D$4:$D$2003,Movements!$B$4:$B$2003,$A430,Movements!$E$4:$E$2003,Locations!$A$13))</f>
        <v/>
      </c>
      <c r="K430" s="21" t="str">
        <f>IF(OR($A430="",Locations!$A$14=""),"",N(Opening!J430)+SUMIFS(Movements!$D$4:$D$2003,Movements!$B$4:$B$2003,$A430,Movements!$F$4:$F$2003,Locations!$A$14)-SUMIFS(Movements!$D$4:$D$2003,Movements!$B$4:$B$2003,$A430,Movements!$E$4:$E$2003,Locations!$A$14))</f>
        <v/>
      </c>
      <c r="L430" s="22" t="str">
        <f t="shared" si="12"/>
        <v/>
      </c>
      <c r="M430" s="21" t="str">
        <f>IF($A430="","",N(Items!E430))</f>
        <v/>
      </c>
      <c r="N430" s="23" t="str">
        <f t="shared" si="13"/>
        <v/>
      </c>
      <c r="O430" s="21" t="str">
        <f>IF($A430="","",IF(L430&lt;=M430,MAX(0,N(Items!F430)-L430),0))</f>
        <v/>
      </c>
      <c r="P430" s="24" t="str">
        <f>IF($A430="","",ROUND(L430*N(Items!D430),2))</f>
        <v/>
      </c>
    </row>
    <row r="431" spans="1:16" x14ac:dyDescent="0.3">
      <c r="A431" s="16" t="str">
        <f>IF(Items!A431="","",Items!A431)</f>
        <v/>
      </c>
      <c r="B431" s="16" t="str">
        <f>IF($A431="","",Items!B431)</f>
        <v/>
      </c>
      <c r="C431" s="16" t="str">
        <f>IF($A431="","",Items!C431&amp;"")</f>
        <v/>
      </c>
      <c r="D431" s="21" t="str">
        <f>IF(OR($A431="",Locations!$A$7=""),"",N(Opening!C431)+SUMIFS(Movements!$D$4:$D$2003,Movements!$B$4:$B$2003,$A431,Movements!$F$4:$F$2003,Locations!$A$7)-SUMIFS(Movements!$D$4:$D$2003,Movements!$B$4:$B$2003,$A431,Movements!$E$4:$E$2003,Locations!$A$7))</f>
        <v/>
      </c>
      <c r="E431" s="21" t="str">
        <f>IF(OR($A431="",Locations!$A$8=""),"",N(Opening!D431)+SUMIFS(Movements!$D$4:$D$2003,Movements!$B$4:$B$2003,$A431,Movements!$F$4:$F$2003,Locations!$A$8)-SUMIFS(Movements!$D$4:$D$2003,Movements!$B$4:$B$2003,$A431,Movements!$E$4:$E$2003,Locations!$A$8))</f>
        <v/>
      </c>
      <c r="F431" s="21" t="str">
        <f>IF(OR($A431="",Locations!$A$9=""),"",N(Opening!E431)+SUMIFS(Movements!$D$4:$D$2003,Movements!$B$4:$B$2003,$A431,Movements!$F$4:$F$2003,Locations!$A$9)-SUMIFS(Movements!$D$4:$D$2003,Movements!$B$4:$B$2003,$A431,Movements!$E$4:$E$2003,Locations!$A$9))</f>
        <v/>
      </c>
      <c r="G431" s="21" t="str">
        <f>IF(OR($A431="",Locations!$A$10=""),"",N(Opening!F431)+SUMIFS(Movements!$D$4:$D$2003,Movements!$B$4:$B$2003,$A431,Movements!$F$4:$F$2003,Locations!$A$10)-SUMIFS(Movements!$D$4:$D$2003,Movements!$B$4:$B$2003,$A431,Movements!$E$4:$E$2003,Locations!$A$10))</f>
        <v/>
      </c>
      <c r="H431" s="21" t="str">
        <f>IF(OR($A431="",Locations!$A$11=""),"",N(Opening!G431)+SUMIFS(Movements!$D$4:$D$2003,Movements!$B$4:$B$2003,$A431,Movements!$F$4:$F$2003,Locations!$A$11)-SUMIFS(Movements!$D$4:$D$2003,Movements!$B$4:$B$2003,$A431,Movements!$E$4:$E$2003,Locations!$A$11))</f>
        <v/>
      </c>
      <c r="I431" s="21" t="str">
        <f>IF(OR($A431="",Locations!$A$12=""),"",N(Opening!H431)+SUMIFS(Movements!$D$4:$D$2003,Movements!$B$4:$B$2003,$A431,Movements!$F$4:$F$2003,Locations!$A$12)-SUMIFS(Movements!$D$4:$D$2003,Movements!$B$4:$B$2003,$A431,Movements!$E$4:$E$2003,Locations!$A$12))</f>
        <v/>
      </c>
      <c r="J431" s="21" t="str">
        <f>IF(OR($A431="",Locations!$A$13=""),"",N(Opening!I431)+SUMIFS(Movements!$D$4:$D$2003,Movements!$B$4:$B$2003,$A431,Movements!$F$4:$F$2003,Locations!$A$13)-SUMIFS(Movements!$D$4:$D$2003,Movements!$B$4:$B$2003,$A431,Movements!$E$4:$E$2003,Locations!$A$13))</f>
        <v/>
      </c>
      <c r="K431" s="21" t="str">
        <f>IF(OR($A431="",Locations!$A$14=""),"",N(Opening!J431)+SUMIFS(Movements!$D$4:$D$2003,Movements!$B$4:$B$2003,$A431,Movements!$F$4:$F$2003,Locations!$A$14)-SUMIFS(Movements!$D$4:$D$2003,Movements!$B$4:$B$2003,$A431,Movements!$E$4:$E$2003,Locations!$A$14))</f>
        <v/>
      </c>
      <c r="L431" s="22" t="str">
        <f t="shared" si="12"/>
        <v/>
      </c>
      <c r="M431" s="21" t="str">
        <f>IF($A431="","",N(Items!E431))</f>
        <v/>
      </c>
      <c r="N431" s="23" t="str">
        <f t="shared" si="13"/>
        <v/>
      </c>
      <c r="O431" s="21" t="str">
        <f>IF($A431="","",IF(L431&lt;=M431,MAX(0,N(Items!F431)-L431),0))</f>
        <v/>
      </c>
      <c r="P431" s="24" t="str">
        <f>IF($A431="","",ROUND(L431*N(Items!D431),2))</f>
        <v/>
      </c>
    </row>
    <row r="432" spans="1:16" x14ac:dyDescent="0.3">
      <c r="A432" s="16" t="str">
        <f>IF(Items!A432="","",Items!A432)</f>
        <v/>
      </c>
      <c r="B432" s="16" t="str">
        <f>IF($A432="","",Items!B432)</f>
        <v/>
      </c>
      <c r="C432" s="16" t="str">
        <f>IF($A432="","",Items!C432&amp;"")</f>
        <v/>
      </c>
      <c r="D432" s="21" t="str">
        <f>IF(OR($A432="",Locations!$A$7=""),"",N(Opening!C432)+SUMIFS(Movements!$D$4:$D$2003,Movements!$B$4:$B$2003,$A432,Movements!$F$4:$F$2003,Locations!$A$7)-SUMIFS(Movements!$D$4:$D$2003,Movements!$B$4:$B$2003,$A432,Movements!$E$4:$E$2003,Locations!$A$7))</f>
        <v/>
      </c>
      <c r="E432" s="21" t="str">
        <f>IF(OR($A432="",Locations!$A$8=""),"",N(Opening!D432)+SUMIFS(Movements!$D$4:$D$2003,Movements!$B$4:$B$2003,$A432,Movements!$F$4:$F$2003,Locations!$A$8)-SUMIFS(Movements!$D$4:$D$2003,Movements!$B$4:$B$2003,$A432,Movements!$E$4:$E$2003,Locations!$A$8))</f>
        <v/>
      </c>
      <c r="F432" s="21" t="str">
        <f>IF(OR($A432="",Locations!$A$9=""),"",N(Opening!E432)+SUMIFS(Movements!$D$4:$D$2003,Movements!$B$4:$B$2003,$A432,Movements!$F$4:$F$2003,Locations!$A$9)-SUMIFS(Movements!$D$4:$D$2003,Movements!$B$4:$B$2003,$A432,Movements!$E$4:$E$2003,Locations!$A$9))</f>
        <v/>
      </c>
      <c r="G432" s="21" t="str">
        <f>IF(OR($A432="",Locations!$A$10=""),"",N(Opening!F432)+SUMIFS(Movements!$D$4:$D$2003,Movements!$B$4:$B$2003,$A432,Movements!$F$4:$F$2003,Locations!$A$10)-SUMIFS(Movements!$D$4:$D$2003,Movements!$B$4:$B$2003,$A432,Movements!$E$4:$E$2003,Locations!$A$10))</f>
        <v/>
      </c>
      <c r="H432" s="21" t="str">
        <f>IF(OR($A432="",Locations!$A$11=""),"",N(Opening!G432)+SUMIFS(Movements!$D$4:$D$2003,Movements!$B$4:$B$2003,$A432,Movements!$F$4:$F$2003,Locations!$A$11)-SUMIFS(Movements!$D$4:$D$2003,Movements!$B$4:$B$2003,$A432,Movements!$E$4:$E$2003,Locations!$A$11))</f>
        <v/>
      </c>
      <c r="I432" s="21" t="str">
        <f>IF(OR($A432="",Locations!$A$12=""),"",N(Opening!H432)+SUMIFS(Movements!$D$4:$D$2003,Movements!$B$4:$B$2003,$A432,Movements!$F$4:$F$2003,Locations!$A$12)-SUMIFS(Movements!$D$4:$D$2003,Movements!$B$4:$B$2003,$A432,Movements!$E$4:$E$2003,Locations!$A$12))</f>
        <v/>
      </c>
      <c r="J432" s="21" t="str">
        <f>IF(OR($A432="",Locations!$A$13=""),"",N(Opening!I432)+SUMIFS(Movements!$D$4:$D$2003,Movements!$B$4:$B$2003,$A432,Movements!$F$4:$F$2003,Locations!$A$13)-SUMIFS(Movements!$D$4:$D$2003,Movements!$B$4:$B$2003,$A432,Movements!$E$4:$E$2003,Locations!$A$13))</f>
        <v/>
      </c>
      <c r="K432" s="21" t="str">
        <f>IF(OR($A432="",Locations!$A$14=""),"",N(Opening!J432)+SUMIFS(Movements!$D$4:$D$2003,Movements!$B$4:$B$2003,$A432,Movements!$F$4:$F$2003,Locations!$A$14)-SUMIFS(Movements!$D$4:$D$2003,Movements!$B$4:$B$2003,$A432,Movements!$E$4:$E$2003,Locations!$A$14))</f>
        <v/>
      </c>
      <c r="L432" s="22" t="str">
        <f t="shared" si="12"/>
        <v/>
      </c>
      <c r="M432" s="21" t="str">
        <f>IF($A432="","",N(Items!E432))</f>
        <v/>
      </c>
      <c r="N432" s="23" t="str">
        <f t="shared" si="13"/>
        <v/>
      </c>
      <c r="O432" s="21" t="str">
        <f>IF($A432="","",IF(L432&lt;=M432,MAX(0,N(Items!F432)-L432),0))</f>
        <v/>
      </c>
      <c r="P432" s="24" t="str">
        <f>IF($A432="","",ROUND(L432*N(Items!D432),2))</f>
        <v/>
      </c>
    </row>
    <row r="433" spans="1:16" x14ac:dyDescent="0.3">
      <c r="A433" s="16" t="str">
        <f>IF(Items!A433="","",Items!A433)</f>
        <v/>
      </c>
      <c r="B433" s="16" t="str">
        <f>IF($A433="","",Items!B433)</f>
        <v/>
      </c>
      <c r="C433" s="16" t="str">
        <f>IF($A433="","",Items!C433&amp;"")</f>
        <v/>
      </c>
      <c r="D433" s="21" t="str">
        <f>IF(OR($A433="",Locations!$A$7=""),"",N(Opening!C433)+SUMIFS(Movements!$D$4:$D$2003,Movements!$B$4:$B$2003,$A433,Movements!$F$4:$F$2003,Locations!$A$7)-SUMIFS(Movements!$D$4:$D$2003,Movements!$B$4:$B$2003,$A433,Movements!$E$4:$E$2003,Locations!$A$7))</f>
        <v/>
      </c>
      <c r="E433" s="21" t="str">
        <f>IF(OR($A433="",Locations!$A$8=""),"",N(Opening!D433)+SUMIFS(Movements!$D$4:$D$2003,Movements!$B$4:$B$2003,$A433,Movements!$F$4:$F$2003,Locations!$A$8)-SUMIFS(Movements!$D$4:$D$2003,Movements!$B$4:$B$2003,$A433,Movements!$E$4:$E$2003,Locations!$A$8))</f>
        <v/>
      </c>
      <c r="F433" s="21" t="str">
        <f>IF(OR($A433="",Locations!$A$9=""),"",N(Opening!E433)+SUMIFS(Movements!$D$4:$D$2003,Movements!$B$4:$B$2003,$A433,Movements!$F$4:$F$2003,Locations!$A$9)-SUMIFS(Movements!$D$4:$D$2003,Movements!$B$4:$B$2003,$A433,Movements!$E$4:$E$2003,Locations!$A$9))</f>
        <v/>
      </c>
      <c r="G433" s="21" t="str">
        <f>IF(OR($A433="",Locations!$A$10=""),"",N(Opening!F433)+SUMIFS(Movements!$D$4:$D$2003,Movements!$B$4:$B$2003,$A433,Movements!$F$4:$F$2003,Locations!$A$10)-SUMIFS(Movements!$D$4:$D$2003,Movements!$B$4:$B$2003,$A433,Movements!$E$4:$E$2003,Locations!$A$10))</f>
        <v/>
      </c>
      <c r="H433" s="21" t="str">
        <f>IF(OR($A433="",Locations!$A$11=""),"",N(Opening!G433)+SUMIFS(Movements!$D$4:$D$2003,Movements!$B$4:$B$2003,$A433,Movements!$F$4:$F$2003,Locations!$A$11)-SUMIFS(Movements!$D$4:$D$2003,Movements!$B$4:$B$2003,$A433,Movements!$E$4:$E$2003,Locations!$A$11))</f>
        <v/>
      </c>
      <c r="I433" s="21" t="str">
        <f>IF(OR($A433="",Locations!$A$12=""),"",N(Opening!H433)+SUMIFS(Movements!$D$4:$D$2003,Movements!$B$4:$B$2003,$A433,Movements!$F$4:$F$2003,Locations!$A$12)-SUMIFS(Movements!$D$4:$D$2003,Movements!$B$4:$B$2003,$A433,Movements!$E$4:$E$2003,Locations!$A$12))</f>
        <v/>
      </c>
      <c r="J433" s="21" t="str">
        <f>IF(OR($A433="",Locations!$A$13=""),"",N(Opening!I433)+SUMIFS(Movements!$D$4:$D$2003,Movements!$B$4:$B$2003,$A433,Movements!$F$4:$F$2003,Locations!$A$13)-SUMIFS(Movements!$D$4:$D$2003,Movements!$B$4:$B$2003,$A433,Movements!$E$4:$E$2003,Locations!$A$13))</f>
        <v/>
      </c>
      <c r="K433" s="21" t="str">
        <f>IF(OR($A433="",Locations!$A$14=""),"",N(Opening!J433)+SUMIFS(Movements!$D$4:$D$2003,Movements!$B$4:$B$2003,$A433,Movements!$F$4:$F$2003,Locations!$A$14)-SUMIFS(Movements!$D$4:$D$2003,Movements!$B$4:$B$2003,$A433,Movements!$E$4:$E$2003,Locations!$A$14))</f>
        <v/>
      </c>
      <c r="L433" s="22" t="str">
        <f t="shared" si="12"/>
        <v/>
      </c>
      <c r="M433" s="21" t="str">
        <f>IF($A433="","",N(Items!E433))</f>
        <v/>
      </c>
      <c r="N433" s="23" t="str">
        <f t="shared" si="13"/>
        <v/>
      </c>
      <c r="O433" s="21" t="str">
        <f>IF($A433="","",IF(L433&lt;=M433,MAX(0,N(Items!F433)-L433),0))</f>
        <v/>
      </c>
      <c r="P433" s="24" t="str">
        <f>IF($A433="","",ROUND(L433*N(Items!D433),2))</f>
        <v/>
      </c>
    </row>
    <row r="434" spans="1:16" x14ac:dyDescent="0.3">
      <c r="A434" s="16" t="str">
        <f>IF(Items!A434="","",Items!A434)</f>
        <v/>
      </c>
      <c r="B434" s="16" t="str">
        <f>IF($A434="","",Items!B434)</f>
        <v/>
      </c>
      <c r="C434" s="16" t="str">
        <f>IF($A434="","",Items!C434&amp;"")</f>
        <v/>
      </c>
      <c r="D434" s="21" t="str">
        <f>IF(OR($A434="",Locations!$A$7=""),"",N(Opening!C434)+SUMIFS(Movements!$D$4:$D$2003,Movements!$B$4:$B$2003,$A434,Movements!$F$4:$F$2003,Locations!$A$7)-SUMIFS(Movements!$D$4:$D$2003,Movements!$B$4:$B$2003,$A434,Movements!$E$4:$E$2003,Locations!$A$7))</f>
        <v/>
      </c>
      <c r="E434" s="21" t="str">
        <f>IF(OR($A434="",Locations!$A$8=""),"",N(Opening!D434)+SUMIFS(Movements!$D$4:$D$2003,Movements!$B$4:$B$2003,$A434,Movements!$F$4:$F$2003,Locations!$A$8)-SUMIFS(Movements!$D$4:$D$2003,Movements!$B$4:$B$2003,$A434,Movements!$E$4:$E$2003,Locations!$A$8))</f>
        <v/>
      </c>
      <c r="F434" s="21" t="str">
        <f>IF(OR($A434="",Locations!$A$9=""),"",N(Opening!E434)+SUMIFS(Movements!$D$4:$D$2003,Movements!$B$4:$B$2003,$A434,Movements!$F$4:$F$2003,Locations!$A$9)-SUMIFS(Movements!$D$4:$D$2003,Movements!$B$4:$B$2003,$A434,Movements!$E$4:$E$2003,Locations!$A$9))</f>
        <v/>
      </c>
      <c r="G434" s="21" t="str">
        <f>IF(OR($A434="",Locations!$A$10=""),"",N(Opening!F434)+SUMIFS(Movements!$D$4:$D$2003,Movements!$B$4:$B$2003,$A434,Movements!$F$4:$F$2003,Locations!$A$10)-SUMIFS(Movements!$D$4:$D$2003,Movements!$B$4:$B$2003,$A434,Movements!$E$4:$E$2003,Locations!$A$10))</f>
        <v/>
      </c>
      <c r="H434" s="21" t="str">
        <f>IF(OR($A434="",Locations!$A$11=""),"",N(Opening!G434)+SUMIFS(Movements!$D$4:$D$2003,Movements!$B$4:$B$2003,$A434,Movements!$F$4:$F$2003,Locations!$A$11)-SUMIFS(Movements!$D$4:$D$2003,Movements!$B$4:$B$2003,$A434,Movements!$E$4:$E$2003,Locations!$A$11))</f>
        <v/>
      </c>
      <c r="I434" s="21" t="str">
        <f>IF(OR($A434="",Locations!$A$12=""),"",N(Opening!H434)+SUMIFS(Movements!$D$4:$D$2003,Movements!$B$4:$B$2003,$A434,Movements!$F$4:$F$2003,Locations!$A$12)-SUMIFS(Movements!$D$4:$D$2003,Movements!$B$4:$B$2003,$A434,Movements!$E$4:$E$2003,Locations!$A$12))</f>
        <v/>
      </c>
      <c r="J434" s="21" t="str">
        <f>IF(OR($A434="",Locations!$A$13=""),"",N(Opening!I434)+SUMIFS(Movements!$D$4:$D$2003,Movements!$B$4:$B$2003,$A434,Movements!$F$4:$F$2003,Locations!$A$13)-SUMIFS(Movements!$D$4:$D$2003,Movements!$B$4:$B$2003,$A434,Movements!$E$4:$E$2003,Locations!$A$13))</f>
        <v/>
      </c>
      <c r="K434" s="21" t="str">
        <f>IF(OR($A434="",Locations!$A$14=""),"",N(Opening!J434)+SUMIFS(Movements!$D$4:$D$2003,Movements!$B$4:$B$2003,$A434,Movements!$F$4:$F$2003,Locations!$A$14)-SUMIFS(Movements!$D$4:$D$2003,Movements!$B$4:$B$2003,$A434,Movements!$E$4:$E$2003,Locations!$A$14))</f>
        <v/>
      </c>
      <c r="L434" s="22" t="str">
        <f t="shared" si="12"/>
        <v/>
      </c>
      <c r="M434" s="21" t="str">
        <f>IF($A434="","",N(Items!E434))</f>
        <v/>
      </c>
      <c r="N434" s="23" t="str">
        <f t="shared" si="13"/>
        <v/>
      </c>
      <c r="O434" s="21" t="str">
        <f>IF($A434="","",IF(L434&lt;=M434,MAX(0,N(Items!F434)-L434),0))</f>
        <v/>
      </c>
      <c r="P434" s="24" t="str">
        <f>IF($A434="","",ROUND(L434*N(Items!D434),2))</f>
        <v/>
      </c>
    </row>
    <row r="435" spans="1:16" x14ac:dyDescent="0.3">
      <c r="A435" s="16" t="str">
        <f>IF(Items!A435="","",Items!A435)</f>
        <v/>
      </c>
      <c r="B435" s="16" t="str">
        <f>IF($A435="","",Items!B435)</f>
        <v/>
      </c>
      <c r="C435" s="16" t="str">
        <f>IF($A435="","",Items!C435&amp;"")</f>
        <v/>
      </c>
      <c r="D435" s="21" t="str">
        <f>IF(OR($A435="",Locations!$A$7=""),"",N(Opening!C435)+SUMIFS(Movements!$D$4:$D$2003,Movements!$B$4:$B$2003,$A435,Movements!$F$4:$F$2003,Locations!$A$7)-SUMIFS(Movements!$D$4:$D$2003,Movements!$B$4:$B$2003,$A435,Movements!$E$4:$E$2003,Locations!$A$7))</f>
        <v/>
      </c>
      <c r="E435" s="21" t="str">
        <f>IF(OR($A435="",Locations!$A$8=""),"",N(Opening!D435)+SUMIFS(Movements!$D$4:$D$2003,Movements!$B$4:$B$2003,$A435,Movements!$F$4:$F$2003,Locations!$A$8)-SUMIFS(Movements!$D$4:$D$2003,Movements!$B$4:$B$2003,$A435,Movements!$E$4:$E$2003,Locations!$A$8))</f>
        <v/>
      </c>
      <c r="F435" s="21" t="str">
        <f>IF(OR($A435="",Locations!$A$9=""),"",N(Opening!E435)+SUMIFS(Movements!$D$4:$D$2003,Movements!$B$4:$B$2003,$A435,Movements!$F$4:$F$2003,Locations!$A$9)-SUMIFS(Movements!$D$4:$D$2003,Movements!$B$4:$B$2003,$A435,Movements!$E$4:$E$2003,Locations!$A$9))</f>
        <v/>
      </c>
      <c r="G435" s="21" t="str">
        <f>IF(OR($A435="",Locations!$A$10=""),"",N(Opening!F435)+SUMIFS(Movements!$D$4:$D$2003,Movements!$B$4:$B$2003,$A435,Movements!$F$4:$F$2003,Locations!$A$10)-SUMIFS(Movements!$D$4:$D$2003,Movements!$B$4:$B$2003,$A435,Movements!$E$4:$E$2003,Locations!$A$10))</f>
        <v/>
      </c>
      <c r="H435" s="21" t="str">
        <f>IF(OR($A435="",Locations!$A$11=""),"",N(Opening!G435)+SUMIFS(Movements!$D$4:$D$2003,Movements!$B$4:$B$2003,$A435,Movements!$F$4:$F$2003,Locations!$A$11)-SUMIFS(Movements!$D$4:$D$2003,Movements!$B$4:$B$2003,$A435,Movements!$E$4:$E$2003,Locations!$A$11))</f>
        <v/>
      </c>
      <c r="I435" s="21" t="str">
        <f>IF(OR($A435="",Locations!$A$12=""),"",N(Opening!H435)+SUMIFS(Movements!$D$4:$D$2003,Movements!$B$4:$B$2003,$A435,Movements!$F$4:$F$2003,Locations!$A$12)-SUMIFS(Movements!$D$4:$D$2003,Movements!$B$4:$B$2003,$A435,Movements!$E$4:$E$2003,Locations!$A$12))</f>
        <v/>
      </c>
      <c r="J435" s="21" t="str">
        <f>IF(OR($A435="",Locations!$A$13=""),"",N(Opening!I435)+SUMIFS(Movements!$D$4:$D$2003,Movements!$B$4:$B$2003,$A435,Movements!$F$4:$F$2003,Locations!$A$13)-SUMIFS(Movements!$D$4:$D$2003,Movements!$B$4:$B$2003,$A435,Movements!$E$4:$E$2003,Locations!$A$13))</f>
        <v/>
      </c>
      <c r="K435" s="21" t="str">
        <f>IF(OR($A435="",Locations!$A$14=""),"",N(Opening!J435)+SUMIFS(Movements!$D$4:$D$2003,Movements!$B$4:$B$2003,$A435,Movements!$F$4:$F$2003,Locations!$A$14)-SUMIFS(Movements!$D$4:$D$2003,Movements!$B$4:$B$2003,$A435,Movements!$E$4:$E$2003,Locations!$A$14))</f>
        <v/>
      </c>
      <c r="L435" s="22" t="str">
        <f t="shared" si="12"/>
        <v/>
      </c>
      <c r="M435" s="21" t="str">
        <f>IF($A435="","",N(Items!E435))</f>
        <v/>
      </c>
      <c r="N435" s="23" t="str">
        <f t="shared" si="13"/>
        <v/>
      </c>
      <c r="O435" s="21" t="str">
        <f>IF($A435="","",IF(L435&lt;=M435,MAX(0,N(Items!F435)-L435),0))</f>
        <v/>
      </c>
      <c r="P435" s="24" t="str">
        <f>IF($A435="","",ROUND(L435*N(Items!D435),2))</f>
        <v/>
      </c>
    </row>
    <row r="436" spans="1:16" x14ac:dyDescent="0.3">
      <c r="A436" s="16" t="str">
        <f>IF(Items!A436="","",Items!A436)</f>
        <v/>
      </c>
      <c r="B436" s="16" t="str">
        <f>IF($A436="","",Items!B436)</f>
        <v/>
      </c>
      <c r="C436" s="16" t="str">
        <f>IF($A436="","",Items!C436&amp;"")</f>
        <v/>
      </c>
      <c r="D436" s="21" t="str">
        <f>IF(OR($A436="",Locations!$A$7=""),"",N(Opening!C436)+SUMIFS(Movements!$D$4:$D$2003,Movements!$B$4:$B$2003,$A436,Movements!$F$4:$F$2003,Locations!$A$7)-SUMIFS(Movements!$D$4:$D$2003,Movements!$B$4:$B$2003,$A436,Movements!$E$4:$E$2003,Locations!$A$7))</f>
        <v/>
      </c>
      <c r="E436" s="21" t="str">
        <f>IF(OR($A436="",Locations!$A$8=""),"",N(Opening!D436)+SUMIFS(Movements!$D$4:$D$2003,Movements!$B$4:$B$2003,$A436,Movements!$F$4:$F$2003,Locations!$A$8)-SUMIFS(Movements!$D$4:$D$2003,Movements!$B$4:$B$2003,$A436,Movements!$E$4:$E$2003,Locations!$A$8))</f>
        <v/>
      </c>
      <c r="F436" s="21" t="str">
        <f>IF(OR($A436="",Locations!$A$9=""),"",N(Opening!E436)+SUMIFS(Movements!$D$4:$D$2003,Movements!$B$4:$B$2003,$A436,Movements!$F$4:$F$2003,Locations!$A$9)-SUMIFS(Movements!$D$4:$D$2003,Movements!$B$4:$B$2003,$A436,Movements!$E$4:$E$2003,Locations!$A$9))</f>
        <v/>
      </c>
      <c r="G436" s="21" t="str">
        <f>IF(OR($A436="",Locations!$A$10=""),"",N(Opening!F436)+SUMIFS(Movements!$D$4:$D$2003,Movements!$B$4:$B$2003,$A436,Movements!$F$4:$F$2003,Locations!$A$10)-SUMIFS(Movements!$D$4:$D$2003,Movements!$B$4:$B$2003,$A436,Movements!$E$4:$E$2003,Locations!$A$10))</f>
        <v/>
      </c>
      <c r="H436" s="21" t="str">
        <f>IF(OR($A436="",Locations!$A$11=""),"",N(Opening!G436)+SUMIFS(Movements!$D$4:$D$2003,Movements!$B$4:$B$2003,$A436,Movements!$F$4:$F$2003,Locations!$A$11)-SUMIFS(Movements!$D$4:$D$2003,Movements!$B$4:$B$2003,$A436,Movements!$E$4:$E$2003,Locations!$A$11))</f>
        <v/>
      </c>
      <c r="I436" s="21" t="str">
        <f>IF(OR($A436="",Locations!$A$12=""),"",N(Opening!H436)+SUMIFS(Movements!$D$4:$D$2003,Movements!$B$4:$B$2003,$A436,Movements!$F$4:$F$2003,Locations!$A$12)-SUMIFS(Movements!$D$4:$D$2003,Movements!$B$4:$B$2003,$A436,Movements!$E$4:$E$2003,Locations!$A$12))</f>
        <v/>
      </c>
      <c r="J436" s="21" t="str">
        <f>IF(OR($A436="",Locations!$A$13=""),"",N(Opening!I436)+SUMIFS(Movements!$D$4:$D$2003,Movements!$B$4:$B$2003,$A436,Movements!$F$4:$F$2003,Locations!$A$13)-SUMIFS(Movements!$D$4:$D$2003,Movements!$B$4:$B$2003,$A436,Movements!$E$4:$E$2003,Locations!$A$13))</f>
        <v/>
      </c>
      <c r="K436" s="21" t="str">
        <f>IF(OR($A436="",Locations!$A$14=""),"",N(Opening!J436)+SUMIFS(Movements!$D$4:$D$2003,Movements!$B$4:$B$2003,$A436,Movements!$F$4:$F$2003,Locations!$A$14)-SUMIFS(Movements!$D$4:$D$2003,Movements!$B$4:$B$2003,$A436,Movements!$E$4:$E$2003,Locations!$A$14))</f>
        <v/>
      </c>
      <c r="L436" s="22" t="str">
        <f t="shared" si="12"/>
        <v/>
      </c>
      <c r="M436" s="21" t="str">
        <f>IF($A436="","",N(Items!E436))</f>
        <v/>
      </c>
      <c r="N436" s="23" t="str">
        <f t="shared" si="13"/>
        <v/>
      </c>
      <c r="O436" s="21" t="str">
        <f>IF($A436="","",IF(L436&lt;=M436,MAX(0,N(Items!F436)-L436),0))</f>
        <v/>
      </c>
      <c r="P436" s="24" t="str">
        <f>IF($A436="","",ROUND(L436*N(Items!D436),2))</f>
        <v/>
      </c>
    </row>
    <row r="437" spans="1:16" x14ac:dyDescent="0.3">
      <c r="A437" s="16" t="str">
        <f>IF(Items!A437="","",Items!A437)</f>
        <v/>
      </c>
      <c r="B437" s="16" t="str">
        <f>IF($A437="","",Items!B437)</f>
        <v/>
      </c>
      <c r="C437" s="16" t="str">
        <f>IF($A437="","",Items!C437&amp;"")</f>
        <v/>
      </c>
      <c r="D437" s="21" t="str">
        <f>IF(OR($A437="",Locations!$A$7=""),"",N(Opening!C437)+SUMIFS(Movements!$D$4:$D$2003,Movements!$B$4:$B$2003,$A437,Movements!$F$4:$F$2003,Locations!$A$7)-SUMIFS(Movements!$D$4:$D$2003,Movements!$B$4:$B$2003,$A437,Movements!$E$4:$E$2003,Locations!$A$7))</f>
        <v/>
      </c>
      <c r="E437" s="21" t="str">
        <f>IF(OR($A437="",Locations!$A$8=""),"",N(Opening!D437)+SUMIFS(Movements!$D$4:$D$2003,Movements!$B$4:$B$2003,$A437,Movements!$F$4:$F$2003,Locations!$A$8)-SUMIFS(Movements!$D$4:$D$2003,Movements!$B$4:$B$2003,$A437,Movements!$E$4:$E$2003,Locations!$A$8))</f>
        <v/>
      </c>
      <c r="F437" s="21" t="str">
        <f>IF(OR($A437="",Locations!$A$9=""),"",N(Opening!E437)+SUMIFS(Movements!$D$4:$D$2003,Movements!$B$4:$B$2003,$A437,Movements!$F$4:$F$2003,Locations!$A$9)-SUMIFS(Movements!$D$4:$D$2003,Movements!$B$4:$B$2003,$A437,Movements!$E$4:$E$2003,Locations!$A$9))</f>
        <v/>
      </c>
      <c r="G437" s="21" t="str">
        <f>IF(OR($A437="",Locations!$A$10=""),"",N(Opening!F437)+SUMIFS(Movements!$D$4:$D$2003,Movements!$B$4:$B$2003,$A437,Movements!$F$4:$F$2003,Locations!$A$10)-SUMIFS(Movements!$D$4:$D$2003,Movements!$B$4:$B$2003,$A437,Movements!$E$4:$E$2003,Locations!$A$10))</f>
        <v/>
      </c>
      <c r="H437" s="21" t="str">
        <f>IF(OR($A437="",Locations!$A$11=""),"",N(Opening!G437)+SUMIFS(Movements!$D$4:$D$2003,Movements!$B$4:$B$2003,$A437,Movements!$F$4:$F$2003,Locations!$A$11)-SUMIFS(Movements!$D$4:$D$2003,Movements!$B$4:$B$2003,$A437,Movements!$E$4:$E$2003,Locations!$A$11))</f>
        <v/>
      </c>
      <c r="I437" s="21" t="str">
        <f>IF(OR($A437="",Locations!$A$12=""),"",N(Opening!H437)+SUMIFS(Movements!$D$4:$D$2003,Movements!$B$4:$B$2003,$A437,Movements!$F$4:$F$2003,Locations!$A$12)-SUMIFS(Movements!$D$4:$D$2003,Movements!$B$4:$B$2003,$A437,Movements!$E$4:$E$2003,Locations!$A$12))</f>
        <v/>
      </c>
      <c r="J437" s="21" t="str">
        <f>IF(OR($A437="",Locations!$A$13=""),"",N(Opening!I437)+SUMIFS(Movements!$D$4:$D$2003,Movements!$B$4:$B$2003,$A437,Movements!$F$4:$F$2003,Locations!$A$13)-SUMIFS(Movements!$D$4:$D$2003,Movements!$B$4:$B$2003,$A437,Movements!$E$4:$E$2003,Locations!$A$13))</f>
        <v/>
      </c>
      <c r="K437" s="21" t="str">
        <f>IF(OR($A437="",Locations!$A$14=""),"",N(Opening!J437)+SUMIFS(Movements!$D$4:$D$2003,Movements!$B$4:$B$2003,$A437,Movements!$F$4:$F$2003,Locations!$A$14)-SUMIFS(Movements!$D$4:$D$2003,Movements!$B$4:$B$2003,$A437,Movements!$E$4:$E$2003,Locations!$A$14))</f>
        <v/>
      </c>
      <c r="L437" s="22" t="str">
        <f t="shared" si="12"/>
        <v/>
      </c>
      <c r="M437" s="21" t="str">
        <f>IF($A437="","",N(Items!E437))</f>
        <v/>
      </c>
      <c r="N437" s="23" t="str">
        <f t="shared" si="13"/>
        <v/>
      </c>
      <c r="O437" s="21" t="str">
        <f>IF($A437="","",IF(L437&lt;=M437,MAX(0,N(Items!F437)-L437),0))</f>
        <v/>
      </c>
      <c r="P437" s="24" t="str">
        <f>IF($A437="","",ROUND(L437*N(Items!D437),2))</f>
        <v/>
      </c>
    </row>
    <row r="438" spans="1:16" x14ac:dyDescent="0.3">
      <c r="A438" s="16" t="str">
        <f>IF(Items!A438="","",Items!A438)</f>
        <v/>
      </c>
      <c r="B438" s="16" t="str">
        <f>IF($A438="","",Items!B438)</f>
        <v/>
      </c>
      <c r="C438" s="16" t="str">
        <f>IF($A438="","",Items!C438&amp;"")</f>
        <v/>
      </c>
      <c r="D438" s="21" t="str">
        <f>IF(OR($A438="",Locations!$A$7=""),"",N(Opening!C438)+SUMIFS(Movements!$D$4:$D$2003,Movements!$B$4:$B$2003,$A438,Movements!$F$4:$F$2003,Locations!$A$7)-SUMIFS(Movements!$D$4:$D$2003,Movements!$B$4:$B$2003,$A438,Movements!$E$4:$E$2003,Locations!$A$7))</f>
        <v/>
      </c>
      <c r="E438" s="21" t="str">
        <f>IF(OR($A438="",Locations!$A$8=""),"",N(Opening!D438)+SUMIFS(Movements!$D$4:$D$2003,Movements!$B$4:$B$2003,$A438,Movements!$F$4:$F$2003,Locations!$A$8)-SUMIFS(Movements!$D$4:$D$2003,Movements!$B$4:$B$2003,$A438,Movements!$E$4:$E$2003,Locations!$A$8))</f>
        <v/>
      </c>
      <c r="F438" s="21" t="str">
        <f>IF(OR($A438="",Locations!$A$9=""),"",N(Opening!E438)+SUMIFS(Movements!$D$4:$D$2003,Movements!$B$4:$B$2003,$A438,Movements!$F$4:$F$2003,Locations!$A$9)-SUMIFS(Movements!$D$4:$D$2003,Movements!$B$4:$B$2003,$A438,Movements!$E$4:$E$2003,Locations!$A$9))</f>
        <v/>
      </c>
      <c r="G438" s="21" t="str">
        <f>IF(OR($A438="",Locations!$A$10=""),"",N(Opening!F438)+SUMIFS(Movements!$D$4:$D$2003,Movements!$B$4:$B$2003,$A438,Movements!$F$4:$F$2003,Locations!$A$10)-SUMIFS(Movements!$D$4:$D$2003,Movements!$B$4:$B$2003,$A438,Movements!$E$4:$E$2003,Locations!$A$10))</f>
        <v/>
      </c>
      <c r="H438" s="21" t="str">
        <f>IF(OR($A438="",Locations!$A$11=""),"",N(Opening!G438)+SUMIFS(Movements!$D$4:$D$2003,Movements!$B$4:$B$2003,$A438,Movements!$F$4:$F$2003,Locations!$A$11)-SUMIFS(Movements!$D$4:$D$2003,Movements!$B$4:$B$2003,$A438,Movements!$E$4:$E$2003,Locations!$A$11))</f>
        <v/>
      </c>
      <c r="I438" s="21" t="str">
        <f>IF(OR($A438="",Locations!$A$12=""),"",N(Opening!H438)+SUMIFS(Movements!$D$4:$D$2003,Movements!$B$4:$B$2003,$A438,Movements!$F$4:$F$2003,Locations!$A$12)-SUMIFS(Movements!$D$4:$D$2003,Movements!$B$4:$B$2003,$A438,Movements!$E$4:$E$2003,Locations!$A$12))</f>
        <v/>
      </c>
      <c r="J438" s="21" t="str">
        <f>IF(OR($A438="",Locations!$A$13=""),"",N(Opening!I438)+SUMIFS(Movements!$D$4:$D$2003,Movements!$B$4:$B$2003,$A438,Movements!$F$4:$F$2003,Locations!$A$13)-SUMIFS(Movements!$D$4:$D$2003,Movements!$B$4:$B$2003,$A438,Movements!$E$4:$E$2003,Locations!$A$13))</f>
        <v/>
      </c>
      <c r="K438" s="21" t="str">
        <f>IF(OR($A438="",Locations!$A$14=""),"",N(Opening!J438)+SUMIFS(Movements!$D$4:$D$2003,Movements!$B$4:$B$2003,$A438,Movements!$F$4:$F$2003,Locations!$A$14)-SUMIFS(Movements!$D$4:$D$2003,Movements!$B$4:$B$2003,$A438,Movements!$E$4:$E$2003,Locations!$A$14))</f>
        <v/>
      </c>
      <c r="L438" s="22" t="str">
        <f t="shared" si="12"/>
        <v/>
      </c>
      <c r="M438" s="21" t="str">
        <f>IF($A438="","",N(Items!E438))</f>
        <v/>
      </c>
      <c r="N438" s="23" t="str">
        <f t="shared" si="13"/>
        <v/>
      </c>
      <c r="O438" s="21" t="str">
        <f>IF($A438="","",IF(L438&lt;=M438,MAX(0,N(Items!F438)-L438),0))</f>
        <v/>
      </c>
      <c r="P438" s="24" t="str">
        <f>IF($A438="","",ROUND(L438*N(Items!D438),2))</f>
        <v/>
      </c>
    </row>
    <row r="439" spans="1:16" x14ac:dyDescent="0.3">
      <c r="A439" s="16" t="str">
        <f>IF(Items!A439="","",Items!A439)</f>
        <v/>
      </c>
      <c r="B439" s="16" t="str">
        <f>IF($A439="","",Items!B439)</f>
        <v/>
      </c>
      <c r="C439" s="16" t="str">
        <f>IF($A439="","",Items!C439&amp;"")</f>
        <v/>
      </c>
      <c r="D439" s="21" t="str">
        <f>IF(OR($A439="",Locations!$A$7=""),"",N(Opening!C439)+SUMIFS(Movements!$D$4:$D$2003,Movements!$B$4:$B$2003,$A439,Movements!$F$4:$F$2003,Locations!$A$7)-SUMIFS(Movements!$D$4:$D$2003,Movements!$B$4:$B$2003,$A439,Movements!$E$4:$E$2003,Locations!$A$7))</f>
        <v/>
      </c>
      <c r="E439" s="21" t="str">
        <f>IF(OR($A439="",Locations!$A$8=""),"",N(Opening!D439)+SUMIFS(Movements!$D$4:$D$2003,Movements!$B$4:$B$2003,$A439,Movements!$F$4:$F$2003,Locations!$A$8)-SUMIFS(Movements!$D$4:$D$2003,Movements!$B$4:$B$2003,$A439,Movements!$E$4:$E$2003,Locations!$A$8))</f>
        <v/>
      </c>
      <c r="F439" s="21" t="str">
        <f>IF(OR($A439="",Locations!$A$9=""),"",N(Opening!E439)+SUMIFS(Movements!$D$4:$D$2003,Movements!$B$4:$B$2003,$A439,Movements!$F$4:$F$2003,Locations!$A$9)-SUMIFS(Movements!$D$4:$D$2003,Movements!$B$4:$B$2003,$A439,Movements!$E$4:$E$2003,Locations!$A$9))</f>
        <v/>
      </c>
      <c r="G439" s="21" t="str">
        <f>IF(OR($A439="",Locations!$A$10=""),"",N(Opening!F439)+SUMIFS(Movements!$D$4:$D$2003,Movements!$B$4:$B$2003,$A439,Movements!$F$4:$F$2003,Locations!$A$10)-SUMIFS(Movements!$D$4:$D$2003,Movements!$B$4:$B$2003,$A439,Movements!$E$4:$E$2003,Locations!$A$10))</f>
        <v/>
      </c>
      <c r="H439" s="21" t="str">
        <f>IF(OR($A439="",Locations!$A$11=""),"",N(Opening!G439)+SUMIFS(Movements!$D$4:$D$2003,Movements!$B$4:$B$2003,$A439,Movements!$F$4:$F$2003,Locations!$A$11)-SUMIFS(Movements!$D$4:$D$2003,Movements!$B$4:$B$2003,$A439,Movements!$E$4:$E$2003,Locations!$A$11))</f>
        <v/>
      </c>
      <c r="I439" s="21" t="str">
        <f>IF(OR($A439="",Locations!$A$12=""),"",N(Opening!H439)+SUMIFS(Movements!$D$4:$D$2003,Movements!$B$4:$B$2003,$A439,Movements!$F$4:$F$2003,Locations!$A$12)-SUMIFS(Movements!$D$4:$D$2003,Movements!$B$4:$B$2003,$A439,Movements!$E$4:$E$2003,Locations!$A$12))</f>
        <v/>
      </c>
      <c r="J439" s="21" t="str">
        <f>IF(OR($A439="",Locations!$A$13=""),"",N(Opening!I439)+SUMIFS(Movements!$D$4:$D$2003,Movements!$B$4:$B$2003,$A439,Movements!$F$4:$F$2003,Locations!$A$13)-SUMIFS(Movements!$D$4:$D$2003,Movements!$B$4:$B$2003,$A439,Movements!$E$4:$E$2003,Locations!$A$13))</f>
        <v/>
      </c>
      <c r="K439" s="21" t="str">
        <f>IF(OR($A439="",Locations!$A$14=""),"",N(Opening!J439)+SUMIFS(Movements!$D$4:$D$2003,Movements!$B$4:$B$2003,$A439,Movements!$F$4:$F$2003,Locations!$A$14)-SUMIFS(Movements!$D$4:$D$2003,Movements!$B$4:$B$2003,$A439,Movements!$E$4:$E$2003,Locations!$A$14))</f>
        <v/>
      </c>
      <c r="L439" s="22" t="str">
        <f t="shared" si="12"/>
        <v/>
      </c>
      <c r="M439" s="21" t="str">
        <f>IF($A439="","",N(Items!E439))</f>
        <v/>
      </c>
      <c r="N439" s="23" t="str">
        <f t="shared" si="13"/>
        <v/>
      </c>
      <c r="O439" s="21" t="str">
        <f>IF($A439="","",IF(L439&lt;=M439,MAX(0,N(Items!F439)-L439),0))</f>
        <v/>
      </c>
      <c r="P439" s="24" t="str">
        <f>IF($A439="","",ROUND(L439*N(Items!D439),2))</f>
        <v/>
      </c>
    </row>
    <row r="440" spans="1:16" x14ac:dyDescent="0.3">
      <c r="A440" s="16" t="str">
        <f>IF(Items!A440="","",Items!A440)</f>
        <v/>
      </c>
      <c r="B440" s="16" t="str">
        <f>IF($A440="","",Items!B440)</f>
        <v/>
      </c>
      <c r="C440" s="16" t="str">
        <f>IF($A440="","",Items!C440&amp;"")</f>
        <v/>
      </c>
      <c r="D440" s="21" t="str">
        <f>IF(OR($A440="",Locations!$A$7=""),"",N(Opening!C440)+SUMIFS(Movements!$D$4:$D$2003,Movements!$B$4:$B$2003,$A440,Movements!$F$4:$F$2003,Locations!$A$7)-SUMIFS(Movements!$D$4:$D$2003,Movements!$B$4:$B$2003,$A440,Movements!$E$4:$E$2003,Locations!$A$7))</f>
        <v/>
      </c>
      <c r="E440" s="21" t="str">
        <f>IF(OR($A440="",Locations!$A$8=""),"",N(Opening!D440)+SUMIFS(Movements!$D$4:$D$2003,Movements!$B$4:$B$2003,$A440,Movements!$F$4:$F$2003,Locations!$A$8)-SUMIFS(Movements!$D$4:$D$2003,Movements!$B$4:$B$2003,$A440,Movements!$E$4:$E$2003,Locations!$A$8))</f>
        <v/>
      </c>
      <c r="F440" s="21" t="str">
        <f>IF(OR($A440="",Locations!$A$9=""),"",N(Opening!E440)+SUMIFS(Movements!$D$4:$D$2003,Movements!$B$4:$B$2003,$A440,Movements!$F$4:$F$2003,Locations!$A$9)-SUMIFS(Movements!$D$4:$D$2003,Movements!$B$4:$B$2003,$A440,Movements!$E$4:$E$2003,Locations!$A$9))</f>
        <v/>
      </c>
      <c r="G440" s="21" t="str">
        <f>IF(OR($A440="",Locations!$A$10=""),"",N(Opening!F440)+SUMIFS(Movements!$D$4:$D$2003,Movements!$B$4:$B$2003,$A440,Movements!$F$4:$F$2003,Locations!$A$10)-SUMIFS(Movements!$D$4:$D$2003,Movements!$B$4:$B$2003,$A440,Movements!$E$4:$E$2003,Locations!$A$10))</f>
        <v/>
      </c>
      <c r="H440" s="21" t="str">
        <f>IF(OR($A440="",Locations!$A$11=""),"",N(Opening!G440)+SUMIFS(Movements!$D$4:$D$2003,Movements!$B$4:$B$2003,$A440,Movements!$F$4:$F$2003,Locations!$A$11)-SUMIFS(Movements!$D$4:$D$2003,Movements!$B$4:$B$2003,$A440,Movements!$E$4:$E$2003,Locations!$A$11))</f>
        <v/>
      </c>
      <c r="I440" s="21" t="str">
        <f>IF(OR($A440="",Locations!$A$12=""),"",N(Opening!H440)+SUMIFS(Movements!$D$4:$D$2003,Movements!$B$4:$B$2003,$A440,Movements!$F$4:$F$2003,Locations!$A$12)-SUMIFS(Movements!$D$4:$D$2003,Movements!$B$4:$B$2003,$A440,Movements!$E$4:$E$2003,Locations!$A$12))</f>
        <v/>
      </c>
      <c r="J440" s="21" t="str">
        <f>IF(OR($A440="",Locations!$A$13=""),"",N(Opening!I440)+SUMIFS(Movements!$D$4:$D$2003,Movements!$B$4:$B$2003,$A440,Movements!$F$4:$F$2003,Locations!$A$13)-SUMIFS(Movements!$D$4:$D$2003,Movements!$B$4:$B$2003,$A440,Movements!$E$4:$E$2003,Locations!$A$13))</f>
        <v/>
      </c>
      <c r="K440" s="21" t="str">
        <f>IF(OR($A440="",Locations!$A$14=""),"",N(Opening!J440)+SUMIFS(Movements!$D$4:$D$2003,Movements!$B$4:$B$2003,$A440,Movements!$F$4:$F$2003,Locations!$A$14)-SUMIFS(Movements!$D$4:$D$2003,Movements!$B$4:$B$2003,$A440,Movements!$E$4:$E$2003,Locations!$A$14))</f>
        <v/>
      </c>
      <c r="L440" s="22" t="str">
        <f t="shared" si="12"/>
        <v/>
      </c>
      <c r="M440" s="21" t="str">
        <f>IF($A440="","",N(Items!E440))</f>
        <v/>
      </c>
      <c r="N440" s="23" t="str">
        <f t="shared" si="13"/>
        <v/>
      </c>
      <c r="O440" s="21" t="str">
        <f>IF($A440="","",IF(L440&lt;=M440,MAX(0,N(Items!F440)-L440),0))</f>
        <v/>
      </c>
      <c r="P440" s="24" t="str">
        <f>IF($A440="","",ROUND(L440*N(Items!D440),2))</f>
        <v/>
      </c>
    </row>
    <row r="441" spans="1:16" x14ac:dyDescent="0.3">
      <c r="A441" s="16" t="str">
        <f>IF(Items!A441="","",Items!A441)</f>
        <v/>
      </c>
      <c r="B441" s="16" t="str">
        <f>IF($A441="","",Items!B441)</f>
        <v/>
      </c>
      <c r="C441" s="16" t="str">
        <f>IF($A441="","",Items!C441&amp;"")</f>
        <v/>
      </c>
      <c r="D441" s="21" t="str">
        <f>IF(OR($A441="",Locations!$A$7=""),"",N(Opening!C441)+SUMIFS(Movements!$D$4:$D$2003,Movements!$B$4:$B$2003,$A441,Movements!$F$4:$F$2003,Locations!$A$7)-SUMIFS(Movements!$D$4:$D$2003,Movements!$B$4:$B$2003,$A441,Movements!$E$4:$E$2003,Locations!$A$7))</f>
        <v/>
      </c>
      <c r="E441" s="21" t="str">
        <f>IF(OR($A441="",Locations!$A$8=""),"",N(Opening!D441)+SUMIFS(Movements!$D$4:$D$2003,Movements!$B$4:$B$2003,$A441,Movements!$F$4:$F$2003,Locations!$A$8)-SUMIFS(Movements!$D$4:$D$2003,Movements!$B$4:$B$2003,$A441,Movements!$E$4:$E$2003,Locations!$A$8))</f>
        <v/>
      </c>
      <c r="F441" s="21" t="str">
        <f>IF(OR($A441="",Locations!$A$9=""),"",N(Opening!E441)+SUMIFS(Movements!$D$4:$D$2003,Movements!$B$4:$B$2003,$A441,Movements!$F$4:$F$2003,Locations!$A$9)-SUMIFS(Movements!$D$4:$D$2003,Movements!$B$4:$B$2003,$A441,Movements!$E$4:$E$2003,Locations!$A$9))</f>
        <v/>
      </c>
      <c r="G441" s="21" t="str">
        <f>IF(OR($A441="",Locations!$A$10=""),"",N(Opening!F441)+SUMIFS(Movements!$D$4:$D$2003,Movements!$B$4:$B$2003,$A441,Movements!$F$4:$F$2003,Locations!$A$10)-SUMIFS(Movements!$D$4:$D$2003,Movements!$B$4:$B$2003,$A441,Movements!$E$4:$E$2003,Locations!$A$10))</f>
        <v/>
      </c>
      <c r="H441" s="21" t="str">
        <f>IF(OR($A441="",Locations!$A$11=""),"",N(Opening!G441)+SUMIFS(Movements!$D$4:$D$2003,Movements!$B$4:$B$2003,$A441,Movements!$F$4:$F$2003,Locations!$A$11)-SUMIFS(Movements!$D$4:$D$2003,Movements!$B$4:$B$2003,$A441,Movements!$E$4:$E$2003,Locations!$A$11))</f>
        <v/>
      </c>
      <c r="I441" s="21" t="str">
        <f>IF(OR($A441="",Locations!$A$12=""),"",N(Opening!H441)+SUMIFS(Movements!$D$4:$D$2003,Movements!$B$4:$B$2003,$A441,Movements!$F$4:$F$2003,Locations!$A$12)-SUMIFS(Movements!$D$4:$D$2003,Movements!$B$4:$B$2003,$A441,Movements!$E$4:$E$2003,Locations!$A$12))</f>
        <v/>
      </c>
      <c r="J441" s="21" t="str">
        <f>IF(OR($A441="",Locations!$A$13=""),"",N(Opening!I441)+SUMIFS(Movements!$D$4:$D$2003,Movements!$B$4:$B$2003,$A441,Movements!$F$4:$F$2003,Locations!$A$13)-SUMIFS(Movements!$D$4:$D$2003,Movements!$B$4:$B$2003,$A441,Movements!$E$4:$E$2003,Locations!$A$13))</f>
        <v/>
      </c>
      <c r="K441" s="21" t="str">
        <f>IF(OR($A441="",Locations!$A$14=""),"",N(Opening!J441)+SUMIFS(Movements!$D$4:$D$2003,Movements!$B$4:$B$2003,$A441,Movements!$F$4:$F$2003,Locations!$A$14)-SUMIFS(Movements!$D$4:$D$2003,Movements!$B$4:$B$2003,$A441,Movements!$E$4:$E$2003,Locations!$A$14))</f>
        <v/>
      </c>
      <c r="L441" s="22" t="str">
        <f t="shared" si="12"/>
        <v/>
      </c>
      <c r="M441" s="21" t="str">
        <f>IF($A441="","",N(Items!E441))</f>
        <v/>
      </c>
      <c r="N441" s="23" t="str">
        <f t="shared" si="13"/>
        <v/>
      </c>
      <c r="O441" s="21" t="str">
        <f>IF($A441="","",IF(L441&lt;=M441,MAX(0,N(Items!F441)-L441),0))</f>
        <v/>
      </c>
      <c r="P441" s="24" t="str">
        <f>IF($A441="","",ROUND(L441*N(Items!D441),2))</f>
        <v/>
      </c>
    </row>
    <row r="442" spans="1:16" x14ac:dyDescent="0.3">
      <c r="A442" s="16" t="str">
        <f>IF(Items!A442="","",Items!A442)</f>
        <v/>
      </c>
      <c r="B442" s="16" t="str">
        <f>IF($A442="","",Items!B442)</f>
        <v/>
      </c>
      <c r="C442" s="16" t="str">
        <f>IF($A442="","",Items!C442&amp;"")</f>
        <v/>
      </c>
      <c r="D442" s="21" t="str">
        <f>IF(OR($A442="",Locations!$A$7=""),"",N(Opening!C442)+SUMIFS(Movements!$D$4:$D$2003,Movements!$B$4:$B$2003,$A442,Movements!$F$4:$F$2003,Locations!$A$7)-SUMIFS(Movements!$D$4:$D$2003,Movements!$B$4:$B$2003,$A442,Movements!$E$4:$E$2003,Locations!$A$7))</f>
        <v/>
      </c>
      <c r="E442" s="21" t="str">
        <f>IF(OR($A442="",Locations!$A$8=""),"",N(Opening!D442)+SUMIFS(Movements!$D$4:$D$2003,Movements!$B$4:$B$2003,$A442,Movements!$F$4:$F$2003,Locations!$A$8)-SUMIFS(Movements!$D$4:$D$2003,Movements!$B$4:$B$2003,$A442,Movements!$E$4:$E$2003,Locations!$A$8))</f>
        <v/>
      </c>
      <c r="F442" s="21" t="str">
        <f>IF(OR($A442="",Locations!$A$9=""),"",N(Opening!E442)+SUMIFS(Movements!$D$4:$D$2003,Movements!$B$4:$B$2003,$A442,Movements!$F$4:$F$2003,Locations!$A$9)-SUMIFS(Movements!$D$4:$D$2003,Movements!$B$4:$B$2003,$A442,Movements!$E$4:$E$2003,Locations!$A$9))</f>
        <v/>
      </c>
      <c r="G442" s="21" t="str">
        <f>IF(OR($A442="",Locations!$A$10=""),"",N(Opening!F442)+SUMIFS(Movements!$D$4:$D$2003,Movements!$B$4:$B$2003,$A442,Movements!$F$4:$F$2003,Locations!$A$10)-SUMIFS(Movements!$D$4:$D$2003,Movements!$B$4:$B$2003,$A442,Movements!$E$4:$E$2003,Locations!$A$10))</f>
        <v/>
      </c>
      <c r="H442" s="21" t="str">
        <f>IF(OR($A442="",Locations!$A$11=""),"",N(Opening!G442)+SUMIFS(Movements!$D$4:$D$2003,Movements!$B$4:$B$2003,$A442,Movements!$F$4:$F$2003,Locations!$A$11)-SUMIFS(Movements!$D$4:$D$2003,Movements!$B$4:$B$2003,$A442,Movements!$E$4:$E$2003,Locations!$A$11))</f>
        <v/>
      </c>
      <c r="I442" s="21" t="str">
        <f>IF(OR($A442="",Locations!$A$12=""),"",N(Opening!H442)+SUMIFS(Movements!$D$4:$D$2003,Movements!$B$4:$B$2003,$A442,Movements!$F$4:$F$2003,Locations!$A$12)-SUMIFS(Movements!$D$4:$D$2003,Movements!$B$4:$B$2003,$A442,Movements!$E$4:$E$2003,Locations!$A$12))</f>
        <v/>
      </c>
      <c r="J442" s="21" t="str">
        <f>IF(OR($A442="",Locations!$A$13=""),"",N(Opening!I442)+SUMIFS(Movements!$D$4:$D$2003,Movements!$B$4:$B$2003,$A442,Movements!$F$4:$F$2003,Locations!$A$13)-SUMIFS(Movements!$D$4:$D$2003,Movements!$B$4:$B$2003,$A442,Movements!$E$4:$E$2003,Locations!$A$13))</f>
        <v/>
      </c>
      <c r="K442" s="21" t="str">
        <f>IF(OR($A442="",Locations!$A$14=""),"",N(Opening!J442)+SUMIFS(Movements!$D$4:$D$2003,Movements!$B$4:$B$2003,$A442,Movements!$F$4:$F$2003,Locations!$A$14)-SUMIFS(Movements!$D$4:$D$2003,Movements!$B$4:$B$2003,$A442,Movements!$E$4:$E$2003,Locations!$A$14))</f>
        <v/>
      </c>
      <c r="L442" s="22" t="str">
        <f t="shared" si="12"/>
        <v/>
      </c>
      <c r="M442" s="21" t="str">
        <f>IF($A442="","",N(Items!E442))</f>
        <v/>
      </c>
      <c r="N442" s="23" t="str">
        <f t="shared" si="13"/>
        <v/>
      </c>
      <c r="O442" s="21" t="str">
        <f>IF($A442="","",IF(L442&lt;=M442,MAX(0,N(Items!F442)-L442),0))</f>
        <v/>
      </c>
      <c r="P442" s="24" t="str">
        <f>IF($A442="","",ROUND(L442*N(Items!D442),2))</f>
        <v/>
      </c>
    </row>
    <row r="443" spans="1:16" x14ac:dyDescent="0.3">
      <c r="A443" s="16" t="str">
        <f>IF(Items!A443="","",Items!A443)</f>
        <v/>
      </c>
      <c r="B443" s="16" t="str">
        <f>IF($A443="","",Items!B443)</f>
        <v/>
      </c>
      <c r="C443" s="16" t="str">
        <f>IF($A443="","",Items!C443&amp;"")</f>
        <v/>
      </c>
      <c r="D443" s="21" t="str">
        <f>IF(OR($A443="",Locations!$A$7=""),"",N(Opening!C443)+SUMIFS(Movements!$D$4:$D$2003,Movements!$B$4:$B$2003,$A443,Movements!$F$4:$F$2003,Locations!$A$7)-SUMIFS(Movements!$D$4:$D$2003,Movements!$B$4:$B$2003,$A443,Movements!$E$4:$E$2003,Locations!$A$7))</f>
        <v/>
      </c>
      <c r="E443" s="21" t="str">
        <f>IF(OR($A443="",Locations!$A$8=""),"",N(Opening!D443)+SUMIFS(Movements!$D$4:$D$2003,Movements!$B$4:$B$2003,$A443,Movements!$F$4:$F$2003,Locations!$A$8)-SUMIFS(Movements!$D$4:$D$2003,Movements!$B$4:$B$2003,$A443,Movements!$E$4:$E$2003,Locations!$A$8))</f>
        <v/>
      </c>
      <c r="F443" s="21" t="str">
        <f>IF(OR($A443="",Locations!$A$9=""),"",N(Opening!E443)+SUMIFS(Movements!$D$4:$D$2003,Movements!$B$4:$B$2003,$A443,Movements!$F$4:$F$2003,Locations!$A$9)-SUMIFS(Movements!$D$4:$D$2003,Movements!$B$4:$B$2003,$A443,Movements!$E$4:$E$2003,Locations!$A$9))</f>
        <v/>
      </c>
      <c r="G443" s="21" t="str">
        <f>IF(OR($A443="",Locations!$A$10=""),"",N(Opening!F443)+SUMIFS(Movements!$D$4:$D$2003,Movements!$B$4:$B$2003,$A443,Movements!$F$4:$F$2003,Locations!$A$10)-SUMIFS(Movements!$D$4:$D$2003,Movements!$B$4:$B$2003,$A443,Movements!$E$4:$E$2003,Locations!$A$10))</f>
        <v/>
      </c>
      <c r="H443" s="21" t="str">
        <f>IF(OR($A443="",Locations!$A$11=""),"",N(Opening!G443)+SUMIFS(Movements!$D$4:$D$2003,Movements!$B$4:$B$2003,$A443,Movements!$F$4:$F$2003,Locations!$A$11)-SUMIFS(Movements!$D$4:$D$2003,Movements!$B$4:$B$2003,$A443,Movements!$E$4:$E$2003,Locations!$A$11))</f>
        <v/>
      </c>
      <c r="I443" s="21" t="str">
        <f>IF(OR($A443="",Locations!$A$12=""),"",N(Opening!H443)+SUMIFS(Movements!$D$4:$D$2003,Movements!$B$4:$B$2003,$A443,Movements!$F$4:$F$2003,Locations!$A$12)-SUMIFS(Movements!$D$4:$D$2003,Movements!$B$4:$B$2003,$A443,Movements!$E$4:$E$2003,Locations!$A$12))</f>
        <v/>
      </c>
      <c r="J443" s="21" t="str">
        <f>IF(OR($A443="",Locations!$A$13=""),"",N(Opening!I443)+SUMIFS(Movements!$D$4:$D$2003,Movements!$B$4:$B$2003,$A443,Movements!$F$4:$F$2003,Locations!$A$13)-SUMIFS(Movements!$D$4:$D$2003,Movements!$B$4:$B$2003,$A443,Movements!$E$4:$E$2003,Locations!$A$13))</f>
        <v/>
      </c>
      <c r="K443" s="21" t="str">
        <f>IF(OR($A443="",Locations!$A$14=""),"",N(Opening!J443)+SUMIFS(Movements!$D$4:$D$2003,Movements!$B$4:$B$2003,$A443,Movements!$F$4:$F$2003,Locations!$A$14)-SUMIFS(Movements!$D$4:$D$2003,Movements!$B$4:$B$2003,$A443,Movements!$E$4:$E$2003,Locations!$A$14))</f>
        <v/>
      </c>
      <c r="L443" s="22" t="str">
        <f t="shared" si="12"/>
        <v/>
      </c>
      <c r="M443" s="21" t="str">
        <f>IF($A443="","",N(Items!E443))</f>
        <v/>
      </c>
      <c r="N443" s="23" t="str">
        <f t="shared" si="13"/>
        <v/>
      </c>
      <c r="O443" s="21" t="str">
        <f>IF($A443="","",IF(L443&lt;=M443,MAX(0,N(Items!F443)-L443),0))</f>
        <v/>
      </c>
      <c r="P443" s="24" t="str">
        <f>IF($A443="","",ROUND(L443*N(Items!D443),2))</f>
        <v/>
      </c>
    </row>
    <row r="444" spans="1:16" x14ac:dyDescent="0.3">
      <c r="A444" s="16" t="str">
        <f>IF(Items!A444="","",Items!A444)</f>
        <v/>
      </c>
      <c r="B444" s="16" t="str">
        <f>IF($A444="","",Items!B444)</f>
        <v/>
      </c>
      <c r="C444" s="16" t="str">
        <f>IF($A444="","",Items!C444&amp;"")</f>
        <v/>
      </c>
      <c r="D444" s="21" t="str">
        <f>IF(OR($A444="",Locations!$A$7=""),"",N(Opening!C444)+SUMIFS(Movements!$D$4:$D$2003,Movements!$B$4:$B$2003,$A444,Movements!$F$4:$F$2003,Locations!$A$7)-SUMIFS(Movements!$D$4:$D$2003,Movements!$B$4:$B$2003,$A444,Movements!$E$4:$E$2003,Locations!$A$7))</f>
        <v/>
      </c>
      <c r="E444" s="21" t="str">
        <f>IF(OR($A444="",Locations!$A$8=""),"",N(Opening!D444)+SUMIFS(Movements!$D$4:$D$2003,Movements!$B$4:$B$2003,$A444,Movements!$F$4:$F$2003,Locations!$A$8)-SUMIFS(Movements!$D$4:$D$2003,Movements!$B$4:$B$2003,$A444,Movements!$E$4:$E$2003,Locations!$A$8))</f>
        <v/>
      </c>
      <c r="F444" s="21" t="str">
        <f>IF(OR($A444="",Locations!$A$9=""),"",N(Opening!E444)+SUMIFS(Movements!$D$4:$D$2003,Movements!$B$4:$B$2003,$A444,Movements!$F$4:$F$2003,Locations!$A$9)-SUMIFS(Movements!$D$4:$D$2003,Movements!$B$4:$B$2003,$A444,Movements!$E$4:$E$2003,Locations!$A$9))</f>
        <v/>
      </c>
      <c r="G444" s="21" t="str">
        <f>IF(OR($A444="",Locations!$A$10=""),"",N(Opening!F444)+SUMIFS(Movements!$D$4:$D$2003,Movements!$B$4:$B$2003,$A444,Movements!$F$4:$F$2003,Locations!$A$10)-SUMIFS(Movements!$D$4:$D$2003,Movements!$B$4:$B$2003,$A444,Movements!$E$4:$E$2003,Locations!$A$10))</f>
        <v/>
      </c>
      <c r="H444" s="21" t="str">
        <f>IF(OR($A444="",Locations!$A$11=""),"",N(Opening!G444)+SUMIFS(Movements!$D$4:$D$2003,Movements!$B$4:$B$2003,$A444,Movements!$F$4:$F$2003,Locations!$A$11)-SUMIFS(Movements!$D$4:$D$2003,Movements!$B$4:$B$2003,$A444,Movements!$E$4:$E$2003,Locations!$A$11))</f>
        <v/>
      </c>
      <c r="I444" s="21" t="str">
        <f>IF(OR($A444="",Locations!$A$12=""),"",N(Opening!H444)+SUMIFS(Movements!$D$4:$D$2003,Movements!$B$4:$B$2003,$A444,Movements!$F$4:$F$2003,Locations!$A$12)-SUMIFS(Movements!$D$4:$D$2003,Movements!$B$4:$B$2003,$A444,Movements!$E$4:$E$2003,Locations!$A$12))</f>
        <v/>
      </c>
      <c r="J444" s="21" t="str">
        <f>IF(OR($A444="",Locations!$A$13=""),"",N(Opening!I444)+SUMIFS(Movements!$D$4:$D$2003,Movements!$B$4:$B$2003,$A444,Movements!$F$4:$F$2003,Locations!$A$13)-SUMIFS(Movements!$D$4:$D$2003,Movements!$B$4:$B$2003,$A444,Movements!$E$4:$E$2003,Locations!$A$13))</f>
        <v/>
      </c>
      <c r="K444" s="21" t="str">
        <f>IF(OR($A444="",Locations!$A$14=""),"",N(Opening!J444)+SUMIFS(Movements!$D$4:$D$2003,Movements!$B$4:$B$2003,$A444,Movements!$F$4:$F$2003,Locations!$A$14)-SUMIFS(Movements!$D$4:$D$2003,Movements!$B$4:$B$2003,$A444,Movements!$E$4:$E$2003,Locations!$A$14))</f>
        <v/>
      </c>
      <c r="L444" s="22" t="str">
        <f t="shared" si="12"/>
        <v/>
      </c>
      <c r="M444" s="21" t="str">
        <f>IF($A444="","",N(Items!E444))</f>
        <v/>
      </c>
      <c r="N444" s="23" t="str">
        <f t="shared" si="13"/>
        <v/>
      </c>
      <c r="O444" s="21" t="str">
        <f>IF($A444="","",IF(L444&lt;=M444,MAX(0,N(Items!F444)-L444),0))</f>
        <v/>
      </c>
      <c r="P444" s="24" t="str">
        <f>IF($A444="","",ROUND(L444*N(Items!D444),2))</f>
        <v/>
      </c>
    </row>
    <row r="445" spans="1:16" x14ac:dyDescent="0.3">
      <c r="A445" s="16" t="str">
        <f>IF(Items!A445="","",Items!A445)</f>
        <v/>
      </c>
      <c r="B445" s="16" t="str">
        <f>IF($A445="","",Items!B445)</f>
        <v/>
      </c>
      <c r="C445" s="16" t="str">
        <f>IF($A445="","",Items!C445&amp;"")</f>
        <v/>
      </c>
      <c r="D445" s="21" t="str">
        <f>IF(OR($A445="",Locations!$A$7=""),"",N(Opening!C445)+SUMIFS(Movements!$D$4:$D$2003,Movements!$B$4:$B$2003,$A445,Movements!$F$4:$F$2003,Locations!$A$7)-SUMIFS(Movements!$D$4:$D$2003,Movements!$B$4:$B$2003,$A445,Movements!$E$4:$E$2003,Locations!$A$7))</f>
        <v/>
      </c>
      <c r="E445" s="21" t="str">
        <f>IF(OR($A445="",Locations!$A$8=""),"",N(Opening!D445)+SUMIFS(Movements!$D$4:$D$2003,Movements!$B$4:$B$2003,$A445,Movements!$F$4:$F$2003,Locations!$A$8)-SUMIFS(Movements!$D$4:$D$2003,Movements!$B$4:$B$2003,$A445,Movements!$E$4:$E$2003,Locations!$A$8))</f>
        <v/>
      </c>
      <c r="F445" s="21" t="str">
        <f>IF(OR($A445="",Locations!$A$9=""),"",N(Opening!E445)+SUMIFS(Movements!$D$4:$D$2003,Movements!$B$4:$B$2003,$A445,Movements!$F$4:$F$2003,Locations!$A$9)-SUMIFS(Movements!$D$4:$D$2003,Movements!$B$4:$B$2003,$A445,Movements!$E$4:$E$2003,Locations!$A$9))</f>
        <v/>
      </c>
      <c r="G445" s="21" t="str">
        <f>IF(OR($A445="",Locations!$A$10=""),"",N(Opening!F445)+SUMIFS(Movements!$D$4:$D$2003,Movements!$B$4:$B$2003,$A445,Movements!$F$4:$F$2003,Locations!$A$10)-SUMIFS(Movements!$D$4:$D$2003,Movements!$B$4:$B$2003,$A445,Movements!$E$4:$E$2003,Locations!$A$10))</f>
        <v/>
      </c>
      <c r="H445" s="21" t="str">
        <f>IF(OR($A445="",Locations!$A$11=""),"",N(Opening!G445)+SUMIFS(Movements!$D$4:$D$2003,Movements!$B$4:$B$2003,$A445,Movements!$F$4:$F$2003,Locations!$A$11)-SUMIFS(Movements!$D$4:$D$2003,Movements!$B$4:$B$2003,$A445,Movements!$E$4:$E$2003,Locations!$A$11))</f>
        <v/>
      </c>
      <c r="I445" s="21" t="str">
        <f>IF(OR($A445="",Locations!$A$12=""),"",N(Opening!H445)+SUMIFS(Movements!$D$4:$D$2003,Movements!$B$4:$B$2003,$A445,Movements!$F$4:$F$2003,Locations!$A$12)-SUMIFS(Movements!$D$4:$D$2003,Movements!$B$4:$B$2003,$A445,Movements!$E$4:$E$2003,Locations!$A$12))</f>
        <v/>
      </c>
      <c r="J445" s="21" t="str">
        <f>IF(OR($A445="",Locations!$A$13=""),"",N(Opening!I445)+SUMIFS(Movements!$D$4:$D$2003,Movements!$B$4:$B$2003,$A445,Movements!$F$4:$F$2003,Locations!$A$13)-SUMIFS(Movements!$D$4:$D$2003,Movements!$B$4:$B$2003,$A445,Movements!$E$4:$E$2003,Locations!$A$13))</f>
        <v/>
      </c>
      <c r="K445" s="21" t="str">
        <f>IF(OR($A445="",Locations!$A$14=""),"",N(Opening!J445)+SUMIFS(Movements!$D$4:$D$2003,Movements!$B$4:$B$2003,$A445,Movements!$F$4:$F$2003,Locations!$A$14)-SUMIFS(Movements!$D$4:$D$2003,Movements!$B$4:$B$2003,$A445,Movements!$E$4:$E$2003,Locations!$A$14))</f>
        <v/>
      </c>
      <c r="L445" s="22" t="str">
        <f t="shared" si="12"/>
        <v/>
      </c>
      <c r="M445" s="21" t="str">
        <f>IF($A445="","",N(Items!E445))</f>
        <v/>
      </c>
      <c r="N445" s="23" t="str">
        <f t="shared" si="13"/>
        <v/>
      </c>
      <c r="O445" s="21" t="str">
        <f>IF($A445="","",IF(L445&lt;=M445,MAX(0,N(Items!F445)-L445),0))</f>
        <v/>
      </c>
      <c r="P445" s="24" t="str">
        <f>IF($A445="","",ROUND(L445*N(Items!D445),2))</f>
        <v/>
      </c>
    </row>
    <row r="446" spans="1:16" x14ac:dyDescent="0.3">
      <c r="A446" s="16" t="str">
        <f>IF(Items!A446="","",Items!A446)</f>
        <v/>
      </c>
      <c r="B446" s="16" t="str">
        <f>IF($A446="","",Items!B446)</f>
        <v/>
      </c>
      <c r="C446" s="16" t="str">
        <f>IF($A446="","",Items!C446&amp;"")</f>
        <v/>
      </c>
      <c r="D446" s="21" t="str">
        <f>IF(OR($A446="",Locations!$A$7=""),"",N(Opening!C446)+SUMIFS(Movements!$D$4:$D$2003,Movements!$B$4:$B$2003,$A446,Movements!$F$4:$F$2003,Locations!$A$7)-SUMIFS(Movements!$D$4:$D$2003,Movements!$B$4:$B$2003,$A446,Movements!$E$4:$E$2003,Locations!$A$7))</f>
        <v/>
      </c>
      <c r="E446" s="21" t="str">
        <f>IF(OR($A446="",Locations!$A$8=""),"",N(Opening!D446)+SUMIFS(Movements!$D$4:$D$2003,Movements!$B$4:$B$2003,$A446,Movements!$F$4:$F$2003,Locations!$A$8)-SUMIFS(Movements!$D$4:$D$2003,Movements!$B$4:$B$2003,$A446,Movements!$E$4:$E$2003,Locations!$A$8))</f>
        <v/>
      </c>
      <c r="F446" s="21" t="str">
        <f>IF(OR($A446="",Locations!$A$9=""),"",N(Opening!E446)+SUMIFS(Movements!$D$4:$D$2003,Movements!$B$4:$B$2003,$A446,Movements!$F$4:$F$2003,Locations!$A$9)-SUMIFS(Movements!$D$4:$D$2003,Movements!$B$4:$B$2003,$A446,Movements!$E$4:$E$2003,Locations!$A$9))</f>
        <v/>
      </c>
      <c r="G446" s="21" t="str">
        <f>IF(OR($A446="",Locations!$A$10=""),"",N(Opening!F446)+SUMIFS(Movements!$D$4:$D$2003,Movements!$B$4:$B$2003,$A446,Movements!$F$4:$F$2003,Locations!$A$10)-SUMIFS(Movements!$D$4:$D$2003,Movements!$B$4:$B$2003,$A446,Movements!$E$4:$E$2003,Locations!$A$10))</f>
        <v/>
      </c>
      <c r="H446" s="21" t="str">
        <f>IF(OR($A446="",Locations!$A$11=""),"",N(Opening!G446)+SUMIFS(Movements!$D$4:$D$2003,Movements!$B$4:$B$2003,$A446,Movements!$F$4:$F$2003,Locations!$A$11)-SUMIFS(Movements!$D$4:$D$2003,Movements!$B$4:$B$2003,$A446,Movements!$E$4:$E$2003,Locations!$A$11))</f>
        <v/>
      </c>
      <c r="I446" s="21" t="str">
        <f>IF(OR($A446="",Locations!$A$12=""),"",N(Opening!H446)+SUMIFS(Movements!$D$4:$D$2003,Movements!$B$4:$B$2003,$A446,Movements!$F$4:$F$2003,Locations!$A$12)-SUMIFS(Movements!$D$4:$D$2003,Movements!$B$4:$B$2003,$A446,Movements!$E$4:$E$2003,Locations!$A$12))</f>
        <v/>
      </c>
      <c r="J446" s="21" t="str">
        <f>IF(OR($A446="",Locations!$A$13=""),"",N(Opening!I446)+SUMIFS(Movements!$D$4:$D$2003,Movements!$B$4:$B$2003,$A446,Movements!$F$4:$F$2003,Locations!$A$13)-SUMIFS(Movements!$D$4:$D$2003,Movements!$B$4:$B$2003,$A446,Movements!$E$4:$E$2003,Locations!$A$13))</f>
        <v/>
      </c>
      <c r="K446" s="21" t="str">
        <f>IF(OR($A446="",Locations!$A$14=""),"",N(Opening!J446)+SUMIFS(Movements!$D$4:$D$2003,Movements!$B$4:$B$2003,$A446,Movements!$F$4:$F$2003,Locations!$A$14)-SUMIFS(Movements!$D$4:$D$2003,Movements!$B$4:$B$2003,$A446,Movements!$E$4:$E$2003,Locations!$A$14))</f>
        <v/>
      </c>
      <c r="L446" s="22" t="str">
        <f t="shared" si="12"/>
        <v/>
      </c>
      <c r="M446" s="21" t="str">
        <f>IF($A446="","",N(Items!E446))</f>
        <v/>
      </c>
      <c r="N446" s="23" t="str">
        <f t="shared" si="13"/>
        <v/>
      </c>
      <c r="O446" s="21" t="str">
        <f>IF($A446="","",IF(L446&lt;=M446,MAX(0,N(Items!F446)-L446),0))</f>
        <v/>
      </c>
      <c r="P446" s="24" t="str">
        <f>IF($A446="","",ROUND(L446*N(Items!D446),2))</f>
        <v/>
      </c>
    </row>
    <row r="447" spans="1:16" x14ac:dyDescent="0.3">
      <c r="A447" s="16" t="str">
        <f>IF(Items!A447="","",Items!A447)</f>
        <v/>
      </c>
      <c r="B447" s="16" t="str">
        <f>IF($A447="","",Items!B447)</f>
        <v/>
      </c>
      <c r="C447" s="16" t="str">
        <f>IF($A447="","",Items!C447&amp;"")</f>
        <v/>
      </c>
      <c r="D447" s="21" t="str">
        <f>IF(OR($A447="",Locations!$A$7=""),"",N(Opening!C447)+SUMIFS(Movements!$D$4:$D$2003,Movements!$B$4:$B$2003,$A447,Movements!$F$4:$F$2003,Locations!$A$7)-SUMIFS(Movements!$D$4:$D$2003,Movements!$B$4:$B$2003,$A447,Movements!$E$4:$E$2003,Locations!$A$7))</f>
        <v/>
      </c>
      <c r="E447" s="21" t="str">
        <f>IF(OR($A447="",Locations!$A$8=""),"",N(Opening!D447)+SUMIFS(Movements!$D$4:$D$2003,Movements!$B$4:$B$2003,$A447,Movements!$F$4:$F$2003,Locations!$A$8)-SUMIFS(Movements!$D$4:$D$2003,Movements!$B$4:$B$2003,$A447,Movements!$E$4:$E$2003,Locations!$A$8))</f>
        <v/>
      </c>
      <c r="F447" s="21" t="str">
        <f>IF(OR($A447="",Locations!$A$9=""),"",N(Opening!E447)+SUMIFS(Movements!$D$4:$D$2003,Movements!$B$4:$B$2003,$A447,Movements!$F$4:$F$2003,Locations!$A$9)-SUMIFS(Movements!$D$4:$D$2003,Movements!$B$4:$B$2003,$A447,Movements!$E$4:$E$2003,Locations!$A$9))</f>
        <v/>
      </c>
      <c r="G447" s="21" t="str">
        <f>IF(OR($A447="",Locations!$A$10=""),"",N(Opening!F447)+SUMIFS(Movements!$D$4:$D$2003,Movements!$B$4:$B$2003,$A447,Movements!$F$4:$F$2003,Locations!$A$10)-SUMIFS(Movements!$D$4:$D$2003,Movements!$B$4:$B$2003,$A447,Movements!$E$4:$E$2003,Locations!$A$10))</f>
        <v/>
      </c>
      <c r="H447" s="21" t="str">
        <f>IF(OR($A447="",Locations!$A$11=""),"",N(Opening!G447)+SUMIFS(Movements!$D$4:$D$2003,Movements!$B$4:$B$2003,$A447,Movements!$F$4:$F$2003,Locations!$A$11)-SUMIFS(Movements!$D$4:$D$2003,Movements!$B$4:$B$2003,$A447,Movements!$E$4:$E$2003,Locations!$A$11))</f>
        <v/>
      </c>
      <c r="I447" s="21" t="str">
        <f>IF(OR($A447="",Locations!$A$12=""),"",N(Opening!H447)+SUMIFS(Movements!$D$4:$D$2003,Movements!$B$4:$B$2003,$A447,Movements!$F$4:$F$2003,Locations!$A$12)-SUMIFS(Movements!$D$4:$D$2003,Movements!$B$4:$B$2003,$A447,Movements!$E$4:$E$2003,Locations!$A$12))</f>
        <v/>
      </c>
      <c r="J447" s="21" t="str">
        <f>IF(OR($A447="",Locations!$A$13=""),"",N(Opening!I447)+SUMIFS(Movements!$D$4:$D$2003,Movements!$B$4:$B$2003,$A447,Movements!$F$4:$F$2003,Locations!$A$13)-SUMIFS(Movements!$D$4:$D$2003,Movements!$B$4:$B$2003,$A447,Movements!$E$4:$E$2003,Locations!$A$13))</f>
        <v/>
      </c>
      <c r="K447" s="21" t="str">
        <f>IF(OR($A447="",Locations!$A$14=""),"",N(Opening!J447)+SUMIFS(Movements!$D$4:$D$2003,Movements!$B$4:$B$2003,$A447,Movements!$F$4:$F$2003,Locations!$A$14)-SUMIFS(Movements!$D$4:$D$2003,Movements!$B$4:$B$2003,$A447,Movements!$E$4:$E$2003,Locations!$A$14))</f>
        <v/>
      </c>
      <c r="L447" s="22" t="str">
        <f t="shared" si="12"/>
        <v/>
      </c>
      <c r="M447" s="21" t="str">
        <f>IF($A447="","",N(Items!E447))</f>
        <v/>
      </c>
      <c r="N447" s="23" t="str">
        <f t="shared" si="13"/>
        <v/>
      </c>
      <c r="O447" s="21" t="str">
        <f>IF($A447="","",IF(L447&lt;=M447,MAX(0,N(Items!F447)-L447),0))</f>
        <v/>
      </c>
      <c r="P447" s="24" t="str">
        <f>IF($A447="","",ROUND(L447*N(Items!D447),2))</f>
        <v/>
      </c>
    </row>
    <row r="448" spans="1:16" x14ac:dyDescent="0.3">
      <c r="A448" s="16" t="str">
        <f>IF(Items!A448="","",Items!A448)</f>
        <v/>
      </c>
      <c r="B448" s="16" t="str">
        <f>IF($A448="","",Items!B448)</f>
        <v/>
      </c>
      <c r="C448" s="16" t="str">
        <f>IF($A448="","",Items!C448&amp;"")</f>
        <v/>
      </c>
      <c r="D448" s="21" t="str">
        <f>IF(OR($A448="",Locations!$A$7=""),"",N(Opening!C448)+SUMIFS(Movements!$D$4:$D$2003,Movements!$B$4:$B$2003,$A448,Movements!$F$4:$F$2003,Locations!$A$7)-SUMIFS(Movements!$D$4:$D$2003,Movements!$B$4:$B$2003,$A448,Movements!$E$4:$E$2003,Locations!$A$7))</f>
        <v/>
      </c>
      <c r="E448" s="21" t="str">
        <f>IF(OR($A448="",Locations!$A$8=""),"",N(Opening!D448)+SUMIFS(Movements!$D$4:$D$2003,Movements!$B$4:$B$2003,$A448,Movements!$F$4:$F$2003,Locations!$A$8)-SUMIFS(Movements!$D$4:$D$2003,Movements!$B$4:$B$2003,$A448,Movements!$E$4:$E$2003,Locations!$A$8))</f>
        <v/>
      </c>
      <c r="F448" s="21" t="str">
        <f>IF(OR($A448="",Locations!$A$9=""),"",N(Opening!E448)+SUMIFS(Movements!$D$4:$D$2003,Movements!$B$4:$B$2003,$A448,Movements!$F$4:$F$2003,Locations!$A$9)-SUMIFS(Movements!$D$4:$D$2003,Movements!$B$4:$B$2003,$A448,Movements!$E$4:$E$2003,Locations!$A$9))</f>
        <v/>
      </c>
      <c r="G448" s="21" t="str">
        <f>IF(OR($A448="",Locations!$A$10=""),"",N(Opening!F448)+SUMIFS(Movements!$D$4:$D$2003,Movements!$B$4:$B$2003,$A448,Movements!$F$4:$F$2003,Locations!$A$10)-SUMIFS(Movements!$D$4:$D$2003,Movements!$B$4:$B$2003,$A448,Movements!$E$4:$E$2003,Locations!$A$10))</f>
        <v/>
      </c>
      <c r="H448" s="21" t="str">
        <f>IF(OR($A448="",Locations!$A$11=""),"",N(Opening!G448)+SUMIFS(Movements!$D$4:$D$2003,Movements!$B$4:$B$2003,$A448,Movements!$F$4:$F$2003,Locations!$A$11)-SUMIFS(Movements!$D$4:$D$2003,Movements!$B$4:$B$2003,$A448,Movements!$E$4:$E$2003,Locations!$A$11))</f>
        <v/>
      </c>
      <c r="I448" s="21" t="str">
        <f>IF(OR($A448="",Locations!$A$12=""),"",N(Opening!H448)+SUMIFS(Movements!$D$4:$D$2003,Movements!$B$4:$B$2003,$A448,Movements!$F$4:$F$2003,Locations!$A$12)-SUMIFS(Movements!$D$4:$D$2003,Movements!$B$4:$B$2003,$A448,Movements!$E$4:$E$2003,Locations!$A$12))</f>
        <v/>
      </c>
      <c r="J448" s="21" t="str">
        <f>IF(OR($A448="",Locations!$A$13=""),"",N(Opening!I448)+SUMIFS(Movements!$D$4:$D$2003,Movements!$B$4:$B$2003,$A448,Movements!$F$4:$F$2003,Locations!$A$13)-SUMIFS(Movements!$D$4:$D$2003,Movements!$B$4:$B$2003,$A448,Movements!$E$4:$E$2003,Locations!$A$13))</f>
        <v/>
      </c>
      <c r="K448" s="21" t="str">
        <f>IF(OR($A448="",Locations!$A$14=""),"",N(Opening!J448)+SUMIFS(Movements!$D$4:$D$2003,Movements!$B$4:$B$2003,$A448,Movements!$F$4:$F$2003,Locations!$A$14)-SUMIFS(Movements!$D$4:$D$2003,Movements!$B$4:$B$2003,$A448,Movements!$E$4:$E$2003,Locations!$A$14))</f>
        <v/>
      </c>
      <c r="L448" s="22" t="str">
        <f t="shared" si="12"/>
        <v/>
      </c>
      <c r="M448" s="21" t="str">
        <f>IF($A448="","",N(Items!E448))</f>
        <v/>
      </c>
      <c r="N448" s="23" t="str">
        <f t="shared" si="13"/>
        <v/>
      </c>
      <c r="O448" s="21" t="str">
        <f>IF($A448="","",IF(L448&lt;=M448,MAX(0,N(Items!F448)-L448),0))</f>
        <v/>
      </c>
      <c r="P448" s="24" t="str">
        <f>IF($A448="","",ROUND(L448*N(Items!D448),2))</f>
        <v/>
      </c>
    </row>
    <row r="449" spans="1:16" x14ac:dyDescent="0.3">
      <c r="A449" s="16" t="str">
        <f>IF(Items!A449="","",Items!A449)</f>
        <v/>
      </c>
      <c r="B449" s="16" t="str">
        <f>IF($A449="","",Items!B449)</f>
        <v/>
      </c>
      <c r="C449" s="16" t="str">
        <f>IF($A449="","",Items!C449&amp;"")</f>
        <v/>
      </c>
      <c r="D449" s="21" t="str">
        <f>IF(OR($A449="",Locations!$A$7=""),"",N(Opening!C449)+SUMIFS(Movements!$D$4:$D$2003,Movements!$B$4:$B$2003,$A449,Movements!$F$4:$F$2003,Locations!$A$7)-SUMIFS(Movements!$D$4:$D$2003,Movements!$B$4:$B$2003,$A449,Movements!$E$4:$E$2003,Locations!$A$7))</f>
        <v/>
      </c>
      <c r="E449" s="21" t="str">
        <f>IF(OR($A449="",Locations!$A$8=""),"",N(Opening!D449)+SUMIFS(Movements!$D$4:$D$2003,Movements!$B$4:$B$2003,$A449,Movements!$F$4:$F$2003,Locations!$A$8)-SUMIFS(Movements!$D$4:$D$2003,Movements!$B$4:$B$2003,$A449,Movements!$E$4:$E$2003,Locations!$A$8))</f>
        <v/>
      </c>
      <c r="F449" s="21" t="str">
        <f>IF(OR($A449="",Locations!$A$9=""),"",N(Opening!E449)+SUMIFS(Movements!$D$4:$D$2003,Movements!$B$4:$B$2003,$A449,Movements!$F$4:$F$2003,Locations!$A$9)-SUMIFS(Movements!$D$4:$D$2003,Movements!$B$4:$B$2003,$A449,Movements!$E$4:$E$2003,Locations!$A$9))</f>
        <v/>
      </c>
      <c r="G449" s="21" t="str">
        <f>IF(OR($A449="",Locations!$A$10=""),"",N(Opening!F449)+SUMIFS(Movements!$D$4:$D$2003,Movements!$B$4:$B$2003,$A449,Movements!$F$4:$F$2003,Locations!$A$10)-SUMIFS(Movements!$D$4:$D$2003,Movements!$B$4:$B$2003,$A449,Movements!$E$4:$E$2003,Locations!$A$10))</f>
        <v/>
      </c>
      <c r="H449" s="21" t="str">
        <f>IF(OR($A449="",Locations!$A$11=""),"",N(Opening!G449)+SUMIFS(Movements!$D$4:$D$2003,Movements!$B$4:$B$2003,$A449,Movements!$F$4:$F$2003,Locations!$A$11)-SUMIFS(Movements!$D$4:$D$2003,Movements!$B$4:$B$2003,$A449,Movements!$E$4:$E$2003,Locations!$A$11))</f>
        <v/>
      </c>
      <c r="I449" s="21" t="str">
        <f>IF(OR($A449="",Locations!$A$12=""),"",N(Opening!H449)+SUMIFS(Movements!$D$4:$D$2003,Movements!$B$4:$B$2003,$A449,Movements!$F$4:$F$2003,Locations!$A$12)-SUMIFS(Movements!$D$4:$D$2003,Movements!$B$4:$B$2003,$A449,Movements!$E$4:$E$2003,Locations!$A$12))</f>
        <v/>
      </c>
      <c r="J449" s="21" t="str">
        <f>IF(OR($A449="",Locations!$A$13=""),"",N(Opening!I449)+SUMIFS(Movements!$D$4:$D$2003,Movements!$B$4:$B$2003,$A449,Movements!$F$4:$F$2003,Locations!$A$13)-SUMIFS(Movements!$D$4:$D$2003,Movements!$B$4:$B$2003,$A449,Movements!$E$4:$E$2003,Locations!$A$13))</f>
        <v/>
      </c>
      <c r="K449" s="21" t="str">
        <f>IF(OR($A449="",Locations!$A$14=""),"",N(Opening!J449)+SUMIFS(Movements!$D$4:$D$2003,Movements!$B$4:$B$2003,$A449,Movements!$F$4:$F$2003,Locations!$A$14)-SUMIFS(Movements!$D$4:$D$2003,Movements!$B$4:$B$2003,$A449,Movements!$E$4:$E$2003,Locations!$A$14))</f>
        <v/>
      </c>
      <c r="L449" s="22" t="str">
        <f t="shared" si="12"/>
        <v/>
      </c>
      <c r="M449" s="21" t="str">
        <f>IF($A449="","",N(Items!E449))</f>
        <v/>
      </c>
      <c r="N449" s="23" t="str">
        <f t="shared" si="13"/>
        <v/>
      </c>
      <c r="O449" s="21" t="str">
        <f>IF($A449="","",IF(L449&lt;=M449,MAX(0,N(Items!F449)-L449),0))</f>
        <v/>
      </c>
      <c r="P449" s="24" t="str">
        <f>IF($A449="","",ROUND(L449*N(Items!D449),2))</f>
        <v/>
      </c>
    </row>
    <row r="450" spans="1:16" x14ac:dyDescent="0.3">
      <c r="A450" s="16" t="str">
        <f>IF(Items!A450="","",Items!A450)</f>
        <v/>
      </c>
      <c r="B450" s="16" t="str">
        <f>IF($A450="","",Items!B450)</f>
        <v/>
      </c>
      <c r="C450" s="16" t="str">
        <f>IF($A450="","",Items!C450&amp;"")</f>
        <v/>
      </c>
      <c r="D450" s="21" t="str">
        <f>IF(OR($A450="",Locations!$A$7=""),"",N(Opening!C450)+SUMIFS(Movements!$D$4:$D$2003,Movements!$B$4:$B$2003,$A450,Movements!$F$4:$F$2003,Locations!$A$7)-SUMIFS(Movements!$D$4:$D$2003,Movements!$B$4:$B$2003,$A450,Movements!$E$4:$E$2003,Locations!$A$7))</f>
        <v/>
      </c>
      <c r="E450" s="21" t="str">
        <f>IF(OR($A450="",Locations!$A$8=""),"",N(Opening!D450)+SUMIFS(Movements!$D$4:$D$2003,Movements!$B$4:$B$2003,$A450,Movements!$F$4:$F$2003,Locations!$A$8)-SUMIFS(Movements!$D$4:$D$2003,Movements!$B$4:$B$2003,$A450,Movements!$E$4:$E$2003,Locations!$A$8))</f>
        <v/>
      </c>
      <c r="F450" s="21" t="str">
        <f>IF(OR($A450="",Locations!$A$9=""),"",N(Opening!E450)+SUMIFS(Movements!$D$4:$D$2003,Movements!$B$4:$B$2003,$A450,Movements!$F$4:$F$2003,Locations!$A$9)-SUMIFS(Movements!$D$4:$D$2003,Movements!$B$4:$B$2003,$A450,Movements!$E$4:$E$2003,Locations!$A$9))</f>
        <v/>
      </c>
      <c r="G450" s="21" t="str">
        <f>IF(OR($A450="",Locations!$A$10=""),"",N(Opening!F450)+SUMIFS(Movements!$D$4:$D$2003,Movements!$B$4:$B$2003,$A450,Movements!$F$4:$F$2003,Locations!$A$10)-SUMIFS(Movements!$D$4:$D$2003,Movements!$B$4:$B$2003,$A450,Movements!$E$4:$E$2003,Locations!$A$10))</f>
        <v/>
      </c>
      <c r="H450" s="21" t="str">
        <f>IF(OR($A450="",Locations!$A$11=""),"",N(Opening!G450)+SUMIFS(Movements!$D$4:$D$2003,Movements!$B$4:$B$2003,$A450,Movements!$F$4:$F$2003,Locations!$A$11)-SUMIFS(Movements!$D$4:$D$2003,Movements!$B$4:$B$2003,$A450,Movements!$E$4:$E$2003,Locations!$A$11))</f>
        <v/>
      </c>
      <c r="I450" s="21" t="str">
        <f>IF(OR($A450="",Locations!$A$12=""),"",N(Opening!H450)+SUMIFS(Movements!$D$4:$D$2003,Movements!$B$4:$B$2003,$A450,Movements!$F$4:$F$2003,Locations!$A$12)-SUMIFS(Movements!$D$4:$D$2003,Movements!$B$4:$B$2003,$A450,Movements!$E$4:$E$2003,Locations!$A$12))</f>
        <v/>
      </c>
      <c r="J450" s="21" t="str">
        <f>IF(OR($A450="",Locations!$A$13=""),"",N(Opening!I450)+SUMIFS(Movements!$D$4:$D$2003,Movements!$B$4:$B$2003,$A450,Movements!$F$4:$F$2003,Locations!$A$13)-SUMIFS(Movements!$D$4:$D$2003,Movements!$B$4:$B$2003,$A450,Movements!$E$4:$E$2003,Locations!$A$13))</f>
        <v/>
      </c>
      <c r="K450" s="21" t="str">
        <f>IF(OR($A450="",Locations!$A$14=""),"",N(Opening!J450)+SUMIFS(Movements!$D$4:$D$2003,Movements!$B$4:$B$2003,$A450,Movements!$F$4:$F$2003,Locations!$A$14)-SUMIFS(Movements!$D$4:$D$2003,Movements!$B$4:$B$2003,$A450,Movements!$E$4:$E$2003,Locations!$A$14))</f>
        <v/>
      </c>
      <c r="L450" s="22" t="str">
        <f t="shared" si="12"/>
        <v/>
      </c>
      <c r="M450" s="21" t="str">
        <f>IF($A450="","",N(Items!E450))</f>
        <v/>
      </c>
      <c r="N450" s="23" t="str">
        <f t="shared" si="13"/>
        <v/>
      </c>
      <c r="O450" s="21" t="str">
        <f>IF($A450="","",IF(L450&lt;=M450,MAX(0,N(Items!F450)-L450),0))</f>
        <v/>
      </c>
      <c r="P450" s="24" t="str">
        <f>IF($A450="","",ROUND(L450*N(Items!D450),2))</f>
        <v/>
      </c>
    </row>
    <row r="451" spans="1:16" x14ac:dyDescent="0.3">
      <c r="A451" s="16" t="str">
        <f>IF(Items!A451="","",Items!A451)</f>
        <v/>
      </c>
      <c r="B451" s="16" t="str">
        <f>IF($A451="","",Items!B451)</f>
        <v/>
      </c>
      <c r="C451" s="16" t="str">
        <f>IF($A451="","",Items!C451&amp;"")</f>
        <v/>
      </c>
      <c r="D451" s="21" t="str">
        <f>IF(OR($A451="",Locations!$A$7=""),"",N(Opening!C451)+SUMIFS(Movements!$D$4:$D$2003,Movements!$B$4:$B$2003,$A451,Movements!$F$4:$F$2003,Locations!$A$7)-SUMIFS(Movements!$D$4:$D$2003,Movements!$B$4:$B$2003,$A451,Movements!$E$4:$E$2003,Locations!$A$7))</f>
        <v/>
      </c>
      <c r="E451" s="21" t="str">
        <f>IF(OR($A451="",Locations!$A$8=""),"",N(Opening!D451)+SUMIFS(Movements!$D$4:$D$2003,Movements!$B$4:$B$2003,$A451,Movements!$F$4:$F$2003,Locations!$A$8)-SUMIFS(Movements!$D$4:$D$2003,Movements!$B$4:$B$2003,$A451,Movements!$E$4:$E$2003,Locations!$A$8))</f>
        <v/>
      </c>
      <c r="F451" s="21" t="str">
        <f>IF(OR($A451="",Locations!$A$9=""),"",N(Opening!E451)+SUMIFS(Movements!$D$4:$D$2003,Movements!$B$4:$B$2003,$A451,Movements!$F$4:$F$2003,Locations!$A$9)-SUMIFS(Movements!$D$4:$D$2003,Movements!$B$4:$B$2003,$A451,Movements!$E$4:$E$2003,Locations!$A$9))</f>
        <v/>
      </c>
      <c r="G451" s="21" t="str">
        <f>IF(OR($A451="",Locations!$A$10=""),"",N(Opening!F451)+SUMIFS(Movements!$D$4:$D$2003,Movements!$B$4:$B$2003,$A451,Movements!$F$4:$F$2003,Locations!$A$10)-SUMIFS(Movements!$D$4:$D$2003,Movements!$B$4:$B$2003,$A451,Movements!$E$4:$E$2003,Locations!$A$10))</f>
        <v/>
      </c>
      <c r="H451" s="21" t="str">
        <f>IF(OR($A451="",Locations!$A$11=""),"",N(Opening!G451)+SUMIFS(Movements!$D$4:$D$2003,Movements!$B$4:$B$2003,$A451,Movements!$F$4:$F$2003,Locations!$A$11)-SUMIFS(Movements!$D$4:$D$2003,Movements!$B$4:$B$2003,$A451,Movements!$E$4:$E$2003,Locations!$A$11))</f>
        <v/>
      </c>
      <c r="I451" s="21" t="str">
        <f>IF(OR($A451="",Locations!$A$12=""),"",N(Opening!H451)+SUMIFS(Movements!$D$4:$D$2003,Movements!$B$4:$B$2003,$A451,Movements!$F$4:$F$2003,Locations!$A$12)-SUMIFS(Movements!$D$4:$D$2003,Movements!$B$4:$B$2003,$A451,Movements!$E$4:$E$2003,Locations!$A$12))</f>
        <v/>
      </c>
      <c r="J451" s="21" t="str">
        <f>IF(OR($A451="",Locations!$A$13=""),"",N(Opening!I451)+SUMIFS(Movements!$D$4:$D$2003,Movements!$B$4:$B$2003,$A451,Movements!$F$4:$F$2003,Locations!$A$13)-SUMIFS(Movements!$D$4:$D$2003,Movements!$B$4:$B$2003,$A451,Movements!$E$4:$E$2003,Locations!$A$13))</f>
        <v/>
      </c>
      <c r="K451" s="21" t="str">
        <f>IF(OR($A451="",Locations!$A$14=""),"",N(Opening!J451)+SUMIFS(Movements!$D$4:$D$2003,Movements!$B$4:$B$2003,$A451,Movements!$F$4:$F$2003,Locations!$A$14)-SUMIFS(Movements!$D$4:$D$2003,Movements!$B$4:$B$2003,$A451,Movements!$E$4:$E$2003,Locations!$A$14))</f>
        <v/>
      </c>
      <c r="L451" s="22" t="str">
        <f t="shared" si="12"/>
        <v/>
      </c>
      <c r="M451" s="21" t="str">
        <f>IF($A451="","",N(Items!E451))</f>
        <v/>
      </c>
      <c r="N451" s="23" t="str">
        <f t="shared" si="13"/>
        <v/>
      </c>
      <c r="O451" s="21" t="str">
        <f>IF($A451="","",IF(L451&lt;=M451,MAX(0,N(Items!F451)-L451),0))</f>
        <v/>
      </c>
      <c r="P451" s="24" t="str">
        <f>IF($A451="","",ROUND(L451*N(Items!D451),2))</f>
        <v/>
      </c>
    </row>
    <row r="452" spans="1:16" x14ac:dyDescent="0.3">
      <c r="A452" s="16" t="str">
        <f>IF(Items!A452="","",Items!A452)</f>
        <v/>
      </c>
      <c r="B452" s="16" t="str">
        <f>IF($A452="","",Items!B452)</f>
        <v/>
      </c>
      <c r="C452" s="16" t="str">
        <f>IF($A452="","",Items!C452&amp;"")</f>
        <v/>
      </c>
      <c r="D452" s="21" t="str">
        <f>IF(OR($A452="",Locations!$A$7=""),"",N(Opening!C452)+SUMIFS(Movements!$D$4:$D$2003,Movements!$B$4:$B$2003,$A452,Movements!$F$4:$F$2003,Locations!$A$7)-SUMIFS(Movements!$D$4:$D$2003,Movements!$B$4:$B$2003,$A452,Movements!$E$4:$E$2003,Locations!$A$7))</f>
        <v/>
      </c>
      <c r="E452" s="21" t="str">
        <f>IF(OR($A452="",Locations!$A$8=""),"",N(Opening!D452)+SUMIFS(Movements!$D$4:$D$2003,Movements!$B$4:$B$2003,$A452,Movements!$F$4:$F$2003,Locations!$A$8)-SUMIFS(Movements!$D$4:$D$2003,Movements!$B$4:$B$2003,$A452,Movements!$E$4:$E$2003,Locations!$A$8))</f>
        <v/>
      </c>
      <c r="F452" s="21" t="str">
        <f>IF(OR($A452="",Locations!$A$9=""),"",N(Opening!E452)+SUMIFS(Movements!$D$4:$D$2003,Movements!$B$4:$B$2003,$A452,Movements!$F$4:$F$2003,Locations!$A$9)-SUMIFS(Movements!$D$4:$D$2003,Movements!$B$4:$B$2003,$A452,Movements!$E$4:$E$2003,Locations!$A$9))</f>
        <v/>
      </c>
      <c r="G452" s="21" t="str">
        <f>IF(OR($A452="",Locations!$A$10=""),"",N(Opening!F452)+SUMIFS(Movements!$D$4:$D$2003,Movements!$B$4:$B$2003,$A452,Movements!$F$4:$F$2003,Locations!$A$10)-SUMIFS(Movements!$D$4:$D$2003,Movements!$B$4:$B$2003,$A452,Movements!$E$4:$E$2003,Locations!$A$10))</f>
        <v/>
      </c>
      <c r="H452" s="21" t="str">
        <f>IF(OR($A452="",Locations!$A$11=""),"",N(Opening!G452)+SUMIFS(Movements!$D$4:$D$2003,Movements!$B$4:$B$2003,$A452,Movements!$F$4:$F$2003,Locations!$A$11)-SUMIFS(Movements!$D$4:$D$2003,Movements!$B$4:$B$2003,$A452,Movements!$E$4:$E$2003,Locations!$A$11))</f>
        <v/>
      </c>
      <c r="I452" s="21" t="str">
        <f>IF(OR($A452="",Locations!$A$12=""),"",N(Opening!H452)+SUMIFS(Movements!$D$4:$D$2003,Movements!$B$4:$B$2003,$A452,Movements!$F$4:$F$2003,Locations!$A$12)-SUMIFS(Movements!$D$4:$D$2003,Movements!$B$4:$B$2003,$A452,Movements!$E$4:$E$2003,Locations!$A$12))</f>
        <v/>
      </c>
      <c r="J452" s="21" t="str">
        <f>IF(OR($A452="",Locations!$A$13=""),"",N(Opening!I452)+SUMIFS(Movements!$D$4:$D$2003,Movements!$B$4:$B$2003,$A452,Movements!$F$4:$F$2003,Locations!$A$13)-SUMIFS(Movements!$D$4:$D$2003,Movements!$B$4:$B$2003,$A452,Movements!$E$4:$E$2003,Locations!$A$13))</f>
        <v/>
      </c>
      <c r="K452" s="21" t="str">
        <f>IF(OR($A452="",Locations!$A$14=""),"",N(Opening!J452)+SUMIFS(Movements!$D$4:$D$2003,Movements!$B$4:$B$2003,$A452,Movements!$F$4:$F$2003,Locations!$A$14)-SUMIFS(Movements!$D$4:$D$2003,Movements!$B$4:$B$2003,$A452,Movements!$E$4:$E$2003,Locations!$A$14))</f>
        <v/>
      </c>
      <c r="L452" s="22" t="str">
        <f t="shared" ref="L452:L503" si="14">IF($A452="","",SUM(D452:K452))</f>
        <v/>
      </c>
      <c r="M452" s="21" t="str">
        <f>IF($A452="","",N(Items!E452))</f>
        <v/>
      </c>
      <c r="N452" s="23" t="str">
        <f t="shared" ref="N452:N503" si="15">IF($A452="","",IF(COUNTIF(D452:K452,"&lt;0")&gt;0,"Negative",IF(L452&lt;=M452,"Reorder","OK")))</f>
        <v/>
      </c>
      <c r="O452" s="21" t="str">
        <f>IF($A452="","",IF(L452&lt;=M452,MAX(0,N(Items!F452)-L452),0))</f>
        <v/>
      </c>
      <c r="P452" s="24" t="str">
        <f>IF($A452="","",ROUND(L452*N(Items!D452),2))</f>
        <v/>
      </c>
    </row>
    <row r="453" spans="1:16" x14ac:dyDescent="0.3">
      <c r="A453" s="16" t="str">
        <f>IF(Items!A453="","",Items!A453)</f>
        <v/>
      </c>
      <c r="B453" s="16" t="str">
        <f>IF($A453="","",Items!B453)</f>
        <v/>
      </c>
      <c r="C453" s="16" t="str">
        <f>IF($A453="","",Items!C453&amp;"")</f>
        <v/>
      </c>
      <c r="D453" s="21" t="str">
        <f>IF(OR($A453="",Locations!$A$7=""),"",N(Opening!C453)+SUMIFS(Movements!$D$4:$D$2003,Movements!$B$4:$B$2003,$A453,Movements!$F$4:$F$2003,Locations!$A$7)-SUMIFS(Movements!$D$4:$D$2003,Movements!$B$4:$B$2003,$A453,Movements!$E$4:$E$2003,Locations!$A$7))</f>
        <v/>
      </c>
      <c r="E453" s="21" t="str">
        <f>IF(OR($A453="",Locations!$A$8=""),"",N(Opening!D453)+SUMIFS(Movements!$D$4:$D$2003,Movements!$B$4:$B$2003,$A453,Movements!$F$4:$F$2003,Locations!$A$8)-SUMIFS(Movements!$D$4:$D$2003,Movements!$B$4:$B$2003,$A453,Movements!$E$4:$E$2003,Locations!$A$8))</f>
        <v/>
      </c>
      <c r="F453" s="21" t="str">
        <f>IF(OR($A453="",Locations!$A$9=""),"",N(Opening!E453)+SUMIFS(Movements!$D$4:$D$2003,Movements!$B$4:$B$2003,$A453,Movements!$F$4:$F$2003,Locations!$A$9)-SUMIFS(Movements!$D$4:$D$2003,Movements!$B$4:$B$2003,$A453,Movements!$E$4:$E$2003,Locations!$A$9))</f>
        <v/>
      </c>
      <c r="G453" s="21" t="str">
        <f>IF(OR($A453="",Locations!$A$10=""),"",N(Opening!F453)+SUMIFS(Movements!$D$4:$D$2003,Movements!$B$4:$B$2003,$A453,Movements!$F$4:$F$2003,Locations!$A$10)-SUMIFS(Movements!$D$4:$D$2003,Movements!$B$4:$B$2003,$A453,Movements!$E$4:$E$2003,Locations!$A$10))</f>
        <v/>
      </c>
      <c r="H453" s="21" t="str">
        <f>IF(OR($A453="",Locations!$A$11=""),"",N(Opening!G453)+SUMIFS(Movements!$D$4:$D$2003,Movements!$B$4:$B$2003,$A453,Movements!$F$4:$F$2003,Locations!$A$11)-SUMIFS(Movements!$D$4:$D$2003,Movements!$B$4:$B$2003,$A453,Movements!$E$4:$E$2003,Locations!$A$11))</f>
        <v/>
      </c>
      <c r="I453" s="21" t="str">
        <f>IF(OR($A453="",Locations!$A$12=""),"",N(Opening!H453)+SUMIFS(Movements!$D$4:$D$2003,Movements!$B$4:$B$2003,$A453,Movements!$F$4:$F$2003,Locations!$A$12)-SUMIFS(Movements!$D$4:$D$2003,Movements!$B$4:$B$2003,$A453,Movements!$E$4:$E$2003,Locations!$A$12))</f>
        <v/>
      </c>
      <c r="J453" s="21" t="str">
        <f>IF(OR($A453="",Locations!$A$13=""),"",N(Opening!I453)+SUMIFS(Movements!$D$4:$D$2003,Movements!$B$4:$B$2003,$A453,Movements!$F$4:$F$2003,Locations!$A$13)-SUMIFS(Movements!$D$4:$D$2003,Movements!$B$4:$B$2003,$A453,Movements!$E$4:$E$2003,Locations!$A$13))</f>
        <v/>
      </c>
      <c r="K453" s="21" t="str">
        <f>IF(OR($A453="",Locations!$A$14=""),"",N(Opening!J453)+SUMIFS(Movements!$D$4:$D$2003,Movements!$B$4:$B$2003,$A453,Movements!$F$4:$F$2003,Locations!$A$14)-SUMIFS(Movements!$D$4:$D$2003,Movements!$B$4:$B$2003,$A453,Movements!$E$4:$E$2003,Locations!$A$14))</f>
        <v/>
      </c>
      <c r="L453" s="22" t="str">
        <f t="shared" si="14"/>
        <v/>
      </c>
      <c r="M453" s="21" t="str">
        <f>IF($A453="","",N(Items!E453))</f>
        <v/>
      </c>
      <c r="N453" s="23" t="str">
        <f t="shared" si="15"/>
        <v/>
      </c>
      <c r="O453" s="21" t="str">
        <f>IF($A453="","",IF(L453&lt;=M453,MAX(0,N(Items!F453)-L453),0))</f>
        <v/>
      </c>
      <c r="P453" s="24" t="str">
        <f>IF($A453="","",ROUND(L453*N(Items!D453),2))</f>
        <v/>
      </c>
    </row>
    <row r="454" spans="1:16" x14ac:dyDescent="0.3">
      <c r="A454" s="16" t="str">
        <f>IF(Items!A454="","",Items!A454)</f>
        <v/>
      </c>
      <c r="B454" s="16" t="str">
        <f>IF($A454="","",Items!B454)</f>
        <v/>
      </c>
      <c r="C454" s="16" t="str">
        <f>IF($A454="","",Items!C454&amp;"")</f>
        <v/>
      </c>
      <c r="D454" s="21" t="str">
        <f>IF(OR($A454="",Locations!$A$7=""),"",N(Opening!C454)+SUMIFS(Movements!$D$4:$D$2003,Movements!$B$4:$B$2003,$A454,Movements!$F$4:$F$2003,Locations!$A$7)-SUMIFS(Movements!$D$4:$D$2003,Movements!$B$4:$B$2003,$A454,Movements!$E$4:$E$2003,Locations!$A$7))</f>
        <v/>
      </c>
      <c r="E454" s="21" t="str">
        <f>IF(OR($A454="",Locations!$A$8=""),"",N(Opening!D454)+SUMIFS(Movements!$D$4:$D$2003,Movements!$B$4:$B$2003,$A454,Movements!$F$4:$F$2003,Locations!$A$8)-SUMIFS(Movements!$D$4:$D$2003,Movements!$B$4:$B$2003,$A454,Movements!$E$4:$E$2003,Locations!$A$8))</f>
        <v/>
      </c>
      <c r="F454" s="21" t="str">
        <f>IF(OR($A454="",Locations!$A$9=""),"",N(Opening!E454)+SUMIFS(Movements!$D$4:$D$2003,Movements!$B$4:$B$2003,$A454,Movements!$F$4:$F$2003,Locations!$A$9)-SUMIFS(Movements!$D$4:$D$2003,Movements!$B$4:$B$2003,$A454,Movements!$E$4:$E$2003,Locations!$A$9))</f>
        <v/>
      </c>
      <c r="G454" s="21" t="str">
        <f>IF(OR($A454="",Locations!$A$10=""),"",N(Opening!F454)+SUMIFS(Movements!$D$4:$D$2003,Movements!$B$4:$B$2003,$A454,Movements!$F$4:$F$2003,Locations!$A$10)-SUMIFS(Movements!$D$4:$D$2003,Movements!$B$4:$B$2003,$A454,Movements!$E$4:$E$2003,Locations!$A$10))</f>
        <v/>
      </c>
      <c r="H454" s="21" t="str">
        <f>IF(OR($A454="",Locations!$A$11=""),"",N(Opening!G454)+SUMIFS(Movements!$D$4:$D$2003,Movements!$B$4:$B$2003,$A454,Movements!$F$4:$F$2003,Locations!$A$11)-SUMIFS(Movements!$D$4:$D$2003,Movements!$B$4:$B$2003,$A454,Movements!$E$4:$E$2003,Locations!$A$11))</f>
        <v/>
      </c>
      <c r="I454" s="21" t="str">
        <f>IF(OR($A454="",Locations!$A$12=""),"",N(Opening!H454)+SUMIFS(Movements!$D$4:$D$2003,Movements!$B$4:$B$2003,$A454,Movements!$F$4:$F$2003,Locations!$A$12)-SUMIFS(Movements!$D$4:$D$2003,Movements!$B$4:$B$2003,$A454,Movements!$E$4:$E$2003,Locations!$A$12))</f>
        <v/>
      </c>
      <c r="J454" s="21" t="str">
        <f>IF(OR($A454="",Locations!$A$13=""),"",N(Opening!I454)+SUMIFS(Movements!$D$4:$D$2003,Movements!$B$4:$B$2003,$A454,Movements!$F$4:$F$2003,Locations!$A$13)-SUMIFS(Movements!$D$4:$D$2003,Movements!$B$4:$B$2003,$A454,Movements!$E$4:$E$2003,Locations!$A$13))</f>
        <v/>
      </c>
      <c r="K454" s="21" t="str">
        <f>IF(OR($A454="",Locations!$A$14=""),"",N(Opening!J454)+SUMIFS(Movements!$D$4:$D$2003,Movements!$B$4:$B$2003,$A454,Movements!$F$4:$F$2003,Locations!$A$14)-SUMIFS(Movements!$D$4:$D$2003,Movements!$B$4:$B$2003,$A454,Movements!$E$4:$E$2003,Locations!$A$14))</f>
        <v/>
      </c>
      <c r="L454" s="22" t="str">
        <f t="shared" si="14"/>
        <v/>
      </c>
      <c r="M454" s="21" t="str">
        <f>IF($A454="","",N(Items!E454))</f>
        <v/>
      </c>
      <c r="N454" s="23" t="str">
        <f t="shared" si="15"/>
        <v/>
      </c>
      <c r="O454" s="21" t="str">
        <f>IF($A454="","",IF(L454&lt;=M454,MAX(0,N(Items!F454)-L454),0))</f>
        <v/>
      </c>
      <c r="P454" s="24" t="str">
        <f>IF($A454="","",ROUND(L454*N(Items!D454),2))</f>
        <v/>
      </c>
    </row>
    <row r="455" spans="1:16" x14ac:dyDescent="0.3">
      <c r="A455" s="16" t="str">
        <f>IF(Items!A455="","",Items!A455)</f>
        <v/>
      </c>
      <c r="B455" s="16" t="str">
        <f>IF($A455="","",Items!B455)</f>
        <v/>
      </c>
      <c r="C455" s="16" t="str">
        <f>IF($A455="","",Items!C455&amp;"")</f>
        <v/>
      </c>
      <c r="D455" s="21" t="str">
        <f>IF(OR($A455="",Locations!$A$7=""),"",N(Opening!C455)+SUMIFS(Movements!$D$4:$D$2003,Movements!$B$4:$B$2003,$A455,Movements!$F$4:$F$2003,Locations!$A$7)-SUMIFS(Movements!$D$4:$D$2003,Movements!$B$4:$B$2003,$A455,Movements!$E$4:$E$2003,Locations!$A$7))</f>
        <v/>
      </c>
      <c r="E455" s="21" t="str">
        <f>IF(OR($A455="",Locations!$A$8=""),"",N(Opening!D455)+SUMIFS(Movements!$D$4:$D$2003,Movements!$B$4:$B$2003,$A455,Movements!$F$4:$F$2003,Locations!$A$8)-SUMIFS(Movements!$D$4:$D$2003,Movements!$B$4:$B$2003,$A455,Movements!$E$4:$E$2003,Locations!$A$8))</f>
        <v/>
      </c>
      <c r="F455" s="21" t="str">
        <f>IF(OR($A455="",Locations!$A$9=""),"",N(Opening!E455)+SUMIFS(Movements!$D$4:$D$2003,Movements!$B$4:$B$2003,$A455,Movements!$F$4:$F$2003,Locations!$A$9)-SUMIFS(Movements!$D$4:$D$2003,Movements!$B$4:$B$2003,$A455,Movements!$E$4:$E$2003,Locations!$A$9))</f>
        <v/>
      </c>
      <c r="G455" s="21" t="str">
        <f>IF(OR($A455="",Locations!$A$10=""),"",N(Opening!F455)+SUMIFS(Movements!$D$4:$D$2003,Movements!$B$4:$B$2003,$A455,Movements!$F$4:$F$2003,Locations!$A$10)-SUMIFS(Movements!$D$4:$D$2003,Movements!$B$4:$B$2003,$A455,Movements!$E$4:$E$2003,Locations!$A$10))</f>
        <v/>
      </c>
      <c r="H455" s="21" t="str">
        <f>IF(OR($A455="",Locations!$A$11=""),"",N(Opening!G455)+SUMIFS(Movements!$D$4:$D$2003,Movements!$B$4:$B$2003,$A455,Movements!$F$4:$F$2003,Locations!$A$11)-SUMIFS(Movements!$D$4:$D$2003,Movements!$B$4:$B$2003,$A455,Movements!$E$4:$E$2003,Locations!$A$11))</f>
        <v/>
      </c>
      <c r="I455" s="21" t="str">
        <f>IF(OR($A455="",Locations!$A$12=""),"",N(Opening!H455)+SUMIFS(Movements!$D$4:$D$2003,Movements!$B$4:$B$2003,$A455,Movements!$F$4:$F$2003,Locations!$A$12)-SUMIFS(Movements!$D$4:$D$2003,Movements!$B$4:$B$2003,$A455,Movements!$E$4:$E$2003,Locations!$A$12))</f>
        <v/>
      </c>
      <c r="J455" s="21" t="str">
        <f>IF(OR($A455="",Locations!$A$13=""),"",N(Opening!I455)+SUMIFS(Movements!$D$4:$D$2003,Movements!$B$4:$B$2003,$A455,Movements!$F$4:$F$2003,Locations!$A$13)-SUMIFS(Movements!$D$4:$D$2003,Movements!$B$4:$B$2003,$A455,Movements!$E$4:$E$2003,Locations!$A$13))</f>
        <v/>
      </c>
      <c r="K455" s="21" t="str">
        <f>IF(OR($A455="",Locations!$A$14=""),"",N(Opening!J455)+SUMIFS(Movements!$D$4:$D$2003,Movements!$B$4:$B$2003,$A455,Movements!$F$4:$F$2003,Locations!$A$14)-SUMIFS(Movements!$D$4:$D$2003,Movements!$B$4:$B$2003,$A455,Movements!$E$4:$E$2003,Locations!$A$14))</f>
        <v/>
      </c>
      <c r="L455" s="22" t="str">
        <f t="shared" si="14"/>
        <v/>
      </c>
      <c r="M455" s="21" t="str">
        <f>IF($A455="","",N(Items!E455))</f>
        <v/>
      </c>
      <c r="N455" s="23" t="str">
        <f t="shared" si="15"/>
        <v/>
      </c>
      <c r="O455" s="21" t="str">
        <f>IF($A455="","",IF(L455&lt;=M455,MAX(0,N(Items!F455)-L455),0))</f>
        <v/>
      </c>
      <c r="P455" s="24" t="str">
        <f>IF($A455="","",ROUND(L455*N(Items!D455),2))</f>
        <v/>
      </c>
    </row>
    <row r="456" spans="1:16" x14ac:dyDescent="0.3">
      <c r="A456" s="16" t="str">
        <f>IF(Items!A456="","",Items!A456)</f>
        <v/>
      </c>
      <c r="B456" s="16" t="str">
        <f>IF($A456="","",Items!B456)</f>
        <v/>
      </c>
      <c r="C456" s="16" t="str">
        <f>IF($A456="","",Items!C456&amp;"")</f>
        <v/>
      </c>
      <c r="D456" s="21" t="str">
        <f>IF(OR($A456="",Locations!$A$7=""),"",N(Opening!C456)+SUMIFS(Movements!$D$4:$D$2003,Movements!$B$4:$B$2003,$A456,Movements!$F$4:$F$2003,Locations!$A$7)-SUMIFS(Movements!$D$4:$D$2003,Movements!$B$4:$B$2003,$A456,Movements!$E$4:$E$2003,Locations!$A$7))</f>
        <v/>
      </c>
      <c r="E456" s="21" t="str">
        <f>IF(OR($A456="",Locations!$A$8=""),"",N(Opening!D456)+SUMIFS(Movements!$D$4:$D$2003,Movements!$B$4:$B$2003,$A456,Movements!$F$4:$F$2003,Locations!$A$8)-SUMIFS(Movements!$D$4:$D$2003,Movements!$B$4:$B$2003,$A456,Movements!$E$4:$E$2003,Locations!$A$8))</f>
        <v/>
      </c>
      <c r="F456" s="21" t="str">
        <f>IF(OR($A456="",Locations!$A$9=""),"",N(Opening!E456)+SUMIFS(Movements!$D$4:$D$2003,Movements!$B$4:$B$2003,$A456,Movements!$F$4:$F$2003,Locations!$A$9)-SUMIFS(Movements!$D$4:$D$2003,Movements!$B$4:$B$2003,$A456,Movements!$E$4:$E$2003,Locations!$A$9))</f>
        <v/>
      </c>
      <c r="G456" s="21" t="str">
        <f>IF(OR($A456="",Locations!$A$10=""),"",N(Opening!F456)+SUMIFS(Movements!$D$4:$D$2003,Movements!$B$4:$B$2003,$A456,Movements!$F$4:$F$2003,Locations!$A$10)-SUMIFS(Movements!$D$4:$D$2003,Movements!$B$4:$B$2003,$A456,Movements!$E$4:$E$2003,Locations!$A$10))</f>
        <v/>
      </c>
      <c r="H456" s="21" t="str">
        <f>IF(OR($A456="",Locations!$A$11=""),"",N(Opening!G456)+SUMIFS(Movements!$D$4:$D$2003,Movements!$B$4:$B$2003,$A456,Movements!$F$4:$F$2003,Locations!$A$11)-SUMIFS(Movements!$D$4:$D$2003,Movements!$B$4:$B$2003,$A456,Movements!$E$4:$E$2003,Locations!$A$11))</f>
        <v/>
      </c>
      <c r="I456" s="21" t="str">
        <f>IF(OR($A456="",Locations!$A$12=""),"",N(Opening!H456)+SUMIFS(Movements!$D$4:$D$2003,Movements!$B$4:$B$2003,$A456,Movements!$F$4:$F$2003,Locations!$A$12)-SUMIFS(Movements!$D$4:$D$2003,Movements!$B$4:$B$2003,$A456,Movements!$E$4:$E$2003,Locations!$A$12))</f>
        <v/>
      </c>
      <c r="J456" s="21" t="str">
        <f>IF(OR($A456="",Locations!$A$13=""),"",N(Opening!I456)+SUMIFS(Movements!$D$4:$D$2003,Movements!$B$4:$B$2003,$A456,Movements!$F$4:$F$2003,Locations!$A$13)-SUMIFS(Movements!$D$4:$D$2003,Movements!$B$4:$B$2003,$A456,Movements!$E$4:$E$2003,Locations!$A$13))</f>
        <v/>
      </c>
      <c r="K456" s="21" t="str">
        <f>IF(OR($A456="",Locations!$A$14=""),"",N(Opening!J456)+SUMIFS(Movements!$D$4:$D$2003,Movements!$B$4:$B$2003,$A456,Movements!$F$4:$F$2003,Locations!$A$14)-SUMIFS(Movements!$D$4:$D$2003,Movements!$B$4:$B$2003,$A456,Movements!$E$4:$E$2003,Locations!$A$14))</f>
        <v/>
      </c>
      <c r="L456" s="22" t="str">
        <f t="shared" si="14"/>
        <v/>
      </c>
      <c r="M456" s="21" t="str">
        <f>IF($A456="","",N(Items!E456))</f>
        <v/>
      </c>
      <c r="N456" s="23" t="str">
        <f t="shared" si="15"/>
        <v/>
      </c>
      <c r="O456" s="21" t="str">
        <f>IF($A456="","",IF(L456&lt;=M456,MAX(0,N(Items!F456)-L456),0))</f>
        <v/>
      </c>
      <c r="P456" s="24" t="str">
        <f>IF($A456="","",ROUND(L456*N(Items!D456),2))</f>
        <v/>
      </c>
    </row>
    <row r="457" spans="1:16" x14ac:dyDescent="0.3">
      <c r="A457" s="16" t="str">
        <f>IF(Items!A457="","",Items!A457)</f>
        <v/>
      </c>
      <c r="B457" s="16" t="str">
        <f>IF($A457="","",Items!B457)</f>
        <v/>
      </c>
      <c r="C457" s="16" t="str">
        <f>IF($A457="","",Items!C457&amp;"")</f>
        <v/>
      </c>
      <c r="D457" s="21" t="str">
        <f>IF(OR($A457="",Locations!$A$7=""),"",N(Opening!C457)+SUMIFS(Movements!$D$4:$D$2003,Movements!$B$4:$B$2003,$A457,Movements!$F$4:$F$2003,Locations!$A$7)-SUMIFS(Movements!$D$4:$D$2003,Movements!$B$4:$B$2003,$A457,Movements!$E$4:$E$2003,Locations!$A$7))</f>
        <v/>
      </c>
      <c r="E457" s="21" t="str">
        <f>IF(OR($A457="",Locations!$A$8=""),"",N(Opening!D457)+SUMIFS(Movements!$D$4:$D$2003,Movements!$B$4:$B$2003,$A457,Movements!$F$4:$F$2003,Locations!$A$8)-SUMIFS(Movements!$D$4:$D$2003,Movements!$B$4:$B$2003,$A457,Movements!$E$4:$E$2003,Locations!$A$8))</f>
        <v/>
      </c>
      <c r="F457" s="21" t="str">
        <f>IF(OR($A457="",Locations!$A$9=""),"",N(Opening!E457)+SUMIFS(Movements!$D$4:$D$2003,Movements!$B$4:$B$2003,$A457,Movements!$F$4:$F$2003,Locations!$A$9)-SUMIFS(Movements!$D$4:$D$2003,Movements!$B$4:$B$2003,$A457,Movements!$E$4:$E$2003,Locations!$A$9))</f>
        <v/>
      </c>
      <c r="G457" s="21" t="str">
        <f>IF(OR($A457="",Locations!$A$10=""),"",N(Opening!F457)+SUMIFS(Movements!$D$4:$D$2003,Movements!$B$4:$B$2003,$A457,Movements!$F$4:$F$2003,Locations!$A$10)-SUMIFS(Movements!$D$4:$D$2003,Movements!$B$4:$B$2003,$A457,Movements!$E$4:$E$2003,Locations!$A$10))</f>
        <v/>
      </c>
      <c r="H457" s="21" t="str">
        <f>IF(OR($A457="",Locations!$A$11=""),"",N(Opening!G457)+SUMIFS(Movements!$D$4:$D$2003,Movements!$B$4:$B$2003,$A457,Movements!$F$4:$F$2003,Locations!$A$11)-SUMIFS(Movements!$D$4:$D$2003,Movements!$B$4:$B$2003,$A457,Movements!$E$4:$E$2003,Locations!$A$11))</f>
        <v/>
      </c>
      <c r="I457" s="21" t="str">
        <f>IF(OR($A457="",Locations!$A$12=""),"",N(Opening!H457)+SUMIFS(Movements!$D$4:$D$2003,Movements!$B$4:$B$2003,$A457,Movements!$F$4:$F$2003,Locations!$A$12)-SUMIFS(Movements!$D$4:$D$2003,Movements!$B$4:$B$2003,$A457,Movements!$E$4:$E$2003,Locations!$A$12))</f>
        <v/>
      </c>
      <c r="J457" s="21" t="str">
        <f>IF(OR($A457="",Locations!$A$13=""),"",N(Opening!I457)+SUMIFS(Movements!$D$4:$D$2003,Movements!$B$4:$B$2003,$A457,Movements!$F$4:$F$2003,Locations!$A$13)-SUMIFS(Movements!$D$4:$D$2003,Movements!$B$4:$B$2003,$A457,Movements!$E$4:$E$2003,Locations!$A$13))</f>
        <v/>
      </c>
      <c r="K457" s="21" t="str">
        <f>IF(OR($A457="",Locations!$A$14=""),"",N(Opening!J457)+SUMIFS(Movements!$D$4:$D$2003,Movements!$B$4:$B$2003,$A457,Movements!$F$4:$F$2003,Locations!$A$14)-SUMIFS(Movements!$D$4:$D$2003,Movements!$B$4:$B$2003,$A457,Movements!$E$4:$E$2003,Locations!$A$14))</f>
        <v/>
      </c>
      <c r="L457" s="22" t="str">
        <f t="shared" si="14"/>
        <v/>
      </c>
      <c r="M457" s="21" t="str">
        <f>IF($A457="","",N(Items!E457))</f>
        <v/>
      </c>
      <c r="N457" s="23" t="str">
        <f t="shared" si="15"/>
        <v/>
      </c>
      <c r="O457" s="21" t="str">
        <f>IF($A457="","",IF(L457&lt;=M457,MAX(0,N(Items!F457)-L457),0))</f>
        <v/>
      </c>
      <c r="P457" s="24" t="str">
        <f>IF($A457="","",ROUND(L457*N(Items!D457),2))</f>
        <v/>
      </c>
    </row>
    <row r="458" spans="1:16" x14ac:dyDescent="0.3">
      <c r="A458" s="16" t="str">
        <f>IF(Items!A458="","",Items!A458)</f>
        <v/>
      </c>
      <c r="B458" s="16" t="str">
        <f>IF($A458="","",Items!B458)</f>
        <v/>
      </c>
      <c r="C458" s="16" t="str">
        <f>IF($A458="","",Items!C458&amp;"")</f>
        <v/>
      </c>
      <c r="D458" s="21" t="str">
        <f>IF(OR($A458="",Locations!$A$7=""),"",N(Opening!C458)+SUMIFS(Movements!$D$4:$D$2003,Movements!$B$4:$B$2003,$A458,Movements!$F$4:$F$2003,Locations!$A$7)-SUMIFS(Movements!$D$4:$D$2003,Movements!$B$4:$B$2003,$A458,Movements!$E$4:$E$2003,Locations!$A$7))</f>
        <v/>
      </c>
      <c r="E458" s="21" t="str">
        <f>IF(OR($A458="",Locations!$A$8=""),"",N(Opening!D458)+SUMIFS(Movements!$D$4:$D$2003,Movements!$B$4:$B$2003,$A458,Movements!$F$4:$F$2003,Locations!$A$8)-SUMIFS(Movements!$D$4:$D$2003,Movements!$B$4:$B$2003,$A458,Movements!$E$4:$E$2003,Locations!$A$8))</f>
        <v/>
      </c>
      <c r="F458" s="21" t="str">
        <f>IF(OR($A458="",Locations!$A$9=""),"",N(Opening!E458)+SUMIFS(Movements!$D$4:$D$2003,Movements!$B$4:$B$2003,$A458,Movements!$F$4:$F$2003,Locations!$A$9)-SUMIFS(Movements!$D$4:$D$2003,Movements!$B$4:$B$2003,$A458,Movements!$E$4:$E$2003,Locations!$A$9))</f>
        <v/>
      </c>
      <c r="G458" s="21" t="str">
        <f>IF(OR($A458="",Locations!$A$10=""),"",N(Opening!F458)+SUMIFS(Movements!$D$4:$D$2003,Movements!$B$4:$B$2003,$A458,Movements!$F$4:$F$2003,Locations!$A$10)-SUMIFS(Movements!$D$4:$D$2003,Movements!$B$4:$B$2003,$A458,Movements!$E$4:$E$2003,Locations!$A$10))</f>
        <v/>
      </c>
      <c r="H458" s="21" t="str">
        <f>IF(OR($A458="",Locations!$A$11=""),"",N(Opening!G458)+SUMIFS(Movements!$D$4:$D$2003,Movements!$B$4:$B$2003,$A458,Movements!$F$4:$F$2003,Locations!$A$11)-SUMIFS(Movements!$D$4:$D$2003,Movements!$B$4:$B$2003,$A458,Movements!$E$4:$E$2003,Locations!$A$11))</f>
        <v/>
      </c>
      <c r="I458" s="21" t="str">
        <f>IF(OR($A458="",Locations!$A$12=""),"",N(Opening!H458)+SUMIFS(Movements!$D$4:$D$2003,Movements!$B$4:$B$2003,$A458,Movements!$F$4:$F$2003,Locations!$A$12)-SUMIFS(Movements!$D$4:$D$2003,Movements!$B$4:$B$2003,$A458,Movements!$E$4:$E$2003,Locations!$A$12))</f>
        <v/>
      </c>
      <c r="J458" s="21" t="str">
        <f>IF(OR($A458="",Locations!$A$13=""),"",N(Opening!I458)+SUMIFS(Movements!$D$4:$D$2003,Movements!$B$4:$B$2003,$A458,Movements!$F$4:$F$2003,Locations!$A$13)-SUMIFS(Movements!$D$4:$D$2003,Movements!$B$4:$B$2003,$A458,Movements!$E$4:$E$2003,Locations!$A$13))</f>
        <v/>
      </c>
      <c r="K458" s="21" t="str">
        <f>IF(OR($A458="",Locations!$A$14=""),"",N(Opening!J458)+SUMIFS(Movements!$D$4:$D$2003,Movements!$B$4:$B$2003,$A458,Movements!$F$4:$F$2003,Locations!$A$14)-SUMIFS(Movements!$D$4:$D$2003,Movements!$B$4:$B$2003,$A458,Movements!$E$4:$E$2003,Locations!$A$14))</f>
        <v/>
      </c>
      <c r="L458" s="22" t="str">
        <f t="shared" si="14"/>
        <v/>
      </c>
      <c r="M458" s="21" t="str">
        <f>IF($A458="","",N(Items!E458))</f>
        <v/>
      </c>
      <c r="N458" s="23" t="str">
        <f t="shared" si="15"/>
        <v/>
      </c>
      <c r="O458" s="21" t="str">
        <f>IF($A458="","",IF(L458&lt;=M458,MAX(0,N(Items!F458)-L458),0))</f>
        <v/>
      </c>
      <c r="P458" s="24" t="str">
        <f>IF($A458="","",ROUND(L458*N(Items!D458),2))</f>
        <v/>
      </c>
    </row>
    <row r="459" spans="1:16" x14ac:dyDescent="0.3">
      <c r="A459" s="16" t="str">
        <f>IF(Items!A459="","",Items!A459)</f>
        <v/>
      </c>
      <c r="B459" s="16" t="str">
        <f>IF($A459="","",Items!B459)</f>
        <v/>
      </c>
      <c r="C459" s="16" t="str">
        <f>IF($A459="","",Items!C459&amp;"")</f>
        <v/>
      </c>
      <c r="D459" s="21" t="str">
        <f>IF(OR($A459="",Locations!$A$7=""),"",N(Opening!C459)+SUMIFS(Movements!$D$4:$D$2003,Movements!$B$4:$B$2003,$A459,Movements!$F$4:$F$2003,Locations!$A$7)-SUMIFS(Movements!$D$4:$D$2003,Movements!$B$4:$B$2003,$A459,Movements!$E$4:$E$2003,Locations!$A$7))</f>
        <v/>
      </c>
      <c r="E459" s="21" t="str">
        <f>IF(OR($A459="",Locations!$A$8=""),"",N(Opening!D459)+SUMIFS(Movements!$D$4:$D$2003,Movements!$B$4:$B$2003,$A459,Movements!$F$4:$F$2003,Locations!$A$8)-SUMIFS(Movements!$D$4:$D$2003,Movements!$B$4:$B$2003,$A459,Movements!$E$4:$E$2003,Locations!$A$8))</f>
        <v/>
      </c>
      <c r="F459" s="21" t="str">
        <f>IF(OR($A459="",Locations!$A$9=""),"",N(Opening!E459)+SUMIFS(Movements!$D$4:$D$2003,Movements!$B$4:$B$2003,$A459,Movements!$F$4:$F$2003,Locations!$A$9)-SUMIFS(Movements!$D$4:$D$2003,Movements!$B$4:$B$2003,$A459,Movements!$E$4:$E$2003,Locations!$A$9))</f>
        <v/>
      </c>
      <c r="G459" s="21" t="str">
        <f>IF(OR($A459="",Locations!$A$10=""),"",N(Opening!F459)+SUMIFS(Movements!$D$4:$D$2003,Movements!$B$4:$B$2003,$A459,Movements!$F$4:$F$2003,Locations!$A$10)-SUMIFS(Movements!$D$4:$D$2003,Movements!$B$4:$B$2003,$A459,Movements!$E$4:$E$2003,Locations!$A$10))</f>
        <v/>
      </c>
      <c r="H459" s="21" t="str">
        <f>IF(OR($A459="",Locations!$A$11=""),"",N(Opening!G459)+SUMIFS(Movements!$D$4:$D$2003,Movements!$B$4:$B$2003,$A459,Movements!$F$4:$F$2003,Locations!$A$11)-SUMIFS(Movements!$D$4:$D$2003,Movements!$B$4:$B$2003,$A459,Movements!$E$4:$E$2003,Locations!$A$11))</f>
        <v/>
      </c>
      <c r="I459" s="21" t="str">
        <f>IF(OR($A459="",Locations!$A$12=""),"",N(Opening!H459)+SUMIFS(Movements!$D$4:$D$2003,Movements!$B$4:$B$2003,$A459,Movements!$F$4:$F$2003,Locations!$A$12)-SUMIFS(Movements!$D$4:$D$2003,Movements!$B$4:$B$2003,$A459,Movements!$E$4:$E$2003,Locations!$A$12))</f>
        <v/>
      </c>
      <c r="J459" s="21" t="str">
        <f>IF(OR($A459="",Locations!$A$13=""),"",N(Opening!I459)+SUMIFS(Movements!$D$4:$D$2003,Movements!$B$4:$B$2003,$A459,Movements!$F$4:$F$2003,Locations!$A$13)-SUMIFS(Movements!$D$4:$D$2003,Movements!$B$4:$B$2003,$A459,Movements!$E$4:$E$2003,Locations!$A$13))</f>
        <v/>
      </c>
      <c r="K459" s="21" t="str">
        <f>IF(OR($A459="",Locations!$A$14=""),"",N(Opening!J459)+SUMIFS(Movements!$D$4:$D$2003,Movements!$B$4:$B$2003,$A459,Movements!$F$4:$F$2003,Locations!$A$14)-SUMIFS(Movements!$D$4:$D$2003,Movements!$B$4:$B$2003,$A459,Movements!$E$4:$E$2003,Locations!$A$14))</f>
        <v/>
      </c>
      <c r="L459" s="22" t="str">
        <f t="shared" si="14"/>
        <v/>
      </c>
      <c r="M459" s="21" t="str">
        <f>IF($A459="","",N(Items!E459))</f>
        <v/>
      </c>
      <c r="N459" s="23" t="str">
        <f t="shared" si="15"/>
        <v/>
      </c>
      <c r="O459" s="21" t="str">
        <f>IF($A459="","",IF(L459&lt;=M459,MAX(0,N(Items!F459)-L459),0))</f>
        <v/>
      </c>
      <c r="P459" s="24" t="str">
        <f>IF($A459="","",ROUND(L459*N(Items!D459),2))</f>
        <v/>
      </c>
    </row>
    <row r="460" spans="1:16" x14ac:dyDescent="0.3">
      <c r="A460" s="16" t="str">
        <f>IF(Items!A460="","",Items!A460)</f>
        <v/>
      </c>
      <c r="B460" s="16" t="str">
        <f>IF($A460="","",Items!B460)</f>
        <v/>
      </c>
      <c r="C460" s="16" t="str">
        <f>IF($A460="","",Items!C460&amp;"")</f>
        <v/>
      </c>
      <c r="D460" s="21" t="str">
        <f>IF(OR($A460="",Locations!$A$7=""),"",N(Opening!C460)+SUMIFS(Movements!$D$4:$D$2003,Movements!$B$4:$B$2003,$A460,Movements!$F$4:$F$2003,Locations!$A$7)-SUMIFS(Movements!$D$4:$D$2003,Movements!$B$4:$B$2003,$A460,Movements!$E$4:$E$2003,Locations!$A$7))</f>
        <v/>
      </c>
      <c r="E460" s="21" t="str">
        <f>IF(OR($A460="",Locations!$A$8=""),"",N(Opening!D460)+SUMIFS(Movements!$D$4:$D$2003,Movements!$B$4:$B$2003,$A460,Movements!$F$4:$F$2003,Locations!$A$8)-SUMIFS(Movements!$D$4:$D$2003,Movements!$B$4:$B$2003,$A460,Movements!$E$4:$E$2003,Locations!$A$8))</f>
        <v/>
      </c>
      <c r="F460" s="21" t="str">
        <f>IF(OR($A460="",Locations!$A$9=""),"",N(Opening!E460)+SUMIFS(Movements!$D$4:$D$2003,Movements!$B$4:$B$2003,$A460,Movements!$F$4:$F$2003,Locations!$A$9)-SUMIFS(Movements!$D$4:$D$2003,Movements!$B$4:$B$2003,$A460,Movements!$E$4:$E$2003,Locations!$A$9))</f>
        <v/>
      </c>
      <c r="G460" s="21" t="str">
        <f>IF(OR($A460="",Locations!$A$10=""),"",N(Opening!F460)+SUMIFS(Movements!$D$4:$D$2003,Movements!$B$4:$B$2003,$A460,Movements!$F$4:$F$2003,Locations!$A$10)-SUMIFS(Movements!$D$4:$D$2003,Movements!$B$4:$B$2003,$A460,Movements!$E$4:$E$2003,Locations!$A$10))</f>
        <v/>
      </c>
      <c r="H460" s="21" t="str">
        <f>IF(OR($A460="",Locations!$A$11=""),"",N(Opening!G460)+SUMIFS(Movements!$D$4:$D$2003,Movements!$B$4:$B$2003,$A460,Movements!$F$4:$F$2003,Locations!$A$11)-SUMIFS(Movements!$D$4:$D$2003,Movements!$B$4:$B$2003,$A460,Movements!$E$4:$E$2003,Locations!$A$11))</f>
        <v/>
      </c>
      <c r="I460" s="21" t="str">
        <f>IF(OR($A460="",Locations!$A$12=""),"",N(Opening!H460)+SUMIFS(Movements!$D$4:$D$2003,Movements!$B$4:$B$2003,$A460,Movements!$F$4:$F$2003,Locations!$A$12)-SUMIFS(Movements!$D$4:$D$2003,Movements!$B$4:$B$2003,$A460,Movements!$E$4:$E$2003,Locations!$A$12))</f>
        <v/>
      </c>
      <c r="J460" s="21" t="str">
        <f>IF(OR($A460="",Locations!$A$13=""),"",N(Opening!I460)+SUMIFS(Movements!$D$4:$D$2003,Movements!$B$4:$B$2003,$A460,Movements!$F$4:$F$2003,Locations!$A$13)-SUMIFS(Movements!$D$4:$D$2003,Movements!$B$4:$B$2003,$A460,Movements!$E$4:$E$2003,Locations!$A$13))</f>
        <v/>
      </c>
      <c r="K460" s="21" t="str">
        <f>IF(OR($A460="",Locations!$A$14=""),"",N(Opening!J460)+SUMIFS(Movements!$D$4:$D$2003,Movements!$B$4:$B$2003,$A460,Movements!$F$4:$F$2003,Locations!$A$14)-SUMIFS(Movements!$D$4:$D$2003,Movements!$B$4:$B$2003,$A460,Movements!$E$4:$E$2003,Locations!$A$14))</f>
        <v/>
      </c>
      <c r="L460" s="22" t="str">
        <f t="shared" si="14"/>
        <v/>
      </c>
      <c r="M460" s="21" t="str">
        <f>IF($A460="","",N(Items!E460))</f>
        <v/>
      </c>
      <c r="N460" s="23" t="str">
        <f t="shared" si="15"/>
        <v/>
      </c>
      <c r="O460" s="21" t="str">
        <f>IF($A460="","",IF(L460&lt;=M460,MAX(0,N(Items!F460)-L460),0))</f>
        <v/>
      </c>
      <c r="P460" s="24" t="str">
        <f>IF($A460="","",ROUND(L460*N(Items!D460),2))</f>
        <v/>
      </c>
    </row>
    <row r="461" spans="1:16" x14ac:dyDescent="0.3">
      <c r="A461" s="16" t="str">
        <f>IF(Items!A461="","",Items!A461)</f>
        <v/>
      </c>
      <c r="B461" s="16" t="str">
        <f>IF($A461="","",Items!B461)</f>
        <v/>
      </c>
      <c r="C461" s="16" t="str">
        <f>IF($A461="","",Items!C461&amp;"")</f>
        <v/>
      </c>
      <c r="D461" s="21" t="str">
        <f>IF(OR($A461="",Locations!$A$7=""),"",N(Opening!C461)+SUMIFS(Movements!$D$4:$D$2003,Movements!$B$4:$B$2003,$A461,Movements!$F$4:$F$2003,Locations!$A$7)-SUMIFS(Movements!$D$4:$D$2003,Movements!$B$4:$B$2003,$A461,Movements!$E$4:$E$2003,Locations!$A$7))</f>
        <v/>
      </c>
      <c r="E461" s="21" t="str">
        <f>IF(OR($A461="",Locations!$A$8=""),"",N(Opening!D461)+SUMIFS(Movements!$D$4:$D$2003,Movements!$B$4:$B$2003,$A461,Movements!$F$4:$F$2003,Locations!$A$8)-SUMIFS(Movements!$D$4:$D$2003,Movements!$B$4:$B$2003,$A461,Movements!$E$4:$E$2003,Locations!$A$8))</f>
        <v/>
      </c>
      <c r="F461" s="21" t="str">
        <f>IF(OR($A461="",Locations!$A$9=""),"",N(Opening!E461)+SUMIFS(Movements!$D$4:$D$2003,Movements!$B$4:$B$2003,$A461,Movements!$F$4:$F$2003,Locations!$A$9)-SUMIFS(Movements!$D$4:$D$2003,Movements!$B$4:$B$2003,$A461,Movements!$E$4:$E$2003,Locations!$A$9))</f>
        <v/>
      </c>
      <c r="G461" s="21" t="str">
        <f>IF(OR($A461="",Locations!$A$10=""),"",N(Opening!F461)+SUMIFS(Movements!$D$4:$D$2003,Movements!$B$4:$B$2003,$A461,Movements!$F$4:$F$2003,Locations!$A$10)-SUMIFS(Movements!$D$4:$D$2003,Movements!$B$4:$B$2003,$A461,Movements!$E$4:$E$2003,Locations!$A$10))</f>
        <v/>
      </c>
      <c r="H461" s="21" t="str">
        <f>IF(OR($A461="",Locations!$A$11=""),"",N(Opening!G461)+SUMIFS(Movements!$D$4:$D$2003,Movements!$B$4:$B$2003,$A461,Movements!$F$4:$F$2003,Locations!$A$11)-SUMIFS(Movements!$D$4:$D$2003,Movements!$B$4:$B$2003,$A461,Movements!$E$4:$E$2003,Locations!$A$11))</f>
        <v/>
      </c>
      <c r="I461" s="21" t="str">
        <f>IF(OR($A461="",Locations!$A$12=""),"",N(Opening!H461)+SUMIFS(Movements!$D$4:$D$2003,Movements!$B$4:$B$2003,$A461,Movements!$F$4:$F$2003,Locations!$A$12)-SUMIFS(Movements!$D$4:$D$2003,Movements!$B$4:$B$2003,$A461,Movements!$E$4:$E$2003,Locations!$A$12))</f>
        <v/>
      </c>
      <c r="J461" s="21" t="str">
        <f>IF(OR($A461="",Locations!$A$13=""),"",N(Opening!I461)+SUMIFS(Movements!$D$4:$D$2003,Movements!$B$4:$B$2003,$A461,Movements!$F$4:$F$2003,Locations!$A$13)-SUMIFS(Movements!$D$4:$D$2003,Movements!$B$4:$B$2003,$A461,Movements!$E$4:$E$2003,Locations!$A$13))</f>
        <v/>
      </c>
      <c r="K461" s="21" t="str">
        <f>IF(OR($A461="",Locations!$A$14=""),"",N(Opening!J461)+SUMIFS(Movements!$D$4:$D$2003,Movements!$B$4:$B$2003,$A461,Movements!$F$4:$F$2003,Locations!$A$14)-SUMIFS(Movements!$D$4:$D$2003,Movements!$B$4:$B$2003,$A461,Movements!$E$4:$E$2003,Locations!$A$14))</f>
        <v/>
      </c>
      <c r="L461" s="22" t="str">
        <f t="shared" si="14"/>
        <v/>
      </c>
      <c r="M461" s="21" t="str">
        <f>IF($A461="","",N(Items!E461))</f>
        <v/>
      </c>
      <c r="N461" s="23" t="str">
        <f t="shared" si="15"/>
        <v/>
      </c>
      <c r="O461" s="21" t="str">
        <f>IF($A461="","",IF(L461&lt;=M461,MAX(0,N(Items!F461)-L461),0))</f>
        <v/>
      </c>
      <c r="P461" s="24" t="str">
        <f>IF($A461="","",ROUND(L461*N(Items!D461),2))</f>
        <v/>
      </c>
    </row>
    <row r="462" spans="1:16" x14ac:dyDescent="0.3">
      <c r="A462" s="16" t="str">
        <f>IF(Items!A462="","",Items!A462)</f>
        <v/>
      </c>
      <c r="B462" s="16" t="str">
        <f>IF($A462="","",Items!B462)</f>
        <v/>
      </c>
      <c r="C462" s="16" t="str">
        <f>IF($A462="","",Items!C462&amp;"")</f>
        <v/>
      </c>
      <c r="D462" s="21" t="str">
        <f>IF(OR($A462="",Locations!$A$7=""),"",N(Opening!C462)+SUMIFS(Movements!$D$4:$D$2003,Movements!$B$4:$B$2003,$A462,Movements!$F$4:$F$2003,Locations!$A$7)-SUMIFS(Movements!$D$4:$D$2003,Movements!$B$4:$B$2003,$A462,Movements!$E$4:$E$2003,Locations!$A$7))</f>
        <v/>
      </c>
      <c r="E462" s="21" t="str">
        <f>IF(OR($A462="",Locations!$A$8=""),"",N(Opening!D462)+SUMIFS(Movements!$D$4:$D$2003,Movements!$B$4:$B$2003,$A462,Movements!$F$4:$F$2003,Locations!$A$8)-SUMIFS(Movements!$D$4:$D$2003,Movements!$B$4:$B$2003,$A462,Movements!$E$4:$E$2003,Locations!$A$8))</f>
        <v/>
      </c>
      <c r="F462" s="21" t="str">
        <f>IF(OR($A462="",Locations!$A$9=""),"",N(Opening!E462)+SUMIFS(Movements!$D$4:$D$2003,Movements!$B$4:$B$2003,$A462,Movements!$F$4:$F$2003,Locations!$A$9)-SUMIFS(Movements!$D$4:$D$2003,Movements!$B$4:$B$2003,$A462,Movements!$E$4:$E$2003,Locations!$A$9))</f>
        <v/>
      </c>
      <c r="G462" s="21" t="str">
        <f>IF(OR($A462="",Locations!$A$10=""),"",N(Opening!F462)+SUMIFS(Movements!$D$4:$D$2003,Movements!$B$4:$B$2003,$A462,Movements!$F$4:$F$2003,Locations!$A$10)-SUMIFS(Movements!$D$4:$D$2003,Movements!$B$4:$B$2003,$A462,Movements!$E$4:$E$2003,Locations!$A$10))</f>
        <v/>
      </c>
      <c r="H462" s="21" t="str">
        <f>IF(OR($A462="",Locations!$A$11=""),"",N(Opening!G462)+SUMIFS(Movements!$D$4:$D$2003,Movements!$B$4:$B$2003,$A462,Movements!$F$4:$F$2003,Locations!$A$11)-SUMIFS(Movements!$D$4:$D$2003,Movements!$B$4:$B$2003,$A462,Movements!$E$4:$E$2003,Locations!$A$11))</f>
        <v/>
      </c>
      <c r="I462" s="21" t="str">
        <f>IF(OR($A462="",Locations!$A$12=""),"",N(Opening!H462)+SUMIFS(Movements!$D$4:$D$2003,Movements!$B$4:$B$2003,$A462,Movements!$F$4:$F$2003,Locations!$A$12)-SUMIFS(Movements!$D$4:$D$2003,Movements!$B$4:$B$2003,$A462,Movements!$E$4:$E$2003,Locations!$A$12))</f>
        <v/>
      </c>
      <c r="J462" s="21" t="str">
        <f>IF(OR($A462="",Locations!$A$13=""),"",N(Opening!I462)+SUMIFS(Movements!$D$4:$D$2003,Movements!$B$4:$B$2003,$A462,Movements!$F$4:$F$2003,Locations!$A$13)-SUMIFS(Movements!$D$4:$D$2003,Movements!$B$4:$B$2003,$A462,Movements!$E$4:$E$2003,Locations!$A$13))</f>
        <v/>
      </c>
      <c r="K462" s="21" t="str">
        <f>IF(OR($A462="",Locations!$A$14=""),"",N(Opening!J462)+SUMIFS(Movements!$D$4:$D$2003,Movements!$B$4:$B$2003,$A462,Movements!$F$4:$F$2003,Locations!$A$14)-SUMIFS(Movements!$D$4:$D$2003,Movements!$B$4:$B$2003,$A462,Movements!$E$4:$E$2003,Locations!$A$14))</f>
        <v/>
      </c>
      <c r="L462" s="22" t="str">
        <f t="shared" si="14"/>
        <v/>
      </c>
      <c r="M462" s="21" t="str">
        <f>IF($A462="","",N(Items!E462))</f>
        <v/>
      </c>
      <c r="N462" s="23" t="str">
        <f t="shared" si="15"/>
        <v/>
      </c>
      <c r="O462" s="21" t="str">
        <f>IF($A462="","",IF(L462&lt;=M462,MAX(0,N(Items!F462)-L462),0))</f>
        <v/>
      </c>
      <c r="P462" s="24" t="str">
        <f>IF($A462="","",ROUND(L462*N(Items!D462),2))</f>
        <v/>
      </c>
    </row>
    <row r="463" spans="1:16" x14ac:dyDescent="0.3">
      <c r="A463" s="16" t="str">
        <f>IF(Items!A463="","",Items!A463)</f>
        <v/>
      </c>
      <c r="B463" s="16" t="str">
        <f>IF($A463="","",Items!B463)</f>
        <v/>
      </c>
      <c r="C463" s="16" t="str">
        <f>IF($A463="","",Items!C463&amp;"")</f>
        <v/>
      </c>
      <c r="D463" s="21" t="str">
        <f>IF(OR($A463="",Locations!$A$7=""),"",N(Opening!C463)+SUMIFS(Movements!$D$4:$D$2003,Movements!$B$4:$B$2003,$A463,Movements!$F$4:$F$2003,Locations!$A$7)-SUMIFS(Movements!$D$4:$D$2003,Movements!$B$4:$B$2003,$A463,Movements!$E$4:$E$2003,Locations!$A$7))</f>
        <v/>
      </c>
      <c r="E463" s="21" t="str">
        <f>IF(OR($A463="",Locations!$A$8=""),"",N(Opening!D463)+SUMIFS(Movements!$D$4:$D$2003,Movements!$B$4:$B$2003,$A463,Movements!$F$4:$F$2003,Locations!$A$8)-SUMIFS(Movements!$D$4:$D$2003,Movements!$B$4:$B$2003,$A463,Movements!$E$4:$E$2003,Locations!$A$8))</f>
        <v/>
      </c>
      <c r="F463" s="21" t="str">
        <f>IF(OR($A463="",Locations!$A$9=""),"",N(Opening!E463)+SUMIFS(Movements!$D$4:$D$2003,Movements!$B$4:$B$2003,$A463,Movements!$F$4:$F$2003,Locations!$A$9)-SUMIFS(Movements!$D$4:$D$2003,Movements!$B$4:$B$2003,$A463,Movements!$E$4:$E$2003,Locations!$A$9))</f>
        <v/>
      </c>
      <c r="G463" s="21" t="str">
        <f>IF(OR($A463="",Locations!$A$10=""),"",N(Opening!F463)+SUMIFS(Movements!$D$4:$D$2003,Movements!$B$4:$B$2003,$A463,Movements!$F$4:$F$2003,Locations!$A$10)-SUMIFS(Movements!$D$4:$D$2003,Movements!$B$4:$B$2003,$A463,Movements!$E$4:$E$2003,Locations!$A$10))</f>
        <v/>
      </c>
      <c r="H463" s="21" t="str">
        <f>IF(OR($A463="",Locations!$A$11=""),"",N(Opening!G463)+SUMIFS(Movements!$D$4:$D$2003,Movements!$B$4:$B$2003,$A463,Movements!$F$4:$F$2003,Locations!$A$11)-SUMIFS(Movements!$D$4:$D$2003,Movements!$B$4:$B$2003,$A463,Movements!$E$4:$E$2003,Locations!$A$11))</f>
        <v/>
      </c>
      <c r="I463" s="21" t="str">
        <f>IF(OR($A463="",Locations!$A$12=""),"",N(Opening!H463)+SUMIFS(Movements!$D$4:$D$2003,Movements!$B$4:$B$2003,$A463,Movements!$F$4:$F$2003,Locations!$A$12)-SUMIFS(Movements!$D$4:$D$2003,Movements!$B$4:$B$2003,$A463,Movements!$E$4:$E$2003,Locations!$A$12))</f>
        <v/>
      </c>
      <c r="J463" s="21" t="str">
        <f>IF(OR($A463="",Locations!$A$13=""),"",N(Opening!I463)+SUMIFS(Movements!$D$4:$D$2003,Movements!$B$4:$B$2003,$A463,Movements!$F$4:$F$2003,Locations!$A$13)-SUMIFS(Movements!$D$4:$D$2003,Movements!$B$4:$B$2003,$A463,Movements!$E$4:$E$2003,Locations!$A$13))</f>
        <v/>
      </c>
      <c r="K463" s="21" t="str">
        <f>IF(OR($A463="",Locations!$A$14=""),"",N(Opening!J463)+SUMIFS(Movements!$D$4:$D$2003,Movements!$B$4:$B$2003,$A463,Movements!$F$4:$F$2003,Locations!$A$14)-SUMIFS(Movements!$D$4:$D$2003,Movements!$B$4:$B$2003,$A463,Movements!$E$4:$E$2003,Locations!$A$14))</f>
        <v/>
      </c>
      <c r="L463" s="22" t="str">
        <f t="shared" si="14"/>
        <v/>
      </c>
      <c r="M463" s="21" t="str">
        <f>IF($A463="","",N(Items!E463))</f>
        <v/>
      </c>
      <c r="N463" s="23" t="str">
        <f t="shared" si="15"/>
        <v/>
      </c>
      <c r="O463" s="21" t="str">
        <f>IF($A463="","",IF(L463&lt;=M463,MAX(0,N(Items!F463)-L463),0))</f>
        <v/>
      </c>
      <c r="P463" s="24" t="str">
        <f>IF($A463="","",ROUND(L463*N(Items!D463),2))</f>
        <v/>
      </c>
    </row>
    <row r="464" spans="1:16" x14ac:dyDescent="0.3">
      <c r="A464" s="16" t="str">
        <f>IF(Items!A464="","",Items!A464)</f>
        <v/>
      </c>
      <c r="B464" s="16" t="str">
        <f>IF($A464="","",Items!B464)</f>
        <v/>
      </c>
      <c r="C464" s="16" t="str">
        <f>IF($A464="","",Items!C464&amp;"")</f>
        <v/>
      </c>
      <c r="D464" s="21" t="str">
        <f>IF(OR($A464="",Locations!$A$7=""),"",N(Opening!C464)+SUMIFS(Movements!$D$4:$D$2003,Movements!$B$4:$B$2003,$A464,Movements!$F$4:$F$2003,Locations!$A$7)-SUMIFS(Movements!$D$4:$D$2003,Movements!$B$4:$B$2003,$A464,Movements!$E$4:$E$2003,Locations!$A$7))</f>
        <v/>
      </c>
      <c r="E464" s="21" t="str">
        <f>IF(OR($A464="",Locations!$A$8=""),"",N(Opening!D464)+SUMIFS(Movements!$D$4:$D$2003,Movements!$B$4:$B$2003,$A464,Movements!$F$4:$F$2003,Locations!$A$8)-SUMIFS(Movements!$D$4:$D$2003,Movements!$B$4:$B$2003,$A464,Movements!$E$4:$E$2003,Locations!$A$8))</f>
        <v/>
      </c>
      <c r="F464" s="21" t="str">
        <f>IF(OR($A464="",Locations!$A$9=""),"",N(Opening!E464)+SUMIFS(Movements!$D$4:$D$2003,Movements!$B$4:$B$2003,$A464,Movements!$F$4:$F$2003,Locations!$A$9)-SUMIFS(Movements!$D$4:$D$2003,Movements!$B$4:$B$2003,$A464,Movements!$E$4:$E$2003,Locations!$A$9))</f>
        <v/>
      </c>
      <c r="G464" s="21" t="str">
        <f>IF(OR($A464="",Locations!$A$10=""),"",N(Opening!F464)+SUMIFS(Movements!$D$4:$D$2003,Movements!$B$4:$B$2003,$A464,Movements!$F$4:$F$2003,Locations!$A$10)-SUMIFS(Movements!$D$4:$D$2003,Movements!$B$4:$B$2003,$A464,Movements!$E$4:$E$2003,Locations!$A$10))</f>
        <v/>
      </c>
      <c r="H464" s="21" t="str">
        <f>IF(OR($A464="",Locations!$A$11=""),"",N(Opening!G464)+SUMIFS(Movements!$D$4:$D$2003,Movements!$B$4:$B$2003,$A464,Movements!$F$4:$F$2003,Locations!$A$11)-SUMIFS(Movements!$D$4:$D$2003,Movements!$B$4:$B$2003,$A464,Movements!$E$4:$E$2003,Locations!$A$11))</f>
        <v/>
      </c>
      <c r="I464" s="21" t="str">
        <f>IF(OR($A464="",Locations!$A$12=""),"",N(Opening!H464)+SUMIFS(Movements!$D$4:$D$2003,Movements!$B$4:$B$2003,$A464,Movements!$F$4:$F$2003,Locations!$A$12)-SUMIFS(Movements!$D$4:$D$2003,Movements!$B$4:$B$2003,$A464,Movements!$E$4:$E$2003,Locations!$A$12))</f>
        <v/>
      </c>
      <c r="J464" s="21" t="str">
        <f>IF(OR($A464="",Locations!$A$13=""),"",N(Opening!I464)+SUMIFS(Movements!$D$4:$D$2003,Movements!$B$4:$B$2003,$A464,Movements!$F$4:$F$2003,Locations!$A$13)-SUMIFS(Movements!$D$4:$D$2003,Movements!$B$4:$B$2003,$A464,Movements!$E$4:$E$2003,Locations!$A$13))</f>
        <v/>
      </c>
      <c r="K464" s="21" t="str">
        <f>IF(OR($A464="",Locations!$A$14=""),"",N(Opening!J464)+SUMIFS(Movements!$D$4:$D$2003,Movements!$B$4:$B$2003,$A464,Movements!$F$4:$F$2003,Locations!$A$14)-SUMIFS(Movements!$D$4:$D$2003,Movements!$B$4:$B$2003,$A464,Movements!$E$4:$E$2003,Locations!$A$14))</f>
        <v/>
      </c>
      <c r="L464" s="22" t="str">
        <f t="shared" si="14"/>
        <v/>
      </c>
      <c r="M464" s="21" t="str">
        <f>IF($A464="","",N(Items!E464))</f>
        <v/>
      </c>
      <c r="N464" s="23" t="str">
        <f t="shared" si="15"/>
        <v/>
      </c>
      <c r="O464" s="21" t="str">
        <f>IF($A464="","",IF(L464&lt;=M464,MAX(0,N(Items!F464)-L464),0))</f>
        <v/>
      </c>
      <c r="P464" s="24" t="str">
        <f>IF($A464="","",ROUND(L464*N(Items!D464),2))</f>
        <v/>
      </c>
    </row>
    <row r="465" spans="1:16" x14ac:dyDescent="0.3">
      <c r="A465" s="16" t="str">
        <f>IF(Items!A465="","",Items!A465)</f>
        <v/>
      </c>
      <c r="B465" s="16" t="str">
        <f>IF($A465="","",Items!B465)</f>
        <v/>
      </c>
      <c r="C465" s="16" t="str">
        <f>IF($A465="","",Items!C465&amp;"")</f>
        <v/>
      </c>
      <c r="D465" s="21" t="str">
        <f>IF(OR($A465="",Locations!$A$7=""),"",N(Opening!C465)+SUMIFS(Movements!$D$4:$D$2003,Movements!$B$4:$B$2003,$A465,Movements!$F$4:$F$2003,Locations!$A$7)-SUMIFS(Movements!$D$4:$D$2003,Movements!$B$4:$B$2003,$A465,Movements!$E$4:$E$2003,Locations!$A$7))</f>
        <v/>
      </c>
      <c r="E465" s="21" t="str">
        <f>IF(OR($A465="",Locations!$A$8=""),"",N(Opening!D465)+SUMIFS(Movements!$D$4:$D$2003,Movements!$B$4:$B$2003,$A465,Movements!$F$4:$F$2003,Locations!$A$8)-SUMIFS(Movements!$D$4:$D$2003,Movements!$B$4:$B$2003,$A465,Movements!$E$4:$E$2003,Locations!$A$8))</f>
        <v/>
      </c>
      <c r="F465" s="21" t="str">
        <f>IF(OR($A465="",Locations!$A$9=""),"",N(Opening!E465)+SUMIFS(Movements!$D$4:$D$2003,Movements!$B$4:$B$2003,$A465,Movements!$F$4:$F$2003,Locations!$A$9)-SUMIFS(Movements!$D$4:$D$2003,Movements!$B$4:$B$2003,$A465,Movements!$E$4:$E$2003,Locations!$A$9))</f>
        <v/>
      </c>
      <c r="G465" s="21" t="str">
        <f>IF(OR($A465="",Locations!$A$10=""),"",N(Opening!F465)+SUMIFS(Movements!$D$4:$D$2003,Movements!$B$4:$B$2003,$A465,Movements!$F$4:$F$2003,Locations!$A$10)-SUMIFS(Movements!$D$4:$D$2003,Movements!$B$4:$B$2003,$A465,Movements!$E$4:$E$2003,Locations!$A$10))</f>
        <v/>
      </c>
      <c r="H465" s="21" t="str">
        <f>IF(OR($A465="",Locations!$A$11=""),"",N(Opening!G465)+SUMIFS(Movements!$D$4:$D$2003,Movements!$B$4:$B$2003,$A465,Movements!$F$4:$F$2003,Locations!$A$11)-SUMIFS(Movements!$D$4:$D$2003,Movements!$B$4:$B$2003,$A465,Movements!$E$4:$E$2003,Locations!$A$11))</f>
        <v/>
      </c>
      <c r="I465" s="21" t="str">
        <f>IF(OR($A465="",Locations!$A$12=""),"",N(Opening!H465)+SUMIFS(Movements!$D$4:$D$2003,Movements!$B$4:$B$2003,$A465,Movements!$F$4:$F$2003,Locations!$A$12)-SUMIFS(Movements!$D$4:$D$2003,Movements!$B$4:$B$2003,$A465,Movements!$E$4:$E$2003,Locations!$A$12))</f>
        <v/>
      </c>
      <c r="J465" s="21" t="str">
        <f>IF(OR($A465="",Locations!$A$13=""),"",N(Opening!I465)+SUMIFS(Movements!$D$4:$D$2003,Movements!$B$4:$B$2003,$A465,Movements!$F$4:$F$2003,Locations!$A$13)-SUMIFS(Movements!$D$4:$D$2003,Movements!$B$4:$B$2003,$A465,Movements!$E$4:$E$2003,Locations!$A$13))</f>
        <v/>
      </c>
      <c r="K465" s="21" t="str">
        <f>IF(OR($A465="",Locations!$A$14=""),"",N(Opening!J465)+SUMIFS(Movements!$D$4:$D$2003,Movements!$B$4:$B$2003,$A465,Movements!$F$4:$F$2003,Locations!$A$14)-SUMIFS(Movements!$D$4:$D$2003,Movements!$B$4:$B$2003,$A465,Movements!$E$4:$E$2003,Locations!$A$14))</f>
        <v/>
      </c>
      <c r="L465" s="22" t="str">
        <f t="shared" si="14"/>
        <v/>
      </c>
      <c r="M465" s="21" t="str">
        <f>IF($A465="","",N(Items!E465))</f>
        <v/>
      </c>
      <c r="N465" s="23" t="str">
        <f t="shared" si="15"/>
        <v/>
      </c>
      <c r="O465" s="21" t="str">
        <f>IF($A465="","",IF(L465&lt;=M465,MAX(0,N(Items!F465)-L465),0))</f>
        <v/>
      </c>
      <c r="P465" s="24" t="str">
        <f>IF($A465="","",ROUND(L465*N(Items!D465),2))</f>
        <v/>
      </c>
    </row>
    <row r="466" spans="1:16" x14ac:dyDescent="0.3">
      <c r="A466" s="16" t="str">
        <f>IF(Items!A466="","",Items!A466)</f>
        <v/>
      </c>
      <c r="B466" s="16" t="str">
        <f>IF($A466="","",Items!B466)</f>
        <v/>
      </c>
      <c r="C466" s="16" t="str">
        <f>IF($A466="","",Items!C466&amp;"")</f>
        <v/>
      </c>
      <c r="D466" s="21" t="str">
        <f>IF(OR($A466="",Locations!$A$7=""),"",N(Opening!C466)+SUMIFS(Movements!$D$4:$D$2003,Movements!$B$4:$B$2003,$A466,Movements!$F$4:$F$2003,Locations!$A$7)-SUMIFS(Movements!$D$4:$D$2003,Movements!$B$4:$B$2003,$A466,Movements!$E$4:$E$2003,Locations!$A$7))</f>
        <v/>
      </c>
      <c r="E466" s="21" t="str">
        <f>IF(OR($A466="",Locations!$A$8=""),"",N(Opening!D466)+SUMIFS(Movements!$D$4:$D$2003,Movements!$B$4:$B$2003,$A466,Movements!$F$4:$F$2003,Locations!$A$8)-SUMIFS(Movements!$D$4:$D$2003,Movements!$B$4:$B$2003,$A466,Movements!$E$4:$E$2003,Locations!$A$8))</f>
        <v/>
      </c>
      <c r="F466" s="21" t="str">
        <f>IF(OR($A466="",Locations!$A$9=""),"",N(Opening!E466)+SUMIFS(Movements!$D$4:$D$2003,Movements!$B$4:$B$2003,$A466,Movements!$F$4:$F$2003,Locations!$A$9)-SUMIFS(Movements!$D$4:$D$2003,Movements!$B$4:$B$2003,$A466,Movements!$E$4:$E$2003,Locations!$A$9))</f>
        <v/>
      </c>
      <c r="G466" s="21" t="str">
        <f>IF(OR($A466="",Locations!$A$10=""),"",N(Opening!F466)+SUMIFS(Movements!$D$4:$D$2003,Movements!$B$4:$B$2003,$A466,Movements!$F$4:$F$2003,Locations!$A$10)-SUMIFS(Movements!$D$4:$D$2003,Movements!$B$4:$B$2003,$A466,Movements!$E$4:$E$2003,Locations!$A$10))</f>
        <v/>
      </c>
      <c r="H466" s="21" t="str">
        <f>IF(OR($A466="",Locations!$A$11=""),"",N(Opening!G466)+SUMIFS(Movements!$D$4:$D$2003,Movements!$B$4:$B$2003,$A466,Movements!$F$4:$F$2003,Locations!$A$11)-SUMIFS(Movements!$D$4:$D$2003,Movements!$B$4:$B$2003,$A466,Movements!$E$4:$E$2003,Locations!$A$11))</f>
        <v/>
      </c>
      <c r="I466" s="21" t="str">
        <f>IF(OR($A466="",Locations!$A$12=""),"",N(Opening!H466)+SUMIFS(Movements!$D$4:$D$2003,Movements!$B$4:$B$2003,$A466,Movements!$F$4:$F$2003,Locations!$A$12)-SUMIFS(Movements!$D$4:$D$2003,Movements!$B$4:$B$2003,$A466,Movements!$E$4:$E$2003,Locations!$A$12))</f>
        <v/>
      </c>
      <c r="J466" s="21" t="str">
        <f>IF(OR($A466="",Locations!$A$13=""),"",N(Opening!I466)+SUMIFS(Movements!$D$4:$D$2003,Movements!$B$4:$B$2003,$A466,Movements!$F$4:$F$2003,Locations!$A$13)-SUMIFS(Movements!$D$4:$D$2003,Movements!$B$4:$B$2003,$A466,Movements!$E$4:$E$2003,Locations!$A$13))</f>
        <v/>
      </c>
      <c r="K466" s="21" t="str">
        <f>IF(OR($A466="",Locations!$A$14=""),"",N(Opening!J466)+SUMIFS(Movements!$D$4:$D$2003,Movements!$B$4:$B$2003,$A466,Movements!$F$4:$F$2003,Locations!$A$14)-SUMIFS(Movements!$D$4:$D$2003,Movements!$B$4:$B$2003,$A466,Movements!$E$4:$E$2003,Locations!$A$14))</f>
        <v/>
      </c>
      <c r="L466" s="22" t="str">
        <f t="shared" si="14"/>
        <v/>
      </c>
      <c r="M466" s="21" t="str">
        <f>IF($A466="","",N(Items!E466))</f>
        <v/>
      </c>
      <c r="N466" s="23" t="str">
        <f t="shared" si="15"/>
        <v/>
      </c>
      <c r="O466" s="21" t="str">
        <f>IF($A466="","",IF(L466&lt;=M466,MAX(0,N(Items!F466)-L466),0))</f>
        <v/>
      </c>
      <c r="P466" s="24" t="str">
        <f>IF($A466="","",ROUND(L466*N(Items!D466),2))</f>
        <v/>
      </c>
    </row>
    <row r="467" spans="1:16" x14ac:dyDescent="0.3">
      <c r="A467" s="16" t="str">
        <f>IF(Items!A467="","",Items!A467)</f>
        <v/>
      </c>
      <c r="B467" s="16" t="str">
        <f>IF($A467="","",Items!B467)</f>
        <v/>
      </c>
      <c r="C467" s="16" t="str">
        <f>IF($A467="","",Items!C467&amp;"")</f>
        <v/>
      </c>
      <c r="D467" s="21" t="str">
        <f>IF(OR($A467="",Locations!$A$7=""),"",N(Opening!C467)+SUMIFS(Movements!$D$4:$D$2003,Movements!$B$4:$B$2003,$A467,Movements!$F$4:$F$2003,Locations!$A$7)-SUMIFS(Movements!$D$4:$D$2003,Movements!$B$4:$B$2003,$A467,Movements!$E$4:$E$2003,Locations!$A$7))</f>
        <v/>
      </c>
      <c r="E467" s="21" t="str">
        <f>IF(OR($A467="",Locations!$A$8=""),"",N(Opening!D467)+SUMIFS(Movements!$D$4:$D$2003,Movements!$B$4:$B$2003,$A467,Movements!$F$4:$F$2003,Locations!$A$8)-SUMIFS(Movements!$D$4:$D$2003,Movements!$B$4:$B$2003,$A467,Movements!$E$4:$E$2003,Locations!$A$8))</f>
        <v/>
      </c>
      <c r="F467" s="21" t="str">
        <f>IF(OR($A467="",Locations!$A$9=""),"",N(Opening!E467)+SUMIFS(Movements!$D$4:$D$2003,Movements!$B$4:$B$2003,$A467,Movements!$F$4:$F$2003,Locations!$A$9)-SUMIFS(Movements!$D$4:$D$2003,Movements!$B$4:$B$2003,$A467,Movements!$E$4:$E$2003,Locations!$A$9))</f>
        <v/>
      </c>
      <c r="G467" s="21" t="str">
        <f>IF(OR($A467="",Locations!$A$10=""),"",N(Opening!F467)+SUMIFS(Movements!$D$4:$D$2003,Movements!$B$4:$B$2003,$A467,Movements!$F$4:$F$2003,Locations!$A$10)-SUMIFS(Movements!$D$4:$D$2003,Movements!$B$4:$B$2003,$A467,Movements!$E$4:$E$2003,Locations!$A$10))</f>
        <v/>
      </c>
      <c r="H467" s="21" t="str">
        <f>IF(OR($A467="",Locations!$A$11=""),"",N(Opening!G467)+SUMIFS(Movements!$D$4:$D$2003,Movements!$B$4:$B$2003,$A467,Movements!$F$4:$F$2003,Locations!$A$11)-SUMIFS(Movements!$D$4:$D$2003,Movements!$B$4:$B$2003,$A467,Movements!$E$4:$E$2003,Locations!$A$11))</f>
        <v/>
      </c>
      <c r="I467" s="21" t="str">
        <f>IF(OR($A467="",Locations!$A$12=""),"",N(Opening!H467)+SUMIFS(Movements!$D$4:$D$2003,Movements!$B$4:$B$2003,$A467,Movements!$F$4:$F$2003,Locations!$A$12)-SUMIFS(Movements!$D$4:$D$2003,Movements!$B$4:$B$2003,$A467,Movements!$E$4:$E$2003,Locations!$A$12))</f>
        <v/>
      </c>
      <c r="J467" s="21" t="str">
        <f>IF(OR($A467="",Locations!$A$13=""),"",N(Opening!I467)+SUMIFS(Movements!$D$4:$D$2003,Movements!$B$4:$B$2003,$A467,Movements!$F$4:$F$2003,Locations!$A$13)-SUMIFS(Movements!$D$4:$D$2003,Movements!$B$4:$B$2003,$A467,Movements!$E$4:$E$2003,Locations!$A$13))</f>
        <v/>
      </c>
      <c r="K467" s="21" t="str">
        <f>IF(OR($A467="",Locations!$A$14=""),"",N(Opening!J467)+SUMIFS(Movements!$D$4:$D$2003,Movements!$B$4:$B$2003,$A467,Movements!$F$4:$F$2003,Locations!$A$14)-SUMIFS(Movements!$D$4:$D$2003,Movements!$B$4:$B$2003,$A467,Movements!$E$4:$E$2003,Locations!$A$14))</f>
        <v/>
      </c>
      <c r="L467" s="22" t="str">
        <f t="shared" si="14"/>
        <v/>
      </c>
      <c r="M467" s="21" t="str">
        <f>IF($A467="","",N(Items!E467))</f>
        <v/>
      </c>
      <c r="N467" s="23" t="str">
        <f t="shared" si="15"/>
        <v/>
      </c>
      <c r="O467" s="21" t="str">
        <f>IF($A467="","",IF(L467&lt;=M467,MAX(0,N(Items!F467)-L467),0))</f>
        <v/>
      </c>
      <c r="P467" s="24" t="str">
        <f>IF($A467="","",ROUND(L467*N(Items!D467),2))</f>
        <v/>
      </c>
    </row>
    <row r="468" spans="1:16" x14ac:dyDescent="0.3">
      <c r="A468" s="16" t="str">
        <f>IF(Items!A468="","",Items!A468)</f>
        <v/>
      </c>
      <c r="B468" s="16" t="str">
        <f>IF($A468="","",Items!B468)</f>
        <v/>
      </c>
      <c r="C468" s="16" t="str">
        <f>IF($A468="","",Items!C468&amp;"")</f>
        <v/>
      </c>
      <c r="D468" s="21" t="str">
        <f>IF(OR($A468="",Locations!$A$7=""),"",N(Opening!C468)+SUMIFS(Movements!$D$4:$D$2003,Movements!$B$4:$B$2003,$A468,Movements!$F$4:$F$2003,Locations!$A$7)-SUMIFS(Movements!$D$4:$D$2003,Movements!$B$4:$B$2003,$A468,Movements!$E$4:$E$2003,Locations!$A$7))</f>
        <v/>
      </c>
      <c r="E468" s="21" t="str">
        <f>IF(OR($A468="",Locations!$A$8=""),"",N(Opening!D468)+SUMIFS(Movements!$D$4:$D$2003,Movements!$B$4:$B$2003,$A468,Movements!$F$4:$F$2003,Locations!$A$8)-SUMIFS(Movements!$D$4:$D$2003,Movements!$B$4:$B$2003,$A468,Movements!$E$4:$E$2003,Locations!$A$8))</f>
        <v/>
      </c>
      <c r="F468" s="21" t="str">
        <f>IF(OR($A468="",Locations!$A$9=""),"",N(Opening!E468)+SUMIFS(Movements!$D$4:$D$2003,Movements!$B$4:$B$2003,$A468,Movements!$F$4:$F$2003,Locations!$A$9)-SUMIFS(Movements!$D$4:$D$2003,Movements!$B$4:$B$2003,$A468,Movements!$E$4:$E$2003,Locations!$A$9))</f>
        <v/>
      </c>
      <c r="G468" s="21" t="str">
        <f>IF(OR($A468="",Locations!$A$10=""),"",N(Opening!F468)+SUMIFS(Movements!$D$4:$D$2003,Movements!$B$4:$B$2003,$A468,Movements!$F$4:$F$2003,Locations!$A$10)-SUMIFS(Movements!$D$4:$D$2003,Movements!$B$4:$B$2003,$A468,Movements!$E$4:$E$2003,Locations!$A$10))</f>
        <v/>
      </c>
      <c r="H468" s="21" t="str">
        <f>IF(OR($A468="",Locations!$A$11=""),"",N(Opening!G468)+SUMIFS(Movements!$D$4:$D$2003,Movements!$B$4:$B$2003,$A468,Movements!$F$4:$F$2003,Locations!$A$11)-SUMIFS(Movements!$D$4:$D$2003,Movements!$B$4:$B$2003,$A468,Movements!$E$4:$E$2003,Locations!$A$11))</f>
        <v/>
      </c>
      <c r="I468" s="21" t="str">
        <f>IF(OR($A468="",Locations!$A$12=""),"",N(Opening!H468)+SUMIFS(Movements!$D$4:$D$2003,Movements!$B$4:$B$2003,$A468,Movements!$F$4:$F$2003,Locations!$A$12)-SUMIFS(Movements!$D$4:$D$2003,Movements!$B$4:$B$2003,$A468,Movements!$E$4:$E$2003,Locations!$A$12))</f>
        <v/>
      </c>
      <c r="J468" s="21" t="str">
        <f>IF(OR($A468="",Locations!$A$13=""),"",N(Opening!I468)+SUMIFS(Movements!$D$4:$D$2003,Movements!$B$4:$B$2003,$A468,Movements!$F$4:$F$2003,Locations!$A$13)-SUMIFS(Movements!$D$4:$D$2003,Movements!$B$4:$B$2003,$A468,Movements!$E$4:$E$2003,Locations!$A$13))</f>
        <v/>
      </c>
      <c r="K468" s="21" t="str">
        <f>IF(OR($A468="",Locations!$A$14=""),"",N(Opening!J468)+SUMIFS(Movements!$D$4:$D$2003,Movements!$B$4:$B$2003,$A468,Movements!$F$4:$F$2003,Locations!$A$14)-SUMIFS(Movements!$D$4:$D$2003,Movements!$B$4:$B$2003,$A468,Movements!$E$4:$E$2003,Locations!$A$14))</f>
        <v/>
      </c>
      <c r="L468" s="22" t="str">
        <f t="shared" si="14"/>
        <v/>
      </c>
      <c r="M468" s="21" t="str">
        <f>IF($A468="","",N(Items!E468))</f>
        <v/>
      </c>
      <c r="N468" s="23" t="str">
        <f t="shared" si="15"/>
        <v/>
      </c>
      <c r="O468" s="21" t="str">
        <f>IF($A468="","",IF(L468&lt;=M468,MAX(0,N(Items!F468)-L468),0))</f>
        <v/>
      </c>
      <c r="P468" s="24" t="str">
        <f>IF($A468="","",ROUND(L468*N(Items!D468),2))</f>
        <v/>
      </c>
    </row>
    <row r="469" spans="1:16" x14ac:dyDescent="0.3">
      <c r="A469" s="16" t="str">
        <f>IF(Items!A469="","",Items!A469)</f>
        <v/>
      </c>
      <c r="B469" s="16" t="str">
        <f>IF($A469="","",Items!B469)</f>
        <v/>
      </c>
      <c r="C469" s="16" t="str">
        <f>IF($A469="","",Items!C469&amp;"")</f>
        <v/>
      </c>
      <c r="D469" s="21" t="str">
        <f>IF(OR($A469="",Locations!$A$7=""),"",N(Opening!C469)+SUMIFS(Movements!$D$4:$D$2003,Movements!$B$4:$B$2003,$A469,Movements!$F$4:$F$2003,Locations!$A$7)-SUMIFS(Movements!$D$4:$D$2003,Movements!$B$4:$B$2003,$A469,Movements!$E$4:$E$2003,Locations!$A$7))</f>
        <v/>
      </c>
      <c r="E469" s="21" t="str">
        <f>IF(OR($A469="",Locations!$A$8=""),"",N(Opening!D469)+SUMIFS(Movements!$D$4:$D$2003,Movements!$B$4:$B$2003,$A469,Movements!$F$4:$F$2003,Locations!$A$8)-SUMIFS(Movements!$D$4:$D$2003,Movements!$B$4:$B$2003,$A469,Movements!$E$4:$E$2003,Locations!$A$8))</f>
        <v/>
      </c>
      <c r="F469" s="21" t="str">
        <f>IF(OR($A469="",Locations!$A$9=""),"",N(Opening!E469)+SUMIFS(Movements!$D$4:$D$2003,Movements!$B$4:$B$2003,$A469,Movements!$F$4:$F$2003,Locations!$A$9)-SUMIFS(Movements!$D$4:$D$2003,Movements!$B$4:$B$2003,$A469,Movements!$E$4:$E$2003,Locations!$A$9))</f>
        <v/>
      </c>
      <c r="G469" s="21" t="str">
        <f>IF(OR($A469="",Locations!$A$10=""),"",N(Opening!F469)+SUMIFS(Movements!$D$4:$D$2003,Movements!$B$4:$B$2003,$A469,Movements!$F$4:$F$2003,Locations!$A$10)-SUMIFS(Movements!$D$4:$D$2003,Movements!$B$4:$B$2003,$A469,Movements!$E$4:$E$2003,Locations!$A$10))</f>
        <v/>
      </c>
      <c r="H469" s="21" t="str">
        <f>IF(OR($A469="",Locations!$A$11=""),"",N(Opening!G469)+SUMIFS(Movements!$D$4:$D$2003,Movements!$B$4:$B$2003,$A469,Movements!$F$4:$F$2003,Locations!$A$11)-SUMIFS(Movements!$D$4:$D$2003,Movements!$B$4:$B$2003,$A469,Movements!$E$4:$E$2003,Locations!$A$11))</f>
        <v/>
      </c>
      <c r="I469" s="21" t="str">
        <f>IF(OR($A469="",Locations!$A$12=""),"",N(Opening!H469)+SUMIFS(Movements!$D$4:$D$2003,Movements!$B$4:$B$2003,$A469,Movements!$F$4:$F$2003,Locations!$A$12)-SUMIFS(Movements!$D$4:$D$2003,Movements!$B$4:$B$2003,$A469,Movements!$E$4:$E$2003,Locations!$A$12))</f>
        <v/>
      </c>
      <c r="J469" s="21" t="str">
        <f>IF(OR($A469="",Locations!$A$13=""),"",N(Opening!I469)+SUMIFS(Movements!$D$4:$D$2003,Movements!$B$4:$B$2003,$A469,Movements!$F$4:$F$2003,Locations!$A$13)-SUMIFS(Movements!$D$4:$D$2003,Movements!$B$4:$B$2003,$A469,Movements!$E$4:$E$2003,Locations!$A$13))</f>
        <v/>
      </c>
      <c r="K469" s="21" t="str">
        <f>IF(OR($A469="",Locations!$A$14=""),"",N(Opening!J469)+SUMIFS(Movements!$D$4:$D$2003,Movements!$B$4:$B$2003,$A469,Movements!$F$4:$F$2003,Locations!$A$14)-SUMIFS(Movements!$D$4:$D$2003,Movements!$B$4:$B$2003,$A469,Movements!$E$4:$E$2003,Locations!$A$14))</f>
        <v/>
      </c>
      <c r="L469" s="22" t="str">
        <f t="shared" si="14"/>
        <v/>
      </c>
      <c r="M469" s="21" t="str">
        <f>IF($A469="","",N(Items!E469))</f>
        <v/>
      </c>
      <c r="N469" s="23" t="str">
        <f t="shared" si="15"/>
        <v/>
      </c>
      <c r="O469" s="21" t="str">
        <f>IF($A469="","",IF(L469&lt;=M469,MAX(0,N(Items!F469)-L469),0))</f>
        <v/>
      </c>
      <c r="P469" s="24" t="str">
        <f>IF($A469="","",ROUND(L469*N(Items!D469),2))</f>
        <v/>
      </c>
    </row>
    <row r="470" spans="1:16" x14ac:dyDescent="0.3">
      <c r="A470" s="16" t="str">
        <f>IF(Items!A470="","",Items!A470)</f>
        <v/>
      </c>
      <c r="B470" s="16" t="str">
        <f>IF($A470="","",Items!B470)</f>
        <v/>
      </c>
      <c r="C470" s="16" t="str">
        <f>IF($A470="","",Items!C470&amp;"")</f>
        <v/>
      </c>
      <c r="D470" s="21" t="str">
        <f>IF(OR($A470="",Locations!$A$7=""),"",N(Opening!C470)+SUMIFS(Movements!$D$4:$D$2003,Movements!$B$4:$B$2003,$A470,Movements!$F$4:$F$2003,Locations!$A$7)-SUMIFS(Movements!$D$4:$D$2003,Movements!$B$4:$B$2003,$A470,Movements!$E$4:$E$2003,Locations!$A$7))</f>
        <v/>
      </c>
      <c r="E470" s="21" t="str">
        <f>IF(OR($A470="",Locations!$A$8=""),"",N(Opening!D470)+SUMIFS(Movements!$D$4:$D$2003,Movements!$B$4:$B$2003,$A470,Movements!$F$4:$F$2003,Locations!$A$8)-SUMIFS(Movements!$D$4:$D$2003,Movements!$B$4:$B$2003,$A470,Movements!$E$4:$E$2003,Locations!$A$8))</f>
        <v/>
      </c>
      <c r="F470" s="21" t="str">
        <f>IF(OR($A470="",Locations!$A$9=""),"",N(Opening!E470)+SUMIFS(Movements!$D$4:$D$2003,Movements!$B$4:$B$2003,$A470,Movements!$F$4:$F$2003,Locations!$A$9)-SUMIFS(Movements!$D$4:$D$2003,Movements!$B$4:$B$2003,$A470,Movements!$E$4:$E$2003,Locations!$A$9))</f>
        <v/>
      </c>
      <c r="G470" s="21" t="str">
        <f>IF(OR($A470="",Locations!$A$10=""),"",N(Opening!F470)+SUMIFS(Movements!$D$4:$D$2003,Movements!$B$4:$B$2003,$A470,Movements!$F$4:$F$2003,Locations!$A$10)-SUMIFS(Movements!$D$4:$D$2003,Movements!$B$4:$B$2003,$A470,Movements!$E$4:$E$2003,Locations!$A$10))</f>
        <v/>
      </c>
      <c r="H470" s="21" t="str">
        <f>IF(OR($A470="",Locations!$A$11=""),"",N(Opening!G470)+SUMIFS(Movements!$D$4:$D$2003,Movements!$B$4:$B$2003,$A470,Movements!$F$4:$F$2003,Locations!$A$11)-SUMIFS(Movements!$D$4:$D$2003,Movements!$B$4:$B$2003,$A470,Movements!$E$4:$E$2003,Locations!$A$11))</f>
        <v/>
      </c>
      <c r="I470" s="21" t="str">
        <f>IF(OR($A470="",Locations!$A$12=""),"",N(Opening!H470)+SUMIFS(Movements!$D$4:$D$2003,Movements!$B$4:$B$2003,$A470,Movements!$F$4:$F$2003,Locations!$A$12)-SUMIFS(Movements!$D$4:$D$2003,Movements!$B$4:$B$2003,$A470,Movements!$E$4:$E$2003,Locations!$A$12))</f>
        <v/>
      </c>
      <c r="J470" s="21" t="str">
        <f>IF(OR($A470="",Locations!$A$13=""),"",N(Opening!I470)+SUMIFS(Movements!$D$4:$D$2003,Movements!$B$4:$B$2003,$A470,Movements!$F$4:$F$2003,Locations!$A$13)-SUMIFS(Movements!$D$4:$D$2003,Movements!$B$4:$B$2003,$A470,Movements!$E$4:$E$2003,Locations!$A$13))</f>
        <v/>
      </c>
      <c r="K470" s="21" t="str">
        <f>IF(OR($A470="",Locations!$A$14=""),"",N(Opening!J470)+SUMIFS(Movements!$D$4:$D$2003,Movements!$B$4:$B$2003,$A470,Movements!$F$4:$F$2003,Locations!$A$14)-SUMIFS(Movements!$D$4:$D$2003,Movements!$B$4:$B$2003,$A470,Movements!$E$4:$E$2003,Locations!$A$14))</f>
        <v/>
      </c>
      <c r="L470" s="22" t="str">
        <f t="shared" si="14"/>
        <v/>
      </c>
      <c r="M470" s="21" t="str">
        <f>IF($A470="","",N(Items!E470))</f>
        <v/>
      </c>
      <c r="N470" s="23" t="str">
        <f t="shared" si="15"/>
        <v/>
      </c>
      <c r="O470" s="21" t="str">
        <f>IF($A470="","",IF(L470&lt;=M470,MAX(0,N(Items!F470)-L470),0))</f>
        <v/>
      </c>
      <c r="P470" s="24" t="str">
        <f>IF($A470="","",ROUND(L470*N(Items!D470),2))</f>
        <v/>
      </c>
    </row>
    <row r="471" spans="1:16" x14ac:dyDescent="0.3">
      <c r="A471" s="16" t="str">
        <f>IF(Items!A471="","",Items!A471)</f>
        <v/>
      </c>
      <c r="B471" s="16" t="str">
        <f>IF($A471="","",Items!B471)</f>
        <v/>
      </c>
      <c r="C471" s="16" t="str">
        <f>IF($A471="","",Items!C471&amp;"")</f>
        <v/>
      </c>
      <c r="D471" s="21" t="str">
        <f>IF(OR($A471="",Locations!$A$7=""),"",N(Opening!C471)+SUMIFS(Movements!$D$4:$D$2003,Movements!$B$4:$B$2003,$A471,Movements!$F$4:$F$2003,Locations!$A$7)-SUMIFS(Movements!$D$4:$D$2003,Movements!$B$4:$B$2003,$A471,Movements!$E$4:$E$2003,Locations!$A$7))</f>
        <v/>
      </c>
      <c r="E471" s="21" t="str">
        <f>IF(OR($A471="",Locations!$A$8=""),"",N(Opening!D471)+SUMIFS(Movements!$D$4:$D$2003,Movements!$B$4:$B$2003,$A471,Movements!$F$4:$F$2003,Locations!$A$8)-SUMIFS(Movements!$D$4:$D$2003,Movements!$B$4:$B$2003,$A471,Movements!$E$4:$E$2003,Locations!$A$8))</f>
        <v/>
      </c>
      <c r="F471" s="21" t="str">
        <f>IF(OR($A471="",Locations!$A$9=""),"",N(Opening!E471)+SUMIFS(Movements!$D$4:$D$2003,Movements!$B$4:$B$2003,$A471,Movements!$F$4:$F$2003,Locations!$A$9)-SUMIFS(Movements!$D$4:$D$2003,Movements!$B$4:$B$2003,$A471,Movements!$E$4:$E$2003,Locations!$A$9))</f>
        <v/>
      </c>
      <c r="G471" s="21" t="str">
        <f>IF(OR($A471="",Locations!$A$10=""),"",N(Opening!F471)+SUMIFS(Movements!$D$4:$D$2003,Movements!$B$4:$B$2003,$A471,Movements!$F$4:$F$2003,Locations!$A$10)-SUMIFS(Movements!$D$4:$D$2003,Movements!$B$4:$B$2003,$A471,Movements!$E$4:$E$2003,Locations!$A$10))</f>
        <v/>
      </c>
      <c r="H471" s="21" t="str">
        <f>IF(OR($A471="",Locations!$A$11=""),"",N(Opening!G471)+SUMIFS(Movements!$D$4:$D$2003,Movements!$B$4:$B$2003,$A471,Movements!$F$4:$F$2003,Locations!$A$11)-SUMIFS(Movements!$D$4:$D$2003,Movements!$B$4:$B$2003,$A471,Movements!$E$4:$E$2003,Locations!$A$11))</f>
        <v/>
      </c>
      <c r="I471" s="21" t="str">
        <f>IF(OR($A471="",Locations!$A$12=""),"",N(Opening!H471)+SUMIFS(Movements!$D$4:$D$2003,Movements!$B$4:$B$2003,$A471,Movements!$F$4:$F$2003,Locations!$A$12)-SUMIFS(Movements!$D$4:$D$2003,Movements!$B$4:$B$2003,$A471,Movements!$E$4:$E$2003,Locations!$A$12))</f>
        <v/>
      </c>
      <c r="J471" s="21" t="str">
        <f>IF(OR($A471="",Locations!$A$13=""),"",N(Opening!I471)+SUMIFS(Movements!$D$4:$D$2003,Movements!$B$4:$B$2003,$A471,Movements!$F$4:$F$2003,Locations!$A$13)-SUMIFS(Movements!$D$4:$D$2003,Movements!$B$4:$B$2003,$A471,Movements!$E$4:$E$2003,Locations!$A$13))</f>
        <v/>
      </c>
      <c r="K471" s="21" t="str">
        <f>IF(OR($A471="",Locations!$A$14=""),"",N(Opening!J471)+SUMIFS(Movements!$D$4:$D$2003,Movements!$B$4:$B$2003,$A471,Movements!$F$4:$F$2003,Locations!$A$14)-SUMIFS(Movements!$D$4:$D$2003,Movements!$B$4:$B$2003,$A471,Movements!$E$4:$E$2003,Locations!$A$14))</f>
        <v/>
      </c>
      <c r="L471" s="22" t="str">
        <f t="shared" si="14"/>
        <v/>
      </c>
      <c r="M471" s="21" t="str">
        <f>IF($A471="","",N(Items!E471))</f>
        <v/>
      </c>
      <c r="N471" s="23" t="str">
        <f t="shared" si="15"/>
        <v/>
      </c>
      <c r="O471" s="21" t="str">
        <f>IF($A471="","",IF(L471&lt;=M471,MAX(0,N(Items!F471)-L471),0))</f>
        <v/>
      </c>
      <c r="P471" s="24" t="str">
        <f>IF($A471="","",ROUND(L471*N(Items!D471),2))</f>
        <v/>
      </c>
    </row>
    <row r="472" spans="1:16" x14ac:dyDescent="0.3">
      <c r="A472" s="16" t="str">
        <f>IF(Items!A472="","",Items!A472)</f>
        <v/>
      </c>
      <c r="B472" s="16" t="str">
        <f>IF($A472="","",Items!B472)</f>
        <v/>
      </c>
      <c r="C472" s="16" t="str">
        <f>IF($A472="","",Items!C472&amp;"")</f>
        <v/>
      </c>
      <c r="D472" s="21" t="str">
        <f>IF(OR($A472="",Locations!$A$7=""),"",N(Opening!C472)+SUMIFS(Movements!$D$4:$D$2003,Movements!$B$4:$B$2003,$A472,Movements!$F$4:$F$2003,Locations!$A$7)-SUMIFS(Movements!$D$4:$D$2003,Movements!$B$4:$B$2003,$A472,Movements!$E$4:$E$2003,Locations!$A$7))</f>
        <v/>
      </c>
      <c r="E472" s="21" t="str">
        <f>IF(OR($A472="",Locations!$A$8=""),"",N(Opening!D472)+SUMIFS(Movements!$D$4:$D$2003,Movements!$B$4:$B$2003,$A472,Movements!$F$4:$F$2003,Locations!$A$8)-SUMIFS(Movements!$D$4:$D$2003,Movements!$B$4:$B$2003,$A472,Movements!$E$4:$E$2003,Locations!$A$8))</f>
        <v/>
      </c>
      <c r="F472" s="21" t="str">
        <f>IF(OR($A472="",Locations!$A$9=""),"",N(Opening!E472)+SUMIFS(Movements!$D$4:$D$2003,Movements!$B$4:$B$2003,$A472,Movements!$F$4:$F$2003,Locations!$A$9)-SUMIFS(Movements!$D$4:$D$2003,Movements!$B$4:$B$2003,$A472,Movements!$E$4:$E$2003,Locations!$A$9))</f>
        <v/>
      </c>
      <c r="G472" s="21" t="str">
        <f>IF(OR($A472="",Locations!$A$10=""),"",N(Opening!F472)+SUMIFS(Movements!$D$4:$D$2003,Movements!$B$4:$B$2003,$A472,Movements!$F$4:$F$2003,Locations!$A$10)-SUMIFS(Movements!$D$4:$D$2003,Movements!$B$4:$B$2003,$A472,Movements!$E$4:$E$2003,Locations!$A$10))</f>
        <v/>
      </c>
      <c r="H472" s="21" t="str">
        <f>IF(OR($A472="",Locations!$A$11=""),"",N(Opening!G472)+SUMIFS(Movements!$D$4:$D$2003,Movements!$B$4:$B$2003,$A472,Movements!$F$4:$F$2003,Locations!$A$11)-SUMIFS(Movements!$D$4:$D$2003,Movements!$B$4:$B$2003,$A472,Movements!$E$4:$E$2003,Locations!$A$11))</f>
        <v/>
      </c>
      <c r="I472" s="21" t="str">
        <f>IF(OR($A472="",Locations!$A$12=""),"",N(Opening!H472)+SUMIFS(Movements!$D$4:$D$2003,Movements!$B$4:$B$2003,$A472,Movements!$F$4:$F$2003,Locations!$A$12)-SUMIFS(Movements!$D$4:$D$2003,Movements!$B$4:$B$2003,$A472,Movements!$E$4:$E$2003,Locations!$A$12))</f>
        <v/>
      </c>
      <c r="J472" s="21" t="str">
        <f>IF(OR($A472="",Locations!$A$13=""),"",N(Opening!I472)+SUMIFS(Movements!$D$4:$D$2003,Movements!$B$4:$B$2003,$A472,Movements!$F$4:$F$2003,Locations!$A$13)-SUMIFS(Movements!$D$4:$D$2003,Movements!$B$4:$B$2003,$A472,Movements!$E$4:$E$2003,Locations!$A$13))</f>
        <v/>
      </c>
      <c r="K472" s="21" t="str">
        <f>IF(OR($A472="",Locations!$A$14=""),"",N(Opening!J472)+SUMIFS(Movements!$D$4:$D$2003,Movements!$B$4:$B$2003,$A472,Movements!$F$4:$F$2003,Locations!$A$14)-SUMIFS(Movements!$D$4:$D$2003,Movements!$B$4:$B$2003,$A472,Movements!$E$4:$E$2003,Locations!$A$14))</f>
        <v/>
      </c>
      <c r="L472" s="22" t="str">
        <f t="shared" si="14"/>
        <v/>
      </c>
      <c r="M472" s="21" t="str">
        <f>IF($A472="","",N(Items!E472))</f>
        <v/>
      </c>
      <c r="N472" s="23" t="str">
        <f t="shared" si="15"/>
        <v/>
      </c>
      <c r="O472" s="21" t="str">
        <f>IF($A472="","",IF(L472&lt;=M472,MAX(0,N(Items!F472)-L472),0))</f>
        <v/>
      </c>
      <c r="P472" s="24" t="str">
        <f>IF($A472="","",ROUND(L472*N(Items!D472),2))</f>
        <v/>
      </c>
    </row>
    <row r="473" spans="1:16" x14ac:dyDescent="0.3">
      <c r="A473" s="16" t="str">
        <f>IF(Items!A473="","",Items!A473)</f>
        <v/>
      </c>
      <c r="B473" s="16" t="str">
        <f>IF($A473="","",Items!B473)</f>
        <v/>
      </c>
      <c r="C473" s="16" t="str">
        <f>IF($A473="","",Items!C473&amp;"")</f>
        <v/>
      </c>
      <c r="D473" s="21" t="str">
        <f>IF(OR($A473="",Locations!$A$7=""),"",N(Opening!C473)+SUMIFS(Movements!$D$4:$D$2003,Movements!$B$4:$B$2003,$A473,Movements!$F$4:$F$2003,Locations!$A$7)-SUMIFS(Movements!$D$4:$D$2003,Movements!$B$4:$B$2003,$A473,Movements!$E$4:$E$2003,Locations!$A$7))</f>
        <v/>
      </c>
      <c r="E473" s="21" t="str">
        <f>IF(OR($A473="",Locations!$A$8=""),"",N(Opening!D473)+SUMIFS(Movements!$D$4:$D$2003,Movements!$B$4:$B$2003,$A473,Movements!$F$4:$F$2003,Locations!$A$8)-SUMIFS(Movements!$D$4:$D$2003,Movements!$B$4:$B$2003,$A473,Movements!$E$4:$E$2003,Locations!$A$8))</f>
        <v/>
      </c>
      <c r="F473" s="21" t="str">
        <f>IF(OR($A473="",Locations!$A$9=""),"",N(Opening!E473)+SUMIFS(Movements!$D$4:$D$2003,Movements!$B$4:$B$2003,$A473,Movements!$F$4:$F$2003,Locations!$A$9)-SUMIFS(Movements!$D$4:$D$2003,Movements!$B$4:$B$2003,$A473,Movements!$E$4:$E$2003,Locations!$A$9))</f>
        <v/>
      </c>
      <c r="G473" s="21" t="str">
        <f>IF(OR($A473="",Locations!$A$10=""),"",N(Opening!F473)+SUMIFS(Movements!$D$4:$D$2003,Movements!$B$4:$B$2003,$A473,Movements!$F$4:$F$2003,Locations!$A$10)-SUMIFS(Movements!$D$4:$D$2003,Movements!$B$4:$B$2003,$A473,Movements!$E$4:$E$2003,Locations!$A$10))</f>
        <v/>
      </c>
      <c r="H473" s="21" t="str">
        <f>IF(OR($A473="",Locations!$A$11=""),"",N(Opening!G473)+SUMIFS(Movements!$D$4:$D$2003,Movements!$B$4:$B$2003,$A473,Movements!$F$4:$F$2003,Locations!$A$11)-SUMIFS(Movements!$D$4:$D$2003,Movements!$B$4:$B$2003,$A473,Movements!$E$4:$E$2003,Locations!$A$11))</f>
        <v/>
      </c>
      <c r="I473" s="21" t="str">
        <f>IF(OR($A473="",Locations!$A$12=""),"",N(Opening!H473)+SUMIFS(Movements!$D$4:$D$2003,Movements!$B$4:$B$2003,$A473,Movements!$F$4:$F$2003,Locations!$A$12)-SUMIFS(Movements!$D$4:$D$2003,Movements!$B$4:$B$2003,$A473,Movements!$E$4:$E$2003,Locations!$A$12))</f>
        <v/>
      </c>
      <c r="J473" s="21" t="str">
        <f>IF(OR($A473="",Locations!$A$13=""),"",N(Opening!I473)+SUMIFS(Movements!$D$4:$D$2003,Movements!$B$4:$B$2003,$A473,Movements!$F$4:$F$2003,Locations!$A$13)-SUMIFS(Movements!$D$4:$D$2003,Movements!$B$4:$B$2003,$A473,Movements!$E$4:$E$2003,Locations!$A$13))</f>
        <v/>
      </c>
      <c r="K473" s="21" t="str">
        <f>IF(OR($A473="",Locations!$A$14=""),"",N(Opening!J473)+SUMIFS(Movements!$D$4:$D$2003,Movements!$B$4:$B$2003,$A473,Movements!$F$4:$F$2003,Locations!$A$14)-SUMIFS(Movements!$D$4:$D$2003,Movements!$B$4:$B$2003,$A473,Movements!$E$4:$E$2003,Locations!$A$14))</f>
        <v/>
      </c>
      <c r="L473" s="22" t="str">
        <f t="shared" si="14"/>
        <v/>
      </c>
      <c r="M473" s="21" t="str">
        <f>IF($A473="","",N(Items!E473))</f>
        <v/>
      </c>
      <c r="N473" s="23" t="str">
        <f t="shared" si="15"/>
        <v/>
      </c>
      <c r="O473" s="21" t="str">
        <f>IF($A473="","",IF(L473&lt;=M473,MAX(0,N(Items!F473)-L473),0))</f>
        <v/>
      </c>
      <c r="P473" s="24" t="str">
        <f>IF($A473="","",ROUND(L473*N(Items!D473),2))</f>
        <v/>
      </c>
    </row>
    <row r="474" spans="1:16" x14ac:dyDescent="0.3">
      <c r="A474" s="16" t="str">
        <f>IF(Items!A474="","",Items!A474)</f>
        <v/>
      </c>
      <c r="B474" s="16" t="str">
        <f>IF($A474="","",Items!B474)</f>
        <v/>
      </c>
      <c r="C474" s="16" t="str">
        <f>IF($A474="","",Items!C474&amp;"")</f>
        <v/>
      </c>
      <c r="D474" s="21" t="str">
        <f>IF(OR($A474="",Locations!$A$7=""),"",N(Opening!C474)+SUMIFS(Movements!$D$4:$D$2003,Movements!$B$4:$B$2003,$A474,Movements!$F$4:$F$2003,Locations!$A$7)-SUMIFS(Movements!$D$4:$D$2003,Movements!$B$4:$B$2003,$A474,Movements!$E$4:$E$2003,Locations!$A$7))</f>
        <v/>
      </c>
      <c r="E474" s="21" t="str">
        <f>IF(OR($A474="",Locations!$A$8=""),"",N(Opening!D474)+SUMIFS(Movements!$D$4:$D$2003,Movements!$B$4:$B$2003,$A474,Movements!$F$4:$F$2003,Locations!$A$8)-SUMIFS(Movements!$D$4:$D$2003,Movements!$B$4:$B$2003,$A474,Movements!$E$4:$E$2003,Locations!$A$8))</f>
        <v/>
      </c>
      <c r="F474" s="21" t="str">
        <f>IF(OR($A474="",Locations!$A$9=""),"",N(Opening!E474)+SUMIFS(Movements!$D$4:$D$2003,Movements!$B$4:$B$2003,$A474,Movements!$F$4:$F$2003,Locations!$A$9)-SUMIFS(Movements!$D$4:$D$2003,Movements!$B$4:$B$2003,$A474,Movements!$E$4:$E$2003,Locations!$A$9))</f>
        <v/>
      </c>
      <c r="G474" s="21" t="str">
        <f>IF(OR($A474="",Locations!$A$10=""),"",N(Opening!F474)+SUMIFS(Movements!$D$4:$D$2003,Movements!$B$4:$B$2003,$A474,Movements!$F$4:$F$2003,Locations!$A$10)-SUMIFS(Movements!$D$4:$D$2003,Movements!$B$4:$B$2003,$A474,Movements!$E$4:$E$2003,Locations!$A$10))</f>
        <v/>
      </c>
      <c r="H474" s="21" t="str">
        <f>IF(OR($A474="",Locations!$A$11=""),"",N(Opening!G474)+SUMIFS(Movements!$D$4:$D$2003,Movements!$B$4:$B$2003,$A474,Movements!$F$4:$F$2003,Locations!$A$11)-SUMIFS(Movements!$D$4:$D$2003,Movements!$B$4:$B$2003,$A474,Movements!$E$4:$E$2003,Locations!$A$11))</f>
        <v/>
      </c>
      <c r="I474" s="21" t="str">
        <f>IF(OR($A474="",Locations!$A$12=""),"",N(Opening!H474)+SUMIFS(Movements!$D$4:$D$2003,Movements!$B$4:$B$2003,$A474,Movements!$F$4:$F$2003,Locations!$A$12)-SUMIFS(Movements!$D$4:$D$2003,Movements!$B$4:$B$2003,$A474,Movements!$E$4:$E$2003,Locations!$A$12))</f>
        <v/>
      </c>
      <c r="J474" s="21" t="str">
        <f>IF(OR($A474="",Locations!$A$13=""),"",N(Opening!I474)+SUMIFS(Movements!$D$4:$D$2003,Movements!$B$4:$B$2003,$A474,Movements!$F$4:$F$2003,Locations!$A$13)-SUMIFS(Movements!$D$4:$D$2003,Movements!$B$4:$B$2003,$A474,Movements!$E$4:$E$2003,Locations!$A$13))</f>
        <v/>
      </c>
      <c r="K474" s="21" t="str">
        <f>IF(OR($A474="",Locations!$A$14=""),"",N(Opening!J474)+SUMIFS(Movements!$D$4:$D$2003,Movements!$B$4:$B$2003,$A474,Movements!$F$4:$F$2003,Locations!$A$14)-SUMIFS(Movements!$D$4:$D$2003,Movements!$B$4:$B$2003,$A474,Movements!$E$4:$E$2003,Locations!$A$14))</f>
        <v/>
      </c>
      <c r="L474" s="22" t="str">
        <f t="shared" si="14"/>
        <v/>
      </c>
      <c r="M474" s="21" t="str">
        <f>IF($A474="","",N(Items!E474))</f>
        <v/>
      </c>
      <c r="N474" s="23" t="str">
        <f t="shared" si="15"/>
        <v/>
      </c>
      <c r="O474" s="21" t="str">
        <f>IF($A474="","",IF(L474&lt;=M474,MAX(0,N(Items!F474)-L474),0))</f>
        <v/>
      </c>
      <c r="P474" s="24" t="str">
        <f>IF($A474="","",ROUND(L474*N(Items!D474),2))</f>
        <v/>
      </c>
    </row>
    <row r="475" spans="1:16" x14ac:dyDescent="0.3">
      <c r="A475" s="16" t="str">
        <f>IF(Items!A475="","",Items!A475)</f>
        <v/>
      </c>
      <c r="B475" s="16" t="str">
        <f>IF($A475="","",Items!B475)</f>
        <v/>
      </c>
      <c r="C475" s="16" t="str">
        <f>IF($A475="","",Items!C475&amp;"")</f>
        <v/>
      </c>
      <c r="D475" s="21" t="str">
        <f>IF(OR($A475="",Locations!$A$7=""),"",N(Opening!C475)+SUMIFS(Movements!$D$4:$D$2003,Movements!$B$4:$B$2003,$A475,Movements!$F$4:$F$2003,Locations!$A$7)-SUMIFS(Movements!$D$4:$D$2003,Movements!$B$4:$B$2003,$A475,Movements!$E$4:$E$2003,Locations!$A$7))</f>
        <v/>
      </c>
      <c r="E475" s="21" t="str">
        <f>IF(OR($A475="",Locations!$A$8=""),"",N(Opening!D475)+SUMIFS(Movements!$D$4:$D$2003,Movements!$B$4:$B$2003,$A475,Movements!$F$4:$F$2003,Locations!$A$8)-SUMIFS(Movements!$D$4:$D$2003,Movements!$B$4:$B$2003,$A475,Movements!$E$4:$E$2003,Locations!$A$8))</f>
        <v/>
      </c>
      <c r="F475" s="21" t="str">
        <f>IF(OR($A475="",Locations!$A$9=""),"",N(Opening!E475)+SUMIFS(Movements!$D$4:$D$2003,Movements!$B$4:$B$2003,$A475,Movements!$F$4:$F$2003,Locations!$A$9)-SUMIFS(Movements!$D$4:$D$2003,Movements!$B$4:$B$2003,$A475,Movements!$E$4:$E$2003,Locations!$A$9))</f>
        <v/>
      </c>
      <c r="G475" s="21" t="str">
        <f>IF(OR($A475="",Locations!$A$10=""),"",N(Opening!F475)+SUMIFS(Movements!$D$4:$D$2003,Movements!$B$4:$B$2003,$A475,Movements!$F$4:$F$2003,Locations!$A$10)-SUMIFS(Movements!$D$4:$D$2003,Movements!$B$4:$B$2003,$A475,Movements!$E$4:$E$2003,Locations!$A$10))</f>
        <v/>
      </c>
      <c r="H475" s="21" t="str">
        <f>IF(OR($A475="",Locations!$A$11=""),"",N(Opening!G475)+SUMIFS(Movements!$D$4:$D$2003,Movements!$B$4:$B$2003,$A475,Movements!$F$4:$F$2003,Locations!$A$11)-SUMIFS(Movements!$D$4:$D$2003,Movements!$B$4:$B$2003,$A475,Movements!$E$4:$E$2003,Locations!$A$11))</f>
        <v/>
      </c>
      <c r="I475" s="21" t="str">
        <f>IF(OR($A475="",Locations!$A$12=""),"",N(Opening!H475)+SUMIFS(Movements!$D$4:$D$2003,Movements!$B$4:$B$2003,$A475,Movements!$F$4:$F$2003,Locations!$A$12)-SUMIFS(Movements!$D$4:$D$2003,Movements!$B$4:$B$2003,$A475,Movements!$E$4:$E$2003,Locations!$A$12))</f>
        <v/>
      </c>
      <c r="J475" s="21" t="str">
        <f>IF(OR($A475="",Locations!$A$13=""),"",N(Opening!I475)+SUMIFS(Movements!$D$4:$D$2003,Movements!$B$4:$B$2003,$A475,Movements!$F$4:$F$2003,Locations!$A$13)-SUMIFS(Movements!$D$4:$D$2003,Movements!$B$4:$B$2003,$A475,Movements!$E$4:$E$2003,Locations!$A$13))</f>
        <v/>
      </c>
      <c r="K475" s="21" t="str">
        <f>IF(OR($A475="",Locations!$A$14=""),"",N(Opening!J475)+SUMIFS(Movements!$D$4:$D$2003,Movements!$B$4:$B$2003,$A475,Movements!$F$4:$F$2003,Locations!$A$14)-SUMIFS(Movements!$D$4:$D$2003,Movements!$B$4:$B$2003,$A475,Movements!$E$4:$E$2003,Locations!$A$14))</f>
        <v/>
      </c>
      <c r="L475" s="22" t="str">
        <f t="shared" si="14"/>
        <v/>
      </c>
      <c r="M475" s="21" t="str">
        <f>IF($A475="","",N(Items!E475))</f>
        <v/>
      </c>
      <c r="N475" s="23" t="str">
        <f t="shared" si="15"/>
        <v/>
      </c>
      <c r="O475" s="21" t="str">
        <f>IF($A475="","",IF(L475&lt;=M475,MAX(0,N(Items!F475)-L475),0))</f>
        <v/>
      </c>
      <c r="P475" s="24" t="str">
        <f>IF($A475="","",ROUND(L475*N(Items!D475),2))</f>
        <v/>
      </c>
    </row>
    <row r="476" spans="1:16" x14ac:dyDescent="0.3">
      <c r="A476" s="16" t="str">
        <f>IF(Items!A476="","",Items!A476)</f>
        <v/>
      </c>
      <c r="B476" s="16" t="str">
        <f>IF($A476="","",Items!B476)</f>
        <v/>
      </c>
      <c r="C476" s="16" t="str">
        <f>IF($A476="","",Items!C476&amp;"")</f>
        <v/>
      </c>
      <c r="D476" s="21" t="str">
        <f>IF(OR($A476="",Locations!$A$7=""),"",N(Opening!C476)+SUMIFS(Movements!$D$4:$D$2003,Movements!$B$4:$B$2003,$A476,Movements!$F$4:$F$2003,Locations!$A$7)-SUMIFS(Movements!$D$4:$D$2003,Movements!$B$4:$B$2003,$A476,Movements!$E$4:$E$2003,Locations!$A$7))</f>
        <v/>
      </c>
      <c r="E476" s="21" t="str">
        <f>IF(OR($A476="",Locations!$A$8=""),"",N(Opening!D476)+SUMIFS(Movements!$D$4:$D$2003,Movements!$B$4:$B$2003,$A476,Movements!$F$4:$F$2003,Locations!$A$8)-SUMIFS(Movements!$D$4:$D$2003,Movements!$B$4:$B$2003,$A476,Movements!$E$4:$E$2003,Locations!$A$8))</f>
        <v/>
      </c>
      <c r="F476" s="21" t="str">
        <f>IF(OR($A476="",Locations!$A$9=""),"",N(Opening!E476)+SUMIFS(Movements!$D$4:$D$2003,Movements!$B$4:$B$2003,$A476,Movements!$F$4:$F$2003,Locations!$A$9)-SUMIFS(Movements!$D$4:$D$2003,Movements!$B$4:$B$2003,$A476,Movements!$E$4:$E$2003,Locations!$A$9))</f>
        <v/>
      </c>
      <c r="G476" s="21" t="str">
        <f>IF(OR($A476="",Locations!$A$10=""),"",N(Opening!F476)+SUMIFS(Movements!$D$4:$D$2003,Movements!$B$4:$B$2003,$A476,Movements!$F$4:$F$2003,Locations!$A$10)-SUMIFS(Movements!$D$4:$D$2003,Movements!$B$4:$B$2003,$A476,Movements!$E$4:$E$2003,Locations!$A$10))</f>
        <v/>
      </c>
      <c r="H476" s="21" t="str">
        <f>IF(OR($A476="",Locations!$A$11=""),"",N(Opening!G476)+SUMIFS(Movements!$D$4:$D$2003,Movements!$B$4:$B$2003,$A476,Movements!$F$4:$F$2003,Locations!$A$11)-SUMIFS(Movements!$D$4:$D$2003,Movements!$B$4:$B$2003,$A476,Movements!$E$4:$E$2003,Locations!$A$11))</f>
        <v/>
      </c>
      <c r="I476" s="21" t="str">
        <f>IF(OR($A476="",Locations!$A$12=""),"",N(Opening!H476)+SUMIFS(Movements!$D$4:$D$2003,Movements!$B$4:$B$2003,$A476,Movements!$F$4:$F$2003,Locations!$A$12)-SUMIFS(Movements!$D$4:$D$2003,Movements!$B$4:$B$2003,$A476,Movements!$E$4:$E$2003,Locations!$A$12))</f>
        <v/>
      </c>
      <c r="J476" s="21" t="str">
        <f>IF(OR($A476="",Locations!$A$13=""),"",N(Opening!I476)+SUMIFS(Movements!$D$4:$D$2003,Movements!$B$4:$B$2003,$A476,Movements!$F$4:$F$2003,Locations!$A$13)-SUMIFS(Movements!$D$4:$D$2003,Movements!$B$4:$B$2003,$A476,Movements!$E$4:$E$2003,Locations!$A$13))</f>
        <v/>
      </c>
      <c r="K476" s="21" t="str">
        <f>IF(OR($A476="",Locations!$A$14=""),"",N(Opening!J476)+SUMIFS(Movements!$D$4:$D$2003,Movements!$B$4:$B$2003,$A476,Movements!$F$4:$F$2003,Locations!$A$14)-SUMIFS(Movements!$D$4:$D$2003,Movements!$B$4:$B$2003,$A476,Movements!$E$4:$E$2003,Locations!$A$14))</f>
        <v/>
      </c>
      <c r="L476" s="22" t="str">
        <f t="shared" si="14"/>
        <v/>
      </c>
      <c r="M476" s="21" t="str">
        <f>IF($A476="","",N(Items!E476))</f>
        <v/>
      </c>
      <c r="N476" s="23" t="str">
        <f t="shared" si="15"/>
        <v/>
      </c>
      <c r="O476" s="21" t="str">
        <f>IF($A476="","",IF(L476&lt;=M476,MAX(0,N(Items!F476)-L476),0))</f>
        <v/>
      </c>
      <c r="P476" s="24" t="str">
        <f>IF($A476="","",ROUND(L476*N(Items!D476),2))</f>
        <v/>
      </c>
    </row>
    <row r="477" spans="1:16" x14ac:dyDescent="0.3">
      <c r="A477" s="16" t="str">
        <f>IF(Items!A477="","",Items!A477)</f>
        <v/>
      </c>
      <c r="B477" s="16" t="str">
        <f>IF($A477="","",Items!B477)</f>
        <v/>
      </c>
      <c r="C477" s="16" t="str">
        <f>IF($A477="","",Items!C477&amp;"")</f>
        <v/>
      </c>
      <c r="D477" s="21" t="str">
        <f>IF(OR($A477="",Locations!$A$7=""),"",N(Opening!C477)+SUMIFS(Movements!$D$4:$D$2003,Movements!$B$4:$B$2003,$A477,Movements!$F$4:$F$2003,Locations!$A$7)-SUMIFS(Movements!$D$4:$D$2003,Movements!$B$4:$B$2003,$A477,Movements!$E$4:$E$2003,Locations!$A$7))</f>
        <v/>
      </c>
      <c r="E477" s="21" t="str">
        <f>IF(OR($A477="",Locations!$A$8=""),"",N(Opening!D477)+SUMIFS(Movements!$D$4:$D$2003,Movements!$B$4:$B$2003,$A477,Movements!$F$4:$F$2003,Locations!$A$8)-SUMIFS(Movements!$D$4:$D$2003,Movements!$B$4:$B$2003,$A477,Movements!$E$4:$E$2003,Locations!$A$8))</f>
        <v/>
      </c>
      <c r="F477" s="21" t="str">
        <f>IF(OR($A477="",Locations!$A$9=""),"",N(Opening!E477)+SUMIFS(Movements!$D$4:$D$2003,Movements!$B$4:$B$2003,$A477,Movements!$F$4:$F$2003,Locations!$A$9)-SUMIFS(Movements!$D$4:$D$2003,Movements!$B$4:$B$2003,$A477,Movements!$E$4:$E$2003,Locations!$A$9))</f>
        <v/>
      </c>
      <c r="G477" s="21" t="str">
        <f>IF(OR($A477="",Locations!$A$10=""),"",N(Opening!F477)+SUMIFS(Movements!$D$4:$D$2003,Movements!$B$4:$B$2003,$A477,Movements!$F$4:$F$2003,Locations!$A$10)-SUMIFS(Movements!$D$4:$D$2003,Movements!$B$4:$B$2003,$A477,Movements!$E$4:$E$2003,Locations!$A$10))</f>
        <v/>
      </c>
      <c r="H477" s="21" t="str">
        <f>IF(OR($A477="",Locations!$A$11=""),"",N(Opening!G477)+SUMIFS(Movements!$D$4:$D$2003,Movements!$B$4:$B$2003,$A477,Movements!$F$4:$F$2003,Locations!$A$11)-SUMIFS(Movements!$D$4:$D$2003,Movements!$B$4:$B$2003,$A477,Movements!$E$4:$E$2003,Locations!$A$11))</f>
        <v/>
      </c>
      <c r="I477" s="21" t="str">
        <f>IF(OR($A477="",Locations!$A$12=""),"",N(Opening!H477)+SUMIFS(Movements!$D$4:$D$2003,Movements!$B$4:$B$2003,$A477,Movements!$F$4:$F$2003,Locations!$A$12)-SUMIFS(Movements!$D$4:$D$2003,Movements!$B$4:$B$2003,$A477,Movements!$E$4:$E$2003,Locations!$A$12))</f>
        <v/>
      </c>
      <c r="J477" s="21" t="str">
        <f>IF(OR($A477="",Locations!$A$13=""),"",N(Opening!I477)+SUMIFS(Movements!$D$4:$D$2003,Movements!$B$4:$B$2003,$A477,Movements!$F$4:$F$2003,Locations!$A$13)-SUMIFS(Movements!$D$4:$D$2003,Movements!$B$4:$B$2003,$A477,Movements!$E$4:$E$2003,Locations!$A$13))</f>
        <v/>
      </c>
      <c r="K477" s="21" t="str">
        <f>IF(OR($A477="",Locations!$A$14=""),"",N(Opening!J477)+SUMIFS(Movements!$D$4:$D$2003,Movements!$B$4:$B$2003,$A477,Movements!$F$4:$F$2003,Locations!$A$14)-SUMIFS(Movements!$D$4:$D$2003,Movements!$B$4:$B$2003,$A477,Movements!$E$4:$E$2003,Locations!$A$14))</f>
        <v/>
      </c>
      <c r="L477" s="22" t="str">
        <f t="shared" si="14"/>
        <v/>
      </c>
      <c r="M477" s="21" t="str">
        <f>IF($A477="","",N(Items!E477))</f>
        <v/>
      </c>
      <c r="N477" s="23" t="str">
        <f t="shared" si="15"/>
        <v/>
      </c>
      <c r="O477" s="21" t="str">
        <f>IF($A477="","",IF(L477&lt;=M477,MAX(0,N(Items!F477)-L477),0))</f>
        <v/>
      </c>
      <c r="P477" s="24" t="str">
        <f>IF($A477="","",ROUND(L477*N(Items!D477),2))</f>
        <v/>
      </c>
    </row>
    <row r="478" spans="1:16" x14ac:dyDescent="0.3">
      <c r="A478" s="16" t="str">
        <f>IF(Items!A478="","",Items!A478)</f>
        <v/>
      </c>
      <c r="B478" s="16" t="str">
        <f>IF($A478="","",Items!B478)</f>
        <v/>
      </c>
      <c r="C478" s="16" t="str">
        <f>IF($A478="","",Items!C478&amp;"")</f>
        <v/>
      </c>
      <c r="D478" s="21" t="str">
        <f>IF(OR($A478="",Locations!$A$7=""),"",N(Opening!C478)+SUMIFS(Movements!$D$4:$D$2003,Movements!$B$4:$B$2003,$A478,Movements!$F$4:$F$2003,Locations!$A$7)-SUMIFS(Movements!$D$4:$D$2003,Movements!$B$4:$B$2003,$A478,Movements!$E$4:$E$2003,Locations!$A$7))</f>
        <v/>
      </c>
      <c r="E478" s="21" t="str">
        <f>IF(OR($A478="",Locations!$A$8=""),"",N(Opening!D478)+SUMIFS(Movements!$D$4:$D$2003,Movements!$B$4:$B$2003,$A478,Movements!$F$4:$F$2003,Locations!$A$8)-SUMIFS(Movements!$D$4:$D$2003,Movements!$B$4:$B$2003,$A478,Movements!$E$4:$E$2003,Locations!$A$8))</f>
        <v/>
      </c>
      <c r="F478" s="21" t="str">
        <f>IF(OR($A478="",Locations!$A$9=""),"",N(Opening!E478)+SUMIFS(Movements!$D$4:$D$2003,Movements!$B$4:$B$2003,$A478,Movements!$F$4:$F$2003,Locations!$A$9)-SUMIFS(Movements!$D$4:$D$2003,Movements!$B$4:$B$2003,$A478,Movements!$E$4:$E$2003,Locations!$A$9))</f>
        <v/>
      </c>
      <c r="G478" s="21" t="str">
        <f>IF(OR($A478="",Locations!$A$10=""),"",N(Opening!F478)+SUMIFS(Movements!$D$4:$D$2003,Movements!$B$4:$B$2003,$A478,Movements!$F$4:$F$2003,Locations!$A$10)-SUMIFS(Movements!$D$4:$D$2003,Movements!$B$4:$B$2003,$A478,Movements!$E$4:$E$2003,Locations!$A$10))</f>
        <v/>
      </c>
      <c r="H478" s="21" t="str">
        <f>IF(OR($A478="",Locations!$A$11=""),"",N(Opening!G478)+SUMIFS(Movements!$D$4:$D$2003,Movements!$B$4:$B$2003,$A478,Movements!$F$4:$F$2003,Locations!$A$11)-SUMIFS(Movements!$D$4:$D$2003,Movements!$B$4:$B$2003,$A478,Movements!$E$4:$E$2003,Locations!$A$11))</f>
        <v/>
      </c>
      <c r="I478" s="21" t="str">
        <f>IF(OR($A478="",Locations!$A$12=""),"",N(Opening!H478)+SUMIFS(Movements!$D$4:$D$2003,Movements!$B$4:$B$2003,$A478,Movements!$F$4:$F$2003,Locations!$A$12)-SUMIFS(Movements!$D$4:$D$2003,Movements!$B$4:$B$2003,$A478,Movements!$E$4:$E$2003,Locations!$A$12))</f>
        <v/>
      </c>
      <c r="J478" s="21" t="str">
        <f>IF(OR($A478="",Locations!$A$13=""),"",N(Opening!I478)+SUMIFS(Movements!$D$4:$D$2003,Movements!$B$4:$B$2003,$A478,Movements!$F$4:$F$2003,Locations!$A$13)-SUMIFS(Movements!$D$4:$D$2003,Movements!$B$4:$B$2003,$A478,Movements!$E$4:$E$2003,Locations!$A$13))</f>
        <v/>
      </c>
      <c r="K478" s="21" t="str">
        <f>IF(OR($A478="",Locations!$A$14=""),"",N(Opening!J478)+SUMIFS(Movements!$D$4:$D$2003,Movements!$B$4:$B$2003,$A478,Movements!$F$4:$F$2003,Locations!$A$14)-SUMIFS(Movements!$D$4:$D$2003,Movements!$B$4:$B$2003,$A478,Movements!$E$4:$E$2003,Locations!$A$14))</f>
        <v/>
      </c>
      <c r="L478" s="22" t="str">
        <f t="shared" si="14"/>
        <v/>
      </c>
      <c r="M478" s="21" t="str">
        <f>IF($A478="","",N(Items!E478))</f>
        <v/>
      </c>
      <c r="N478" s="23" t="str">
        <f t="shared" si="15"/>
        <v/>
      </c>
      <c r="O478" s="21" t="str">
        <f>IF($A478="","",IF(L478&lt;=M478,MAX(0,N(Items!F478)-L478),0))</f>
        <v/>
      </c>
      <c r="P478" s="24" t="str">
        <f>IF($A478="","",ROUND(L478*N(Items!D478),2))</f>
        <v/>
      </c>
    </row>
    <row r="479" spans="1:16" x14ac:dyDescent="0.3">
      <c r="A479" s="16" t="str">
        <f>IF(Items!A479="","",Items!A479)</f>
        <v/>
      </c>
      <c r="B479" s="16" t="str">
        <f>IF($A479="","",Items!B479)</f>
        <v/>
      </c>
      <c r="C479" s="16" t="str">
        <f>IF($A479="","",Items!C479&amp;"")</f>
        <v/>
      </c>
      <c r="D479" s="21" t="str">
        <f>IF(OR($A479="",Locations!$A$7=""),"",N(Opening!C479)+SUMIFS(Movements!$D$4:$D$2003,Movements!$B$4:$B$2003,$A479,Movements!$F$4:$F$2003,Locations!$A$7)-SUMIFS(Movements!$D$4:$D$2003,Movements!$B$4:$B$2003,$A479,Movements!$E$4:$E$2003,Locations!$A$7))</f>
        <v/>
      </c>
      <c r="E479" s="21" t="str">
        <f>IF(OR($A479="",Locations!$A$8=""),"",N(Opening!D479)+SUMIFS(Movements!$D$4:$D$2003,Movements!$B$4:$B$2003,$A479,Movements!$F$4:$F$2003,Locations!$A$8)-SUMIFS(Movements!$D$4:$D$2003,Movements!$B$4:$B$2003,$A479,Movements!$E$4:$E$2003,Locations!$A$8))</f>
        <v/>
      </c>
      <c r="F479" s="21" t="str">
        <f>IF(OR($A479="",Locations!$A$9=""),"",N(Opening!E479)+SUMIFS(Movements!$D$4:$D$2003,Movements!$B$4:$B$2003,$A479,Movements!$F$4:$F$2003,Locations!$A$9)-SUMIFS(Movements!$D$4:$D$2003,Movements!$B$4:$B$2003,$A479,Movements!$E$4:$E$2003,Locations!$A$9))</f>
        <v/>
      </c>
      <c r="G479" s="21" t="str">
        <f>IF(OR($A479="",Locations!$A$10=""),"",N(Opening!F479)+SUMIFS(Movements!$D$4:$D$2003,Movements!$B$4:$B$2003,$A479,Movements!$F$4:$F$2003,Locations!$A$10)-SUMIFS(Movements!$D$4:$D$2003,Movements!$B$4:$B$2003,$A479,Movements!$E$4:$E$2003,Locations!$A$10))</f>
        <v/>
      </c>
      <c r="H479" s="21" t="str">
        <f>IF(OR($A479="",Locations!$A$11=""),"",N(Opening!G479)+SUMIFS(Movements!$D$4:$D$2003,Movements!$B$4:$B$2003,$A479,Movements!$F$4:$F$2003,Locations!$A$11)-SUMIFS(Movements!$D$4:$D$2003,Movements!$B$4:$B$2003,$A479,Movements!$E$4:$E$2003,Locations!$A$11))</f>
        <v/>
      </c>
      <c r="I479" s="21" t="str">
        <f>IF(OR($A479="",Locations!$A$12=""),"",N(Opening!H479)+SUMIFS(Movements!$D$4:$D$2003,Movements!$B$4:$B$2003,$A479,Movements!$F$4:$F$2003,Locations!$A$12)-SUMIFS(Movements!$D$4:$D$2003,Movements!$B$4:$B$2003,$A479,Movements!$E$4:$E$2003,Locations!$A$12))</f>
        <v/>
      </c>
      <c r="J479" s="21" t="str">
        <f>IF(OR($A479="",Locations!$A$13=""),"",N(Opening!I479)+SUMIFS(Movements!$D$4:$D$2003,Movements!$B$4:$B$2003,$A479,Movements!$F$4:$F$2003,Locations!$A$13)-SUMIFS(Movements!$D$4:$D$2003,Movements!$B$4:$B$2003,$A479,Movements!$E$4:$E$2003,Locations!$A$13))</f>
        <v/>
      </c>
      <c r="K479" s="21" t="str">
        <f>IF(OR($A479="",Locations!$A$14=""),"",N(Opening!J479)+SUMIFS(Movements!$D$4:$D$2003,Movements!$B$4:$B$2003,$A479,Movements!$F$4:$F$2003,Locations!$A$14)-SUMIFS(Movements!$D$4:$D$2003,Movements!$B$4:$B$2003,$A479,Movements!$E$4:$E$2003,Locations!$A$14))</f>
        <v/>
      </c>
      <c r="L479" s="22" t="str">
        <f t="shared" si="14"/>
        <v/>
      </c>
      <c r="M479" s="21" t="str">
        <f>IF($A479="","",N(Items!E479))</f>
        <v/>
      </c>
      <c r="N479" s="23" t="str">
        <f t="shared" si="15"/>
        <v/>
      </c>
      <c r="O479" s="21" t="str">
        <f>IF($A479="","",IF(L479&lt;=M479,MAX(0,N(Items!F479)-L479),0))</f>
        <v/>
      </c>
      <c r="P479" s="24" t="str">
        <f>IF($A479="","",ROUND(L479*N(Items!D479),2))</f>
        <v/>
      </c>
    </row>
    <row r="480" spans="1:16" x14ac:dyDescent="0.3">
      <c r="A480" s="16" t="str">
        <f>IF(Items!A480="","",Items!A480)</f>
        <v/>
      </c>
      <c r="B480" s="16" t="str">
        <f>IF($A480="","",Items!B480)</f>
        <v/>
      </c>
      <c r="C480" s="16" t="str">
        <f>IF($A480="","",Items!C480&amp;"")</f>
        <v/>
      </c>
      <c r="D480" s="21" t="str">
        <f>IF(OR($A480="",Locations!$A$7=""),"",N(Opening!C480)+SUMIFS(Movements!$D$4:$D$2003,Movements!$B$4:$B$2003,$A480,Movements!$F$4:$F$2003,Locations!$A$7)-SUMIFS(Movements!$D$4:$D$2003,Movements!$B$4:$B$2003,$A480,Movements!$E$4:$E$2003,Locations!$A$7))</f>
        <v/>
      </c>
      <c r="E480" s="21" t="str">
        <f>IF(OR($A480="",Locations!$A$8=""),"",N(Opening!D480)+SUMIFS(Movements!$D$4:$D$2003,Movements!$B$4:$B$2003,$A480,Movements!$F$4:$F$2003,Locations!$A$8)-SUMIFS(Movements!$D$4:$D$2003,Movements!$B$4:$B$2003,$A480,Movements!$E$4:$E$2003,Locations!$A$8))</f>
        <v/>
      </c>
      <c r="F480" s="21" t="str">
        <f>IF(OR($A480="",Locations!$A$9=""),"",N(Opening!E480)+SUMIFS(Movements!$D$4:$D$2003,Movements!$B$4:$B$2003,$A480,Movements!$F$4:$F$2003,Locations!$A$9)-SUMIFS(Movements!$D$4:$D$2003,Movements!$B$4:$B$2003,$A480,Movements!$E$4:$E$2003,Locations!$A$9))</f>
        <v/>
      </c>
      <c r="G480" s="21" t="str">
        <f>IF(OR($A480="",Locations!$A$10=""),"",N(Opening!F480)+SUMIFS(Movements!$D$4:$D$2003,Movements!$B$4:$B$2003,$A480,Movements!$F$4:$F$2003,Locations!$A$10)-SUMIFS(Movements!$D$4:$D$2003,Movements!$B$4:$B$2003,$A480,Movements!$E$4:$E$2003,Locations!$A$10))</f>
        <v/>
      </c>
      <c r="H480" s="21" t="str">
        <f>IF(OR($A480="",Locations!$A$11=""),"",N(Opening!G480)+SUMIFS(Movements!$D$4:$D$2003,Movements!$B$4:$B$2003,$A480,Movements!$F$4:$F$2003,Locations!$A$11)-SUMIFS(Movements!$D$4:$D$2003,Movements!$B$4:$B$2003,$A480,Movements!$E$4:$E$2003,Locations!$A$11))</f>
        <v/>
      </c>
      <c r="I480" s="21" t="str">
        <f>IF(OR($A480="",Locations!$A$12=""),"",N(Opening!H480)+SUMIFS(Movements!$D$4:$D$2003,Movements!$B$4:$B$2003,$A480,Movements!$F$4:$F$2003,Locations!$A$12)-SUMIFS(Movements!$D$4:$D$2003,Movements!$B$4:$B$2003,$A480,Movements!$E$4:$E$2003,Locations!$A$12))</f>
        <v/>
      </c>
      <c r="J480" s="21" t="str">
        <f>IF(OR($A480="",Locations!$A$13=""),"",N(Opening!I480)+SUMIFS(Movements!$D$4:$D$2003,Movements!$B$4:$B$2003,$A480,Movements!$F$4:$F$2003,Locations!$A$13)-SUMIFS(Movements!$D$4:$D$2003,Movements!$B$4:$B$2003,$A480,Movements!$E$4:$E$2003,Locations!$A$13))</f>
        <v/>
      </c>
      <c r="K480" s="21" t="str">
        <f>IF(OR($A480="",Locations!$A$14=""),"",N(Opening!J480)+SUMIFS(Movements!$D$4:$D$2003,Movements!$B$4:$B$2003,$A480,Movements!$F$4:$F$2003,Locations!$A$14)-SUMIFS(Movements!$D$4:$D$2003,Movements!$B$4:$B$2003,$A480,Movements!$E$4:$E$2003,Locations!$A$14))</f>
        <v/>
      </c>
      <c r="L480" s="22" t="str">
        <f t="shared" si="14"/>
        <v/>
      </c>
      <c r="M480" s="21" t="str">
        <f>IF($A480="","",N(Items!E480))</f>
        <v/>
      </c>
      <c r="N480" s="23" t="str">
        <f t="shared" si="15"/>
        <v/>
      </c>
      <c r="O480" s="21" t="str">
        <f>IF($A480="","",IF(L480&lt;=M480,MAX(0,N(Items!F480)-L480),0))</f>
        <v/>
      </c>
      <c r="P480" s="24" t="str">
        <f>IF($A480="","",ROUND(L480*N(Items!D480),2))</f>
        <v/>
      </c>
    </row>
    <row r="481" spans="1:16" x14ac:dyDescent="0.3">
      <c r="A481" s="16" t="str">
        <f>IF(Items!A481="","",Items!A481)</f>
        <v/>
      </c>
      <c r="B481" s="16" t="str">
        <f>IF($A481="","",Items!B481)</f>
        <v/>
      </c>
      <c r="C481" s="16" t="str">
        <f>IF($A481="","",Items!C481&amp;"")</f>
        <v/>
      </c>
      <c r="D481" s="21" t="str">
        <f>IF(OR($A481="",Locations!$A$7=""),"",N(Opening!C481)+SUMIFS(Movements!$D$4:$D$2003,Movements!$B$4:$B$2003,$A481,Movements!$F$4:$F$2003,Locations!$A$7)-SUMIFS(Movements!$D$4:$D$2003,Movements!$B$4:$B$2003,$A481,Movements!$E$4:$E$2003,Locations!$A$7))</f>
        <v/>
      </c>
      <c r="E481" s="21" t="str">
        <f>IF(OR($A481="",Locations!$A$8=""),"",N(Opening!D481)+SUMIFS(Movements!$D$4:$D$2003,Movements!$B$4:$B$2003,$A481,Movements!$F$4:$F$2003,Locations!$A$8)-SUMIFS(Movements!$D$4:$D$2003,Movements!$B$4:$B$2003,$A481,Movements!$E$4:$E$2003,Locations!$A$8))</f>
        <v/>
      </c>
      <c r="F481" s="21" t="str">
        <f>IF(OR($A481="",Locations!$A$9=""),"",N(Opening!E481)+SUMIFS(Movements!$D$4:$D$2003,Movements!$B$4:$B$2003,$A481,Movements!$F$4:$F$2003,Locations!$A$9)-SUMIFS(Movements!$D$4:$D$2003,Movements!$B$4:$B$2003,$A481,Movements!$E$4:$E$2003,Locations!$A$9))</f>
        <v/>
      </c>
      <c r="G481" s="21" t="str">
        <f>IF(OR($A481="",Locations!$A$10=""),"",N(Opening!F481)+SUMIFS(Movements!$D$4:$D$2003,Movements!$B$4:$B$2003,$A481,Movements!$F$4:$F$2003,Locations!$A$10)-SUMIFS(Movements!$D$4:$D$2003,Movements!$B$4:$B$2003,$A481,Movements!$E$4:$E$2003,Locations!$A$10))</f>
        <v/>
      </c>
      <c r="H481" s="21" t="str">
        <f>IF(OR($A481="",Locations!$A$11=""),"",N(Opening!G481)+SUMIFS(Movements!$D$4:$D$2003,Movements!$B$4:$B$2003,$A481,Movements!$F$4:$F$2003,Locations!$A$11)-SUMIFS(Movements!$D$4:$D$2003,Movements!$B$4:$B$2003,$A481,Movements!$E$4:$E$2003,Locations!$A$11))</f>
        <v/>
      </c>
      <c r="I481" s="21" t="str">
        <f>IF(OR($A481="",Locations!$A$12=""),"",N(Opening!H481)+SUMIFS(Movements!$D$4:$D$2003,Movements!$B$4:$B$2003,$A481,Movements!$F$4:$F$2003,Locations!$A$12)-SUMIFS(Movements!$D$4:$D$2003,Movements!$B$4:$B$2003,$A481,Movements!$E$4:$E$2003,Locations!$A$12))</f>
        <v/>
      </c>
      <c r="J481" s="21" t="str">
        <f>IF(OR($A481="",Locations!$A$13=""),"",N(Opening!I481)+SUMIFS(Movements!$D$4:$D$2003,Movements!$B$4:$B$2003,$A481,Movements!$F$4:$F$2003,Locations!$A$13)-SUMIFS(Movements!$D$4:$D$2003,Movements!$B$4:$B$2003,$A481,Movements!$E$4:$E$2003,Locations!$A$13))</f>
        <v/>
      </c>
      <c r="K481" s="21" t="str">
        <f>IF(OR($A481="",Locations!$A$14=""),"",N(Opening!J481)+SUMIFS(Movements!$D$4:$D$2003,Movements!$B$4:$B$2003,$A481,Movements!$F$4:$F$2003,Locations!$A$14)-SUMIFS(Movements!$D$4:$D$2003,Movements!$B$4:$B$2003,$A481,Movements!$E$4:$E$2003,Locations!$A$14))</f>
        <v/>
      </c>
      <c r="L481" s="22" t="str">
        <f t="shared" si="14"/>
        <v/>
      </c>
      <c r="M481" s="21" t="str">
        <f>IF($A481="","",N(Items!E481))</f>
        <v/>
      </c>
      <c r="N481" s="23" t="str">
        <f t="shared" si="15"/>
        <v/>
      </c>
      <c r="O481" s="21" t="str">
        <f>IF($A481="","",IF(L481&lt;=M481,MAX(0,N(Items!F481)-L481),0))</f>
        <v/>
      </c>
      <c r="P481" s="24" t="str">
        <f>IF($A481="","",ROUND(L481*N(Items!D481),2))</f>
        <v/>
      </c>
    </row>
    <row r="482" spans="1:16" x14ac:dyDescent="0.3">
      <c r="A482" s="16" t="str">
        <f>IF(Items!A482="","",Items!A482)</f>
        <v/>
      </c>
      <c r="B482" s="16" t="str">
        <f>IF($A482="","",Items!B482)</f>
        <v/>
      </c>
      <c r="C482" s="16" t="str">
        <f>IF($A482="","",Items!C482&amp;"")</f>
        <v/>
      </c>
      <c r="D482" s="21" t="str">
        <f>IF(OR($A482="",Locations!$A$7=""),"",N(Opening!C482)+SUMIFS(Movements!$D$4:$D$2003,Movements!$B$4:$B$2003,$A482,Movements!$F$4:$F$2003,Locations!$A$7)-SUMIFS(Movements!$D$4:$D$2003,Movements!$B$4:$B$2003,$A482,Movements!$E$4:$E$2003,Locations!$A$7))</f>
        <v/>
      </c>
      <c r="E482" s="21" t="str">
        <f>IF(OR($A482="",Locations!$A$8=""),"",N(Opening!D482)+SUMIFS(Movements!$D$4:$D$2003,Movements!$B$4:$B$2003,$A482,Movements!$F$4:$F$2003,Locations!$A$8)-SUMIFS(Movements!$D$4:$D$2003,Movements!$B$4:$B$2003,$A482,Movements!$E$4:$E$2003,Locations!$A$8))</f>
        <v/>
      </c>
      <c r="F482" s="21" t="str">
        <f>IF(OR($A482="",Locations!$A$9=""),"",N(Opening!E482)+SUMIFS(Movements!$D$4:$D$2003,Movements!$B$4:$B$2003,$A482,Movements!$F$4:$F$2003,Locations!$A$9)-SUMIFS(Movements!$D$4:$D$2003,Movements!$B$4:$B$2003,$A482,Movements!$E$4:$E$2003,Locations!$A$9))</f>
        <v/>
      </c>
      <c r="G482" s="21" t="str">
        <f>IF(OR($A482="",Locations!$A$10=""),"",N(Opening!F482)+SUMIFS(Movements!$D$4:$D$2003,Movements!$B$4:$B$2003,$A482,Movements!$F$4:$F$2003,Locations!$A$10)-SUMIFS(Movements!$D$4:$D$2003,Movements!$B$4:$B$2003,$A482,Movements!$E$4:$E$2003,Locations!$A$10))</f>
        <v/>
      </c>
      <c r="H482" s="21" t="str">
        <f>IF(OR($A482="",Locations!$A$11=""),"",N(Opening!G482)+SUMIFS(Movements!$D$4:$D$2003,Movements!$B$4:$B$2003,$A482,Movements!$F$4:$F$2003,Locations!$A$11)-SUMIFS(Movements!$D$4:$D$2003,Movements!$B$4:$B$2003,$A482,Movements!$E$4:$E$2003,Locations!$A$11))</f>
        <v/>
      </c>
      <c r="I482" s="21" t="str">
        <f>IF(OR($A482="",Locations!$A$12=""),"",N(Opening!H482)+SUMIFS(Movements!$D$4:$D$2003,Movements!$B$4:$B$2003,$A482,Movements!$F$4:$F$2003,Locations!$A$12)-SUMIFS(Movements!$D$4:$D$2003,Movements!$B$4:$B$2003,$A482,Movements!$E$4:$E$2003,Locations!$A$12))</f>
        <v/>
      </c>
      <c r="J482" s="21" t="str">
        <f>IF(OR($A482="",Locations!$A$13=""),"",N(Opening!I482)+SUMIFS(Movements!$D$4:$D$2003,Movements!$B$4:$B$2003,$A482,Movements!$F$4:$F$2003,Locations!$A$13)-SUMIFS(Movements!$D$4:$D$2003,Movements!$B$4:$B$2003,$A482,Movements!$E$4:$E$2003,Locations!$A$13))</f>
        <v/>
      </c>
      <c r="K482" s="21" t="str">
        <f>IF(OR($A482="",Locations!$A$14=""),"",N(Opening!J482)+SUMIFS(Movements!$D$4:$D$2003,Movements!$B$4:$B$2003,$A482,Movements!$F$4:$F$2003,Locations!$A$14)-SUMIFS(Movements!$D$4:$D$2003,Movements!$B$4:$B$2003,$A482,Movements!$E$4:$E$2003,Locations!$A$14))</f>
        <v/>
      </c>
      <c r="L482" s="22" t="str">
        <f t="shared" si="14"/>
        <v/>
      </c>
      <c r="M482" s="21" t="str">
        <f>IF($A482="","",N(Items!E482))</f>
        <v/>
      </c>
      <c r="N482" s="23" t="str">
        <f t="shared" si="15"/>
        <v/>
      </c>
      <c r="O482" s="21" t="str">
        <f>IF($A482="","",IF(L482&lt;=M482,MAX(0,N(Items!F482)-L482),0))</f>
        <v/>
      </c>
      <c r="P482" s="24" t="str">
        <f>IF($A482="","",ROUND(L482*N(Items!D482),2))</f>
        <v/>
      </c>
    </row>
    <row r="483" spans="1:16" x14ac:dyDescent="0.3">
      <c r="A483" s="16" t="str">
        <f>IF(Items!A483="","",Items!A483)</f>
        <v/>
      </c>
      <c r="B483" s="16" t="str">
        <f>IF($A483="","",Items!B483)</f>
        <v/>
      </c>
      <c r="C483" s="16" t="str">
        <f>IF($A483="","",Items!C483&amp;"")</f>
        <v/>
      </c>
      <c r="D483" s="21" t="str">
        <f>IF(OR($A483="",Locations!$A$7=""),"",N(Opening!C483)+SUMIFS(Movements!$D$4:$D$2003,Movements!$B$4:$B$2003,$A483,Movements!$F$4:$F$2003,Locations!$A$7)-SUMIFS(Movements!$D$4:$D$2003,Movements!$B$4:$B$2003,$A483,Movements!$E$4:$E$2003,Locations!$A$7))</f>
        <v/>
      </c>
      <c r="E483" s="21" t="str">
        <f>IF(OR($A483="",Locations!$A$8=""),"",N(Opening!D483)+SUMIFS(Movements!$D$4:$D$2003,Movements!$B$4:$B$2003,$A483,Movements!$F$4:$F$2003,Locations!$A$8)-SUMIFS(Movements!$D$4:$D$2003,Movements!$B$4:$B$2003,$A483,Movements!$E$4:$E$2003,Locations!$A$8))</f>
        <v/>
      </c>
      <c r="F483" s="21" t="str">
        <f>IF(OR($A483="",Locations!$A$9=""),"",N(Opening!E483)+SUMIFS(Movements!$D$4:$D$2003,Movements!$B$4:$B$2003,$A483,Movements!$F$4:$F$2003,Locations!$A$9)-SUMIFS(Movements!$D$4:$D$2003,Movements!$B$4:$B$2003,$A483,Movements!$E$4:$E$2003,Locations!$A$9))</f>
        <v/>
      </c>
      <c r="G483" s="21" t="str">
        <f>IF(OR($A483="",Locations!$A$10=""),"",N(Opening!F483)+SUMIFS(Movements!$D$4:$D$2003,Movements!$B$4:$B$2003,$A483,Movements!$F$4:$F$2003,Locations!$A$10)-SUMIFS(Movements!$D$4:$D$2003,Movements!$B$4:$B$2003,$A483,Movements!$E$4:$E$2003,Locations!$A$10))</f>
        <v/>
      </c>
      <c r="H483" s="21" t="str">
        <f>IF(OR($A483="",Locations!$A$11=""),"",N(Opening!G483)+SUMIFS(Movements!$D$4:$D$2003,Movements!$B$4:$B$2003,$A483,Movements!$F$4:$F$2003,Locations!$A$11)-SUMIFS(Movements!$D$4:$D$2003,Movements!$B$4:$B$2003,$A483,Movements!$E$4:$E$2003,Locations!$A$11))</f>
        <v/>
      </c>
      <c r="I483" s="21" t="str">
        <f>IF(OR($A483="",Locations!$A$12=""),"",N(Opening!H483)+SUMIFS(Movements!$D$4:$D$2003,Movements!$B$4:$B$2003,$A483,Movements!$F$4:$F$2003,Locations!$A$12)-SUMIFS(Movements!$D$4:$D$2003,Movements!$B$4:$B$2003,$A483,Movements!$E$4:$E$2003,Locations!$A$12))</f>
        <v/>
      </c>
      <c r="J483" s="21" t="str">
        <f>IF(OR($A483="",Locations!$A$13=""),"",N(Opening!I483)+SUMIFS(Movements!$D$4:$D$2003,Movements!$B$4:$B$2003,$A483,Movements!$F$4:$F$2003,Locations!$A$13)-SUMIFS(Movements!$D$4:$D$2003,Movements!$B$4:$B$2003,$A483,Movements!$E$4:$E$2003,Locations!$A$13))</f>
        <v/>
      </c>
      <c r="K483" s="21" t="str">
        <f>IF(OR($A483="",Locations!$A$14=""),"",N(Opening!J483)+SUMIFS(Movements!$D$4:$D$2003,Movements!$B$4:$B$2003,$A483,Movements!$F$4:$F$2003,Locations!$A$14)-SUMIFS(Movements!$D$4:$D$2003,Movements!$B$4:$B$2003,$A483,Movements!$E$4:$E$2003,Locations!$A$14))</f>
        <v/>
      </c>
      <c r="L483" s="22" t="str">
        <f t="shared" si="14"/>
        <v/>
      </c>
      <c r="M483" s="21" t="str">
        <f>IF($A483="","",N(Items!E483))</f>
        <v/>
      </c>
      <c r="N483" s="23" t="str">
        <f t="shared" si="15"/>
        <v/>
      </c>
      <c r="O483" s="21" t="str">
        <f>IF($A483="","",IF(L483&lt;=M483,MAX(0,N(Items!F483)-L483),0))</f>
        <v/>
      </c>
      <c r="P483" s="24" t="str">
        <f>IF($A483="","",ROUND(L483*N(Items!D483),2))</f>
        <v/>
      </c>
    </row>
    <row r="484" spans="1:16" x14ac:dyDescent="0.3">
      <c r="A484" s="16" t="str">
        <f>IF(Items!A484="","",Items!A484)</f>
        <v/>
      </c>
      <c r="B484" s="16" t="str">
        <f>IF($A484="","",Items!B484)</f>
        <v/>
      </c>
      <c r="C484" s="16" t="str">
        <f>IF($A484="","",Items!C484&amp;"")</f>
        <v/>
      </c>
      <c r="D484" s="21" t="str">
        <f>IF(OR($A484="",Locations!$A$7=""),"",N(Opening!C484)+SUMIFS(Movements!$D$4:$D$2003,Movements!$B$4:$B$2003,$A484,Movements!$F$4:$F$2003,Locations!$A$7)-SUMIFS(Movements!$D$4:$D$2003,Movements!$B$4:$B$2003,$A484,Movements!$E$4:$E$2003,Locations!$A$7))</f>
        <v/>
      </c>
      <c r="E484" s="21" t="str">
        <f>IF(OR($A484="",Locations!$A$8=""),"",N(Opening!D484)+SUMIFS(Movements!$D$4:$D$2003,Movements!$B$4:$B$2003,$A484,Movements!$F$4:$F$2003,Locations!$A$8)-SUMIFS(Movements!$D$4:$D$2003,Movements!$B$4:$B$2003,$A484,Movements!$E$4:$E$2003,Locations!$A$8))</f>
        <v/>
      </c>
      <c r="F484" s="21" t="str">
        <f>IF(OR($A484="",Locations!$A$9=""),"",N(Opening!E484)+SUMIFS(Movements!$D$4:$D$2003,Movements!$B$4:$B$2003,$A484,Movements!$F$4:$F$2003,Locations!$A$9)-SUMIFS(Movements!$D$4:$D$2003,Movements!$B$4:$B$2003,$A484,Movements!$E$4:$E$2003,Locations!$A$9))</f>
        <v/>
      </c>
      <c r="G484" s="21" t="str">
        <f>IF(OR($A484="",Locations!$A$10=""),"",N(Opening!F484)+SUMIFS(Movements!$D$4:$D$2003,Movements!$B$4:$B$2003,$A484,Movements!$F$4:$F$2003,Locations!$A$10)-SUMIFS(Movements!$D$4:$D$2003,Movements!$B$4:$B$2003,$A484,Movements!$E$4:$E$2003,Locations!$A$10))</f>
        <v/>
      </c>
      <c r="H484" s="21" t="str">
        <f>IF(OR($A484="",Locations!$A$11=""),"",N(Opening!G484)+SUMIFS(Movements!$D$4:$D$2003,Movements!$B$4:$B$2003,$A484,Movements!$F$4:$F$2003,Locations!$A$11)-SUMIFS(Movements!$D$4:$D$2003,Movements!$B$4:$B$2003,$A484,Movements!$E$4:$E$2003,Locations!$A$11))</f>
        <v/>
      </c>
      <c r="I484" s="21" t="str">
        <f>IF(OR($A484="",Locations!$A$12=""),"",N(Opening!H484)+SUMIFS(Movements!$D$4:$D$2003,Movements!$B$4:$B$2003,$A484,Movements!$F$4:$F$2003,Locations!$A$12)-SUMIFS(Movements!$D$4:$D$2003,Movements!$B$4:$B$2003,$A484,Movements!$E$4:$E$2003,Locations!$A$12))</f>
        <v/>
      </c>
      <c r="J484" s="21" t="str">
        <f>IF(OR($A484="",Locations!$A$13=""),"",N(Opening!I484)+SUMIFS(Movements!$D$4:$D$2003,Movements!$B$4:$B$2003,$A484,Movements!$F$4:$F$2003,Locations!$A$13)-SUMIFS(Movements!$D$4:$D$2003,Movements!$B$4:$B$2003,$A484,Movements!$E$4:$E$2003,Locations!$A$13))</f>
        <v/>
      </c>
      <c r="K484" s="21" t="str">
        <f>IF(OR($A484="",Locations!$A$14=""),"",N(Opening!J484)+SUMIFS(Movements!$D$4:$D$2003,Movements!$B$4:$B$2003,$A484,Movements!$F$4:$F$2003,Locations!$A$14)-SUMIFS(Movements!$D$4:$D$2003,Movements!$B$4:$B$2003,$A484,Movements!$E$4:$E$2003,Locations!$A$14))</f>
        <v/>
      </c>
      <c r="L484" s="22" t="str">
        <f t="shared" si="14"/>
        <v/>
      </c>
      <c r="M484" s="21" t="str">
        <f>IF($A484="","",N(Items!E484))</f>
        <v/>
      </c>
      <c r="N484" s="23" t="str">
        <f t="shared" si="15"/>
        <v/>
      </c>
      <c r="O484" s="21" t="str">
        <f>IF($A484="","",IF(L484&lt;=M484,MAX(0,N(Items!F484)-L484),0))</f>
        <v/>
      </c>
      <c r="P484" s="24" t="str">
        <f>IF($A484="","",ROUND(L484*N(Items!D484),2))</f>
        <v/>
      </c>
    </row>
    <row r="485" spans="1:16" x14ac:dyDescent="0.3">
      <c r="A485" s="16" t="str">
        <f>IF(Items!A485="","",Items!A485)</f>
        <v/>
      </c>
      <c r="B485" s="16" t="str">
        <f>IF($A485="","",Items!B485)</f>
        <v/>
      </c>
      <c r="C485" s="16" t="str">
        <f>IF($A485="","",Items!C485&amp;"")</f>
        <v/>
      </c>
      <c r="D485" s="21" t="str">
        <f>IF(OR($A485="",Locations!$A$7=""),"",N(Opening!C485)+SUMIFS(Movements!$D$4:$D$2003,Movements!$B$4:$B$2003,$A485,Movements!$F$4:$F$2003,Locations!$A$7)-SUMIFS(Movements!$D$4:$D$2003,Movements!$B$4:$B$2003,$A485,Movements!$E$4:$E$2003,Locations!$A$7))</f>
        <v/>
      </c>
      <c r="E485" s="21" t="str">
        <f>IF(OR($A485="",Locations!$A$8=""),"",N(Opening!D485)+SUMIFS(Movements!$D$4:$D$2003,Movements!$B$4:$B$2003,$A485,Movements!$F$4:$F$2003,Locations!$A$8)-SUMIFS(Movements!$D$4:$D$2003,Movements!$B$4:$B$2003,$A485,Movements!$E$4:$E$2003,Locations!$A$8))</f>
        <v/>
      </c>
      <c r="F485" s="21" t="str">
        <f>IF(OR($A485="",Locations!$A$9=""),"",N(Opening!E485)+SUMIFS(Movements!$D$4:$D$2003,Movements!$B$4:$B$2003,$A485,Movements!$F$4:$F$2003,Locations!$A$9)-SUMIFS(Movements!$D$4:$D$2003,Movements!$B$4:$B$2003,$A485,Movements!$E$4:$E$2003,Locations!$A$9))</f>
        <v/>
      </c>
      <c r="G485" s="21" t="str">
        <f>IF(OR($A485="",Locations!$A$10=""),"",N(Opening!F485)+SUMIFS(Movements!$D$4:$D$2003,Movements!$B$4:$B$2003,$A485,Movements!$F$4:$F$2003,Locations!$A$10)-SUMIFS(Movements!$D$4:$D$2003,Movements!$B$4:$B$2003,$A485,Movements!$E$4:$E$2003,Locations!$A$10))</f>
        <v/>
      </c>
      <c r="H485" s="21" t="str">
        <f>IF(OR($A485="",Locations!$A$11=""),"",N(Opening!G485)+SUMIFS(Movements!$D$4:$D$2003,Movements!$B$4:$B$2003,$A485,Movements!$F$4:$F$2003,Locations!$A$11)-SUMIFS(Movements!$D$4:$D$2003,Movements!$B$4:$B$2003,$A485,Movements!$E$4:$E$2003,Locations!$A$11))</f>
        <v/>
      </c>
      <c r="I485" s="21" t="str">
        <f>IF(OR($A485="",Locations!$A$12=""),"",N(Opening!H485)+SUMIFS(Movements!$D$4:$D$2003,Movements!$B$4:$B$2003,$A485,Movements!$F$4:$F$2003,Locations!$A$12)-SUMIFS(Movements!$D$4:$D$2003,Movements!$B$4:$B$2003,$A485,Movements!$E$4:$E$2003,Locations!$A$12))</f>
        <v/>
      </c>
      <c r="J485" s="21" t="str">
        <f>IF(OR($A485="",Locations!$A$13=""),"",N(Opening!I485)+SUMIFS(Movements!$D$4:$D$2003,Movements!$B$4:$B$2003,$A485,Movements!$F$4:$F$2003,Locations!$A$13)-SUMIFS(Movements!$D$4:$D$2003,Movements!$B$4:$B$2003,$A485,Movements!$E$4:$E$2003,Locations!$A$13))</f>
        <v/>
      </c>
      <c r="K485" s="21" t="str">
        <f>IF(OR($A485="",Locations!$A$14=""),"",N(Opening!J485)+SUMIFS(Movements!$D$4:$D$2003,Movements!$B$4:$B$2003,$A485,Movements!$F$4:$F$2003,Locations!$A$14)-SUMIFS(Movements!$D$4:$D$2003,Movements!$B$4:$B$2003,$A485,Movements!$E$4:$E$2003,Locations!$A$14))</f>
        <v/>
      </c>
      <c r="L485" s="22" t="str">
        <f t="shared" si="14"/>
        <v/>
      </c>
      <c r="M485" s="21" t="str">
        <f>IF($A485="","",N(Items!E485))</f>
        <v/>
      </c>
      <c r="N485" s="23" t="str">
        <f t="shared" si="15"/>
        <v/>
      </c>
      <c r="O485" s="21" t="str">
        <f>IF($A485="","",IF(L485&lt;=M485,MAX(0,N(Items!F485)-L485),0))</f>
        <v/>
      </c>
      <c r="P485" s="24" t="str">
        <f>IF($A485="","",ROUND(L485*N(Items!D485),2))</f>
        <v/>
      </c>
    </row>
    <row r="486" spans="1:16" x14ac:dyDescent="0.3">
      <c r="A486" s="16" t="str">
        <f>IF(Items!A486="","",Items!A486)</f>
        <v/>
      </c>
      <c r="B486" s="16" t="str">
        <f>IF($A486="","",Items!B486)</f>
        <v/>
      </c>
      <c r="C486" s="16" t="str">
        <f>IF($A486="","",Items!C486&amp;"")</f>
        <v/>
      </c>
      <c r="D486" s="21" t="str">
        <f>IF(OR($A486="",Locations!$A$7=""),"",N(Opening!C486)+SUMIFS(Movements!$D$4:$D$2003,Movements!$B$4:$B$2003,$A486,Movements!$F$4:$F$2003,Locations!$A$7)-SUMIFS(Movements!$D$4:$D$2003,Movements!$B$4:$B$2003,$A486,Movements!$E$4:$E$2003,Locations!$A$7))</f>
        <v/>
      </c>
      <c r="E486" s="21" t="str">
        <f>IF(OR($A486="",Locations!$A$8=""),"",N(Opening!D486)+SUMIFS(Movements!$D$4:$D$2003,Movements!$B$4:$B$2003,$A486,Movements!$F$4:$F$2003,Locations!$A$8)-SUMIFS(Movements!$D$4:$D$2003,Movements!$B$4:$B$2003,$A486,Movements!$E$4:$E$2003,Locations!$A$8))</f>
        <v/>
      </c>
      <c r="F486" s="21" t="str">
        <f>IF(OR($A486="",Locations!$A$9=""),"",N(Opening!E486)+SUMIFS(Movements!$D$4:$D$2003,Movements!$B$4:$B$2003,$A486,Movements!$F$4:$F$2003,Locations!$A$9)-SUMIFS(Movements!$D$4:$D$2003,Movements!$B$4:$B$2003,$A486,Movements!$E$4:$E$2003,Locations!$A$9))</f>
        <v/>
      </c>
      <c r="G486" s="21" t="str">
        <f>IF(OR($A486="",Locations!$A$10=""),"",N(Opening!F486)+SUMIFS(Movements!$D$4:$D$2003,Movements!$B$4:$B$2003,$A486,Movements!$F$4:$F$2003,Locations!$A$10)-SUMIFS(Movements!$D$4:$D$2003,Movements!$B$4:$B$2003,$A486,Movements!$E$4:$E$2003,Locations!$A$10))</f>
        <v/>
      </c>
      <c r="H486" s="21" t="str">
        <f>IF(OR($A486="",Locations!$A$11=""),"",N(Opening!G486)+SUMIFS(Movements!$D$4:$D$2003,Movements!$B$4:$B$2003,$A486,Movements!$F$4:$F$2003,Locations!$A$11)-SUMIFS(Movements!$D$4:$D$2003,Movements!$B$4:$B$2003,$A486,Movements!$E$4:$E$2003,Locations!$A$11))</f>
        <v/>
      </c>
      <c r="I486" s="21" t="str">
        <f>IF(OR($A486="",Locations!$A$12=""),"",N(Opening!H486)+SUMIFS(Movements!$D$4:$D$2003,Movements!$B$4:$B$2003,$A486,Movements!$F$4:$F$2003,Locations!$A$12)-SUMIFS(Movements!$D$4:$D$2003,Movements!$B$4:$B$2003,$A486,Movements!$E$4:$E$2003,Locations!$A$12))</f>
        <v/>
      </c>
      <c r="J486" s="21" t="str">
        <f>IF(OR($A486="",Locations!$A$13=""),"",N(Opening!I486)+SUMIFS(Movements!$D$4:$D$2003,Movements!$B$4:$B$2003,$A486,Movements!$F$4:$F$2003,Locations!$A$13)-SUMIFS(Movements!$D$4:$D$2003,Movements!$B$4:$B$2003,$A486,Movements!$E$4:$E$2003,Locations!$A$13))</f>
        <v/>
      </c>
      <c r="K486" s="21" t="str">
        <f>IF(OR($A486="",Locations!$A$14=""),"",N(Opening!J486)+SUMIFS(Movements!$D$4:$D$2003,Movements!$B$4:$B$2003,$A486,Movements!$F$4:$F$2003,Locations!$A$14)-SUMIFS(Movements!$D$4:$D$2003,Movements!$B$4:$B$2003,$A486,Movements!$E$4:$E$2003,Locations!$A$14))</f>
        <v/>
      </c>
      <c r="L486" s="22" t="str">
        <f t="shared" si="14"/>
        <v/>
      </c>
      <c r="M486" s="21" t="str">
        <f>IF($A486="","",N(Items!E486))</f>
        <v/>
      </c>
      <c r="N486" s="23" t="str">
        <f t="shared" si="15"/>
        <v/>
      </c>
      <c r="O486" s="21" t="str">
        <f>IF($A486="","",IF(L486&lt;=M486,MAX(0,N(Items!F486)-L486),0))</f>
        <v/>
      </c>
      <c r="P486" s="24" t="str">
        <f>IF($A486="","",ROUND(L486*N(Items!D486),2))</f>
        <v/>
      </c>
    </row>
    <row r="487" spans="1:16" x14ac:dyDescent="0.3">
      <c r="A487" s="16" t="str">
        <f>IF(Items!A487="","",Items!A487)</f>
        <v/>
      </c>
      <c r="B487" s="16" t="str">
        <f>IF($A487="","",Items!B487)</f>
        <v/>
      </c>
      <c r="C487" s="16" t="str">
        <f>IF($A487="","",Items!C487&amp;"")</f>
        <v/>
      </c>
      <c r="D487" s="21" t="str">
        <f>IF(OR($A487="",Locations!$A$7=""),"",N(Opening!C487)+SUMIFS(Movements!$D$4:$D$2003,Movements!$B$4:$B$2003,$A487,Movements!$F$4:$F$2003,Locations!$A$7)-SUMIFS(Movements!$D$4:$D$2003,Movements!$B$4:$B$2003,$A487,Movements!$E$4:$E$2003,Locations!$A$7))</f>
        <v/>
      </c>
      <c r="E487" s="21" t="str">
        <f>IF(OR($A487="",Locations!$A$8=""),"",N(Opening!D487)+SUMIFS(Movements!$D$4:$D$2003,Movements!$B$4:$B$2003,$A487,Movements!$F$4:$F$2003,Locations!$A$8)-SUMIFS(Movements!$D$4:$D$2003,Movements!$B$4:$B$2003,$A487,Movements!$E$4:$E$2003,Locations!$A$8))</f>
        <v/>
      </c>
      <c r="F487" s="21" t="str">
        <f>IF(OR($A487="",Locations!$A$9=""),"",N(Opening!E487)+SUMIFS(Movements!$D$4:$D$2003,Movements!$B$4:$B$2003,$A487,Movements!$F$4:$F$2003,Locations!$A$9)-SUMIFS(Movements!$D$4:$D$2003,Movements!$B$4:$B$2003,$A487,Movements!$E$4:$E$2003,Locations!$A$9))</f>
        <v/>
      </c>
      <c r="G487" s="21" t="str">
        <f>IF(OR($A487="",Locations!$A$10=""),"",N(Opening!F487)+SUMIFS(Movements!$D$4:$D$2003,Movements!$B$4:$B$2003,$A487,Movements!$F$4:$F$2003,Locations!$A$10)-SUMIFS(Movements!$D$4:$D$2003,Movements!$B$4:$B$2003,$A487,Movements!$E$4:$E$2003,Locations!$A$10))</f>
        <v/>
      </c>
      <c r="H487" s="21" t="str">
        <f>IF(OR($A487="",Locations!$A$11=""),"",N(Opening!G487)+SUMIFS(Movements!$D$4:$D$2003,Movements!$B$4:$B$2003,$A487,Movements!$F$4:$F$2003,Locations!$A$11)-SUMIFS(Movements!$D$4:$D$2003,Movements!$B$4:$B$2003,$A487,Movements!$E$4:$E$2003,Locations!$A$11))</f>
        <v/>
      </c>
      <c r="I487" s="21" t="str">
        <f>IF(OR($A487="",Locations!$A$12=""),"",N(Opening!H487)+SUMIFS(Movements!$D$4:$D$2003,Movements!$B$4:$B$2003,$A487,Movements!$F$4:$F$2003,Locations!$A$12)-SUMIFS(Movements!$D$4:$D$2003,Movements!$B$4:$B$2003,$A487,Movements!$E$4:$E$2003,Locations!$A$12))</f>
        <v/>
      </c>
      <c r="J487" s="21" t="str">
        <f>IF(OR($A487="",Locations!$A$13=""),"",N(Opening!I487)+SUMIFS(Movements!$D$4:$D$2003,Movements!$B$4:$B$2003,$A487,Movements!$F$4:$F$2003,Locations!$A$13)-SUMIFS(Movements!$D$4:$D$2003,Movements!$B$4:$B$2003,$A487,Movements!$E$4:$E$2003,Locations!$A$13))</f>
        <v/>
      </c>
      <c r="K487" s="21" t="str">
        <f>IF(OR($A487="",Locations!$A$14=""),"",N(Opening!J487)+SUMIFS(Movements!$D$4:$D$2003,Movements!$B$4:$B$2003,$A487,Movements!$F$4:$F$2003,Locations!$A$14)-SUMIFS(Movements!$D$4:$D$2003,Movements!$B$4:$B$2003,$A487,Movements!$E$4:$E$2003,Locations!$A$14))</f>
        <v/>
      </c>
      <c r="L487" s="22" t="str">
        <f t="shared" si="14"/>
        <v/>
      </c>
      <c r="M487" s="21" t="str">
        <f>IF($A487="","",N(Items!E487))</f>
        <v/>
      </c>
      <c r="N487" s="23" t="str">
        <f t="shared" si="15"/>
        <v/>
      </c>
      <c r="O487" s="21" t="str">
        <f>IF($A487="","",IF(L487&lt;=M487,MAX(0,N(Items!F487)-L487),0))</f>
        <v/>
      </c>
      <c r="P487" s="24" t="str">
        <f>IF($A487="","",ROUND(L487*N(Items!D487),2))</f>
        <v/>
      </c>
    </row>
    <row r="488" spans="1:16" x14ac:dyDescent="0.3">
      <c r="A488" s="16" t="str">
        <f>IF(Items!A488="","",Items!A488)</f>
        <v/>
      </c>
      <c r="B488" s="16" t="str">
        <f>IF($A488="","",Items!B488)</f>
        <v/>
      </c>
      <c r="C488" s="16" t="str">
        <f>IF($A488="","",Items!C488&amp;"")</f>
        <v/>
      </c>
      <c r="D488" s="21" t="str">
        <f>IF(OR($A488="",Locations!$A$7=""),"",N(Opening!C488)+SUMIFS(Movements!$D$4:$D$2003,Movements!$B$4:$B$2003,$A488,Movements!$F$4:$F$2003,Locations!$A$7)-SUMIFS(Movements!$D$4:$D$2003,Movements!$B$4:$B$2003,$A488,Movements!$E$4:$E$2003,Locations!$A$7))</f>
        <v/>
      </c>
      <c r="E488" s="21" t="str">
        <f>IF(OR($A488="",Locations!$A$8=""),"",N(Opening!D488)+SUMIFS(Movements!$D$4:$D$2003,Movements!$B$4:$B$2003,$A488,Movements!$F$4:$F$2003,Locations!$A$8)-SUMIFS(Movements!$D$4:$D$2003,Movements!$B$4:$B$2003,$A488,Movements!$E$4:$E$2003,Locations!$A$8))</f>
        <v/>
      </c>
      <c r="F488" s="21" t="str">
        <f>IF(OR($A488="",Locations!$A$9=""),"",N(Opening!E488)+SUMIFS(Movements!$D$4:$D$2003,Movements!$B$4:$B$2003,$A488,Movements!$F$4:$F$2003,Locations!$A$9)-SUMIFS(Movements!$D$4:$D$2003,Movements!$B$4:$B$2003,$A488,Movements!$E$4:$E$2003,Locations!$A$9))</f>
        <v/>
      </c>
      <c r="G488" s="21" t="str">
        <f>IF(OR($A488="",Locations!$A$10=""),"",N(Opening!F488)+SUMIFS(Movements!$D$4:$D$2003,Movements!$B$4:$B$2003,$A488,Movements!$F$4:$F$2003,Locations!$A$10)-SUMIFS(Movements!$D$4:$D$2003,Movements!$B$4:$B$2003,$A488,Movements!$E$4:$E$2003,Locations!$A$10))</f>
        <v/>
      </c>
      <c r="H488" s="21" t="str">
        <f>IF(OR($A488="",Locations!$A$11=""),"",N(Opening!G488)+SUMIFS(Movements!$D$4:$D$2003,Movements!$B$4:$B$2003,$A488,Movements!$F$4:$F$2003,Locations!$A$11)-SUMIFS(Movements!$D$4:$D$2003,Movements!$B$4:$B$2003,$A488,Movements!$E$4:$E$2003,Locations!$A$11))</f>
        <v/>
      </c>
      <c r="I488" s="21" t="str">
        <f>IF(OR($A488="",Locations!$A$12=""),"",N(Opening!H488)+SUMIFS(Movements!$D$4:$D$2003,Movements!$B$4:$B$2003,$A488,Movements!$F$4:$F$2003,Locations!$A$12)-SUMIFS(Movements!$D$4:$D$2003,Movements!$B$4:$B$2003,$A488,Movements!$E$4:$E$2003,Locations!$A$12))</f>
        <v/>
      </c>
      <c r="J488" s="21" t="str">
        <f>IF(OR($A488="",Locations!$A$13=""),"",N(Opening!I488)+SUMIFS(Movements!$D$4:$D$2003,Movements!$B$4:$B$2003,$A488,Movements!$F$4:$F$2003,Locations!$A$13)-SUMIFS(Movements!$D$4:$D$2003,Movements!$B$4:$B$2003,$A488,Movements!$E$4:$E$2003,Locations!$A$13))</f>
        <v/>
      </c>
      <c r="K488" s="21" t="str">
        <f>IF(OR($A488="",Locations!$A$14=""),"",N(Opening!J488)+SUMIFS(Movements!$D$4:$D$2003,Movements!$B$4:$B$2003,$A488,Movements!$F$4:$F$2003,Locations!$A$14)-SUMIFS(Movements!$D$4:$D$2003,Movements!$B$4:$B$2003,$A488,Movements!$E$4:$E$2003,Locations!$A$14))</f>
        <v/>
      </c>
      <c r="L488" s="22" t="str">
        <f t="shared" si="14"/>
        <v/>
      </c>
      <c r="M488" s="21" t="str">
        <f>IF($A488="","",N(Items!E488))</f>
        <v/>
      </c>
      <c r="N488" s="23" t="str">
        <f t="shared" si="15"/>
        <v/>
      </c>
      <c r="O488" s="21" t="str">
        <f>IF($A488="","",IF(L488&lt;=M488,MAX(0,N(Items!F488)-L488),0))</f>
        <v/>
      </c>
      <c r="P488" s="24" t="str">
        <f>IF($A488="","",ROUND(L488*N(Items!D488),2))</f>
        <v/>
      </c>
    </row>
    <row r="489" spans="1:16" x14ac:dyDescent="0.3">
      <c r="A489" s="16" t="str">
        <f>IF(Items!A489="","",Items!A489)</f>
        <v/>
      </c>
      <c r="B489" s="16" t="str">
        <f>IF($A489="","",Items!B489)</f>
        <v/>
      </c>
      <c r="C489" s="16" t="str">
        <f>IF($A489="","",Items!C489&amp;"")</f>
        <v/>
      </c>
      <c r="D489" s="21" t="str">
        <f>IF(OR($A489="",Locations!$A$7=""),"",N(Opening!C489)+SUMIFS(Movements!$D$4:$D$2003,Movements!$B$4:$B$2003,$A489,Movements!$F$4:$F$2003,Locations!$A$7)-SUMIFS(Movements!$D$4:$D$2003,Movements!$B$4:$B$2003,$A489,Movements!$E$4:$E$2003,Locations!$A$7))</f>
        <v/>
      </c>
      <c r="E489" s="21" t="str">
        <f>IF(OR($A489="",Locations!$A$8=""),"",N(Opening!D489)+SUMIFS(Movements!$D$4:$D$2003,Movements!$B$4:$B$2003,$A489,Movements!$F$4:$F$2003,Locations!$A$8)-SUMIFS(Movements!$D$4:$D$2003,Movements!$B$4:$B$2003,$A489,Movements!$E$4:$E$2003,Locations!$A$8))</f>
        <v/>
      </c>
      <c r="F489" s="21" t="str">
        <f>IF(OR($A489="",Locations!$A$9=""),"",N(Opening!E489)+SUMIFS(Movements!$D$4:$D$2003,Movements!$B$4:$B$2003,$A489,Movements!$F$4:$F$2003,Locations!$A$9)-SUMIFS(Movements!$D$4:$D$2003,Movements!$B$4:$B$2003,$A489,Movements!$E$4:$E$2003,Locations!$A$9))</f>
        <v/>
      </c>
      <c r="G489" s="21" t="str">
        <f>IF(OR($A489="",Locations!$A$10=""),"",N(Opening!F489)+SUMIFS(Movements!$D$4:$D$2003,Movements!$B$4:$B$2003,$A489,Movements!$F$4:$F$2003,Locations!$A$10)-SUMIFS(Movements!$D$4:$D$2003,Movements!$B$4:$B$2003,$A489,Movements!$E$4:$E$2003,Locations!$A$10))</f>
        <v/>
      </c>
      <c r="H489" s="21" t="str">
        <f>IF(OR($A489="",Locations!$A$11=""),"",N(Opening!G489)+SUMIFS(Movements!$D$4:$D$2003,Movements!$B$4:$B$2003,$A489,Movements!$F$4:$F$2003,Locations!$A$11)-SUMIFS(Movements!$D$4:$D$2003,Movements!$B$4:$B$2003,$A489,Movements!$E$4:$E$2003,Locations!$A$11))</f>
        <v/>
      </c>
      <c r="I489" s="21" t="str">
        <f>IF(OR($A489="",Locations!$A$12=""),"",N(Opening!H489)+SUMIFS(Movements!$D$4:$D$2003,Movements!$B$4:$B$2003,$A489,Movements!$F$4:$F$2003,Locations!$A$12)-SUMIFS(Movements!$D$4:$D$2003,Movements!$B$4:$B$2003,$A489,Movements!$E$4:$E$2003,Locations!$A$12))</f>
        <v/>
      </c>
      <c r="J489" s="21" t="str">
        <f>IF(OR($A489="",Locations!$A$13=""),"",N(Opening!I489)+SUMIFS(Movements!$D$4:$D$2003,Movements!$B$4:$B$2003,$A489,Movements!$F$4:$F$2003,Locations!$A$13)-SUMIFS(Movements!$D$4:$D$2003,Movements!$B$4:$B$2003,$A489,Movements!$E$4:$E$2003,Locations!$A$13))</f>
        <v/>
      </c>
      <c r="K489" s="21" t="str">
        <f>IF(OR($A489="",Locations!$A$14=""),"",N(Opening!J489)+SUMIFS(Movements!$D$4:$D$2003,Movements!$B$4:$B$2003,$A489,Movements!$F$4:$F$2003,Locations!$A$14)-SUMIFS(Movements!$D$4:$D$2003,Movements!$B$4:$B$2003,$A489,Movements!$E$4:$E$2003,Locations!$A$14))</f>
        <v/>
      </c>
      <c r="L489" s="22" t="str">
        <f t="shared" si="14"/>
        <v/>
      </c>
      <c r="M489" s="21" t="str">
        <f>IF($A489="","",N(Items!E489))</f>
        <v/>
      </c>
      <c r="N489" s="23" t="str">
        <f t="shared" si="15"/>
        <v/>
      </c>
      <c r="O489" s="21" t="str">
        <f>IF($A489="","",IF(L489&lt;=M489,MAX(0,N(Items!F489)-L489),0))</f>
        <v/>
      </c>
      <c r="P489" s="24" t="str">
        <f>IF($A489="","",ROUND(L489*N(Items!D489),2))</f>
        <v/>
      </c>
    </row>
    <row r="490" spans="1:16" x14ac:dyDescent="0.3">
      <c r="A490" s="16" t="str">
        <f>IF(Items!A490="","",Items!A490)</f>
        <v/>
      </c>
      <c r="B490" s="16" t="str">
        <f>IF($A490="","",Items!B490)</f>
        <v/>
      </c>
      <c r="C490" s="16" t="str">
        <f>IF($A490="","",Items!C490&amp;"")</f>
        <v/>
      </c>
      <c r="D490" s="21" t="str">
        <f>IF(OR($A490="",Locations!$A$7=""),"",N(Opening!C490)+SUMIFS(Movements!$D$4:$D$2003,Movements!$B$4:$B$2003,$A490,Movements!$F$4:$F$2003,Locations!$A$7)-SUMIFS(Movements!$D$4:$D$2003,Movements!$B$4:$B$2003,$A490,Movements!$E$4:$E$2003,Locations!$A$7))</f>
        <v/>
      </c>
      <c r="E490" s="21" t="str">
        <f>IF(OR($A490="",Locations!$A$8=""),"",N(Opening!D490)+SUMIFS(Movements!$D$4:$D$2003,Movements!$B$4:$B$2003,$A490,Movements!$F$4:$F$2003,Locations!$A$8)-SUMIFS(Movements!$D$4:$D$2003,Movements!$B$4:$B$2003,$A490,Movements!$E$4:$E$2003,Locations!$A$8))</f>
        <v/>
      </c>
      <c r="F490" s="21" t="str">
        <f>IF(OR($A490="",Locations!$A$9=""),"",N(Opening!E490)+SUMIFS(Movements!$D$4:$D$2003,Movements!$B$4:$B$2003,$A490,Movements!$F$4:$F$2003,Locations!$A$9)-SUMIFS(Movements!$D$4:$D$2003,Movements!$B$4:$B$2003,$A490,Movements!$E$4:$E$2003,Locations!$A$9))</f>
        <v/>
      </c>
      <c r="G490" s="21" t="str">
        <f>IF(OR($A490="",Locations!$A$10=""),"",N(Opening!F490)+SUMIFS(Movements!$D$4:$D$2003,Movements!$B$4:$B$2003,$A490,Movements!$F$4:$F$2003,Locations!$A$10)-SUMIFS(Movements!$D$4:$D$2003,Movements!$B$4:$B$2003,$A490,Movements!$E$4:$E$2003,Locations!$A$10))</f>
        <v/>
      </c>
      <c r="H490" s="21" t="str">
        <f>IF(OR($A490="",Locations!$A$11=""),"",N(Opening!G490)+SUMIFS(Movements!$D$4:$D$2003,Movements!$B$4:$B$2003,$A490,Movements!$F$4:$F$2003,Locations!$A$11)-SUMIFS(Movements!$D$4:$D$2003,Movements!$B$4:$B$2003,$A490,Movements!$E$4:$E$2003,Locations!$A$11))</f>
        <v/>
      </c>
      <c r="I490" s="21" t="str">
        <f>IF(OR($A490="",Locations!$A$12=""),"",N(Opening!H490)+SUMIFS(Movements!$D$4:$D$2003,Movements!$B$4:$B$2003,$A490,Movements!$F$4:$F$2003,Locations!$A$12)-SUMIFS(Movements!$D$4:$D$2003,Movements!$B$4:$B$2003,$A490,Movements!$E$4:$E$2003,Locations!$A$12))</f>
        <v/>
      </c>
      <c r="J490" s="21" t="str">
        <f>IF(OR($A490="",Locations!$A$13=""),"",N(Opening!I490)+SUMIFS(Movements!$D$4:$D$2003,Movements!$B$4:$B$2003,$A490,Movements!$F$4:$F$2003,Locations!$A$13)-SUMIFS(Movements!$D$4:$D$2003,Movements!$B$4:$B$2003,$A490,Movements!$E$4:$E$2003,Locations!$A$13))</f>
        <v/>
      </c>
      <c r="K490" s="21" t="str">
        <f>IF(OR($A490="",Locations!$A$14=""),"",N(Opening!J490)+SUMIFS(Movements!$D$4:$D$2003,Movements!$B$4:$B$2003,$A490,Movements!$F$4:$F$2003,Locations!$A$14)-SUMIFS(Movements!$D$4:$D$2003,Movements!$B$4:$B$2003,$A490,Movements!$E$4:$E$2003,Locations!$A$14))</f>
        <v/>
      </c>
      <c r="L490" s="22" t="str">
        <f t="shared" si="14"/>
        <v/>
      </c>
      <c r="M490" s="21" t="str">
        <f>IF($A490="","",N(Items!E490))</f>
        <v/>
      </c>
      <c r="N490" s="23" t="str">
        <f t="shared" si="15"/>
        <v/>
      </c>
      <c r="O490" s="21" t="str">
        <f>IF($A490="","",IF(L490&lt;=M490,MAX(0,N(Items!F490)-L490),0))</f>
        <v/>
      </c>
      <c r="P490" s="24" t="str">
        <f>IF($A490="","",ROUND(L490*N(Items!D490),2))</f>
        <v/>
      </c>
    </row>
    <row r="491" spans="1:16" x14ac:dyDescent="0.3">
      <c r="A491" s="16" t="str">
        <f>IF(Items!A491="","",Items!A491)</f>
        <v/>
      </c>
      <c r="B491" s="16" t="str">
        <f>IF($A491="","",Items!B491)</f>
        <v/>
      </c>
      <c r="C491" s="16" t="str">
        <f>IF($A491="","",Items!C491&amp;"")</f>
        <v/>
      </c>
      <c r="D491" s="21" t="str">
        <f>IF(OR($A491="",Locations!$A$7=""),"",N(Opening!C491)+SUMIFS(Movements!$D$4:$D$2003,Movements!$B$4:$B$2003,$A491,Movements!$F$4:$F$2003,Locations!$A$7)-SUMIFS(Movements!$D$4:$D$2003,Movements!$B$4:$B$2003,$A491,Movements!$E$4:$E$2003,Locations!$A$7))</f>
        <v/>
      </c>
      <c r="E491" s="21" t="str">
        <f>IF(OR($A491="",Locations!$A$8=""),"",N(Opening!D491)+SUMIFS(Movements!$D$4:$D$2003,Movements!$B$4:$B$2003,$A491,Movements!$F$4:$F$2003,Locations!$A$8)-SUMIFS(Movements!$D$4:$D$2003,Movements!$B$4:$B$2003,$A491,Movements!$E$4:$E$2003,Locations!$A$8))</f>
        <v/>
      </c>
      <c r="F491" s="21" t="str">
        <f>IF(OR($A491="",Locations!$A$9=""),"",N(Opening!E491)+SUMIFS(Movements!$D$4:$D$2003,Movements!$B$4:$B$2003,$A491,Movements!$F$4:$F$2003,Locations!$A$9)-SUMIFS(Movements!$D$4:$D$2003,Movements!$B$4:$B$2003,$A491,Movements!$E$4:$E$2003,Locations!$A$9))</f>
        <v/>
      </c>
      <c r="G491" s="21" t="str">
        <f>IF(OR($A491="",Locations!$A$10=""),"",N(Opening!F491)+SUMIFS(Movements!$D$4:$D$2003,Movements!$B$4:$B$2003,$A491,Movements!$F$4:$F$2003,Locations!$A$10)-SUMIFS(Movements!$D$4:$D$2003,Movements!$B$4:$B$2003,$A491,Movements!$E$4:$E$2003,Locations!$A$10))</f>
        <v/>
      </c>
      <c r="H491" s="21" t="str">
        <f>IF(OR($A491="",Locations!$A$11=""),"",N(Opening!G491)+SUMIFS(Movements!$D$4:$D$2003,Movements!$B$4:$B$2003,$A491,Movements!$F$4:$F$2003,Locations!$A$11)-SUMIFS(Movements!$D$4:$D$2003,Movements!$B$4:$B$2003,$A491,Movements!$E$4:$E$2003,Locations!$A$11))</f>
        <v/>
      </c>
      <c r="I491" s="21" t="str">
        <f>IF(OR($A491="",Locations!$A$12=""),"",N(Opening!H491)+SUMIFS(Movements!$D$4:$D$2003,Movements!$B$4:$B$2003,$A491,Movements!$F$4:$F$2003,Locations!$A$12)-SUMIFS(Movements!$D$4:$D$2003,Movements!$B$4:$B$2003,$A491,Movements!$E$4:$E$2003,Locations!$A$12))</f>
        <v/>
      </c>
      <c r="J491" s="21" t="str">
        <f>IF(OR($A491="",Locations!$A$13=""),"",N(Opening!I491)+SUMIFS(Movements!$D$4:$D$2003,Movements!$B$4:$B$2003,$A491,Movements!$F$4:$F$2003,Locations!$A$13)-SUMIFS(Movements!$D$4:$D$2003,Movements!$B$4:$B$2003,$A491,Movements!$E$4:$E$2003,Locations!$A$13))</f>
        <v/>
      </c>
      <c r="K491" s="21" t="str">
        <f>IF(OR($A491="",Locations!$A$14=""),"",N(Opening!J491)+SUMIFS(Movements!$D$4:$D$2003,Movements!$B$4:$B$2003,$A491,Movements!$F$4:$F$2003,Locations!$A$14)-SUMIFS(Movements!$D$4:$D$2003,Movements!$B$4:$B$2003,$A491,Movements!$E$4:$E$2003,Locations!$A$14))</f>
        <v/>
      </c>
      <c r="L491" s="22" t="str">
        <f t="shared" si="14"/>
        <v/>
      </c>
      <c r="M491" s="21" t="str">
        <f>IF($A491="","",N(Items!E491))</f>
        <v/>
      </c>
      <c r="N491" s="23" t="str">
        <f t="shared" si="15"/>
        <v/>
      </c>
      <c r="O491" s="21" t="str">
        <f>IF($A491="","",IF(L491&lt;=M491,MAX(0,N(Items!F491)-L491),0))</f>
        <v/>
      </c>
      <c r="P491" s="24" t="str">
        <f>IF($A491="","",ROUND(L491*N(Items!D491),2))</f>
        <v/>
      </c>
    </row>
    <row r="492" spans="1:16" x14ac:dyDescent="0.3">
      <c r="A492" s="16" t="str">
        <f>IF(Items!A492="","",Items!A492)</f>
        <v/>
      </c>
      <c r="B492" s="16" t="str">
        <f>IF($A492="","",Items!B492)</f>
        <v/>
      </c>
      <c r="C492" s="16" t="str">
        <f>IF($A492="","",Items!C492&amp;"")</f>
        <v/>
      </c>
      <c r="D492" s="21" t="str">
        <f>IF(OR($A492="",Locations!$A$7=""),"",N(Opening!C492)+SUMIFS(Movements!$D$4:$D$2003,Movements!$B$4:$B$2003,$A492,Movements!$F$4:$F$2003,Locations!$A$7)-SUMIFS(Movements!$D$4:$D$2003,Movements!$B$4:$B$2003,$A492,Movements!$E$4:$E$2003,Locations!$A$7))</f>
        <v/>
      </c>
      <c r="E492" s="21" t="str">
        <f>IF(OR($A492="",Locations!$A$8=""),"",N(Opening!D492)+SUMIFS(Movements!$D$4:$D$2003,Movements!$B$4:$B$2003,$A492,Movements!$F$4:$F$2003,Locations!$A$8)-SUMIFS(Movements!$D$4:$D$2003,Movements!$B$4:$B$2003,$A492,Movements!$E$4:$E$2003,Locations!$A$8))</f>
        <v/>
      </c>
      <c r="F492" s="21" t="str">
        <f>IF(OR($A492="",Locations!$A$9=""),"",N(Opening!E492)+SUMIFS(Movements!$D$4:$D$2003,Movements!$B$4:$B$2003,$A492,Movements!$F$4:$F$2003,Locations!$A$9)-SUMIFS(Movements!$D$4:$D$2003,Movements!$B$4:$B$2003,$A492,Movements!$E$4:$E$2003,Locations!$A$9))</f>
        <v/>
      </c>
      <c r="G492" s="21" t="str">
        <f>IF(OR($A492="",Locations!$A$10=""),"",N(Opening!F492)+SUMIFS(Movements!$D$4:$D$2003,Movements!$B$4:$B$2003,$A492,Movements!$F$4:$F$2003,Locations!$A$10)-SUMIFS(Movements!$D$4:$D$2003,Movements!$B$4:$B$2003,$A492,Movements!$E$4:$E$2003,Locations!$A$10))</f>
        <v/>
      </c>
      <c r="H492" s="21" t="str">
        <f>IF(OR($A492="",Locations!$A$11=""),"",N(Opening!G492)+SUMIFS(Movements!$D$4:$D$2003,Movements!$B$4:$B$2003,$A492,Movements!$F$4:$F$2003,Locations!$A$11)-SUMIFS(Movements!$D$4:$D$2003,Movements!$B$4:$B$2003,$A492,Movements!$E$4:$E$2003,Locations!$A$11))</f>
        <v/>
      </c>
      <c r="I492" s="21" t="str">
        <f>IF(OR($A492="",Locations!$A$12=""),"",N(Opening!H492)+SUMIFS(Movements!$D$4:$D$2003,Movements!$B$4:$B$2003,$A492,Movements!$F$4:$F$2003,Locations!$A$12)-SUMIFS(Movements!$D$4:$D$2003,Movements!$B$4:$B$2003,$A492,Movements!$E$4:$E$2003,Locations!$A$12))</f>
        <v/>
      </c>
      <c r="J492" s="21" t="str">
        <f>IF(OR($A492="",Locations!$A$13=""),"",N(Opening!I492)+SUMIFS(Movements!$D$4:$D$2003,Movements!$B$4:$B$2003,$A492,Movements!$F$4:$F$2003,Locations!$A$13)-SUMIFS(Movements!$D$4:$D$2003,Movements!$B$4:$B$2003,$A492,Movements!$E$4:$E$2003,Locations!$A$13))</f>
        <v/>
      </c>
      <c r="K492" s="21" t="str">
        <f>IF(OR($A492="",Locations!$A$14=""),"",N(Opening!J492)+SUMIFS(Movements!$D$4:$D$2003,Movements!$B$4:$B$2003,$A492,Movements!$F$4:$F$2003,Locations!$A$14)-SUMIFS(Movements!$D$4:$D$2003,Movements!$B$4:$B$2003,$A492,Movements!$E$4:$E$2003,Locations!$A$14))</f>
        <v/>
      </c>
      <c r="L492" s="22" t="str">
        <f t="shared" si="14"/>
        <v/>
      </c>
      <c r="M492" s="21" t="str">
        <f>IF($A492="","",N(Items!E492))</f>
        <v/>
      </c>
      <c r="N492" s="23" t="str">
        <f t="shared" si="15"/>
        <v/>
      </c>
      <c r="O492" s="21" t="str">
        <f>IF($A492="","",IF(L492&lt;=M492,MAX(0,N(Items!F492)-L492),0))</f>
        <v/>
      </c>
      <c r="P492" s="24" t="str">
        <f>IF($A492="","",ROUND(L492*N(Items!D492),2))</f>
        <v/>
      </c>
    </row>
    <row r="493" spans="1:16" x14ac:dyDescent="0.3">
      <c r="A493" s="16" t="str">
        <f>IF(Items!A493="","",Items!A493)</f>
        <v/>
      </c>
      <c r="B493" s="16" t="str">
        <f>IF($A493="","",Items!B493)</f>
        <v/>
      </c>
      <c r="C493" s="16" t="str">
        <f>IF($A493="","",Items!C493&amp;"")</f>
        <v/>
      </c>
      <c r="D493" s="21" t="str">
        <f>IF(OR($A493="",Locations!$A$7=""),"",N(Opening!C493)+SUMIFS(Movements!$D$4:$D$2003,Movements!$B$4:$B$2003,$A493,Movements!$F$4:$F$2003,Locations!$A$7)-SUMIFS(Movements!$D$4:$D$2003,Movements!$B$4:$B$2003,$A493,Movements!$E$4:$E$2003,Locations!$A$7))</f>
        <v/>
      </c>
      <c r="E493" s="21" t="str">
        <f>IF(OR($A493="",Locations!$A$8=""),"",N(Opening!D493)+SUMIFS(Movements!$D$4:$D$2003,Movements!$B$4:$B$2003,$A493,Movements!$F$4:$F$2003,Locations!$A$8)-SUMIFS(Movements!$D$4:$D$2003,Movements!$B$4:$B$2003,$A493,Movements!$E$4:$E$2003,Locations!$A$8))</f>
        <v/>
      </c>
      <c r="F493" s="21" t="str">
        <f>IF(OR($A493="",Locations!$A$9=""),"",N(Opening!E493)+SUMIFS(Movements!$D$4:$D$2003,Movements!$B$4:$B$2003,$A493,Movements!$F$4:$F$2003,Locations!$A$9)-SUMIFS(Movements!$D$4:$D$2003,Movements!$B$4:$B$2003,$A493,Movements!$E$4:$E$2003,Locations!$A$9))</f>
        <v/>
      </c>
      <c r="G493" s="21" t="str">
        <f>IF(OR($A493="",Locations!$A$10=""),"",N(Opening!F493)+SUMIFS(Movements!$D$4:$D$2003,Movements!$B$4:$B$2003,$A493,Movements!$F$4:$F$2003,Locations!$A$10)-SUMIFS(Movements!$D$4:$D$2003,Movements!$B$4:$B$2003,$A493,Movements!$E$4:$E$2003,Locations!$A$10))</f>
        <v/>
      </c>
      <c r="H493" s="21" t="str">
        <f>IF(OR($A493="",Locations!$A$11=""),"",N(Opening!G493)+SUMIFS(Movements!$D$4:$D$2003,Movements!$B$4:$B$2003,$A493,Movements!$F$4:$F$2003,Locations!$A$11)-SUMIFS(Movements!$D$4:$D$2003,Movements!$B$4:$B$2003,$A493,Movements!$E$4:$E$2003,Locations!$A$11))</f>
        <v/>
      </c>
      <c r="I493" s="21" t="str">
        <f>IF(OR($A493="",Locations!$A$12=""),"",N(Opening!H493)+SUMIFS(Movements!$D$4:$D$2003,Movements!$B$4:$B$2003,$A493,Movements!$F$4:$F$2003,Locations!$A$12)-SUMIFS(Movements!$D$4:$D$2003,Movements!$B$4:$B$2003,$A493,Movements!$E$4:$E$2003,Locations!$A$12))</f>
        <v/>
      </c>
      <c r="J493" s="21" t="str">
        <f>IF(OR($A493="",Locations!$A$13=""),"",N(Opening!I493)+SUMIFS(Movements!$D$4:$D$2003,Movements!$B$4:$B$2003,$A493,Movements!$F$4:$F$2003,Locations!$A$13)-SUMIFS(Movements!$D$4:$D$2003,Movements!$B$4:$B$2003,$A493,Movements!$E$4:$E$2003,Locations!$A$13))</f>
        <v/>
      </c>
      <c r="K493" s="21" t="str">
        <f>IF(OR($A493="",Locations!$A$14=""),"",N(Opening!J493)+SUMIFS(Movements!$D$4:$D$2003,Movements!$B$4:$B$2003,$A493,Movements!$F$4:$F$2003,Locations!$A$14)-SUMIFS(Movements!$D$4:$D$2003,Movements!$B$4:$B$2003,$A493,Movements!$E$4:$E$2003,Locations!$A$14))</f>
        <v/>
      </c>
      <c r="L493" s="22" t="str">
        <f t="shared" si="14"/>
        <v/>
      </c>
      <c r="M493" s="21" t="str">
        <f>IF($A493="","",N(Items!E493))</f>
        <v/>
      </c>
      <c r="N493" s="23" t="str">
        <f t="shared" si="15"/>
        <v/>
      </c>
      <c r="O493" s="21" t="str">
        <f>IF($A493="","",IF(L493&lt;=M493,MAX(0,N(Items!F493)-L493),0))</f>
        <v/>
      </c>
      <c r="P493" s="24" t="str">
        <f>IF($A493="","",ROUND(L493*N(Items!D493),2))</f>
        <v/>
      </c>
    </row>
    <row r="494" spans="1:16" x14ac:dyDescent="0.3">
      <c r="A494" s="16" t="str">
        <f>IF(Items!A494="","",Items!A494)</f>
        <v/>
      </c>
      <c r="B494" s="16" t="str">
        <f>IF($A494="","",Items!B494)</f>
        <v/>
      </c>
      <c r="C494" s="16" t="str">
        <f>IF($A494="","",Items!C494&amp;"")</f>
        <v/>
      </c>
      <c r="D494" s="21" t="str">
        <f>IF(OR($A494="",Locations!$A$7=""),"",N(Opening!C494)+SUMIFS(Movements!$D$4:$D$2003,Movements!$B$4:$B$2003,$A494,Movements!$F$4:$F$2003,Locations!$A$7)-SUMIFS(Movements!$D$4:$D$2003,Movements!$B$4:$B$2003,$A494,Movements!$E$4:$E$2003,Locations!$A$7))</f>
        <v/>
      </c>
      <c r="E494" s="21" t="str">
        <f>IF(OR($A494="",Locations!$A$8=""),"",N(Opening!D494)+SUMIFS(Movements!$D$4:$D$2003,Movements!$B$4:$B$2003,$A494,Movements!$F$4:$F$2003,Locations!$A$8)-SUMIFS(Movements!$D$4:$D$2003,Movements!$B$4:$B$2003,$A494,Movements!$E$4:$E$2003,Locations!$A$8))</f>
        <v/>
      </c>
      <c r="F494" s="21" t="str">
        <f>IF(OR($A494="",Locations!$A$9=""),"",N(Opening!E494)+SUMIFS(Movements!$D$4:$D$2003,Movements!$B$4:$B$2003,$A494,Movements!$F$4:$F$2003,Locations!$A$9)-SUMIFS(Movements!$D$4:$D$2003,Movements!$B$4:$B$2003,$A494,Movements!$E$4:$E$2003,Locations!$A$9))</f>
        <v/>
      </c>
      <c r="G494" s="21" t="str">
        <f>IF(OR($A494="",Locations!$A$10=""),"",N(Opening!F494)+SUMIFS(Movements!$D$4:$D$2003,Movements!$B$4:$B$2003,$A494,Movements!$F$4:$F$2003,Locations!$A$10)-SUMIFS(Movements!$D$4:$D$2003,Movements!$B$4:$B$2003,$A494,Movements!$E$4:$E$2003,Locations!$A$10))</f>
        <v/>
      </c>
      <c r="H494" s="21" t="str">
        <f>IF(OR($A494="",Locations!$A$11=""),"",N(Opening!G494)+SUMIFS(Movements!$D$4:$D$2003,Movements!$B$4:$B$2003,$A494,Movements!$F$4:$F$2003,Locations!$A$11)-SUMIFS(Movements!$D$4:$D$2003,Movements!$B$4:$B$2003,$A494,Movements!$E$4:$E$2003,Locations!$A$11))</f>
        <v/>
      </c>
      <c r="I494" s="21" t="str">
        <f>IF(OR($A494="",Locations!$A$12=""),"",N(Opening!H494)+SUMIFS(Movements!$D$4:$D$2003,Movements!$B$4:$B$2003,$A494,Movements!$F$4:$F$2003,Locations!$A$12)-SUMIFS(Movements!$D$4:$D$2003,Movements!$B$4:$B$2003,$A494,Movements!$E$4:$E$2003,Locations!$A$12))</f>
        <v/>
      </c>
      <c r="J494" s="21" t="str">
        <f>IF(OR($A494="",Locations!$A$13=""),"",N(Opening!I494)+SUMIFS(Movements!$D$4:$D$2003,Movements!$B$4:$B$2003,$A494,Movements!$F$4:$F$2003,Locations!$A$13)-SUMIFS(Movements!$D$4:$D$2003,Movements!$B$4:$B$2003,$A494,Movements!$E$4:$E$2003,Locations!$A$13))</f>
        <v/>
      </c>
      <c r="K494" s="21" t="str">
        <f>IF(OR($A494="",Locations!$A$14=""),"",N(Opening!J494)+SUMIFS(Movements!$D$4:$D$2003,Movements!$B$4:$B$2003,$A494,Movements!$F$4:$F$2003,Locations!$A$14)-SUMIFS(Movements!$D$4:$D$2003,Movements!$B$4:$B$2003,$A494,Movements!$E$4:$E$2003,Locations!$A$14))</f>
        <v/>
      </c>
      <c r="L494" s="22" t="str">
        <f t="shared" si="14"/>
        <v/>
      </c>
      <c r="M494" s="21" t="str">
        <f>IF($A494="","",N(Items!E494))</f>
        <v/>
      </c>
      <c r="N494" s="23" t="str">
        <f t="shared" si="15"/>
        <v/>
      </c>
      <c r="O494" s="21" t="str">
        <f>IF($A494="","",IF(L494&lt;=M494,MAX(0,N(Items!F494)-L494),0))</f>
        <v/>
      </c>
      <c r="P494" s="24" t="str">
        <f>IF($A494="","",ROUND(L494*N(Items!D494),2))</f>
        <v/>
      </c>
    </row>
    <row r="495" spans="1:16" x14ac:dyDescent="0.3">
      <c r="A495" s="16" t="str">
        <f>IF(Items!A495="","",Items!A495)</f>
        <v/>
      </c>
      <c r="B495" s="16" t="str">
        <f>IF($A495="","",Items!B495)</f>
        <v/>
      </c>
      <c r="C495" s="16" t="str">
        <f>IF($A495="","",Items!C495&amp;"")</f>
        <v/>
      </c>
      <c r="D495" s="21" t="str">
        <f>IF(OR($A495="",Locations!$A$7=""),"",N(Opening!C495)+SUMIFS(Movements!$D$4:$D$2003,Movements!$B$4:$B$2003,$A495,Movements!$F$4:$F$2003,Locations!$A$7)-SUMIFS(Movements!$D$4:$D$2003,Movements!$B$4:$B$2003,$A495,Movements!$E$4:$E$2003,Locations!$A$7))</f>
        <v/>
      </c>
      <c r="E495" s="21" t="str">
        <f>IF(OR($A495="",Locations!$A$8=""),"",N(Opening!D495)+SUMIFS(Movements!$D$4:$D$2003,Movements!$B$4:$B$2003,$A495,Movements!$F$4:$F$2003,Locations!$A$8)-SUMIFS(Movements!$D$4:$D$2003,Movements!$B$4:$B$2003,$A495,Movements!$E$4:$E$2003,Locations!$A$8))</f>
        <v/>
      </c>
      <c r="F495" s="21" t="str">
        <f>IF(OR($A495="",Locations!$A$9=""),"",N(Opening!E495)+SUMIFS(Movements!$D$4:$D$2003,Movements!$B$4:$B$2003,$A495,Movements!$F$4:$F$2003,Locations!$A$9)-SUMIFS(Movements!$D$4:$D$2003,Movements!$B$4:$B$2003,$A495,Movements!$E$4:$E$2003,Locations!$A$9))</f>
        <v/>
      </c>
      <c r="G495" s="21" t="str">
        <f>IF(OR($A495="",Locations!$A$10=""),"",N(Opening!F495)+SUMIFS(Movements!$D$4:$D$2003,Movements!$B$4:$B$2003,$A495,Movements!$F$4:$F$2003,Locations!$A$10)-SUMIFS(Movements!$D$4:$D$2003,Movements!$B$4:$B$2003,$A495,Movements!$E$4:$E$2003,Locations!$A$10))</f>
        <v/>
      </c>
      <c r="H495" s="21" t="str">
        <f>IF(OR($A495="",Locations!$A$11=""),"",N(Opening!G495)+SUMIFS(Movements!$D$4:$D$2003,Movements!$B$4:$B$2003,$A495,Movements!$F$4:$F$2003,Locations!$A$11)-SUMIFS(Movements!$D$4:$D$2003,Movements!$B$4:$B$2003,$A495,Movements!$E$4:$E$2003,Locations!$A$11))</f>
        <v/>
      </c>
      <c r="I495" s="21" t="str">
        <f>IF(OR($A495="",Locations!$A$12=""),"",N(Opening!H495)+SUMIFS(Movements!$D$4:$D$2003,Movements!$B$4:$B$2003,$A495,Movements!$F$4:$F$2003,Locations!$A$12)-SUMIFS(Movements!$D$4:$D$2003,Movements!$B$4:$B$2003,$A495,Movements!$E$4:$E$2003,Locations!$A$12))</f>
        <v/>
      </c>
      <c r="J495" s="21" t="str">
        <f>IF(OR($A495="",Locations!$A$13=""),"",N(Opening!I495)+SUMIFS(Movements!$D$4:$D$2003,Movements!$B$4:$B$2003,$A495,Movements!$F$4:$F$2003,Locations!$A$13)-SUMIFS(Movements!$D$4:$D$2003,Movements!$B$4:$B$2003,$A495,Movements!$E$4:$E$2003,Locations!$A$13))</f>
        <v/>
      </c>
      <c r="K495" s="21" t="str">
        <f>IF(OR($A495="",Locations!$A$14=""),"",N(Opening!J495)+SUMIFS(Movements!$D$4:$D$2003,Movements!$B$4:$B$2003,$A495,Movements!$F$4:$F$2003,Locations!$A$14)-SUMIFS(Movements!$D$4:$D$2003,Movements!$B$4:$B$2003,$A495,Movements!$E$4:$E$2003,Locations!$A$14))</f>
        <v/>
      </c>
      <c r="L495" s="22" t="str">
        <f t="shared" si="14"/>
        <v/>
      </c>
      <c r="M495" s="21" t="str">
        <f>IF($A495="","",N(Items!E495))</f>
        <v/>
      </c>
      <c r="N495" s="23" t="str">
        <f t="shared" si="15"/>
        <v/>
      </c>
      <c r="O495" s="21" t="str">
        <f>IF($A495="","",IF(L495&lt;=M495,MAX(0,N(Items!F495)-L495),0))</f>
        <v/>
      </c>
      <c r="P495" s="24" t="str">
        <f>IF($A495="","",ROUND(L495*N(Items!D495),2))</f>
        <v/>
      </c>
    </row>
    <row r="496" spans="1:16" x14ac:dyDescent="0.3">
      <c r="A496" s="16" t="str">
        <f>IF(Items!A496="","",Items!A496)</f>
        <v/>
      </c>
      <c r="B496" s="16" t="str">
        <f>IF($A496="","",Items!B496)</f>
        <v/>
      </c>
      <c r="C496" s="16" t="str">
        <f>IF($A496="","",Items!C496&amp;"")</f>
        <v/>
      </c>
      <c r="D496" s="21" t="str">
        <f>IF(OR($A496="",Locations!$A$7=""),"",N(Opening!C496)+SUMIFS(Movements!$D$4:$D$2003,Movements!$B$4:$B$2003,$A496,Movements!$F$4:$F$2003,Locations!$A$7)-SUMIFS(Movements!$D$4:$D$2003,Movements!$B$4:$B$2003,$A496,Movements!$E$4:$E$2003,Locations!$A$7))</f>
        <v/>
      </c>
      <c r="E496" s="21" t="str">
        <f>IF(OR($A496="",Locations!$A$8=""),"",N(Opening!D496)+SUMIFS(Movements!$D$4:$D$2003,Movements!$B$4:$B$2003,$A496,Movements!$F$4:$F$2003,Locations!$A$8)-SUMIFS(Movements!$D$4:$D$2003,Movements!$B$4:$B$2003,$A496,Movements!$E$4:$E$2003,Locations!$A$8))</f>
        <v/>
      </c>
      <c r="F496" s="21" t="str">
        <f>IF(OR($A496="",Locations!$A$9=""),"",N(Opening!E496)+SUMIFS(Movements!$D$4:$D$2003,Movements!$B$4:$B$2003,$A496,Movements!$F$4:$F$2003,Locations!$A$9)-SUMIFS(Movements!$D$4:$D$2003,Movements!$B$4:$B$2003,$A496,Movements!$E$4:$E$2003,Locations!$A$9))</f>
        <v/>
      </c>
      <c r="G496" s="21" t="str">
        <f>IF(OR($A496="",Locations!$A$10=""),"",N(Opening!F496)+SUMIFS(Movements!$D$4:$D$2003,Movements!$B$4:$B$2003,$A496,Movements!$F$4:$F$2003,Locations!$A$10)-SUMIFS(Movements!$D$4:$D$2003,Movements!$B$4:$B$2003,$A496,Movements!$E$4:$E$2003,Locations!$A$10))</f>
        <v/>
      </c>
      <c r="H496" s="21" t="str">
        <f>IF(OR($A496="",Locations!$A$11=""),"",N(Opening!G496)+SUMIFS(Movements!$D$4:$D$2003,Movements!$B$4:$B$2003,$A496,Movements!$F$4:$F$2003,Locations!$A$11)-SUMIFS(Movements!$D$4:$D$2003,Movements!$B$4:$B$2003,$A496,Movements!$E$4:$E$2003,Locations!$A$11))</f>
        <v/>
      </c>
      <c r="I496" s="21" t="str">
        <f>IF(OR($A496="",Locations!$A$12=""),"",N(Opening!H496)+SUMIFS(Movements!$D$4:$D$2003,Movements!$B$4:$B$2003,$A496,Movements!$F$4:$F$2003,Locations!$A$12)-SUMIFS(Movements!$D$4:$D$2003,Movements!$B$4:$B$2003,$A496,Movements!$E$4:$E$2003,Locations!$A$12))</f>
        <v/>
      </c>
      <c r="J496" s="21" t="str">
        <f>IF(OR($A496="",Locations!$A$13=""),"",N(Opening!I496)+SUMIFS(Movements!$D$4:$D$2003,Movements!$B$4:$B$2003,$A496,Movements!$F$4:$F$2003,Locations!$A$13)-SUMIFS(Movements!$D$4:$D$2003,Movements!$B$4:$B$2003,$A496,Movements!$E$4:$E$2003,Locations!$A$13))</f>
        <v/>
      </c>
      <c r="K496" s="21" t="str">
        <f>IF(OR($A496="",Locations!$A$14=""),"",N(Opening!J496)+SUMIFS(Movements!$D$4:$D$2003,Movements!$B$4:$B$2003,$A496,Movements!$F$4:$F$2003,Locations!$A$14)-SUMIFS(Movements!$D$4:$D$2003,Movements!$B$4:$B$2003,$A496,Movements!$E$4:$E$2003,Locations!$A$14))</f>
        <v/>
      </c>
      <c r="L496" s="22" t="str">
        <f t="shared" si="14"/>
        <v/>
      </c>
      <c r="M496" s="21" t="str">
        <f>IF($A496="","",N(Items!E496))</f>
        <v/>
      </c>
      <c r="N496" s="23" t="str">
        <f t="shared" si="15"/>
        <v/>
      </c>
      <c r="O496" s="21" t="str">
        <f>IF($A496="","",IF(L496&lt;=M496,MAX(0,N(Items!F496)-L496),0))</f>
        <v/>
      </c>
      <c r="P496" s="24" t="str">
        <f>IF($A496="","",ROUND(L496*N(Items!D496),2))</f>
        <v/>
      </c>
    </row>
    <row r="497" spans="1:16" x14ac:dyDescent="0.3">
      <c r="A497" s="16" t="str">
        <f>IF(Items!A497="","",Items!A497)</f>
        <v/>
      </c>
      <c r="B497" s="16" t="str">
        <f>IF($A497="","",Items!B497)</f>
        <v/>
      </c>
      <c r="C497" s="16" t="str">
        <f>IF($A497="","",Items!C497&amp;"")</f>
        <v/>
      </c>
      <c r="D497" s="21" t="str">
        <f>IF(OR($A497="",Locations!$A$7=""),"",N(Opening!C497)+SUMIFS(Movements!$D$4:$D$2003,Movements!$B$4:$B$2003,$A497,Movements!$F$4:$F$2003,Locations!$A$7)-SUMIFS(Movements!$D$4:$D$2003,Movements!$B$4:$B$2003,$A497,Movements!$E$4:$E$2003,Locations!$A$7))</f>
        <v/>
      </c>
      <c r="E497" s="21" t="str">
        <f>IF(OR($A497="",Locations!$A$8=""),"",N(Opening!D497)+SUMIFS(Movements!$D$4:$D$2003,Movements!$B$4:$B$2003,$A497,Movements!$F$4:$F$2003,Locations!$A$8)-SUMIFS(Movements!$D$4:$D$2003,Movements!$B$4:$B$2003,$A497,Movements!$E$4:$E$2003,Locations!$A$8))</f>
        <v/>
      </c>
      <c r="F497" s="21" t="str">
        <f>IF(OR($A497="",Locations!$A$9=""),"",N(Opening!E497)+SUMIFS(Movements!$D$4:$D$2003,Movements!$B$4:$B$2003,$A497,Movements!$F$4:$F$2003,Locations!$A$9)-SUMIFS(Movements!$D$4:$D$2003,Movements!$B$4:$B$2003,$A497,Movements!$E$4:$E$2003,Locations!$A$9))</f>
        <v/>
      </c>
      <c r="G497" s="21" t="str">
        <f>IF(OR($A497="",Locations!$A$10=""),"",N(Opening!F497)+SUMIFS(Movements!$D$4:$D$2003,Movements!$B$4:$B$2003,$A497,Movements!$F$4:$F$2003,Locations!$A$10)-SUMIFS(Movements!$D$4:$D$2003,Movements!$B$4:$B$2003,$A497,Movements!$E$4:$E$2003,Locations!$A$10))</f>
        <v/>
      </c>
      <c r="H497" s="21" t="str">
        <f>IF(OR($A497="",Locations!$A$11=""),"",N(Opening!G497)+SUMIFS(Movements!$D$4:$D$2003,Movements!$B$4:$B$2003,$A497,Movements!$F$4:$F$2003,Locations!$A$11)-SUMIFS(Movements!$D$4:$D$2003,Movements!$B$4:$B$2003,$A497,Movements!$E$4:$E$2003,Locations!$A$11))</f>
        <v/>
      </c>
      <c r="I497" s="21" t="str">
        <f>IF(OR($A497="",Locations!$A$12=""),"",N(Opening!H497)+SUMIFS(Movements!$D$4:$D$2003,Movements!$B$4:$B$2003,$A497,Movements!$F$4:$F$2003,Locations!$A$12)-SUMIFS(Movements!$D$4:$D$2003,Movements!$B$4:$B$2003,$A497,Movements!$E$4:$E$2003,Locations!$A$12))</f>
        <v/>
      </c>
      <c r="J497" s="21" t="str">
        <f>IF(OR($A497="",Locations!$A$13=""),"",N(Opening!I497)+SUMIFS(Movements!$D$4:$D$2003,Movements!$B$4:$B$2003,$A497,Movements!$F$4:$F$2003,Locations!$A$13)-SUMIFS(Movements!$D$4:$D$2003,Movements!$B$4:$B$2003,$A497,Movements!$E$4:$E$2003,Locations!$A$13))</f>
        <v/>
      </c>
      <c r="K497" s="21" t="str">
        <f>IF(OR($A497="",Locations!$A$14=""),"",N(Opening!J497)+SUMIFS(Movements!$D$4:$D$2003,Movements!$B$4:$B$2003,$A497,Movements!$F$4:$F$2003,Locations!$A$14)-SUMIFS(Movements!$D$4:$D$2003,Movements!$B$4:$B$2003,$A497,Movements!$E$4:$E$2003,Locations!$A$14))</f>
        <v/>
      </c>
      <c r="L497" s="22" t="str">
        <f t="shared" si="14"/>
        <v/>
      </c>
      <c r="M497" s="21" t="str">
        <f>IF($A497="","",N(Items!E497))</f>
        <v/>
      </c>
      <c r="N497" s="23" t="str">
        <f t="shared" si="15"/>
        <v/>
      </c>
      <c r="O497" s="21" t="str">
        <f>IF($A497="","",IF(L497&lt;=M497,MAX(0,N(Items!F497)-L497),0))</f>
        <v/>
      </c>
      <c r="P497" s="24" t="str">
        <f>IF($A497="","",ROUND(L497*N(Items!D497),2))</f>
        <v/>
      </c>
    </row>
    <row r="498" spans="1:16" x14ac:dyDescent="0.3">
      <c r="A498" s="16" t="str">
        <f>IF(Items!A498="","",Items!A498)</f>
        <v/>
      </c>
      <c r="B498" s="16" t="str">
        <f>IF($A498="","",Items!B498)</f>
        <v/>
      </c>
      <c r="C498" s="16" t="str">
        <f>IF($A498="","",Items!C498&amp;"")</f>
        <v/>
      </c>
      <c r="D498" s="21" t="str">
        <f>IF(OR($A498="",Locations!$A$7=""),"",N(Opening!C498)+SUMIFS(Movements!$D$4:$D$2003,Movements!$B$4:$B$2003,$A498,Movements!$F$4:$F$2003,Locations!$A$7)-SUMIFS(Movements!$D$4:$D$2003,Movements!$B$4:$B$2003,$A498,Movements!$E$4:$E$2003,Locations!$A$7))</f>
        <v/>
      </c>
      <c r="E498" s="21" t="str">
        <f>IF(OR($A498="",Locations!$A$8=""),"",N(Opening!D498)+SUMIFS(Movements!$D$4:$D$2003,Movements!$B$4:$B$2003,$A498,Movements!$F$4:$F$2003,Locations!$A$8)-SUMIFS(Movements!$D$4:$D$2003,Movements!$B$4:$B$2003,$A498,Movements!$E$4:$E$2003,Locations!$A$8))</f>
        <v/>
      </c>
      <c r="F498" s="21" t="str">
        <f>IF(OR($A498="",Locations!$A$9=""),"",N(Opening!E498)+SUMIFS(Movements!$D$4:$D$2003,Movements!$B$4:$B$2003,$A498,Movements!$F$4:$F$2003,Locations!$A$9)-SUMIFS(Movements!$D$4:$D$2003,Movements!$B$4:$B$2003,$A498,Movements!$E$4:$E$2003,Locations!$A$9))</f>
        <v/>
      </c>
      <c r="G498" s="21" t="str">
        <f>IF(OR($A498="",Locations!$A$10=""),"",N(Opening!F498)+SUMIFS(Movements!$D$4:$D$2003,Movements!$B$4:$B$2003,$A498,Movements!$F$4:$F$2003,Locations!$A$10)-SUMIFS(Movements!$D$4:$D$2003,Movements!$B$4:$B$2003,$A498,Movements!$E$4:$E$2003,Locations!$A$10))</f>
        <v/>
      </c>
      <c r="H498" s="21" t="str">
        <f>IF(OR($A498="",Locations!$A$11=""),"",N(Opening!G498)+SUMIFS(Movements!$D$4:$D$2003,Movements!$B$4:$B$2003,$A498,Movements!$F$4:$F$2003,Locations!$A$11)-SUMIFS(Movements!$D$4:$D$2003,Movements!$B$4:$B$2003,$A498,Movements!$E$4:$E$2003,Locations!$A$11))</f>
        <v/>
      </c>
      <c r="I498" s="21" t="str">
        <f>IF(OR($A498="",Locations!$A$12=""),"",N(Opening!H498)+SUMIFS(Movements!$D$4:$D$2003,Movements!$B$4:$B$2003,$A498,Movements!$F$4:$F$2003,Locations!$A$12)-SUMIFS(Movements!$D$4:$D$2003,Movements!$B$4:$B$2003,$A498,Movements!$E$4:$E$2003,Locations!$A$12))</f>
        <v/>
      </c>
      <c r="J498" s="21" t="str">
        <f>IF(OR($A498="",Locations!$A$13=""),"",N(Opening!I498)+SUMIFS(Movements!$D$4:$D$2003,Movements!$B$4:$B$2003,$A498,Movements!$F$4:$F$2003,Locations!$A$13)-SUMIFS(Movements!$D$4:$D$2003,Movements!$B$4:$B$2003,$A498,Movements!$E$4:$E$2003,Locations!$A$13))</f>
        <v/>
      </c>
      <c r="K498" s="21" t="str">
        <f>IF(OR($A498="",Locations!$A$14=""),"",N(Opening!J498)+SUMIFS(Movements!$D$4:$D$2003,Movements!$B$4:$B$2003,$A498,Movements!$F$4:$F$2003,Locations!$A$14)-SUMIFS(Movements!$D$4:$D$2003,Movements!$B$4:$B$2003,$A498,Movements!$E$4:$E$2003,Locations!$A$14))</f>
        <v/>
      </c>
      <c r="L498" s="22" t="str">
        <f t="shared" si="14"/>
        <v/>
      </c>
      <c r="M498" s="21" t="str">
        <f>IF($A498="","",N(Items!E498))</f>
        <v/>
      </c>
      <c r="N498" s="23" t="str">
        <f t="shared" si="15"/>
        <v/>
      </c>
      <c r="O498" s="21" t="str">
        <f>IF($A498="","",IF(L498&lt;=M498,MAX(0,N(Items!F498)-L498),0))</f>
        <v/>
      </c>
      <c r="P498" s="24" t="str">
        <f>IF($A498="","",ROUND(L498*N(Items!D498),2))</f>
        <v/>
      </c>
    </row>
    <row r="499" spans="1:16" x14ac:dyDescent="0.3">
      <c r="A499" s="16" t="str">
        <f>IF(Items!A499="","",Items!A499)</f>
        <v/>
      </c>
      <c r="B499" s="16" t="str">
        <f>IF($A499="","",Items!B499)</f>
        <v/>
      </c>
      <c r="C499" s="16" t="str">
        <f>IF($A499="","",Items!C499&amp;"")</f>
        <v/>
      </c>
      <c r="D499" s="21" t="str">
        <f>IF(OR($A499="",Locations!$A$7=""),"",N(Opening!C499)+SUMIFS(Movements!$D$4:$D$2003,Movements!$B$4:$B$2003,$A499,Movements!$F$4:$F$2003,Locations!$A$7)-SUMIFS(Movements!$D$4:$D$2003,Movements!$B$4:$B$2003,$A499,Movements!$E$4:$E$2003,Locations!$A$7))</f>
        <v/>
      </c>
      <c r="E499" s="21" t="str">
        <f>IF(OR($A499="",Locations!$A$8=""),"",N(Opening!D499)+SUMIFS(Movements!$D$4:$D$2003,Movements!$B$4:$B$2003,$A499,Movements!$F$4:$F$2003,Locations!$A$8)-SUMIFS(Movements!$D$4:$D$2003,Movements!$B$4:$B$2003,$A499,Movements!$E$4:$E$2003,Locations!$A$8))</f>
        <v/>
      </c>
      <c r="F499" s="21" t="str">
        <f>IF(OR($A499="",Locations!$A$9=""),"",N(Opening!E499)+SUMIFS(Movements!$D$4:$D$2003,Movements!$B$4:$B$2003,$A499,Movements!$F$4:$F$2003,Locations!$A$9)-SUMIFS(Movements!$D$4:$D$2003,Movements!$B$4:$B$2003,$A499,Movements!$E$4:$E$2003,Locations!$A$9))</f>
        <v/>
      </c>
      <c r="G499" s="21" t="str">
        <f>IF(OR($A499="",Locations!$A$10=""),"",N(Opening!F499)+SUMIFS(Movements!$D$4:$D$2003,Movements!$B$4:$B$2003,$A499,Movements!$F$4:$F$2003,Locations!$A$10)-SUMIFS(Movements!$D$4:$D$2003,Movements!$B$4:$B$2003,$A499,Movements!$E$4:$E$2003,Locations!$A$10))</f>
        <v/>
      </c>
      <c r="H499" s="21" t="str">
        <f>IF(OR($A499="",Locations!$A$11=""),"",N(Opening!G499)+SUMIFS(Movements!$D$4:$D$2003,Movements!$B$4:$B$2003,$A499,Movements!$F$4:$F$2003,Locations!$A$11)-SUMIFS(Movements!$D$4:$D$2003,Movements!$B$4:$B$2003,$A499,Movements!$E$4:$E$2003,Locations!$A$11))</f>
        <v/>
      </c>
      <c r="I499" s="21" t="str">
        <f>IF(OR($A499="",Locations!$A$12=""),"",N(Opening!H499)+SUMIFS(Movements!$D$4:$D$2003,Movements!$B$4:$B$2003,$A499,Movements!$F$4:$F$2003,Locations!$A$12)-SUMIFS(Movements!$D$4:$D$2003,Movements!$B$4:$B$2003,$A499,Movements!$E$4:$E$2003,Locations!$A$12))</f>
        <v/>
      </c>
      <c r="J499" s="21" t="str">
        <f>IF(OR($A499="",Locations!$A$13=""),"",N(Opening!I499)+SUMIFS(Movements!$D$4:$D$2003,Movements!$B$4:$B$2003,$A499,Movements!$F$4:$F$2003,Locations!$A$13)-SUMIFS(Movements!$D$4:$D$2003,Movements!$B$4:$B$2003,$A499,Movements!$E$4:$E$2003,Locations!$A$13))</f>
        <v/>
      </c>
      <c r="K499" s="21" t="str">
        <f>IF(OR($A499="",Locations!$A$14=""),"",N(Opening!J499)+SUMIFS(Movements!$D$4:$D$2003,Movements!$B$4:$B$2003,$A499,Movements!$F$4:$F$2003,Locations!$A$14)-SUMIFS(Movements!$D$4:$D$2003,Movements!$B$4:$B$2003,$A499,Movements!$E$4:$E$2003,Locations!$A$14))</f>
        <v/>
      </c>
      <c r="L499" s="22" t="str">
        <f t="shared" si="14"/>
        <v/>
      </c>
      <c r="M499" s="21" t="str">
        <f>IF($A499="","",N(Items!E499))</f>
        <v/>
      </c>
      <c r="N499" s="23" t="str">
        <f t="shared" si="15"/>
        <v/>
      </c>
      <c r="O499" s="21" t="str">
        <f>IF($A499="","",IF(L499&lt;=M499,MAX(0,N(Items!F499)-L499),0))</f>
        <v/>
      </c>
      <c r="P499" s="24" t="str">
        <f>IF($A499="","",ROUND(L499*N(Items!D499),2))</f>
        <v/>
      </c>
    </row>
    <row r="500" spans="1:16" x14ac:dyDescent="0.3">
      <c r="A500" s="16" t="str">
        <f>IF(Items!A500="","",Items!A500)</f>
        <v/>
      </c>
      <c r="B500" s="16" t="str">
        <f>IF($A500="","",Items!B500)</f>
        <v/>
      </c>
      <c r="C500" s="16" t="str">
        <f>IF($A500="","",Items!C500&amp;"")</f>
        <v/>
      </c>
      <c r="D500" s="21" t="str">
        <f>IF(OR($A500="",Locations!$A$7=""),"",N(Opening!C500)+SUMIFS(Movements!$D$4:$D$2003,Movements!$B$4:$B$2003,$A500,Movements!$F$4:$F$2003,Locations!$A$7)-SUMIFS(Movements!$D$4:$D$2003,Movements!$B$4:$B$2003,$A500,Movements!$E$4:$E$2003,Locations!$A$7))</f>
        <v/>
      </c>
      <c r="E500" s="21" t="str">
        <f>IF(OR($A500="",Locations!$A$8=""),"",N(Opening!D500)+SUMIFS(Movements!$D$4:$D$2003,Movements!$B$4:$B$2003,$A500,Movements!$F$4:$F$2003,Locations!$A$8)-SUMIFS(Movements!$D$4:$D$2003,Movements!$B$4:$B$2003,$A500,Movements!$E$4:$E$2003,Locations!$A$8))</f>
        <v/>
      </c>
      <c r="F500" s="21" t="str">
        <f>IF(OR($A500="",Locations!$A$9=""),"",N(Opening!E500)+SUMIFS(Movements!$D$4:$D$2003,Movements!$B$4:$B$2003,$A500,Movements!$F$4:$F$2003,Locations!$A$9)-SUMIFS(Movements!$D$4:$D$2003,Movements!$B$4:$B$2003,$A500,Movements!$E$4:$E$2003,Locations!$A$9))</f>
        <v/>
      </c>
      <c r="G500" s="21" t="str">
        <f>IF(OR($A500="",Locations!$A$10=""),"",N(Opening!F500)+SUMIFS(Movements!$D$4:$D$2003,Movements!$B$4:$B$2003,$A500,Movements!$F$4:$F$2003,Locations!$A$10)-SUMIFS(Movements!$D$4:$D$2003,Movements!$B$4:$B$2003,$A500,Movements!$E$4:$E$2003,Locations!$A$10))</f>
        <v/>
      </c>
      <c r="H500" s="21" t="str">
        <f>IF(OR($A500="",Locations!$A$11=""),"",N(Opening!G500)+SUMIFS(Movements!$D$4:$D$2003,Movements!$B$4:$B$2003,$A500,Movements!$F$4:$F$2003,Locations!$A$11)-SUMIFS(Movements!$D$4:$D$2003,Movements!$B$4:$B$2003,$A500,Movements!$E$4:$E$2003,Locations!$A$11))</f>
        <v/>
      </c>
      <c r="I500" s="21" t="str">
        <f>IF(OR($A500="",Locations!$A$12=""),"",N(Opening!H500)+SUMIFS(Movements!$D$4:$D$2003,Movements!$B$4:$B$2003,$A500,Movements!$F$4:$F$2003,Locations!$A$12)-SUMIFS(Movements!$D$4:$D$2003,Movements!$B$4:$B$2003,$A500,Movements!$E$4:$E$2003,Locations!$A$12))</f>
        <v/>
      </c>
      <c r="J500" s="21" t="str">
        <f>IF(OR($A500="",Locations!$A$13=""),"",N(Opening!I500)+SUMIFS(Movements!$D$4:$D$2003,Movements!$B$4:$B$2003,$A500,Movements!$F$4:$F$2003,Locations!$A$13)-SUMIFS(Movements!$D$4:$D$2003,Movements!$B$4:$B$2003,$A500,Movements!$E$4:$E$2003,Locations!$A$13))</f>
        <v/>
      </c>
      <c r="K500" s="21" t="str">
        <f>IF(OR($A500="",Locations!$A$14=""),"",N(Opening!J500)+SUMIFS(Movements!$D$4:$D$2003,Movements!$B$4:$B$2003,$A500,Movements!$F$4:$F$2003,Locations!$A$14)-SUMIFS(Movements!$D$4:$D$2003,Movements!$B$4:$B$2003,$A500,Movements!$E$4:$E$2003,Locations!$A$14))</f>
        <v/>
      </c>
      <c r="L500" s="22" t="str">
        <f t="shared" si="14"/>
        <v/>
      </c>
      <c r="M500" s="21" t="str">
        <f>IF($A500="","",N(Items!E500))</f>
        <v/>
      </c>
      <c r="N500" s="23" t="str">
        <f t="shared" si="15"/>
        <v/>
      </c>
      <c r="O500" s="21" t="str">
        <f>IF($A500="","",IF(L500&lt;=M500,MAX(0,N(Items!F500)-L500),0))</f>
        <v/>
      </c>
      <c r="P500" s="24" t="str">
        <f>IF($A500="","",ROUND(L500*N(Items!D500),2))</f>
        <v/>
      </c>
    </row>
    <row r="501" spans="1:16" x14ac:dyDescent="0.3">
      <c r="A501" s="16" t="str">
        <f>IF(Items!A501="","",Items!A501)</f>
        <v/>
      </c>
      <c r="B501" s="16" t="str">
        <f>IF($A501="","",Items!B501)</f>
        <v/>
      </c>
      <c r="C501" s="16" t="str">
        <f>IF($A501="","",Items!C501&amp;"")</f>
        <v/>
      </c>
      <c r="D501" s="21" t="str">
        <f>IF(OR($A501="",Locations!$A$7=""),"",N(Opening!C501)+SUMIFS(Movements!$D$4:$D$2003,Movements!$B$4:$B$2003,$A501,Movements!$F$4:$F$2003,Locations!$A$7)-SUMIFS(Movements!$D$4:$D$2003,Movements!$B$4:$B$2003,$A501,Movements!$E$4:$E$2003,Locations!$A$7))</f>
        <v/>
      </c>
      <c r="E501" s="21" t="str">
        <f>IF(OR($A501="",Locations!$A$8=""),"",N(Opening!D501)+SUMIFS(Movements!$D$4:$D$2003,Movements!$B$4:$B$2003,$A501,Movements!$F$4:$F$2003,Locations!$A$8)-SUMIFS(Movements!$D$4:$D$2003,Movements!$B$4:$B$2003,$A501,Movements!$E$4:$E$2003,Locations!$A$8))</f>
        <v/>
      </c>
      <c r="F501" s="21" t="str">
        <f>IF(OR($A501="",Locations!$A$9=""),"",N(Opening!E501)+SUMIFS(Movements!$D$4:$D$2003,Movements!$B$4:$B$2003,$A501,Movements!$F$4:$F$2003,Locations!$A$9)-SUMIFS(Movements!$D$4:$D$2003,Movements!$B$4:$B$2003,$A501,Movements!$E$4:$E$2003,Locations!$A$9))</f>
        <v/>
      </c>
      <c r="G501" s="21" t="str">
        <f>IF(OR($A501="",Locations!$A$10=""),"",N(Opening!F501)+SUMIFS(Movements!$D$4:$D$2003,Movements!$B$4:$B$2003,$A501,Movements!$F$4:$F$2003,Locations!$A$10)-SUMIFS(Movements!$D$4:$D$2003,Movements!$B$4:$B$2003,$A501,Movements!$E$4:$E$2003,Locations!$A$10))</f>
        <v/>
      </c>
      <c r="H501" s="21" t="str">
        <f>IF(OR($A501="",Locations!$A$11=""),"",N(Opening!G501)+SUMIFS(Movements!$D$4:$D$2003,Movements!$B$4:$B$2003,$A501,Movements!$F$4:$F$2003,Locations!$A$11)-SUMIFS(Movements!$D$4:$D$2003,Movements!$B$4:$B$2003,$A501,Movements!$E$4:$E$2003,Locations!$A$11))</f>
        <v/>
      </c>
      <c r="I501" s="21" t="str">
        <f>IF(OR($A501="",Locations!$A$12=""),"",N(Opening!H501)+SUMIFS(Movements!$D$4:$D$2003,Movements!$B$4:$B$2003,$A501,Movements!$F$4:$F$2003,Locations!$A$12)-SUMIFS(Movements!$D$4:$D$2003,Movements!$B$4:$B$2003,$A501,Movements!$E$4:$E$2003,Locations!$A$12))</f>
        <v/>
      </c>
      <c r="J501" s="21" t="str">
        <f>IF(OR($A501="",Locations!$A$13=""),"",N(Opening!I501)+SUMIFS(Movements!$D$4:$D$2003,Movements!$B$4:$B$2003,$A501,Movements!$F$4:$F$2003,Locations!$A$13)-SUMIFS(Movements!$D$4:$D$2003,Movements!$B$4:$B$2003,$A501,Movements!$E$4:$E$2003,Locations!$A$13))</f>
        <v/>
      </c>
      <c r="K501" s="21" t="str">
        <f>IF(OR($A501="",Locations!$A$14=""),"",N(Opening!J501)+SUMIFS(Movements!$D$4:$D$2003,Movements!$B$4:$B$2003,$A501,Movements!$F$4:$F$2003,Locations!$A$14)-SUMIFS(Movements!$D$4:$D$2003,Movements!$B$4:$B$2003,$A501,Movements!$E$4:$E$2003,Locations!$A$14))</f>
        <v/>
      </c>
      <c r="L501" s="22" t="str">
        <f t="shared" si="14"/>
        <v/>
      </c>
      <c r="M501" s="21" t="str">
        <f>IF($A501="","",N(Items!E501))</f>
        <v/>
      </c>
      <c r="N501" s="23" t="str">
        <f t="shared" si="15"/>
        <v/>
      </c>
      <c r="O501" s="21" t="str">
        <f>IF($A501="","",IF(L501&lt;=M501,MAX(0,N(Items!F501)-L501),0))</f>
        <v/>
      </c>
      <c r="P501" s="24" t="str">
        <f>IF($A501="","",ROUND(L501*N(Items!D501),2))</f>
        <v/>
      </c>
    </row>
    <row r="502" spans="1:16" x14ac:dyDescent="0.3">
      <c r="A502" s="16" t="str">
        <f>IF(Items!A502="","",Items!A502)</f>
        <v/>
      </c>
      <c r="B502" s="16" t="str">
        <f>IF($A502="","",Items!B502)</f>
        <v/>
      </c>
      <c r="C502" s="16" t="str">
        <f>IF($A502="","",Items!C502&amp;"")</f>
        <v/>
      </c>
      <c r="D502" s="21" t="str">
        <f>IF(OR($A502="",Locations!$A$7=""),"",N(Opening!C502)+SUMIFS(Movements!$D$4:$D$2003,Movements!$B$4:$B$2003,$A502,Movements!$F$4:$F$2003,Locations!$A$7)-SUMIFS(Movements!$D$4:$D$2003,Movements!$B$4:$B$2003,$A502,Movements!$E$4:$E$2003,Locations!$A$7))</f>
        <v/>
      </c>
      <c r="E502" s="21" t="str">
        <f>IF(OR($A502="",Locations!$A$8=""),"",N(Opening!D502)+SUMIFS(Movements!$D$4:$D$2003,Movements!$B$4:$B$2003,$A502,Movements!$F$4:$F$2003,Locations!$A$8)-SUMIFS(Movements!$D$4:$D$2003,Movements!$B$4:$B$2003,$A502,Movements!$E$4:$E$2003,Locations!$A$8))</f>
        <v/>
      </c>
      <c r="F502" s="21" t="str">
        <f>IF(OR($A502="",Locations!$A$9=""),"",N(Opening!E502)+SUMIFS(Movements!$D$4:$D$2003,Movements!$B$4:$B$2003,$A502,Movements!$F$4:$F$2003,Locations!$A$9)-SUMIFS(Movements!$D$4:$D$2003,Movements!$B$4:$B$2003,$A502,Movements!$E$4:$E$2003,Locations!$A$9))</f>
        <v/>
      </c>
      <c r="G502" s="21" t="str">
        <f>IF(OR($A502="",Locations!$A$10=""),"",N(Opening!F502)+SUMIFS(Movements!$D$4:$D$2003,Movements!$B$4:$B$2003,$A502,Movements!$F$4:$F$2003,Locations!$A$10)-SUMIFS(Movements!$D$4:$D$2003,Movements!$B$4:$B$2003,$A502,Movements!$E$4:$E$2003,Locations!$A$10))</f>
        <v/>
      </c>
      <c r="H502" s="21" t="str">
        <f>IF(OR($A502="",Locations!$A$11=""),"",N(Opening!G502)+SUMIFS(Movements!$D$4:$D$2003,Movements!$B$4:$B$2003,$A502,Movements!$F$4:$F$2003,Locations!$A$11)-SUMIFS(Movements!$D$4:$D$2003,Movements!$B$4:$B$2003,$A502,Movements!$E$4:$E$2003,Locations!$A$11))</f>
        <v/>
      </c>
      <c r="I502" s="21" t="str">
        <f>IF(OR($A502="",Locations!$A$12=""),"",N(Opening!H502)+SUMIFS(Movements!$D$4:$D$2003,Movements!$B$4:$B$2003,$A502,Movements!$F$4:$F$2003,Locations!$A$12)-SUMIFS(Movements!$D$4:$D$2003,Movements!$B$4:$B$2003,$A502,Movements!$E$4:$E$2003,Locations!$A$12))</f>
        <v/>
      </c>
      <c r="J502" s="21" t="str">
        <f>IF(OR($A502="",Locations!$A$13=""),"",N(Opening!I502)+SUMIFS(Movements!$D$4:$D$2003,Movements!$B$4:$B$2003,$A502,Movements!$F$4:$F$2003,Locations!$A$13)-SUMIFS(Movements!$D$4:$D$2003,Movements!$B$4:$B$2003,$A502,Movements!$E$4:$E$2003,Locations!$A$13))</f>
        <v/>
      </c>
      <c r="K502" s="21" t="str">
        <f>IF(OR($A502="",Locations!$A$14=""),"",N(Opening!J502)+SUMIFS(Movements!$D$4:$D$2003,Movements!$B$4:$B$2003,$A502,Movements!$F$4:$F$2003,Locations!$A$14)-SUMIFS(Movements!$D$4:$D$2003,Movements!$B$4:$B$2003,$A502,Movements!$E$4:$E$2003,Locations!$A$14))</f>
        <v/>
      </c>
      <c r="L502" s="22" t="str">
        <f t="shared" si="14"/>
        <v/>
      </c>
      <c r="M502" s="21" t="str">
        <f>IF($A502="","",N(Items!E502))</f>
        <v/>
      </c>
      <c r="N502" s="23" t="str">
        <f t="shared" si="15"/>
        <v/>
      </c>
      <c r="O502" s="21" t="str">
        <f>IF($A502="","",IF(L502&lt;=M502,MAX(0,N(Items!F502)-L502),0))</f>
        <v/>
      </c>
      <c r="P502" s="24" t="str">
        <f>IF($A502="","",ROUND(L502*N(Items!D502),2))</f>
        <v/>
      </c>
    </row>
    <row r="503" spans="1:16" x14ac:dyDescent="0.3">
      <c r="A503" s="16" t="str">
        <f>IF(Items!A503="","",Items!A503)</f>
        <v/>
      </c>
      <c r="B503" s="16" t="str">
        <f>IF($A503="","",Items!B503)</f>
        <v/>
      </c>
      <c r="C503" s="16" t="str">
        <f>IF($A503="","",Items!C503&amp;"")</f>
        <v/>
      </c>
      <c r="D503" s="21" t="str">
        <f>IF(OR($A503="",Locations!$A$7=""),"",N(Opening!C503)+SUMIFS(Movements!$D$4:$D$2003,Movements!$B$4:$B$2003,$A503,Movements!$F$4:$F$2003,Locations!$A$7)-SUMIFS(Movements!$D$4:$D$2003,Movements!$B$4:$B$2003,$A503,Movements!$E$4:$E$2003,Locations!$A$7))</f>
        <v/>
      </c>
      <c r="E503" s="21" t="str">
        <f>IF(OR($A503="",Locations!$A$8=""),"",N(Opening!D503)+SUMIFS(Movements!$D$4:$D$2003,Movements!$B$4:$B$2003,$A503,Movements!$F$4:$F$2003,Locations!$A$8)-SUMIFS(Movements!$D$4:$D$2003,Movements!$B$4:$B$2003,$A503,Movements!$E$4:$E$2003,Locations!$A$8))</f>
        <v/>
      </c>
      <c r="F503" s="21" t="str">
        <f>IF(OR($A503="",Locations!$A$9=""),"",N(Opening!E503)+SUMIFS(Movements!$D$4:$D$2003,Movements!$B$4:$B$2003,$A503,Movements!$F$4:$F$2003,Locations!$A$9)-SUMIFS(Movements!$D$4:$D$2003,Movements!$B$4:$B$2003,$A503,Movements!$E$4:$E$2003,Locations!$A$9))</f>
        <v/>
      </c>
      <c r="G503" s="21" t="str">
        <f>IF(OR($A503="",Locations!$A$10=""),"",N(Opening!F503)+SUMIFS(Movements!$D$4:$D$2003,Movements!$B$4:$B$2003,$A503,Movements!$F$4:$F$2003,Locations!$A$10)-SUMIFS(Movements!$D$4:$D$2003,Movements!$B$4:$B$2003,$A503,Movements!$E$4:$E$2003,Locations!$A$10))</f>
        <v/>
      </c>
      <c r="H503" s="21" t="str">
        <f>IF(OR($A503="",Locations!$A$11=""),"",N(Opening!G503)+SUMIFS(Movements!$D$4:$D$2003,Movements!$B$4:$B$2003,$A503,Movements!$F$4:$F$2003,Locations!$A$11)-SUMIFS(Movements!$D$4:$D$2003,Movements!$B$4:$B$2003,$A503,Movements!$E$4:$E$2003,Locations!$A$11))</f>
        <v/>
      </c>
      <c r="I503" s="21" t="str">
        <f>IF(OR($A503="",Locations!$A$12=""),"",N(Opening!H503)+SUMIFS(Movements!$D$4:$D$2003,Movements!$B$4:$B$2003,$A503,Movements!$F$4:$F$2003,Locations!$A$12)-SUMIFS(Movements!$D$4:$D$2003,Movements!$B$4:$B$2003,$A503,Movements!$E$4:$E$2003,Locations!$A$12))</f>
        <v/>
      </c>
      <c r="J503" s="21" t="str">
        <f>IF(OR($A503="",Locations!$A$13=""),"",N(Opening!I503)+SUMIFS(Movements!$D$4:$D$2003,Movements!$B$4:$B$2003,$A503,Movements!$F$4:$F$2003,Locations!$A$13)-SUMIFS(Movements!$D$4:$D$2003,Movements!$B$4:$B$2003,$A503,Movements!$E$4:$E$2003,Locations!$A$13))</f>
        <v/>
      </c>
      <c r="K503" s="21" t="str">
        <f>IF(OR($A503="",Locations!$A$14=""),"",N(Opening!J503)+SUMIFS(Movements!$D$4:$D$2003,Movements!$B$4:$B$2003,$A503,Movements!$F$4:$F$2003,Locations!$A$14)-SUMIFS(Movements!$D$4:$D$2003,Movements!$B$4:$B$2003,$A503,Movements!$E$4:$E$2003,Locations!$A$14))</f>
        <v/>
      </c>
      <c r="L503" s="22" t="str">
        <f t="shared" si="14"/>
        <v/>
      </c>
      <c r="M503" s="21" t="str">
        <f>IF($A503="","",N(Items!E503))</f>
        <v/>
      </c>
      <c r="N503" s="23" t="str">
        <f t="shared" si="15"/>
        <v/>
      </c>
      <c r="O503" s="21" t="str">
        <f>IF($A503="","",IF(L503&lt;=M503,MAX(0,N(Items!F503)-L503),0))</f>
        <v/>
      </c>
      <c r="P503" s="24" t="str">
        <f>IF($A503="","",ROUND(L503*N(Items!D503),2))</f>
        <v/>
      </c>
    </row>
    <row r="505" spans="1:16" x14ac:dyDescent="0.3">
      <c r="B505" s="25" t="str">
        <f>"Stock value by location ("&amp;Locations!$B$4&amp;")"</f>
        <v>Stock value by location (INR)</v>
      </c>
      <c r="D505" s="26">
        <f>IF(Locations!$A$7="","",SUMPRODUCT(D4:D503,Items!$D$4:$D$503))</f>
        <v>367910</v>
      </c>
      <c r="E505" s="26">
        <f>IF(Locations!$A$8="","",SUMPRODUCT(E4:E503,Items!$D$4:$D$503))</f>
        <v>65200</v>
      </c>
      <c r="F505" s="26">
        <f>IF(Locations!$A$9="","",SUMPRODUCT(F4:F503,Items!$D$4:$D$503))</f>
        <v>11110</v>
      </c>
      <c r="G505" s="26">
        <f>IF(Locations!$A$10="","",SUMPRODUCT(G4:G503,Items!$D$4:$D$503))</f>
        <v>7440</v>
      </c>
      <c r="H505" s="26" t="str">
        <f>IF(Locations!$A$11="","",SUMPRODUCT(H4:H503,Items!$D$4:$D$503))</f>
        <v/>
      </c>
      <c r="I505" s="26" t="str">
        <f>IF(Locations!$A$12="","",SUMPRODUCT(I4:I503,Items!$D$4:$D$503))</f>
        <v/>
      </c>
      <c r="J505" s="26" t="str">
        <f>IF(Locations!$A$13="","",SUMPRODUCT(J4:J503,Items!$D$4:$D$503))</f>
        <v/>
      </c>
      <c r="K505" s="26" t="str">
        <f>IF(Locations!$A$14="","",SUMPRODUCT(K4:K503,Items!$D$4:$D$503))</f>
        <v/>
      </c>
      <c r="L505" s="27">
        <f>SUM(P4:P503)</f>
        <v>451660</v>
      </c>
    </row>
  </sheetData>
  <sheetProtection sheet="1" formatCells="0" formatColumns="0" formatRows="0" sort="0" autoFilter="0"/>
  <conditionalFormatting sqref="D4:L503">
    <cfRule type="cellIs" dxfId="2" priority="3" operator="lessThan">
      <formula>0</formula>
    </cfRule>
  </conditionalFormatting>
  <conditionalFormatting sqref="N4:N503">
    <cfRule type="cellIs" dxfId="1" priority="1" operator="equal">
      <formula>"Reorder"</formula>
    </cfRule>
    <cfRule type="cellIs" dxfId="0" priority="2" operator="equal">
      <formula>"Negative"</formula>
    </cfRule>
  </conditionalFormatting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Locations</vt:lpstr>
      <vt:lpstr>Items</vt:lpstr>
      <vt:lpstr>Opening</vt:lpstr>
      <vt:lpstr>Movements</vt:lpstr>
      <vt:lpstr>Stock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Multi-Location Inventory (Excel)</dc:title>
  <dc:subject>Free Excel inventory for up to 8 warehouses, godowns or stores: receipts, issues and transfers in one log, stock by location, reorder alert, suggested order quantity and value.</dc:subject>
  <dc:creator>Nivesh Sahayak</dc:creator>
  <cp:keywords>Toolkit by GroupChatOn; Designed &amp; Developed by: Nivesh Sahayak</cp:keywords>
  <dc:description>Multi-Location Inventory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2026-11-02T18:22:02Z</dcterms:created>
  <dcterms:modified xsi:type="dcterms:W3CDTF">2026-11-02T18:22:55Z</dcterms:modified>
  <cp:category>Purchase &amp; Warehouse</cp:category>
</cp:coreProperties>
</file>