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02965FA0-5157-4322-9667-FFFE6E64424A}"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Items" sheetId="3" r:id="rId3"/>
    <sheet name="Batches" sheetId="4" r:id="rId4"/>
    <sheet name="Issues" sheetId="5" r:id="rId5"/>
    <sheet name="Expiry summary" sheetId="6" r:id="rId6"/>
  </sheets>
  <definedNames>
    <definedName name="_xlnm._FilterDatabase" localSheetId="3" hidden="1">Batches!$A$3:$O$1503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03" i="5" l="1"/>
  <c r="F2002" i="5"/>
  <c r="F2001" i="5"/>
  <c r="F2000" i="5"/>
  <c r="F1999" i="5"/>
  <c r="F1998" i="5"/>
  <c r="F1997" i="5"/>
  <c r="F1996" i="5"/>
  <c r="F1995" i="5"/>
  <c r="F1994" i="5"/>
  <c r="F1993" i="5"/>
  <c r="F1992" i="5"/>
  <c r="F1991" i="5"/>
  <c r="F1990" i="5"/>
  <c r="F1989" i="5"/>
  <c r="F1988" i="5"/>
  <c r="F1987" i="5"/>
  <c r="F1986" i="5"/>
  <c r="F1985" i="5"/>
  <c r="F1984" i="5"/>
  <c r="F1983" i="5"/>
  <c r="F1982" i="5"/>
  <c r="F1981" i="5"/>
  <c r="F1980" i="5"/>
  <c r="F1979" i="5"/>
  <c r="F1978" i="5"/>
  <c r="F1977" i="5"/>
  <c r="F1976" i="5"/>
  <c r="F1975" i="5"/>
  <c r="F1974" i="5"/>
  <c r="F1973" i="5"/>
  <c r="F1972" i="5"/>
  <c r="F1971" i="5"/>
  <c r="F1970" i="5"/>
  <c r="F1969" i="5"/>
  <c r="F1968" i="5"/>
  <c r="F1967" i="5"/>
  <c r="F1966" i="5"/>
  <c r="F1965" i="5"/>
  <c r="F1964" i="5"/>
  <c r="F1963" i="5"/>
  <c r="F1962" i="5"/>
  <c r="F1961" i="5"/>
  <c r="F1960" i="5"/>
  <c r="F1959" i="5"/>
  <c r="F1958" i="5"/>
  <c r="F1957" i="5"/>
  <c r="F1956" i="5"/>
  <c r="F1955" i="5"/>
  <c r="F1954" i="5"/>
  <c r="F1953" i="5"/>
  <c r="F1952" i="5"/>
  <c r="F1951" i="5"/>
  <c r="F1950" i="5"/>
  <c r="F1949" i="5"/>
  <c r="F1948" i="5"/>
  <c r="F1947" i="5"/>
  <c r="F1946" i="5"/>
  <c r="F1945" i="5"/>
  <c r="F1944" i="5"/>
  <c r="F1943" i="5"/>
  <c r="F1942" i="5"/>
  <c r="F1941" i="5"/>
  <c r="F1940" i="5"/>
  <c r="F1939" i="5"/>
  <c r="F1938" i="5"/>
  <c r="F1937" i="5"/>
  <c r="F1936" i="5"/>
  <c r="F1935" i="5"/>
  <c r="F1934" i="5"/>
  <c r="F1933" i="5"/>
  <c r="F1932" i="5"/>
  <c r="F1931" i="5"/>
  <c r="F1930" i="5"/>
  <c r="F1929" i="5"/>
  <c r="F1928" i="5"/>
  <c r="F1927" i="5"/>
  <c r="F1926" i="5"/>
  <c r="F1925" i="5"/>
  <c r="F1924" i="5"/>
  <c r="F1923" i="5"/>
  <c r="F1922" i="5"/>
  <c r="F1921" i="5"/>
  <c r="F1920" i="5"/>
  <c r="F1919" i="5"/>
  <c r="F1918" i="5"/>
  <c r="F1917" i="5"/>
  <c r="F1916" i="5"/>
  <c r="F1915" i="5"/>
  <c r="F1914" i="5"/>
  <c r="F1913" i="5"/>
  <c r="F1912" i="5"/>
  <c r="F1911" i="5"/>
  <c r="F1910" i="5"/>
  <c r="F1909" i="5"/>
  <c r="F1908" i="5"/>
  <c r="F1907" i="5"/>
  <c r="F1906" i="5"/>
  <c r="F1905" i="5"/>
  <c r="F1904" i="5"/>
  <c r="F1903" i="5"/>
  <c r="F1902" i="5"/>
  <c r="F1901" i="5"/>
  <c r="F1900" i="5"/>
  <c r="F1899" i="5"/>
  <c r="F1898" i="5"/>
  <c r="F1897" i="5"/>
  <c r="F1896" i="5"/>
  <c r="F1895" i="5"/>
  <c r="F1894" i="5"/>
  <c r="F1893" i="5"/>
  <c r="F1892" i="5"/>
  <c r="F1891" i="5"/>
  <c r="F1890" i="5"/>
  <c r="F1889" i="5"/>
  <c r="F1888" i="5"/>
  <c r="F1887" i="5"/>
  <c r="F1886" i="5"/>
  <c r="F1885" i="5"/>
  <c r="F1884" i="5"/>
  <c r="F1883" i="5"/>
  <c r="F1882" i="5"/>
  <c r="F1881" i="5"/>
  <c r="F1880" i="5"/>
  <c r="F1879" i="5"/>
  <c r="F1878" i="5"/>
  <c r="F1877" i="5"/>
  <c r="F1876" i="5"/>
  <c r="F1875" i="5"/>
  <c r="F1874" i="5"/>
  <c r="F1873" i="5"/>
  <c r="F1872" i="5"/>
  <c r="F1871" i="5"/>
  <c r="F1870" i="5"/>
  <c r="F1869" i="5"/>
  <c r="F1868" i="5"/>
  <c r="F1867" i="5"/>
  <c r="F1866" i="5"/>
  <c r="F1865" i="5"/>
  <c r="F1864" i="5"/>
  <c r="F1863" i="5"/>
  <c r="F1862" i="5"/>
  <c r="F1861" i="5"/>
  <c r="F1860" i="5"/>
  <c r="F1859" i="5"/>
  <c r="F1858" i="5"/>
  <c r="F1857" i="5"/>
  <c r="F1856" i="5"/>
  <c r="F1855" i="5"/>
  <c r="F1854" i="5"/>
  <c r="F1853" i="5"/>
  <c r="F1852" i="5"/>
  <c r="F1851" i="5"/>
  <c r="F1850" i="5"/>
  <c r="F1849" i="5"/>
  <c r="F1848" i="5"/>
  <c r="F1847" i="5"/>
  <c r="F1846" i="5"/>
  <c r="F1845" i="5"/>
  <c r="F1844" i="5"/>
  <c r="F1843" i="5"/>
  <c r="F1842" i="5"/>
  <c r="F1841" i="5"/>
  <c r="F1840" i="5"/>
  <c r="F1839" i="5"/>
  <c r="F1838" i="5"/>
  <c r="F1837" i="5"/>
  <c r="F1836" i="5"/>
  <c r="F1835" i="5"/>
  <c r="F1834" i="5"/>
  <c r="F1833" i="5"/>
  <c r="F1832" i="5"/>
  <c r="F1831" i="5"/>
  <c r="F1830" i="5"/>
  <c r="F1829" i="5"/>
  <c r="F1828" i="5"/>
  <c r="F1827" i="5"/>
  <c r="F1826" i="5"/>
  <c r="F1825" i="5"/>
  <c r="F1824" i="5"/>
  <c r="F1823" i="5"/>
  <c r="F1822" i="5"/>
  <c r="F1821" i="5"/>
  <c r="F1820" i="5"/>
  <c r="F1819" i="5"/>
  <c r="F1818" i="5"/>
  <c r="F1817" i="5"/>
  <c r="F1816" i="5"/>
  <c r="F1815" i="5"/>
  <c r="F1814" i="5"/>
  <c r="F1813" i="5"/>
  <c r="F1812" i="5"/>
  <c r="F1811" i="5"/>
  <c r="F1810" i="5"/>
  <c r="F1809" i="5"/>
  <c r="F1808" i="5"/>
  <c r="F1807" i="5"/>
  <c r="F1806" i="5"/>
  <c r="F1805" i="5"/>
  <c r="F1804" i="5"/>
  <c r="F1803" i="5"/>
  <c r="F1802" i="5"/>
  <c r="F1801" i="5"/>
  <c r="F1800" i="5"/>
  <c r="F1799" i="5"/>
  <c r="F1798" i="5"/>
  <c r="F1797" i="5"/>
  <c r="F1796" i="5"/>
  <c r="F1795" i="5"/>
  <c r="F1794" i="5"/>
  <c r="F1793" i="5"/>
  <c r="F1792" i="5"/>
  <c r="F1791" i="5"/>
  <c r="F1790" i="5"/>
  <c r="F1789" i="5"/>
  <c r="F1788" i="5"/>
  <c r="F1787" i="5"/>
  <c r="F1786" i="5"/>
  <c r="F1785" i="5"/>
  <c r="F1784" i="5"/>
  <c r="F1783" i="5"/>
  <c r="F1782" i="5"/>
  <c r="F1781" i="5"/>
  <c r="F1780" i="5"/>
  <c r="F1779" i="5"/>
  <c r="F1778" i="5"/>
  <c r="F1777" i="5"/>
  <c r="F1776" i="5"/>
  <c r="F1775" i="5"/>
  <c r="F1774" i="5"/>
  <c r="F1773" i="5"/>
  <c r="F1772" i="5"/>
  <c r="F1771" i="5"/>
  <c r="F1770" i="5"/>
  <c r="F1769" i="5"/>
  <c r="F1768" i="5"/>
  <c r="F1767" i="5"/>
  <c r="F1766" i="5"/>
  <c r="F1765" i="5"/>
  <c r="F1764" i="5"/>
  <c r="F1763" i="5"/>
  <c r="F1762" i="5"/>
  <c r="F1761" i="5"/>
  <c r="F1760" i="5"/>
  <c r="F1759" i="5"/>
  <c r="F1758" i="5"/>
  <c r="F1757" i="5"/>
  <c r="F1756" i="5"/>
  <c r="F1755" i="5"/>
  <c r="F1754" i="5"/>
  <c r="F1753" i="5"/>
  <c r="F1752" i="5"/>
  <c r="F1751" i="5"/>
  <c r="F1750" i="5"/>
  <c r="F1749" i="5"/>
  <c r="F1748" i="5"/>
  <c r="F1747" i="5"/>
  <c r="F1746" i="5"/>
  <c r="F1745" i="5"/>
  <c r="F1744" i="5"/>
  <c r="F1743" i="5"/>
  <c r="F1742" i="5"/>
  <c r="F1741" i="5"/>
  <c r="F1740" i="5"/>
  <c r="F1739" i="5"/>
  <c r="F1738" i="5"/>
  <c r="F1737" i="5"/>
  <c r="F1736" i="5"/>
  <c r="F1735" i="5"/>
  <c r="F1734" i="5"/>
  <c r="F1733" i="5"/>
  <c r="F1732" i="5"/>
  <c r="F1731" i="5"/>
  <c r="F1730" i="5"/>
  <c r="F1729" i="5"/>
  <c r="F1728" i="5"/>
  <c r="F1727" i="5"/>
  <c r="F1726" i="5"/>
  <c r="F1725" i="5"/>
  <c r="F1724" i="5"/>
  <c r="F1723" i="5"/>
  <c r="F1722" i="5"/>
  <c r="F1721" i="5"/>
  <c r="F1720" i="5"/>
  <c r="F1719" i="5"/>
  <c r="F1718" i="5"/>
  <c r="F1717" i="5"/>
  <c r="F1716" i="5"/>
  <c r="F1715" i="5"/>
  <c r="F1714" i="5"/>
  <c r="F1713" i="5"/>
  <c r="F1712" i="5"/>
  <c r="F1711" i="5"/>
  <c r="F1710" i="5"/>
  <c r="F1709" i="5"/>
  <c r="F1708" i="5"/>
  <c r="F1707" i="5"/>
  <c r="F1706" i="5"/>
  <c r="F1705" i="5"/>
  <c r="F1704" i="5"/>
  <c r="F1703" i="5"/>
  <c r="F1702" i="5"/>
  <c r="F1701" i="5"/>
  <c r="F1700" i="5"/>
  <c r="F1699" i="5"/>
  <c r="F1698" i="5"/>
  <c r="F1697" i="5"/>
  <c r="F1696" i="5"/>
  <c r="F1695" i="5"/>
  <c r="F1694" i="5"/>
  <c r="F1693" i="5"/>
  <c r="F1692" i="5"/>
  <c r="F1691" i="5"/>
  <c r="F1690" i="5"/>
  <c r="F1689" i="5"/>
  <c r="F1688" i="5"/>
  <c r="F1687" i="5"/>
  <c r="F1686" i="5"/>
  <c r="F1685" i="5"/>
  <c r="F1684" i="5"/>
  <c r="F1683" i="5"/>
  <c r="F1682" i="5"/>
  <c r="F1681" i="5"/>
  <c r="F1680" i="5"/>
  <c r="F1679" i="5"/>
  <c r="F1678" i="5"/>
  <c r="F1677" i="5"/>
  <c r="F1676" i="5"/>
  <c r="F1675" i="5"/>
  <c r="F1674" i="5"/>
  <c r="F1673" i="5"/>
  <c r="F1672" i="5"/>
  <c r="F1671" i="5"/>
  <c r="F1670" i="5"/>
  <c r="F1669" i="5"/>
  <c r="F1668" i="5"/>
  <c r="F1667" i="5"/>
  <c r="F1666" i="5"/>
  <c r="F1665" i="5"/>
  <c r="F1664" i="5"/>
  <c r="F1663" i="5"/>
  <c r="F1662" i="5"/>
  <c r="F1661" i="5"/>
  <c r="F1660" i="5"/>
  <c r="F1659" i="5"/>
  <c r="F1658" i="5"/>
  <c r="F1657" i="5"/>
  <c r="F1656" i="5"/>
  <c r="F1655" i="5"/>
  <c r="F1654" i="5"/>
  <c r="F1653" i="5"/>
  <c r="F1652" i="5"/>
  <c r="F1651" i="5"/>
  <c r="F1650" i="5"/>
  <c r="F1649" i="5"/>
  <c r="F1648" i="5"/>
  <c r="F1647" i="5"/>
  <c r="F1646" i="5"/>
  <c r="F1645" i="5"/>
  <c r="F1644" i="5"/>
  <c r="F1643" i="5"/>
  <c r="F1642" i="5"/>
  <c r="F1641" i="5"/>
  <c r="F1640" i="5"/>
  <c r="F1639" i="5"/>
  <c r="F1638" i="5"/>
  <c r="F1637" i="5"/>
  <c r="F1636" i="5"/>
  <c r="F1635" i="5"/>
  <c r="F1634" i="5"/>
  <c r="F1633" i="5"/>
  <c r="F1632" i="5"/>
  <c r="F1631" i="5"/>
  <c r="F1630" i="5"/>
  <c r="F1629" i="5"/>
  <c r="F1628" i="5"/>
  <c r="F1627" i="5"/>
  <c r="F1626" i="5"/>
  <c r="F1625" i="5"/>
  <c r="F1624" i="5"/>
  <c r="F1623" i="5"/>
  <c r="F1622" i="5"/>
  <c r="F1621" i="5"/>
  <c r="F1620" i="5"/>
  <c r="F1619" i="5"/>
  <c r="F1618" i="5"/>
  <c r="F1617" i="5"/>
  <c r="F1616" i="5"/>
  <c r="F1615" i="5"/>
  <c r="F1614" i="5"/>
  <c r="F1613" i="5"/>
  <c r="F1612" i="5"/>
  <c r="F1611" i="5"/>
  <c r="F1610" i="5"/>
  <c r="F1609" i="5"/>
  <c r="F1608" i="5"/>
  <c r="F1607" i="5"/>
  <c r="F1606" i="5"/>
  <c r="F1605" i="5"/>
  <c r="F1604" i="5"/>
  <c r="F1603" i="5"/>
  <c r="F1602" i="5"/>
  <c r="F1601" i="5"/>
  <c r="F1600" i="5"/>
  <c r="F1599" i="5"/>
  <c r="F1598" i="5"/>
  <c r="F1597" i="5"/>
  <c r="F1596" i="5"/>
  <c r="F1595" i="5"/>
  <c r="F1594" i="5"/>
  <c r="F1593" i="5"/>
  <c r="F1592" i="5"/>
  <c r="F1591" i="5"/>
  <c r="F1590" i="5"/>
  <c r="F1589" i="5"/>
  <c r="F1588" i="5"/>
  <c r="F1587" i="5"/>
  <c r="F1586" i="5"/>
  <c r="F1585" i="5"/>
  <c r="F1584" i="5"/>
  <c r="F1583" i="5"/>
  <c r="F1582" i="5"/>
  <c r="F1581" i="5"/>
  <c r="F1580" i="5"/>
  <c r="F1579" i="5"/>
  <c r="F1578" i="5"/>
  <c r="F1577" i="5"/>
  <c r="F1576" i="5"/>
  <c r="F1575" i="5"/>
  <c r="F1574" i="5"/>
  <c r="F1573" i="5"/>
  <c r="F1572" i="5"/>
  <c r="F1571" i="5"/>
  <c r="F1570" i="5"/>
  <c r="F1569" i="5"/>
  <c r="F1568" i="5"/>
  <c r="F1567" i="5"/>
  <c r="F1566" i="5"/>
  <c r="F1565" i="5"/>
  <c r="F1564" i="5"/>
  <c r="F1563" i="5"/>
  <c r="F1562" i="5"/>
  <c r="F1561" i="5"/>
  <c r="F1560" i="5"/>
  <c r="F1559" i="5"/>
  <c r="F1558" i="5"/>
  <c r="F1557" i="5"/>
  <c r="F1556" i="5"/>
  <c r="F1555" i="5"/>
  <c r="F1554" i="5"/>
  <c r="F1553" i="5"/>
  <c r="F1552" i="5"/>
  <c r="F1551" i="5"/>
  <c r="F1550" i="5"/>
  <c r="F1549" i="5"/>
  <c r="F1548" i="5"/>
  <c r="F1547" i="5"/>
  <c r="F1546" i="5"/>
  <c r="F1545" i="5"/>
  <c r="F1544" i="5"/>
  <c r="F1543" i="5"/>
  <c r="F1542" i="5"/>
  <c r="F1541" i="5"/>
  <c r="F1540" i="5"/>
  <c r="F1539" i="5"/>
  <c r="F1538" i="5"/>
  <c r="F1537" i="5"/>
  <c r="F1536" i="5"/>
  <c r="F1535" i="5"/>
  <c r="F1534" i="5"/>
  <c r="F1533" i="5"/>
  <c r="F1532" i="5"/>
  <c r="F1531" i="5"/>
  <c r="F1530" i="5"/>
  <c r="F1529" i="5"/>
  <c r="F1528" i="5"/>
  <c r="F1527" i="5"/>
  <c r="F1526" i="5"/>
  <c r="F1525" i="5"/>
  <c r="F1524" i="5"/>
  <c r="F1523" i="5"/>
  <c r="F1522" i="5"/>
  <c r="F1521" i="5"/>
  <c r="F1520" i="5"/>
  <c r="F1519" i="5"/>
  <c r="F1518" i="5"/>
  <c r="F1517" i="5"/>
  <c r="F1516" i="5"/>
  <c r="F1515" i="5"/>
  <c r="F1514" i="5"/>
  <c r="F1513" i="5"/>
  <c r="F1512" i="5"/>
  <c r="F1511" i="5"/>
  <c r="F1510" i="5"/>
  <c r="F1509" i="5"/>
  <c r="F1508" i="5"/>
  <c r="F1507" i="5"/>
  <c r="F1506" i="5"/>
  <c r="F1505" i="5"/>
  <c r="F1504" i="5"/>
  <c r="F1503" i="5"/>
  <c r="F1502" i="5"/>
  <c r="F1501" i="5"/>
  <c r="F1500" i="5"/>
  <c r="F1499" i="5"/>
  <c r="F1498" i="5"/>
  <c r="F1497" i="5"/>
  <c r="F1496" i="5"/>
  <c r="F1495" i="5"/>
  <c r="F1494" i="5"/>
  <c r="F1493" i="5"/>
  <c r="F1492" i="5"/>
  <c r="F1491" i="5"/>
  <c r="F1490" i="5"/>
  <c r="F1489" i="5"/>
  <c r="F1488" i="5"/>
  <c r="F1487" i="5"/>
  <c r="F1486" i="5"/>
  <c r="F1485" i="5"/>
  <c r="F1484" i="5"/>
  <c r="F1483" i="5"/>
  <c r="F1482" i="5"/>
  <c r="F1481" i="5"/>
  <c r="F1480" i="5"/>
  <c r="F1479" i="5"/>
  <c r="F1478" i="5"/>
  <c r="F1477" i="5"/>
  <c r="F1476" i="5"/>
  <c r="F1475" i="5"/>
  <c r="F1474" i="5"/>
  <c r="F1473" i="5"/>
  <c r="F1472" i="5"/>
  <c r="F1471" i="5"/>
  <c r="F1470" i="5"/>
  <c r="F1469" i="5"/>
  <c r="F1468" i="5"/>
  <c r="F1467" i="5"/>
  <c r="F1466" i="5"/>
  <c r="F1465" i="5"/>
  <c r="F1464" i="5"/>
  <c r="F1463" i="5"/>
  <c r="F1462" i="5"/>
  <c r="F1461" i="5"/>
  <c r="F1460" i="5"/>
  <c r="F1459" i="5"/>
  <c r="F1458" i="5"/>
  <c r="F1457" i="5"/>
  <c r="F1456" i="5"/>
  <c r="F1455" i="5"/>
  <c r="F1454" i="5"/>
  <c r="F1453" i="5"/>
  <c r="F1452" i="5"/>
  <c r="F1451" i="5"/>
  <c r="F1450" i="5"/>
  <c r="F1449" i="5"/>
  <c r="F1448" i="5"/>
  <c r="F1447" i="5"/>
  <c r="F1446" i="5"/>
  <c r="F1445" i="5"/>
  <c r="F1444" i="5"/>
  <c r="F1443" i="5"/>
  <c r="F1442" i="5"/>
  <c r="F1441" i="5"/>
  <c r="F1440" i="5"/>
  <c r="F1439" i="5"/>
  <c r="F1438" i="5"/>
  <c r="F1437" i="5"/>
  <c r="F1436" i="5"/>
  <c r="F1435" i="5"/>
  <c r="F1434" i="5"/>
  <c r="F1433" i="5"/>
  <c r="F1432" i="5"/>
  <c r="F1431" i="5"/>
  <c r="F1430" i="5"/>
  <c r="F1429" i="5"/>
  <c r="F1428" i="5"/>
  <c r="F1427" i="5"/>
  <c r="F1426" i="5"/>
  <c r="F1425" i="5"/>
  <c r="F1424" i="5"/>
  <c r="F1423" i="5"/>
  <c r="F1422" i="5"/>
  <c r="F1421" i="5"/>
  <c r="F1420" i="5"/>
  <c r="F1419" i="5"/>
  <c r="F1418" i="5"/>
  <c r="F1417" i="5"/>
  <c r="F1416" i="5"/>
  <c r="F1415" i="5"/>
  <c r="F1414" i="5"/>
  <c r="F1413" i="5"/>
  <c r="F1412" i="5"/>
  <c r="F1411" i="5"/>
  <c r="F1410" i="5"/>
  <c r="F1409" i="5"/>
  <c r="F1408" i="5"/>
  <c r="F1407" i="5"/>
  <c r="F1406" i="5"/>
  <c r="F1405" i="5"/>
  <c r="F1404" i="5"/>
  <c r="F1403" i="5"/>
  <c r="F1402" i="5"/>
  <c r="F1401" i="5"/>
  <c r="F1400" i="5"/>
  <c r="F1399" i="5"/>
  <c r="F1398" i="5"/>
  <c r="F1397" i="5"/>
  <c r="F1396" i="5"/>
  <c r="F1395" i="5"/>
  <c r="F1394" i="5"/>
  <c r="F1393" i="5"/>
  <c r="F1392" i="5"/>
  <c r="F1391" i="5"/>
  <c r="F1390" i="5"/>
  <c r="F1389" i="5"/>
  <c r="F1388" i="5"/>
  <c r="F1387" i="5"/>
  <c r="F1386" i="5"/>
  <c r="F1385" i="5"/>
  <c r="F1384" i="5"/>
  <c r="F1383" i="5"/>
  <c r="F1382" i="5"/>
  <c r="F1381" i="5"/>
  <c r="F1380" i="5"/>
  <c r="F1379" i="5"/>
  <c r="F1378" i="5"/>
  <c r="F1377" i="5"/>
  <c r="F1376" i="5"/>
  <c r="F1375" i="5"/>
  <c r="F1374" i="5"/>
  <c r="F1373" i="5"/>
  <c r="F1372" i="5"/>
  <c r="F1371" i="5"/>
  <c r="F1370" i="5"/>
  <c r="F1369" i="5"/>
  <c r="F1368" i="5"/>
  <c r="F1367" i="5"/>
  <c r="F1366" i="5"/>
  <c r="F1365" i="5"/>
  <c r="F1364" i="5"/>
  <c r="F1363" i="5"/>
  <c r="F1362" i="5"/>
  <c r="F1361" i="5"/>
  <c r="F1360" i="5"/>
  <c r="F1359" i="5"/>
  <c r="F1358" i="5"/>
  <c r="F1357" i="5"/>
  <c r="F1356" i="5"/>
  <c r="F1355" i="5"/>
  <c r="F1354" i="5"/>
  <c r="F1353" i="5"/>
  <c r="F1352" i="5"/>
  <c r="F1351" i="5"/>
  <c r="F1350" i="5"/>
  <c r="F1349" i="5"/>
  <c r="F1348" i="5"/>
  <c r="F1347" i="5"/>
  <c r="F1346" i="5"/>
  <c r="F1345" i="5"/>
  <c r="F1344" i="5"/>
  <c r="F1343" i="5"/>
  <c r="F1342" i="5"/>
  <c r="F1341" i="5"/>
  <c r="F1340" i="5"/>
  <c r="F1339" i="5"/>
  <c r="F1338" i="5"/>
  <c r="F1337" i="5"/>
  <c r="F1336" i="5"/>
  <c r="F1335" i="5"/>
  <c r="F1334" i="5"/>
  <c r="F1333" i="5"/>
  <c r="F1332" i="5"/>
  <c r="F1331" i="5"/>
  <c r="F1330" i="5"/>
  <c r="F1329" i="5"/>
  <c r="F1328" i="5"/>
  <c r="F1327" i="5"/>
  <c r="F1326" i="5"/>
  <c r="F1325" i="5"/>
  <c r="F1324" i="5"/>
  <c r="F1323" i="5"/>
  <c r="F1322" i="5"/>
  <c r="F1321" i="5"/>
  <c r="F1320" i="5"/>
  <c r="F1319" i="5"/>
  <c r="F1318" i="5"/>
  <c r="F1317" i="5"/>
  <c r="F1316" i="5"/>
  <c r="F1315" i="5"/>
  <c r="F1314" i="5"/>
  <c r="F1313" i="5"/>
  <c r="F1312" i="5"/>
  <c r="F1311" i="5"/>
  <c r="F1310" i="5"/>
  <c r="F1309" i="5"/>
  <c r="F1308" i="5"/>
  <c r="F1307" i="5"/>
  <c r="F1306" i="5"/>
  <c r="F1305" i="5"/>
  <c r="F1304" i="5"/>
  <c r="F1303" i="5"/>
  <c r="F1302" i="5"/>
  <c r="F1301" i="5"/>
  <c r="F1300" i="5"/>
  <c r="F1299" i="5"/>
  <c r="F1298" i="5"/>
  <c r="F1297" i="5"/>
  <c r="F1296" i="5"/>
  <c r="F1295" i="5"/>
  <c r="F1294" i="5"/>
  <c r="F1293" i="5"/>
  <c r="F1292" i="5"/>
  <c r="F1291" i="5"/>
  <c r="F1290" i="5"/>
  <c r="F1289" i="5"/>
  <c r="F1288" i="5"/>
  <c r="F1287" i="5"/>
  <c r="F1286" i="5"/>
  <c r="F1285" i="5"/>
  <c r="F1284" i="5"/>
  <c r="F1283" i="5"/>
  <c r="F1282" i="5"/>
  <c r="F1281" i="5"/>
  <c r="F1280" i="5"/>
  <c r="F1279" i="5"/>
  <c r="F1278" i="5"/>
  <c r="F1277" i="5"/>
  <c r="F1276" i="5"/>
  <c r="F1275" i="5"/>
  <c r="F1274" i="5"/>
  <c r="F1273" i="5"/>
  <c r="F1272" i="5"/>
  <c r="F1271" i="5"/>
  <c r="F1270" i="5"/>
  <c r="F1269" i="5"/>
  <c r="F1268" i="5"/>
  <c r="F1267" i="5"/>
  <c r="F1266" i="5"/>
  <c r="F1265" i="5"/>
  <c r="F1264" i="5"/>
  <c r="F1263" i="5"/>
  <c r="F1262" i="5"/>
  <c r="F1261" i="5"/>
  <c r="F1260" i="5"/>
  <c r="F1259" i="5"/>
  <c r="F1258" i="5"/>
  <c r="F1257" i="5"/>
  <c r="F1256" i="5"/>
  <c r="F1255" i="5"/>
  <c r="F1254" i="5"/>
  <c r="F1253" i="5"/>
  <c r="F1252" i="5"/>
  <c r="F1251" i="5"/>
  <c r="F1250" i="5"/>
  <c r="F1249" i="5"/>
  <c r="F1248" i="5"/>
  <c r="F1247" i="5"/>
  <c r="F1246" i="5"/>
  <c r="F1245" i="5"/>
  <c r="F1244" i="5"/>
  <c r="F1243" i="5"/>
  <c r="F1242" i="5"/>
  <c r="F1241" i="5"/>
  <c r="F1240" i="5"/>
  <c r="F1239" i="5"/>
  <c r="F1238" i="5"/>
  <c r="F1237" i="5"/>
  <c r="F1236" i="5"/>
  <c r="F1235" i="5"/>
  <c r="F1234" i="5"/>
  <c r="F1233" i="5"/>
  <c r="F1232" i="5"/>
  <c r="F1231" i="5"/>
  <c r="F1230" i="5"/>
  <c r="F1229" i="5"/>
  <c r="F1228" i="5"/>
  <c r="F1227" i="5"/>
  <c r="F1226" i="5"/>
  <c r="F1225" i="5"/>
  <c r="F1224" i="5"/>
  <c r="F1223" i="5"/>
  <c r="F1222" i="5"/>
  <c r="F1221" i="5"/>
  <c r="F1220" i="5"/>
  <c r="F1219" i="5"/>
  <c r="F1218" i="5"/>
  <c r="F1217" i="5"/>
  <c r="F1216" i="5"/>
  <c r="F1215" i="5"/>
  <c r="F1214" i="5"/>
  <c r="F1213" i="5"/>
  <c r="F1212" i="5"/>
  <c r="F1211" i="5"/>
  <c r="F1210" i="5"/>
  <c r="F1209" i="5"/>
  <c r="F1208" i="5"/>
  <c r="F1207" i="5"/>
  <c r="F1206" i="5"/>
  <c r="F1205" i="5"/>
  <c r="F1204" i="5"/>
  <c r="F1203" i="5"/>
  <c r="F1202" i="5"/>
  <c r="F1201" i="5"/>
  <c r="F1200" i="5"/>
  <c r="F1199" i="5"/>
  <c r="F1198" i="5"/>
  <c r="F1197" i="5"/>
  <c r="F1196" i="5"/>
  <c r="F1195" i="5"/>
  <c r="F1194" i="5"/>
  <c r="F1193" i="5"/>
  <c r="F1192" i="5"/>
  <c r="F1191" i="5"/>
  <c r="F1190" i="5"/>
  <c r="F1189" i="5"/>
  <c r="F1188" i="5"/>
  <c r="F1187" i="5"/>
  <c r="F1186" i="5"/>
  <c r="F1185" i="5"/>
  <c r="F1184" i="5"/>
  <c r="F1183" i="5"/>
  <c r="F1182" i="5"/>
  <c r="F1181" i="5"/>
  <c r="F1180" i="5"/>
  <c r="F1179" i="5"/>
  <c r="F1178" i="5"/>
  <c r="F1177" i="5"/>
  <c r="F1176" i="5"/>
  <c r="F1175" i="5"/>
  <c r="F1174" i="5"/>
  <c r="F1173" i="5"/>
  <c r="F1172" i="5"/>
  <c r="F1171" i="5"/>
  <c r="F1170" i="5"/>
  <c r="F1169" i="5"/>
  <c r="F1168" i="5"/>
  <c r="F1167" i="5"/>
  <c r="F1166" i="5"/>
  <c r="F1165" i="5"/>
  <c r="F1164" i="5"/>
  <c r="F1163" i="5"/>
  <c r="F1162" i="5"/>
  <c r="F1161" i="5"/>
  <c r="F1160" i="5"/>
  <c r="F1159" i="5"/>
  <c r="F1158" i="5"/>
  <c r="F1157" i="5"/>
  <c r="F1156" i="5"/>
  <c r="F1155" i="5"/>
  <c r="F1154" i="5"/>
  <c r="F1153" i="5"/>
  <c r="F1152" i="5"/>
  <c r="F1151" i="5"/>
  <c r="F1150" i="5"/>
  <c r="F1149" i="5"/>
  <c r="F1148" i="5"/>
  <c r="F1147" i="5"/>
  <c r="F1146" i="5"/>
  <c r="F1145" i="5"/>
  <c r="F1144" i="5"/>
  <c r="F1143" i="5"/>
  <c r="F1142" i="5"/>
  <c r="F1141" i="5"/>
  <c r="F1140" i="5"/>
  <c r="F1139" i="5"/>
  <c r="F1138" i="5"/>
  <c r="F1137" i="5"/>
  <c r="F1136" i="5"/>
  <c r="F1135" i="5"/>
  <c r="F1134" i="5"/>
  <c r="F1133" i="5"/>
  <c r="F1132" i="5"/>
  <c r="F1131" i="5"/>
  <c r="F1130" i="5"/>
  <c r="F1129" i="5"/>
  <c r="F1128" i="5"/>
  <c r="F1127" i="5"/>
  <c r="F1126" i="5"/>
  <c r="F1125" i="5"/>
  <c r="F1124" i="5"/>
  <c r="F1123" i="5"/>
  <c r="F1122" i="5"/>
  <c r="F1121" i="5"/>
  <c r="F1120" i="5"/>
  <c r="F1119" i="5"/>
  <c r="F1118" i="5"/>
  <c r="F1117" i="5"/>
  <c r="F1116" i="5"/>
  <c r="F1115" i="5"/>
  <c r="F1114" i="5"/>
  <c r="F1113" i="5"/>
  <c r="F1112" i="5"/>
  <c r="F1111" i="5"/>
  <c r="F1110" i="5"/>
  <c r="F1109" i="5"/>
  <c r="F1108" i="5"/>
  <c r="F1107" i="5"/>
  <c r="F1106" i="5"/>
  <c r="F1105" i="5"/>
  <c r="F1104" i="5"/>
  <c r="F1103" i="5"/>
  <c r="F1102" i="5"/>
  <c r="F1101" i="5"/>
  <c r="F1100" i="5"/>
  <c r="F1099" i="5"/>
  <c r="F1098" i="5"/>
  <c r="F1097" i="5"/>
  <c r="F1096" i="5"/>
  <c r="F1095" i="5"/>
  <c r="F1094" i="5"/>
  <c r="F1093" i="5"/>
  <c r="F1092" i="5"/>
  <c r="F1091" i="5"/>
  <c r="F1090" i="5"/>
  <c r="F1089" i="5"/>
  <c r="F1088" i="5"/>
  <c r="F1087" i="5"/>
  <c r="F1086" i="5"/>
  <c r="F1085" i="5"/>
  <c r="F1084" i="5"/>
  <c r="F1083" i="5"/>
  <c r="F1082" i="5"/>
  <c r="F1081" i="5"/>
  <c r="F1080" i="5"/>
  <c r="F1079" i="5"/>
  <c r="F1078" i="5"/>
  <c r="F1077" i="5"/>
  <c r="F1076" i="5"/>
  <c r="F1075" i="5"/>
  <c r="F1074" i="5"/>
  <c r="F1073" i="5"/>
  <c r="F1072" i="5"/>
  <c r="F1071" i="5"/>
  <c r="F1070" i="5"/>
  <c r="F1069" i="5"/>
  <c r="F1068" i="5"/>
  <c r="F1067" i="5"/>
  <c r="F1066" i="5"/>
  <c r="F1065" i="5"/>
  <c r="F1064" i="5"/>
  <c r="F1063" i="5"/>
  <c r="F1062" i="5"/>
  <c r="F1061" i="5"/>
  <c r="F1060" i="5"/>
  <c r="F1059" i="5"/>
  <c r="F1058" i="5"/>
  <c r="F1057" i="5"/>
  <c r="F1056" i="5"/>
  <c r="F1055" i="5"/>
  <c r="F1054" i="5"/>
  <c r="F1053" i="5"/>
  <c r="F1052" i="5"/>
  <c r="F1051" i="5"/>
  <c r="F1050" i="5"/>
  <c r="F1049" i="5"/>
  <c r="F1048" i="5"/>
  <c r="F1047" i="5"/>
  <c r="F1046" i="5"/>
  <c r="F1045" i="5"/>
  <c r="F1044" i="5"/>
  <c r="F1043" i="5"/>
  <c r="F1042" i="5"/>
  <c r="F1041" i="5"/>
  <c r="F1040" i="5"/>
  <c r="F1039" i="5"/>
  <c r="F1038" i="5"/>
  <c r="F1037" i="5"/>
  <c r="F1036" i="5"/>
  <c r="F1035" i="5"/>
  <c r="F1034" i="5"/>
  <c r="F1033" i="5"/>
  <c r="F1032" i="5"/>
  <c r="F1031" i="5"/>
  <c r="F1030" i="5"/>
  <c r="F1029" i="5"/>
  <c r="F1028" i="5"/>
  <c r="F1027" i="5"/>
  <c r="F1026" i="5"/>
  <c r="F1025" i="5"/>
  <c r="F1024" i="5"/>
  <c r="F1023" i="5"/>
  <c r="F1022" i="5"/>
  <c r="F1021" i="5"/>
  <c r="F1020" i="5"/>
  <c r="F1019" i="5"/>
  <c r="F1018" i="5"/>
  <c r="F1017" i="5"/>
  <c r="F1016" i="5"/>
  <c r="F1015" i="5"/>
  <c r="F1014" i="5"/>
  <c r="F1013" i="5"/>
  <c r="F1012" i="5"/>
  <c r="F1011" i="5"/>
  <c r="F1010" i="5"/>
  <c r="F1009" i="5"/>
  <c r="F1008" i="5"/>
  <c r="F1007" i="5"/>
  <c r="F1006" i="5"/>
  <c r="F1005" i="5"/>
  <c r="F1004" i="5"/>
  <c r="F1003" i="5"/>
  <c r="F1002" i="5"/>
  <c r="F1001" i="5"/>
  <c r="F1000" i="5"/>
  <c r="F999" i="5"/>
  <c r="F998" i="5"/>
  <c r="F997" i="5"/>
  <c r="F996" i="5"/>
  <c r="F995" i="5"/>
  <c r="F994" i="5"/>
  <c r="F993" i="5"/>
  <c r="F992" i="5"/>
  <c r="F991" i="5"/>
  <c r="F990" i="5"/>
  <c r="F989" i="5"/>
  <c r="F988" i="5"/>
  <c r="F987" i="5"/>
  <c r="F986" i="5"/>
  <c r="F985" i="5"/>
  <c r="F984" i="5"/>
  <c r="F983" i="5"/>
  <c r="F982" i="5"/>
  <c r="F981" i="5"/>
  <c r="F980" i="5"/>
  <c r="F979" i="5"/>
  <c r="F978" i="5"/>
  <c r="F977" i="5"/>
  <c r="F976" i="5"/>
  <c r="F975" i="5"/>
  <c r="F974" i="5"/>
  <c r="F973" i="5"/>
  <c r="F972" i="5"/>
  <c r="F971" i="5"/>
  <c r="F970" i="5"/>
  <c r="F969" i="5"/>
  <c r="F968" i="5"/>
  <c r="F967" i="5"/>
  <c r="F966" i="5"/>
  <c r="F965" i="5"/>
  <c r="F964" i="5"/>
  <c r="F963" i="5"/>
  <c r="F962" i="5"/>
  <c r="F961" i="5"/>
  <c r="F960" i="5"/>
  <c r="F959" i="5"/>
  <c r="F958" i="5"/>
  <c r="F957" i="5"/>
  <c r="F956" i="5"/>
  <c r="F955" i="5"/>
  <c r="F954" i="5"/>
  <c r="F953" i="5"/>
  <c r="F952" i="5"/>
  <c r="F951" i="5"/>
  <c r="F950" i="5"/>
  <c r="F949" i="5"/>
  <c r="F948" i="5"/>
  <c r="F947" i="5"/>
  <c r="F946" i="5"/>
  <c r="F945" i="5"/>
  <c r="F944" i="5"/>
  <c r="F943" i="5"/>
  <c r="F942" i="5"/>
  <c r="F941" i="5"/>
  <c r="F940" i="5"/>
  <c r="F939" i="5"/>
  <c r="F938" i="5"/>
  <c r="F937" i="5"/>
  <c r="F936" i="5"/>
  <c r="F935" i="5"/>
  <c r="F934" i="5"/>
  <c r="F933" i="5"/>
  <c r="F932" i="5"/>
  <c r="F931" i="5"/>
  <c r="F930" i="5"/>
  <c r="F929" i="5"/>
  <c r="F928" i="5"/>
  <c r="F927" i="5"/>
  <c r="F926" i="5"/>
  <c r="F925" i="5"/>
  <c r="F924" i="5"/>
  <c r="F923" i="5"/>
  <c r="F922" i="5"/>
  <c r="F921" i="5"/>
  <c r="F920" i="5"/>
  <c r="F919" i="5"/>
  <c r="F918" i="5"/>
  <c r="F917" i="5"/>
  <c r="F916" i="5"/>
  <c r="F915" i="5"/>
  <c r="F914" i="5"/>
  <c r="F913" i="5"/>
  <c r="F912" i="5"/>
  <c r="F911" i="5"/>
  <c r="F910" i="5"/>
  <c r="F909" i="5"/>
  <c r="F908" i="5"/>
  <c r="F907" i="5"/>
  <c r="F906" i="5"/>
  <c r="F905" i="5"/>
  <c r="F904" i="5"/>
  <c r="F903" i="5"/>
  <c r="F902" i="5"/>
  <c r="F901" i="5"/>
  <c r="F900" i="5"/>
  <c r="F899" i="5"/>
  <c r="F898" i="5"/>
  <c r="F897" i="5"/>
  <c r="F896" i="5"/>
  <c r="F895" i="5"/>
  <c r="F894" i="5"/>
  <c r="F893" i="5"/>
  <c r="F892" i="5"/>
  <c r="F891" i="5"/>
  <c r="F890" i="5"/>
  <c r="F889" i="5"/>
  <c r="F888" i="5"/>
  <c r="F887" i="5"/>
  <c r="F886" i="5"/>
  <c r="F885" i="5"/>
  <c r="F884" i="5"/>
  <c r="F883" i="5"/>
  <c r="F882" i="5"/>
  <c r="F881" i="5"/>
  <c r="F880" i="5"/>
  <c r="F879" i="5"/>
  <c r="F878" i="5"/>
  <c r="F877" i="5"/>
  <c r="F876" i="5"/>
  <c r="F875" i="5"/>
  <c r="F874" i="5"/>
  <c r="F873" i="5"/>
  <c r="F872" i="5"/>
  <c r="F871" i="5"/>
  <c r="F870" i="5"/>
  <c r="F869" i="5"/>
  <c r="F868" i="5"/>
  <c r="F867" i="5"/>
  <c r="F866" i="5"/>
  <c r="F865" i="5"/>
  <c r="F864" i="5"/>
  <c r="F863" i="5"/>
  <c r="F862" i="5"/>
  <c r="F861" i="5"/>
  <c r="F860" i="5"/>
  <c r="F859" i="5"/>
  <c r="F858" i="5"/>
  <c r="F857" i="5"/>
  <c r="F856" i="5"/>
  <c r="F855" i="5"/>
  <c r="F854" i="5"/>
  <c r="F853" i="5"/>
  <c r="F852" i="5"/>
  <c r="F851" i="5"/>
  <c r="F850" i="5"/>
  <c r="F849" i="5"/>
  <c r="F848" i="5"/>
  <c r="F847" i="5"/>
  <c r="F846" i="5"/>
  <c r="F845" i="5"/>
  <c r="F844" i="5"/>
  <c r="F843" i="5"/>
  <c r="F842" i="5"/>
  <c r="F841" i="5"/>
  <c r="F840" i="5"/>
  <c r="F839" i="5"/>
  <c r="F838" i="5"/>
  <c r="F837" i="5"/>
  <c r="F836" i="5"/>
  <c r="F835" i="5"/>
  <c r="F834" i="5"/>
  <c r="F833" i="5"/>
  <c r="F832" i="5"/>
  <c r="F831" i="5"/>
  <c r="F830" i="5"/>
  <c r="F829" i="5"/>
  <c r="F828" i="5"/>
  <c r="F827" i="5"/>
  <c r="F826" i="5"/>
  <c r="F825" i="5"/>
  <c r="F824" i="5"/>
  <c r="F823" i="5"/>
  <c r="F822" i="5"/>
  <c r="F821" i="5"/>
  <c r="F820" i="5"/>
  <c r="F819" i="5"/>
  <c r="F818" i="5"/>
  <c r="F817" i="5"/>
  <c r="F816" i="5"/>
  <c r="F815" i="5"/>
  <c r="F814" i="5"/>
  <c r="F813" i="5"/>
  <c r="F812" i="5"/>
  <c r="F811" i="5"/>
  <c r="F810" i="5"/>
  <c r="F809" i="5"/>
  <c r="F808" i="5"/>
  <c r="F807" i="5"/>
  <c r="F806" i="5"/>
  <c r="F805" i="5"/>
  <c r="F804" i="5"/>
  <c r="F803" i="5"/>
  <c r="F802" i="5"/>
  <c r="F801" i="5"/>
  <c r="F800" i="5"/>
  <c r="F799" i="5"/>
  <c r="F798" i="5"/>
  <c r="F797" i="5"/>
  <c r="F796" i="5"/>
  <c r="F795" i="5"/>
  <c r="F794" i="5"/>
  <c r="F793" i="5"/>
  <c r="F792" i="5"/>
  <c r="F791" i="5"/>
  <c r="F790" i="5"/>
  <c r="F789" i="5"/>
  <c r="F788" i="5"/>
  <c r="F787" i="5"/>
  <c r="F786" i="5"/>
  <c r="F785" i="5"/>
  <c r="F784" i="5"/>
  <c r="F783" i="5"/>
  <c r="F782" i="5"/>
  <c r="F781" i="5"/>
  <c r="F780" i="5"/>
  <c r="F779" i="5"/>
  <c r="F778" i="5"/>
  <c r="F777" i="5"/>
  <c r="F776" i="5"/>
  <c r="F775" i="5"/>
  <c r="F774" i="5"/>
  <c r="F773" i="5"/>
  <c r="F772" i="5"/>
  <c r="F771" i="5"/>
  <c r="F770" i="5"/>
  <c r="F769" i="5"/>
  <c r="F768" i="5"/>
  <c r="F767" i="5"/>
  <c r="F766" i="5"/>
  <c r="F765" i="5"/>
  <c r="F764" i="5"/>
  <c r="F763" i="5"/>
  <c r="F762" i="5"/>
  <c r="F761" i="5"/>
  <c r="F760" i="5"/>
  <c r="F759" i="5"/>
  <c r="F758" i="5"/>
  <c r="F757" i="5"/>
  <c r="F756" i="5"/>
  <c r="F755" i="5"/>
  <c r="F754" i="5"/>
  <c r="F753" i="5"/>
  <c r="F752" i="5"/>
  <c r="F751" i="5"/>
  <c r="F750" i="5"/>
  <c r="F749" i="5"/>
  <c r="F748" i="5"/>
  <c r="F747" i="5"/>
  <c r="F746" i="5"/>
  <c r="F745" i="5"/>
  <c r="F744" i="5"/>
  <c r="F743" i="5"/>
  <c r="F742" i="5"/>
  <c r="F741" i="5"/>
  <c r="F740" i="5"/>
  <c r="F739" i="5"/>
  <c r="F738" i="5"/>
  <c r="F737" i="5"/>
  <c r="F736" i="5"/>
  <c r="F735" i="5"/>
  <c r="F734" i="5"/>
  <c r="F733" i="5"/>
  <c r="F732" i="5"/>
  <c r="F731" i="5"/>
  <c r="F730" i="5"/>
  <c r="F729" i="5"/>
  <c r="F728" i="5"/>
  <c r="F727" i="5"/>
  <c r="F726" i="5"/>
  <c r="F725" i="5"/>
  <c r="F724" i="5"/>
  <c r="F723" i="5"/>
  <c r="F722" i="5"/>
  <c r="F721" i="5"/>
  <c r="F720" i="5"/>
  <c r="F719" i="5"/>
  <c r="F718" i="5"/>
  <c r="F717" i="5"/>
  <c r="F716" i="5"/>
  <c r="F715" i="5"/>
  <c r="F714" i="5"/>
  <c r="F713" i="5"/>
  <c r="F712" i="5"/>
  <c r="F711" i="5"/>
  <c r="F710" i="5"/>
  <c r="F709" i="5"/>
  <c r="F708" i="5"/>
  <c r="F707" i="5"/>
  <c r="F706" i="5"/>
  <c r="F705" i="5"/>
  <c r="F704" i="5"/>
  <c r="F703" i="5"/>
  <c r="F702" i="5"/>
  <c r="F701" i="5"/>
  <c r="F700" i="5"/>
  <c r="F699" i="5"/>
  <c r="F698" i="5"/>
  <c r="F697" i="5"/>
  <c r="F696" i="5"/>
  <c r="F695" i="5"/>
  <c r="F694" i="5"/>
  <c r="F693" i="5"/>
  <c r="F692" i="5"/>
  <c r="F691" i="5"/>
  <c r="F690" i="5"/>
  <c r="F689" i="5"/>
  <c r="F688" i="5"/>
  <c r="F687" i="5"/>
  <c r="F686" i="5"/>
  <c r="F685" i="5"/>
  <c r="F684" i="5"/>
  <c r="F683" i="5"/>
  <c r="F682" i="5"/>
  <c r="F681" i="5"/>
  <c r="F680" i="5"/>
  <c r="F679" i="5"/>
  <c r="F678" i="5"/>
  <c r="F677" i="5"/>
  <c r="F676" i="5"/>
  <c r="F675" i="5"/>
  <c r="F674" i="5"/>
  <c r="F673" i="5"/>
  <c r="F672" i="5"/>
  <c r="F671" i="5"/>
  <c r="F670" i="5"/>
  <c r="F669" i="5"/>
  <c r="F668" i="5"/>
  <c r="F667" i="5"/>
  <c r="F666" i="5"/>
  <c r="F665" i="5"/>
  <c r="F664" i="5"/>
  <c r="F663" i="5"/>
  <c r="F662" i="5"/>
  <c r="F661" i="5"/>
  <c r="F660" i="5"/>
  <c r="F659" i="5"/>
  <c r="F658" i="5"/>
  <c r="F657" i="5"/>
  <c r="F656" i="5"/>
  <c r="F655" i="5"/>
  <c r="F654" i="5"/>
  <c r="F653" i="5"/>
  <c r="F652" i="5"/>
  <c r="F651" i="5"/>
  <c r="F650" i="5"/>
  <c r="F649" i="5"/>
  <c r="F648" i="5"/>
  <c r="F647" i="5"/>
  <c r="F646" i="5"/>
  <c r="F645" i="5"/>
  <c r="F644" i="5"/>
  <c r="F643" i="5"/>
  <c r="F642" i="5"/>
  <c r="F641" i="5"/>
  <c r="F640" i="5"/>
  <c r="F639" i="5"/>
  <c r="F638" i="5"/>
  <c r="F637" i="5"/>
  <c r="F636" i="5"/>
  <c r="F635" i="5"/>
  <c r="F634" i="5"/>
  <c r="F633" i="5"/>
  <c r="F632" i="5"/>
  <c r="F631" i="5"/>
  <c r="F630" i="5"/>
  <c r="F629" i="5"/>
  <c r="F628" i="5"/>
  <c r="F627" i="5"/>
  <c r="F626" i="5"/>
  <c r="F625" i="5"/>
  <c r="F624" i="5"/>
  <c r="F623" i="5"/>
  <c r="F622" i="5"/>
  <c r="F621" i="5"/>
  <c r="F620" i="5"/>
  <c r="F619" i="5"/>
  <c r="F618" i="5"/>
  <c r="F617" i="5"/>
  <c r="F616" i="5"/>
  <c r="F615" i="5"/>
  <c r="F614" i="5"/>
  <c r="F613" i="5"/>
  <c r="F612" i="5"/>
  <c r="F611" i="5"/>
  <c r="F610" i="5"/>
  <c r="F609" i="5"/>
  <c r="F608" i="5"/>
  <c r="F607" i="5"/>
  <c r="F606" i="5"/>
  <c r="F605" i="5"/>
  <c r="F604" i="5"/>
  <c r="F603" i="5"/>
  <c r="F602" i="5"/>
  <c r="F601" i="5"/>
  <c r="F600" i="5"/>
  <c r="F599" i="5"/>
  <c r="F598" i="5"/>
  <c r="F597" i="5"/>
  <c r="F596" i="5"/>
  <c r="F595" i="5"/>
  <c r="F594" i="5"/>
  <c r="F593" i="5"/>
  <c r="F592" i="5"/>
  <c r="F591" i="5"/>
  <c r="F590" i="5"/>
  <c r="F589" i="5"/>
  <c r="F588" i="5"/>
  <c r="F587" i="5"/>
  <c r="F586" i="5"/>
  <c r="F585" i="5"/>
  <c r="F584" i="5"/>
  <c r="F583" i="5"/>
  <c r="F582" i="5"/>
  <c r="F581" i="5"/>
  <c r="F580" i="5"/>
  <c r="F579" i="5"/>
  <c r="F578" i="5"/>
  <c r="F577" i="5"/>
  <c r="F576" i="5"/>
  <c r="F575" i="5"/>
  <c r="F574" i="5"/>
  <c r="F573" i="5"/>
  <c r="F572" i="5"/>
  <c r="F571" i="5"/>
  <c r="F570" i="5"/>
  <c r="F569" i="5"/>
  <c r="F568" i="5"/>
  <c r="F567" i="5"/>
  <c r="F566" i="5"/>
  <c r="F565" i="5"/>
  <c r="F564" i="5"/>
  <c r="F563" i="5"/>
  <c r="F562" i="5"/>
  <c r="F561" i="5"/>
  <c r="F560" i="5"/>
  <c r="F559" i="5"/>
  <c r="F558" i="5"/>
  <c r="F557" i="5"/>
  <c r="F556" i="5"/>
  <c r="F555" i="5"/>
  <c r="F554" i="5"/>
  <c r="F553" i="5"/>
  <c r="F552" i="5"/>
  <c r="F551" i="5"/>
  <c r="F550" i="5"/>
  <c r="F549" i="5"/>
  <c r="F548" i="5"/>
  <c r="F547" i="5"/>
  <c r="F546" i="5"/>
  <c r="F545" i="5"/>
  <c r="F544" i="5"/>
  <c r="F543" i="5"/>
  <c r="F542" i="5"/>
  <c r="F541" i="5"/>
  <c r="F540" i="5"/>
  <c r="F539" i="5"/>
  <c r="F538" i="5"/>
  <c r="F537" i="5"/>
  <c r="F536" i="5"/>
  <c r="F535" i="5"/>
  <c r="F534" i="5"/>
  <c r="F533" i="5"/>
  <c r="F532" i="5"/>
  <c r="F531" i="5"/>
  <c r="F530" i="5"/>
  <c r="F529" i="5"/>
  <c r="F528" i="5"/>
  <c r="F527" i="5"/>
  <c r="F526" i="5"/>
  <c r="F525" i="5"/>
  <c r="F524" i="5"/>
  <c r="F523" i="5"/>
  <c r="F522" i="5"/>
  <c r="F521" i="5"/>
  <c r="F520" i="5"/>
  <c r="F519" i="5"/>
  <c r="F518" i="5"/>
  <c r="F517" i="5"/>
  <c r="F516" i="5"/>
  <c r="F515" i="5"/>
  <c r="F514" i="5"/>
  <c r="F513" i="5"/>
  <c r="F512" i="5"/>
  <c r="F511" i="5"/>
  <c r="F510" i="5"/>
  <c r="F509" i="5"/>
  <c r="F508" i="5"/>
  <c r="F507" i="5"/>
  <c r="F506" i="5"/>
  <c r="F505" i="5"/>
  <c r="F504" i="5"/>
  <c r="F503" i="5"/>
  <c r="F502" i="5"/>
  <c r="F501" i="5"/>
  <c r="F500" i="5"/>
  <c r="F499" i="5"/>
  <c r="F498" i="5"/>
  <c r="F497" i="5"/>
  <c r="F496" i="5"/>
  <c r="F495" i="5"/>
  <c r="F494" i="5"/>
  <c r="F493" i="5"/>
  <c r="F492" i="5"/>
  <c r="F491" i="5"/>
  <c r="F490" i="5"/>
  <c r="F489" i="5"/>
  <c r="F488" i="5"/>
  <c r="F487" i="5"/>
  <c r="F486" i="5"/>
  <c r="F485" i="5"/>
  <c r="F484" i="5"/>
  <c r="F483" i="5"/>
  <c r="F482" i="5"/>
  <c r="F481" i="5"/>
  <c r="F480" i="5"/>
  <c r="F479" i="5"/>
  <c r="F478" i="5"/>
  <c r="F477" i="5"/>
  <c r="F476" i="5"/>
  <c r="F475" i="5"/>
  <c r="F474" i="5"/>
  <c r="F473" i="5"/>
  <c r="F472" i="5"/>
  <c r="F471" i="5"/>
  <c r="F470" i="5"/>
  <c r="F469" i="5"/>
  <c r="F468" i="5"/>
  <c r="F467" i="5"/>
  <c r="F466" i="5"/>
  <c r="F465" i="5"/>
  <c r="F464" i="5"/>
  <c r="F463" i="5"/>
  <c r="F462" i="5"/>
  <c r="F461" i="5"/>
  <c r="F460" i="5"/>
  <c r="F459" i="5"/>
  <c r="F458" i="5"/>
  <c r="F457" i="5"/>
  <c r="F456" i="5"/>
  <c r="F455" i="5"/>
  <c r="F454" i="5"/>
  <c r="F453" i="5"/>
  <c r="F452" i="5"/>
  <c r="F451" i="5"/>
  <c r="F450" i="5"/>
  <c r="F449" i="5"/>
  <c r="F448" i="5"/>
  <c r="F447" i="5"/>
  <c r="F446" i="5"/>
  <c r="F445" i="5"/>
  <c r="F444" i="5"/>
  <c r="F443" i="5"/>
  <c r="F442" i="5"/>
  <c r="F441" i="5"/>
  <c r="F440" i="5"/>
  <c r="F439" i="5"/>
  <c r="F438" i="5"/>
  <c r="F437" i="5"/>
  <c r="F436" i="5"/>
  <c r="F435" i="5"/>
  <c r="F434" i="5"/>
  <c r="F433" i="5"/>
  <c r="F432" i="5"/>
  <c r="F431" i="5"/>
  <c r="F430" i="5"/>
  <c r="F429" i="5"/>
  <c r="F428" i="5"/>
  <c r="F427" i="5"/>
  <c r="F426" i="5"/>
  <c r="F425" i="5"/>
  <c r="F424" i="5"/>
  <c r="F423" i="5"/>
  <c r="F422" i="5"/>
  <c r="F421" i="5"/>
  <c r="F420" i="5"/>
  <c r="F419" i="5"/>
  <c r="F418" i="5"/>
  <c r="F417" i="5"/>
  <c r="F416" i="5"/>
  <c r="F415" i="5"/>
  <c r="F414" i="5"/>
  <c r="F413" i="5"/>
  <c r="F412" i="5"/>
  <c r="F411" i="5"/>
  <c r="F410" i="5"/>
  <c r="F409" i="5"/>
  <c r="F408" i="5"/>
  <c r="F407" i="5"/>
  <c r="F406" i="5"/>
  <c r="F405" i="5"/>
  <c r="F404" i="5"/>
  <c r="F403" i="5"/>
  <c r="F402" i="5"/>
  <c r="F401" i="5"/>
  <c r="F400" i="5"/>
  <c r="F399" i="5"/>
  <c r="F398" i="5"/>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8" i="5"/>
  <c r="F237" i="5"/>
  <c r="F236" i="5"/>
  <c r="F235" i="5"/>
  <c r="F234" i="5"/>
  <c r="F233" i="5"/>
  <c r="F232" i="5"/>
  <c r="F231" i="5"/>
  <c r="F230" i="5"/>
  <c r="F229" i="5"/>
  <c r="F228" i="5"/>
  <c r="F227" i="5"/>
  <c r="F226" i="5"/>
  <c r="F225" i="5"/>
  <c r="F224" i="5"/>
  <c r="F223" i="5"/>
  <c r="F222" i="5"/>
  <c r="F221" i="5"/>
  <c r="F220" i="5"/>
  <c r="F219" i="5"/>
  <c r="F218" i="5"/>
  <c r="F217" i="5"/>
  <c r="F216" i="5"/>
  <c r="F215" i="5"/>
  <c r="F214" i="5"/>
  <c r="F213" i="5"/>
  <c r="F212" i="5"/>
  <c r="F211" i="5"/>
  <c r="F210" i="5"/>
  <c r="F209" i="5"/>
  <c r="F208" i="5"/>
  <c r="F207" i="5"/>
  <c r="F206" i="5"/>
  <c r="F205" i="5"/>
  <c r="F204" i="5"/>
  <c r="F203" i="5"/>
  <c r="F202" i="5"/>
  <c r="F201" i="5"/>
  <c r="F200" i="5"/>
  <c r="F199" i="5"/>
  <c r="F198" i="5"/>
  <c r="F197" i="5"/>
  <c r="F196" i="5"/>
  <c r="F195" i="5"/>
  <c r="F194" i="5"/>
  <c r="F193" i="5"/>
  <c r="F192" i="5"/>
  <c r="F191" i="5"/>
  <c r="F190" i="5"/>
  <c r="F189" i="5"/>
  <c r="F188" i="5"/>
  <c r="F187" i="5"/>
  <c r="F186" i="5"/>
  <c r="F185" i="5"/>
  <c r="F184" i="5"/>
  <c r="F183" i="5"/>
  <c r="F182" i="5"/>
  <c r="F181"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30" i="5"/>
  <c r="F129" i="5"/>
  <c r="F128" i="5"/>
  <c r="F127" i="5"/>
  <c r="F126" i="5"/>
  <c r="F125" i="5"/>
  <c r="F124" i="5"/>
  <c r="F123" i="5"/>
  <c r="F122" i="5"/>
  <c r="F121"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N1503" i="4"/>
  <c r="M1503" i="4"/>
  <c r="L1503" i="4"/>
  <c r="K1503" i="4"/>
  <c r="J1503" i="4"/>
  <c r="N1502" i="4"/>
  <c r="M1502" i="4"/>
  <c r="L1502" i="4"/>
  <c r="K1502" i="4"/>
  <c r="J1502" i="4"/>
  <c r="N1501" i="4"/>
  <c r="M1501" i="4"/>
  <c r="L1501" i="4"/>
  <c r="K1501" i="4"/>
  <c r="J1501" i="4"/>
  <c r="N1500" i="4"/>
  <c r="M1500" i="4"/>
  <c r="L1500" i="4"/>
  <c r="K1500" i="4"/>
  <c r="J1500" i="4"/>
  <c r="N1499" i="4"/>
  <c r="M1499" i="4"/>
  <c r="L1499" i="4"/>
  <c r="K1499" i="4"/>
  <c r="J1499" i="4"/>
  <c r="N1498" i="4"/>
  <c r="M1498" i="4"/>
  <c r="L1498" i="4"/>
  <c r="K1498" i="4"/>
  <c r="J1498" i="4"/>
  <c r="N1497" i="4"/>
  <c r="M1497" i="4"/>
  <c r="L1497" i="4"/>
  <c r="K1497" i="4"/>
  <c r="J1497" i="4"/>
  <c r="N1496" i="4"/>
  <c r="M1496" i="4"/>
  <c r="L1496" i="4"/>
  <c r="K1496" i="4"/>
  <c r="J1496" i="4"/>
  <c r="N1495" i="4"/>
  <c r="M1495" i="4"/>
  <c r="L1495" i="4"/>
  <c r="K1495" i="4"/>
  <c r="J1495" i="4"/>
  <c r="N1494" i="4"/>
  <c r="M1494" i="4"/>
  <c r="L1494" i="4"/>
  <c r="K1494" i="4"/>
  <c r="J1494" i="4"/>
  <c r="N1493" i="4"/>
  <c r="M1493" i="4"/>
  <c r="L1493" i="4"/>
  <c r="K1493" i="4"/>
  <c r="J1493" i="4"/>
  <c r="N1492" i="4"/>
  <c r="M1492" i="4"/>
  <c r="L1492" i="4"/>
  <c r="K1492" i="4"/>
  <c r="J1492" i="4"/>
  <c r="N1491" i="4"/>
  <c r="M1491" i="4"/>
  <c r="L1491" i="4"/>
  <c r="K1491" i="4"/>
  <c r="J1491" i="4"/>
  <c r="N1490" i="4"/>
  <c r="M1490" i="4"/>
  <c r="L1490" i="4"/>
  <c r="K1490" i="4"/>
  <c r="J1490" i="4"/>
  <c r="N1489" i="4"/>
  <c r="M1489" i="4"/>
  <c r="L1489" i="4"/>
  <c r="K1489" i="4"/>
  <c r="J1489" i="4"/>
  <c r="N1488" i="4"/>
  <c r="M1488" i="4"/>
  <c r="L1488" i="4"/>
  <c r="K1488" i="4"/>
  <c r="J1488" i="4"/>
  <c r="N1487" i="4"/>
  <c r="M1487" i="4"/>
  <c r="L1487" i="4"/>
  <c r="K1487" i="4"/>
  <c r="J1487" i="4"/>
  <c r="N1486" i="4"/>
  <c r="M1486" i="4"/>
  <c r="L1486" i="4"/>
  <c r="K1486" i="4"/>
  <c r="J1486" i="4"/>
  <c r="N1485" i="4"/>
  <c r="M1485" i="4"/>
  <c r="L1485" i="4"/>
  <c r="K1485" i="4"/>
  <c r="J1485" i="4"/>
  <c r="N1484" i="4"/>
  <c r="M1484" i="4"/>
  <c r="L1484" i="4"/>
  <c r="K1484" i="4"/>
  <c r="J1484" i="4"/>
  <c r="N1483" i="4"/>
  <c r="M1483" i="4"/>
  <c r="L1483" i="4"/>
  <c r="K1483" i="4"/>
  <c r="J1483" i="4"/>
  <c r="N1482" i="4"/>
  <c r="M1482" i="4"/>
  <c r="L1482" i="4"/>
  <c r="K1482" i="4"/>
  <c r="J1482" i="4"/>
  <c r="N1481" i="4"/>
  <c r="M1481" i="4"/>
  <c r="L1481" i="4"/>
  <c r="K1481" i="4"/>
  <c r="J1481" i="4"/>
  <c r="N1480" i="4"/>
  <c r="M1480" i="4"/>
  <c r="L1480" i="4"/>
  <c r="K1480" i="4"/>
  <c r="J1480" i="4"/>
  <c r="N1479" i="4"/>
  <c r="M1479" i="4"/>
  <c r="L1479" i="4"/>
  <c r="K1479" i="4"/>
  <c r="J1479" i="4"/>
  <c r="N1478" i="4"/>
  <c r="M1478" i="4"/>
  <c r="L1478" i="4"/>
  <c r="K1478" i="4"/>
  <c r="J1478" i="4"/>
  <c r="N1477" i="4"/>
  <c r="M1477" i="4"/>
  <c r="L1477" i="4"/>
  <c r="K1477" i="4"/>
  <c r="J1477" i="4"/>
  <c r="N1476" i="4"/>
  <c r="M1476" i="4"/>
  <c r="L1476" i="4"/>
  <c r="K1476" i="4"/>
  <c r="J1476" i="4"/>
  <c r="N1475" i="4"/>
  <c r="M1475" i="4"/>
  <c r="L1475" i="4"/>
  <c r="K1475" i="4"/>
  <c r="J1475" i="4"/>
  <c r="N1474" i="4"/>
  <c r="M1474" i="4"/>
  <c r="L1474" i="4"/>
  <c r="K1474" i="4"/>
  <c r="J1474" i="4"/>
  <c r="N1473" i="4"/>
  <c r="M1473" i="4"/>
  <c r="L1473" i="4"/>
  <c r="K1473" i="4"/>
  <c r="J1473" i="4"/>
  <c r="N1472" i="4"/>
  <c r="M1472" i="4"/>
  <c r="L1472" i="4"/>
  <c r="K1472" i="4"/>
  <c r="J1472" i="4"/>
  <c r="N1471" i="4"/>
  <c r="M1471" i="4"/>
  <c r="L1471" i="4"/>
  <c r="K1471" i="4"/>
  <c r="J1471" i="4"/>
  <c r="N1470" i="4"/>
  <c r="M1470" i="4"/>
  <c r="L1470" i="4"/>
  <c r="K1470" i="4"/>
  <c r="J1470" i="4"/>
  <c r="N1469" i="4"/>
  <c r="M1469" i="4"/>
  <c r="L1469" i="4"/>
  <c r="K1469" i="4"/>
  <c r="J1469" i="4"/>
  <c r="N1468" i="4"/>
  <c r="M1468" i="4"/>
  <c r="L1468" i="4"/>
  <c r="K1468" i="4"/>
  <c r="J1468" i="4"/>
  <c r="N1467" i="4"/>
  <c r="M1467" i="4"/>
  <c r="L1467" i="4"/>
  <c r="K1467" i="4"/>
  <c r="J1467" i="4"/>
  <c r="N1466" i="4"/>
  <c r="M1466" i="4"/>
  <c r="L1466" i="4"/>
  <c r="K1466" i="4"/>
  <c r="J1466" i="4"/>
  <c r="N1465" i="4"/>
  <c r="M1465" i="4"/>
  <c r="L1465" i="4"/>
  <c r="K1465" i="4"/>
  <c r="J1465" i="4"/>
  <c r="N1464" i="4"/>
  <c r="M1464" i="4"/>
  <c r="L1464" i="4"/>
  <c r="K1464" i="4"/>
  <c r="J1464" i="4"/>
  <c r="N1463" i="4"/>
  <c r="M1463" i="4"/>
  <c r="L1463" i="4"/>
  <c r="K1463" i="4"/>
  <c r="J1463" i="4"/>
  <c r="N1462" i="4"/>
  <c r="M1462" i="4"/>
  <c r="L1462" i="4"/>
  <c r="K1462" i="4"/>
  <c r="J1462" i="4"/>
  <c r="N1461" i="4"/>
  <c r="M1461" i="4"/>
  <c r="L1461" i="4"/>
  <c r="K1461" i="4"/>
  <c r="J1461" i="4"/>
  <c r="N1460" i="4"/>
  <c r="M1460" i="4"/>
  <c r="L1460" i="4"/>
  <c r="K1460" i="4"/>
  <c r="J1460" i="4"/>
  <c r="N1459" i="4"/>
  <c r="M1459" i="4"/>
  <c r="L1459" i="4"/>
  <c r="K1459" i="4"/>
  <c r="J1459" i="4"/>
  <c r="N1458" i="4"/>
  <c r="M1458" i="4"/>
  <c r="L1458" i="4"/>
  <c r="K1458" i="4"/>
  <c r="J1458" i="4"/>
  <c r="N1457" i="4"/>
  <c r="M1457" i="4"/>
  <c r="L1457" i="4"/>
  <c r="K1457" i="4"/>
  <c r="J1457" i="4"/>
  <c r="N1456" i="4"/>
  <c r="M1456" i="4"/>
  <c r="L1456" i="4"/>
  <c r="K1456" i="4"/>
  <c r="J1456" i="4"/>
  <c r="N1455" i="4"/>
  <c r="M1455" i="4"/>
  <c r="L1455" i="4"/>
  <c r="K1455" i="4"/>
  <c r="J1455" i="4"/>
  <c r="N1454" i="4"/>
  <c r="M1454" i="4"/>
  <c r="L1454" i="4"/>
  <c r="K1454" i="4"/>
  <c r="J1454" i="4"/>
  <c r="N1453" i="4"/>
  <c r="M1453" i="4"/>
  <c r="L1453" i="4"/>
  <c r="K1453" i="4"/>
  <c r="J1453" i="4"/>
  <c r="N1452" i="4"/>
  <c r="M1452" i="4"/>
  <c r="L1452" i="4"/>
  <c r="K1452" i="4"/>
  <c r="J1452" i="4"/>
  <c r="N1451" i="4"/>
  <c r="M1451" i="4"/>
  <c r="L1451" i="4"/>
  <c r="K1451" i="4"/>
  <c r="J1451" i="4"/>
  <c r="N1450" i="4"/>
  <c r="M1450" i="4"/>
  <c r="L1450" i="4"/>
  <c r="K1450" i="4"/>
  <c r="J1450" i="4"/>
  <c r="N1449" i="4"/>
  <c r="M1449" i="4"/>
  <c r="L1449" i="4"/>
  <c r="K1449" i="4"/>
  <c r="J1449" i="4"/>
  <c r="N1448" i="4"/>
  <c r="M1448" i="4"/>
  <c r="L1448" i="4"/>
  <c r="K1448" i="4"/>
  <c r="J1448" i="4"/>
  <c r="N1447" i="4"/>
  <c r="M1447" i="4"/>
  <c r="L1447" i="4"/>
  <c r="K1447" i="4"/>
  <c r="J1447" i="4"/>
  <c r="N1446" i="4"/>
  <c r="M1446" i="4"/>
  <c r="L1446" i="4"/>
  <c r="K1446" i="4"/>
  <c r="J1446" i="4"/>
  <c r="N1445" i="4"/>
  <c r="M1445" i="4"/>
  <c r="L1445" i="4"/>
  <c r="K1445" i="4"/>
  <c r="J1445" i="4"/>
  <c r="N1444" i="4"/>
  <c r="M1444" i="4"/>
  <c r="L1444" i="4"/>
  <c r="K1444" i="4"/>
  <c r="J1444" i="4"/>
  <c r="N1443" i="4"/>
  <c r="M1443" i="4"/>
  <c r="L1443" i="4"/>
  <c r="K1443" i="4"/>
  <c r="J1443" i="4"/>
  <c r="N1442" i="4"/>
  <c r="M1442" i="4"/>
  <c r="L1442" i="4"/>
  <c r="K1442" i="4"/>
  <c r="J1442" i="4"/>
  <c r="N1441" i="4"/>
  <c r="M1441" i="4"/>
  <c r="L1441" i="4"/>
  <c r="K1441" i="4"/>
  <c r="J1441" i="4"/>
  <c r="N1440" i="4"/>
  <c r="M1440" i="4"/>
  <c r="L1440" i="4"/>
  <c r="K1440" i="4"/>
  <c r="J1440" i="4"/>
  <c r="N1439" i="4"/>
  <c r="M1439" i="4"/>
  <c r="L1439" i="4"/>
  <c r="K1439" i="4"/>
  <c r="J1439" i="4"/>
  <c r="N1438" i="4"/>
  <c r="M1438" i="4"/>
  <c r="L1438" i="4"/>
  <c r="K1438" i="4"/>
  <c r="J1438" i="4"/>
  <c r="N1437" i="4"/>
  <c r="M1437" i="4"/>
  <c r="L1437" i="4"/>
  <c r="K1437" i="4"/>
  <c r="J1437" i="4"/>
  <c r="N1436" i="4"/>
  <c r="M1436" i="4"/>
  <c r="L1436" i="4"/>
  <c r="K1436" i="4"/>
  <c r="J1436" i="4"/>
  <c r="N1435" i="4"/>
  <c r="M1435" i="4"/>
  <c r="L1435" i="4"/>
  <c r="K1435" i="4"/>
  <c r="J1435" i="4"/>
  <c r="N1434" i="4"/>
  <c r="M1434" i="4"/>
  <c r="L1434" i="4"/>
  <c r="K1434" i="4"/>
  <c r="J1434" i="4"/>
  <c r="N1433" i="4"/>
  <c r="M1433" i="4"/>
  <c r="L1433" i="4"/>
  <c r="K1433" i="4"/>
  <c r="J1433" i="4"/>
  <c r="N1432" i="4"/>
  <c r="M1432" i="4"/>
  <c r="L1432" i="4"/>
  <c r="K1432" i="4"/>
  <c r="J1432" i="4"/>
  <c r="N1431" i="4"/>
  <c r="M1431" i="4"/>
  <c r="L1431" i="4"/>
  <c r="K1431" i="4"/>
  <c r="J1431" i="4"/>
  <c r="N1430" i="4"/>
  <c r="M1430" i="4"/>
  <c r="L1430" i="4"/>
  <c r="K1430" i="4"/>
  <c r="J1430" i="4"/>
  <c r="N1429" i="4"/>
  <c r="M1429" i="4"/>
  <c r="L1429" i="4"/>
  <c r="K1429" i="4"/>
  <c r="J1429" i="4"/>
  <c r="N1428" i="4"/>
  <c r="M1428" i="4"/>
  <c r="L1428" i="4"/>
  <c r="K1428" i="4"/>
  <c r="J1428" i="4"/>
  <c r="N1427" i="4"/>
  <c r="M1427" i="4"/>
  <c r="L1427" i="4"/>
  <c r="K1427" i="4"/>
  <c r="J1427" i="4"/>
  <c r="N1426" i="4"/>
  <c r="M1426" i="4"/>
  <c r="L1426" i="4"/>
  <c r="K1426" i="4"/>
  <c r="J1426" i="4"/>
  <c r="N1425" i="4"/>
  <c r="M1425" i="4"/>
  <c r="L1425" i="4"/>
  <c r="K1425" i="4"/>
  <c r="J1425" i="4"/>
  <c r="N1424" i="4"/>
  <c r="M1424" i="4"/>
  <c r="L1424" i="4"/>
  <c r="K1424" i="4"/>
  <c r="J1424" i="4"/>
  <c r="N1423" i="4"/>
  <c r="M1423" i="4"/>
  <c r="L1423" i="4"/>
  <c r="K1423" i="4"/>
  <c r="J1423" i="4"/>
  <c r="N1422" i="4"/>
  <c r="M1422" i="4"/>
  <c r="L1422" i="4"/>
  <c r="K1422" i="4"/>
  <c r="J1422" i="4"/>
  <c r="N1421" i="4"/>
  <c r="M1421" i="4"/>
  <c r="L1421" i="4"/>
  <c r="K1421" i="4"/>
  <c r="J1421" i="4"/>
  <c r="N1420" i="4"/>
  <c r="M1420" i="4"/>
  <c r="L1420" i="4"/>
  <c r="K1420" i="4"/>
  <c r="J1420" i="4"/>
  <c r="N1419" i="4"/>
  <c r="M1419" i="4"/>
  <c r="L1419" i="4"/>
  <c r="K1419" i="4"/>
  <c r="J1419" i="4"/>
  <c r="N1418" i="4"/>
  <c r="M1418" i="4"/>
  <c r="L1418" i="4"/>
  <c r="K1418" i="4"/>
  <c r="J1418" i="4"/>
  <c r="N1417" i="4"/>
  <c r="M1417" i="4"/>
  <c r="L1417" i="4"/>
  <c r="K1417" i="4"/>
  <c r="J1417" i="4"/>
  <c r="N1416" i="4"/>
  <c r="M1416" i="4"/>
  <c r="L1416" i="4"/>
  <c r="K1416" i="4"/>
  <c r="J1416" i="4"/>
  <c r="N1415" i="4"/>
  <c r="M1415" i="4"/>
  <c r="L1415" i="4"/>
  <c r="K1415" i="4"/>
  <c r="J1415" i="4"/>
  <c r="N1414" i="4"/>
  <c r="M1414" i="4"/>
  <c r="L1414" i="4"/>
  <c r="K1414" i="4"/>
  <c r="J1414" i="4"/>
  <c r="N1413" i="4"/>
  <c r="M1413" i="4"/>
  <c r="L1413" i="4"/>
  <c r="K1413" i="4"/>
  <c r="J1413" i="4"/>
  <c r="N1412" i="4"/>
  <c r="M1412" i="4"/>
  <c r="L1412" i="4"/>
  <c r="K1412" i="4"/>
  <c r="J1412" i="4"/>
  <c r="N1411" i="4"/>
  <c r="M1411" i="4"/>
  <c r="L1411" i="4"/>
  <c r="K1411" i="4"/>
  <c r="J1411" i="4"/>
  <c r="N1410" i="4"/>
  <c r="M1410" i="4"/>
  <c r="L1410" i="4"/>
  <c r="K1410" i="4"/>
  <c r="J1410" i="4"/>
  <c r="N1409" i="4"/>
  <c r="M1409" i="4"/>
  <c r="L1409" i="4"/>
  <c r="K1409" i="4"/>
  <c r="J1409" i="4"/>
  <c r="N1408" i="4"/>
  <c r="M1408" i="4"/>
  <c r="L1408" i="4"/>
  <c r="K1408" i="4"/>
  <c r="J1408" i="4"/>
  <c r="N1407" i="4"/>
  <c r="M1407" i="4"/>
  <c r="L1407" i="4"/>
  <c r="K1407" i="4"/>
  <c r="J1407" i="4"/>
  <c r="N1406" i="4"/>
  <c r="M1406" i="4"/>
  <c r="L1406" i="4"/>
  <c r="K1406" i="4"/>
  <c r="J1406" i="4"/>
  <c r="N1405" i="4"/>
  <c r="M1405" i="4"/>
  <c r="L1405" i="4"/>
  <c r="K1405" i="4"/>
  <c r="J1405" i="4"/>
  <c r="N1404" i="4"/>
  <c r="M1404" i="4"/>
  <c r="L1404" i="4"/>
  <c r="K1404" i="4"/>
  <c r="J1404" i="4"/>
  <c r="N1403" i="4"/>
  <c r="M1403" i="4"/>
  <c r="L1403" i="4"/>
  <c r="K1403" i="4"/>
  <c r="J1403" i="4"/>
  <c r="N1402" i="4"/>
  <c r="M1402" i="4"/>
  <c r="L1402" i="4"/>
  <c r="K1402" i="4"/>
  <c r="J1402" i="4"/>
  <c r="N1401" i="4"/>
  <c r="M1401" i="4"/>
  <c r="L1401" i="4"/>
  <c r="K1401" i="4"/>
  <c r="J1401" i="4"/>
  <c r="N1400" i="4"/>
  <c r="M1400" i="4"/>
  <c r="L1400" i="4"/>
  <c r="K1400" i="4"/>
  <c r="J1400" i="4"/>
  <c r="N1399" i="4"/>
  <c r="M1399" i="4"/>
  <c r="L1399" i="4"/>
  <c r="K1399" i="4"/>
  <c r="J1399" i="4"/>
  <c r="N1398" i="4"/>
  <c r="M1398" i="4"/>
  <c r="L1398" i="4"/>
  <c r="K1398" i="4"/>
  <c r="J1398" i="4"/>
  <c r="N1397" i="4"/>
  <c r="M1397" i="4"/>
  <c r="L1397" i="4"/>
  <c r="K1397" i="4"/>
  <c r="J1397" i="4"/>
  <c r="N1396" i="4"/>
  <c r="M1396" i="4"/>
  <c r="L1396" i="4"/>
  <c r="K1396" i="4"/>
  <c r="J1396" i="4"/>
  <c r="N1395" i="4"/>
  <c r="M1395" i="4"/>
  <c r="L1395" i="4"/>
  <c r="K1395" i="4"/>
  <c r="J1395" i="4"/>
  <c r="N1394" i="4"/>
  <c r="M1394" i="4"/>
  <c r="L1394" i="4"/>
  <c r="K1394" i="4"/>
  <c r="J1394" i="4"/>
  <c r="N1393" i="4"/>
  <c r="M1393" i="4"/>
  <c r="L1393" i="4"/>
  <c r="K1393" i="4"/>
  <c r="J1393" i="4"/>
  <c r="N1392" i="4"/>
  <c r="M1392" i="4"/>
  <c r="L1392" i="4"/>
  <c r="K1392" i="4"/>
  <c r="J1392" i="4"/>
  <c r="N1391" i="4"/>
  <c r="M1391" i="4"/>
  <c r="L1391" i="4"/>
  <c r="K1391" i="4"/>
  <c r="J1391" i="4"/>
  <c r="N1390" i="4"/>
  <c r="M1390" i="4"/>
  <c r="L1390" i="4"/>
  <c r="K1390" i="4"/>
  <c r="J1390" i="4"/>
  <c r="N1389" i="4"/>
  <c r="M1389" i="4"/>
  <c r="L1389" i="4"/>
  <c r="K1389" i="4"/>
  <c r="J1389" i="4"/>
  <c r="N1388" i="4"/>
  <c r="M1388" i="4"/>
  <c r="L1388" i="4"/>
  <c r="K1388" i="4"/>
  <c r="J1388" i="4"/>
  <c r="N1387" i="4"/>
  <c r="M1387" i="4"/>
  <c r="L1387" i="4"/>
  <c r="K1387" i="4"/>
  <c r="J1387" i="4"/>
  <c r="N1386" i="4"/>
  <c r="M1386" i="4"/>
  <c r="L1386" i="4"/>
  <c r="K1386" i="4"/>
  <c r="J1386" i="4"/>
  <c r="N1385" i="4"/>
  <c r="M1385" i="4"/>
  <c r="L1385" i="4"/>
  <c r="K1385" i="4"/>
  <c r="J1385" i="4"/>
  <c r="N1384" i="4"/>
  <c r="M1384" i="4"/>
  <c r="L1384" i="4"/>
  <c r="K1384" i="4"/>
  <c r="J1384" i="4"/>
  <c r="N1383" i="4"/>
  <c r="M1383" i="4"/>
  <c r="L1383" i="4"/>
  <c r="K1383" i="4"/>
  <c r="J1383" i="4"/>
  <c r="N1382" i="4"/>
  <c r="M1382" i="4"/>
  <c r="L1382" i="4"/>
  <c r="K1382" i="4"/>
  <c r="J1382" i="4"/>
  <c r="N1381" i="4"/>
  <c r="M1381" i="4"/>
  <c r="L1381" i="4"/>
  <c r="K1381" i="4"/>
  <c r="J1381" i="4"/>
  <c r="N1380" i="4"/>
  <c r="M1380" i="4"/>
  <c r="L1380" i="4"/>
  <c r="K1380" i="4"/>
  <c r="J1380" i="4"/>
  <c r="N1379" i="4"/>
  <c r="M1379" i="4"/>
  <c r="L1379" i="4"/>
  <c r="K1379" i="4"/>
  <c r="J1379" i="4"/>
  <c r="N1378" i="4"/>
  <c r="M1378" i="4"/>
  <c r="L1378" i="4"/>
  <c r="K1378" i="4"/>
  <c r="J1378" i="4"/>
  <c r="N1377" i="4"/>
  <c r="M1377" i="4"/>
  <c r="L1377" i="4"/>
  <c r="K1377" i="4"/>
  <c r="J1377" i="4"/>
  <c r="N1376" i="4"/>
  <c r="M1376" i="4"/>
  <c r="L1376" i="4"/>
  <c r="K1376" i="4"/>
  <c r="J1376" i="4"/>
  <c r="N1375" i="4"/>
  <c r="M1375" i="4"/>
  <c r="L1375" i="4"/>
  <c r="K1375" i="4"/>
  <c r="J1375" i="4"/>
  <c r="N1374" i="4"/>
  <c r="M1374" i="4"/>
  <c r="L1374" i="4"/>
  <c r="K1374" i="4"/>
  <c r="J1374" i="4"/>
  <c r="N1373" i="4"/>
  <c r="M1373" i="4"/>
  <c r="L1373" i="4"/>
  <c r="K1373" i="4"/>
  <c r="J1373" i="4"/>
  <c r="N1372" i="4"/>
  <c r="M1372" i="4"/>
  <c r="L1372" i="4"/>
  <c r="K1372" i="4"/>
  <c r="J1372" i="4"/>
  <c r="N1371" i="4"/>
  <c r="M1371" i="4"/>
  <c r="L1371" i="4"/>
  <c r="K1371" i="4"/>
  <c r="J1371" i="4"/>
  <c r="N1370" i="4"/>
  <c r="M1370" i="4"/>
  <c r="L1370" i="4"/>
  <c r="K1370" i="4"/>
  <c r="J1370" i="4"/>
  <c r="N1369" i="4"/>
  <c r="M1369" i="4"/>
  <c r="L1369" i="4"/>
  <c r="K1369" i="4"/>
  <c r="J1369" i="4"/>
  <c r="N1368" i="4"/>
  <c r="M1368" i="4"/>
  <c r="L1368" i="4"/>
  <c r="K1368" i="4"/>
  <c r="J1368" i="4"/>
  <c r="N1367" i="4"/>
  <c r="M1367" i="4"/>
  <c r="L1367" i="4"/>
  <c r="K1367" i="4"/>
  <c r="J1367" i="4"/>
  <c r="N1366" i="4"/>
  <c r="M1366" i="4"/>
  <c r="L1366" i="4"/>
  <c r="K1366" i="4"/>
  <c r="J1366" i="4"/>
  <c r="N1365" i="4"/>
  <c r="M1365" i="4"/>
  <c r="L1365" i="4"/>
  <c r="K1365" i="4"/>
  <c r="J1365" i="4"/>
  <c r="N1364" i="4"/>
  <c r="M1364" i="4"/>
  <c r="L1364" i="4"/>
  <c r="K1364" i="4"/>
  <c r="J1364" i="4"/>
  <c r="N1363" i="4"/>
  <c r="M1363" i="4"/>
  <c r="L1363" i="4"/>
  <c r="K1363" i="4"/>
  <c r="J1363" i="4"/>
  <c r="N1362" i="4"/>
  <c r="M1362" i="4"/>
  <c r="L1362" i="4"/>
  <c r="K1362" i="4"/>
  <c r="J1362" i="4"/>
  <c r="N1361" i="4"/>
  <c r="M1361" i="4"/>
  <c r="L1361" i="4"/>
  <c r="K1361" i="4"/>
  <c r="J1361" i="4"/>
  <c r="N1360" i="4"/>
  <c r="M1360" i="4"/>
  <c r="L1360" i="4"/>
  <c r="K1360" i="4"/>
  <c r="J1360" i="4"/>
  <c r="N1359" i="4"/>
  <c r="M1359" i="4"/>
  <c r="L1359" i="4"/>
  <c r="K1359" i="4"/>
  <c r="J1359" i="4"/>
  <c r="N1358" i="4"/>
  <c r="M1358" i="4"/>
  <c r="L1358" i="4"/>
  <c r="K1358" i="4"/>
  <c r="J1358" i="4"/>
  <c r="N1357" i="4"/>
  <c r="M1357" i="4"/>
  <c r="L1357" i="4"/>
  <c r="K1357" i="4"/>
  <c r="J1357" i="4"/>
  <c r="N1356" i="4"/>
  <c r="M1356" i="4"/>
  <c r="L1356" i="4"/>
  <c r="K1356" i="4"/>
  <c r="J1356" i="4"/>
  <c r="N1355" i="4"/>
  <c r="M1355" i="4"/>
  <c r="L1355" i="4"/>
  <c r="K1355" i="4"/>
  <c r="J1355" i="4"/>
  <c r="N1354" i="4"/>
  <c r="M1354" i="4"/>
  <c r="L1354" i="4"/>
  <c r="K1354" i="4"/>
  <c r="J1354" i="4"/>
  <c r="N1353" i="4"/>
  <c r="M1353" i="4"/>
  <c r="L1353" i="4"/>
  <c r="K1353" i="4"/>
  <c r="J1353" i="4"/>
  <c r="N1352" i="4"/>
  <c r="M1352" i="4"/>
  <c r="L1352" i="4"/>
  <c r="K1352" i="4"/>
  <c r="J1352" i="4"/>
  <c r="N1351" i="4"/>
  <c r="M1351" i="4"/>
  <c r="L1351" i="4"/>
  <c r="K1351" i="4"/>
  <c r="J1351" i="4"/>
  <c r="N1350" i="4"/>
  <c r="M1350" i="4"/>
  <c r="L1350" i="4"/>
  <c r="K1350" i="4"/>
  <c r="J1350" i="4"/>
  <c r="N1349" i="4"/>
  <c r="M1349" i="4"/>
  <c r="L1349" i="4"/>
  <c r="K1349" i="4"/>
  <c r="J1349" i="4"/>
  <c r="N1348" i="4"/>
  <c r="M1348" i="4"/>
  <c r="L1348" i="4"/>
  <c r="K1348" i="4"/>
  <c r="J1348" i="4"/>
  <c r="N1347" i="4"/>
  <c r="M1347" i="4"/>
  <c r="L1347" i="4"/>
  <c r="K1347" i="4"/>
  <c r="J1347" i="4"/>
  <c r="N1346" i="4"/>
  <c r="M1346" i="4"/>
  <c r="L1346" i="4"/>
  <c r="K1346" i="4"/>
  <c r="J1346" i="4"/>
  <c r="N1345" i="4"/>
  <c r="M1345" i="4"/>
  <c r="L1345" i="4"/>
  <c r="K1345" i="4"/>
  <c r="J1345" i="4"/>
  <c r="N1344" i="4"/>
  <c r="M1344" i="4"/>
  <c r="L1344" i="4"/>
  <c r="K1344" i="4"/>
  <c r="J1344" i="4"/>
  <c r="N1343" i="4"/>
  <c r="M1343" i="4"/>
  <c r="L1343" i="4"/>
  <c r="K1343" i="4"/>
  <c r="J1343" i="4"/>
  <c r="N1342" i="4"/>
  <c r="M1342" i="4"/>
  <c r="L1342" i="4"/>
  <c r="K1342" i="4"/>
  <c r="J1342" i="4"/>
  <c r="N1341" i="4"/>
  <c r="M1341" i="4"/>
  <c r="L1341" i="4"/>
  <c r="K1341" i="4"/>
  <c r="J1341" i="4"/>
  <c r="N1340" i="4"/>
  <c r="M1340" i="4"/>
  <c r="L1340" i="4"/>
  <c r="K1340" i="4"/>
  <c r="J1340" i="4"/>
  <c r="N1339" i="4"/>
  <c r="M1339" i="4"/>
  <c r="L1339" i="4"/>
  <c r="K1339" i="4"/>
  <c r="J1339" i="4"/>
  <c r="N1338" i="4"/>
  <c r="M1338" i="4"/>
  <c r="L1338" i="4"/>
  <c r="K1338" i="4"/>
  <c r="J1338" i="4"/>
  <c r="N1337" i="4"/>
  <c r="M1337" i="4"/>
  <c r="L1337" i="4"/>
  <c r="K1337" i="4"/>
  <c r="J1337" i="4"/>
  <c r="N1336" i="4"/>
  <c r="M1336" i="4"/>
  <c r="L1336" i="4"/>
  <c r="K1336" i="4"/>
  <c r="J1336" i="4"/>
  <c r="N1335" i="4"/>
  <c r="M1335" i="4"/>
  <c r="L1335" i="4"/>
  <c r="K1335" i="4"/>
  <c r="J1335" i="4"/>
  <c r="N1334" i="4"/>
  <c r="M1334" i="4"/>
  <c r="L1334" i="4"/>
  <c r="K1334" i="4"/>
  <c r="J1334" i="4"/>
  <c r="N1333" i="4"/>
  <c r="M1333" i="4"/>
  <c r="L1333" i="4"/>
  <c r="K1333" i="4"/>
  <c r="J1333" i="4"/>
  <c r="N1332" i="4"/>
  <c r="M1332" i="4"/>
  <c r="L1332" i="4"/>
  <c r="K1332" i="4"/>
  <c r="J1332" i="4"/>
  <c r="N1331" i="4"/>
  <c r="M1331" i="4"/>
  <c r="L1331" i="4"/>
  <c r="K1331" i="4"/>
  <c r="J1331" i="4"/>
  <c r="N1330" i="4"/>
  <c r="M1330" i="4"/>
  <c r="L1330" i="4"/>
  <c r="K1330" i="4"/>
  <c r="J1330" i="4"/>
  <c r="N1329" i="4"/>
  <c r="M1329" i="4"/>
  <c r="L1329" i="4"/>
  <c r="K1329" i="4"/>
  <c r="J1329" i="4"/>
  <c r="N1328" i="4"/>
  <c r="M1328" i="4"/>
  <c r="L1328" i="4"/>
  <c r="K1328" i="4"/>
  <c r="J1328" i="4"/>
  <c r="N1327" i="4"/>
  <c r="M1327" i="4"/>
  <c r="L1327" i="4"/>
  <c r="K1327" i="4"/>
  <c r="J1327" i="4"/>
  <c r="N1326" i="4"/>
  <c r="M1326" i="4"/>
  <c r="L1326" i="4"/>
  <c r="K1326" i="4"/>
  <c r="J1326" i="4"/>
  <c r="N1325" i="4"/>
  <c r="M1325" i="4"/>
  <c r="L1325" i="4"/>
  <c r="K1325" i="4"/>
  <c r="J1325" i="4"/>
  <c r="N1324" i="4"/>
  <c r="M1324" i="4"/>
  <c r="L1324" i="4"/>
  <c r="K1324" i="4"/>
  <c r="J1324" i="4"/>
  <c r="N1323" i="4"/>
  <c r="M1323" i="4"/>
  <c r="L1323" i="4"/>
  <c r="K1323" i="4"/>
  <c r="J1323" i="4"/>
  <c r="N1322" i="4"/>
  <c r="M1322" i="4"/>
  <c r="L1322" i="4"/>
  <c r="K1322" i="4"/>
  <c r="J1322" i="4"/>
  <c r="N1321" i="4"/>
  <c r="M1321" i="4"/>
  <c r="L1321" i="4"/>
  <c r="K1321" i="4"/>
  <c r="J1321" i="4"/>
  <c r="N1320" i="4"/>
  <c r="M1320" i="4"/>
  <c r="L1320" i="4"/>
  <c r="K1320" i="4"/>
  <c r="J1320" i="4"/>
  <c r="N1319" i="4"/>
  <c r="M1319" i="4"/>
  <c r="L1319" i="4"/>
  <c r="K1319" i="4"/>
  <c r="J1319" i="4"/>
  <c r="N1318" i="4"/>
  <c r="M1318" i="4"/>
  <c r="L1318" i="4"/>
  <c r="K1318" i="4"/>
  <c r="J1318" i="4"/>
  <c r="N1317" i="4"/>
  <c r="M1317" i="4"/>
  <c r="L1317" i="4"/>
  <c r="K1317" i="4"/>
  <c r="J1317" i="4"/>
  <c r="N1316" i="4"/>
  <c r="M1316" i="4"/>
  <c r="L1316" i="4"/>
  <c r="K1316" i="4"/>
  <c r="J1316" i="4"/>
  <c r="N1315" i="4"/>
  <c r="M1315" i="4"/>
  <c r="L1315" i="4"/>
  <c r="K1315" i="4"/>
  <c r="J1315" i="4"/>
  <c r="N1314" i="4"/>
  <c r="M1314" i="4"/>
  <c r="L1314" i="4"/>
  <c r="K1314" i="4"/>
  <c r="J1314" i="4"/>
  <c r="N1313" i="4"/>
  <c r="M1313" i="4"/>
  <c r="L1313" i="4"/>
  <c r="K1313" i="4"/>
  <c r="J1313" i="4"/>
  <c r="N1312" i="4"/>
  <c r="M1312" i="4"/>
  <c r="L1312" i="4"/>
  <c r="K1312" i="4"/>
  <c r="J1312" i="4"/>
  <c r="N1311" i="4"/>
  <c r="M1311" i="4"/>
  <c r="L1311" i="4"/>
  <c r="K1311" i="4"/>
  <c r="J1311" i="4"/>
  <c r="N1310" i="4"/>
  <c r="M1310" i="4"/>
  <c r="L1310" i="4"/>
  <c r="K1310" i="4"/>
  <c r="J1310" i="4"/>
  <c r="N1309" i="4"/>
  <c r="M1309" i="4"/>
  <c r="L1309" i="4"/>
  <c r="K1309" i="4"/>
  <c r="J1309" i="4"/>
  <c r="N1308" i="4"/>
  <c r="M1308" i="4"/>
  <c r="L1308" i="4"/>
  <c r="K1308" i="4"/>
  <c r="J1308" i="4"/>
  <c r="N1307" i="4"/>
  <c r="M1307" i="4"/>
  <c r="L1307" i="4"/>
  <c r="K1307" i="4"/>
  <c r="J1307" i="4"/>
  <c r="N1306" i="4"/>
  <c r="M1306" i="4"/>
  <c r="L1306" i="4"/>
  <c r="K1306" i="4"/>
  <c r="J1306" i="4"/>
  <c r="N1305" i="4"/>
  <c r="M1305" i="4"/>
  <c r="L1305" i="4"/>
  <c r="K1305" i="4"/>
  <c r="J1305" i="4"/>
  <c r="N1304" i="4"/>
  <c r="M1304" i="4"/>
  <c r="L1304" i="4"/>
  <c r="K1304" i="4"/>
  <c r="J1304" i="4"/>
  <c r="N1303" i="4"/>
  <c r="M1303" i="4"/>
  <c r="L1303" i="4"/>
  <c r="K1303" i="4"/>
  <c r="J1303" i="4"/>
  <c r="N1302" i="4"/>
  <c r="M1302" i="4"/>
  <c r="L1302" i="4"/>
  <c r="K1302" i="4"/>
  <c r="J1302" i="4"/>
  <c r="N1301" i="4"/>
  <c r="M1301" i="4"/>
  <c r="L1301" i="4"/>
  <c r="K1301" i="4"/>
  <c r="J1301" i="4"/>
  <c r="N1300" i="4"/>
  <c r="M1300" i="4"/>
  <c r="L1300" i="4"/>
  <c r="K1300" i="4"/>
  <c r="J1300" i="4"/>
  <c r="N1299" i="4"/>
  <c r="M1299" i="4"/>
  <c r="L1299" i="4"/>
  <c r="K1299" i="4"/>
  <c r="J1299" i="4"/>
  <c r="N1298" i="4"/>
  <c r="M1298" i="4"/>
  <c r="L1298" i="4"/>
  <c r="K1298" i="4"/>
  <c r="J1298" i="4"/>
  <c r="N1297" i="4"/>
  <c r="M1297" i="4"/>
  <c r="L1297" i="4"/>
  <c r="K1297" i="4"/>
  <c r="J1297" i="4"/>
  <c r="N1296" i="4"/>
  <c r="M1296" i="4"/>
  <c r="L1296" i="4"/>
  <c r="K1296" i="4"/>
  <c r="J1296" i="4"/>
  <c r="N1295" i="4"/>
  <c r="M1295" i="4"/>
  <c r="L1295" i="4"/>
  <c r="K1295" i="4"/>
  <c r="J1295" i="4"/>
  <c r="N1294" i="4"/>
  <c r="M1294" i="4"/>
  <c r="L1294" i="4"/>
  <c r="K1294" i="4"/>
  <c r="J1294" i="4"/>
  <c r="N1293" i="4"/>
  <c r="M1293" i="4"/>
  <c r="L1293" i="4"/>
  <c r="K1293" i="4"/>
  <c r="J1293" i="4"/>
  <c r="N1292" i="4"/>
  <c r="M1292" i="4"/>
  <c r="L1292" i="4"/>
  <c r="K1292" i="4"/>
  <c r="J1292" i="4"/>
  <c r="N1291" i="4"/>
  <c r="M1291" i="4"/>
  <c r="L1291" i="4"/>
  <c r="K1291" i="4"/>
  <c r="J1291" i="4"/>
  <c r="N1290" i="4"/>
  <c r="M1290" i="4"/>
  <c r="L1290" i="4"/>
  <c r="K1290" i="4"/>
  <c r="J1290" i="4"/>
  <c r="N1289" i="4"/>
  <c r="M1289" i="4"/>
  <c r="L1289" i="4"/>
  <c r="K1289" i="4"/>
  <c r="J1289" i="4"/>
  <c r="N1288" i="4"/>
  <c r="M1288" i="4"/>
  <c r="L1288" i="4"/>
  <c r="K1288" i="4"/>
  <c r="J1288" i="4"/>
  <c r="N1287" i="4"/>
  <c r="M1287" i="4"/>
  <c r="L1287" i="4"/>
  <c r="K1287" i="4"/>
  <c r="J1287" i="4"/>
  <c r="N1286" i="4"/>
  <c r="M1286" i="4"/>
  <c r="L1286" i="4"/>
  <c r="K1286" i="4"/>
  <c r="J1286" i="4"/>
  <c r="N1285" i="4"/>
  <c r="M1285" i="4"/>
  <c r="L1285" i="4"/>
  <c r="K1285" i="4"/>
  <c r="J1285" i="4"/>
  <c r="N1284" i="4"/>
  <c r="M1284" i="4"/>
  <c r="L1284" i="4"/>
  <c r="K1284" i="4"/>
  <c r="J1284" i="4"/>
  <c r="N1283" i="4"/>
  <c r="M1283" i="4"/>
  <c r="L1283" i="4"/>
  <c r="K1283" i="4"/>
  <c r="J1283" i="4"/>
  <c r="N1282" i="4"/>
  <c r="M1282" i="4"/>
  <c r="L1282" i="4"/>
  <c r="K1282" i="4"/>
  <c r="J1282" i="4"/>
  <c r="N1281" i="4"/>
  <c r="M1281" i="4"/>
  <c r="L1281" i="4"/>
  <c r="K1281" i="4"/>
  <c r="J1281" i="4"/>
  <c r="N1280" i="4"/>
  <c r="M1280" i="4"/>
  <c r="L1280" i="4"/>
  <c r="K1280" i="4"/>
  <c r="J1280" i="4"/>
  <c r="N1279" i="4"/>
  <c r="M1279" i="4"/>
  <c r="L1279" i="4"/>
  <c r="K1279" i="4"/>
  <c r="J1279" i="4"/>
  <c r="N1278" i="4"/>
  <c r="M1278" i="4"/>
  <c r="L1278" i="4"/>
  <c r="K1278" i="4"/>
  <c r="J1278" i="4"/>
  <c r="N1277" i="4"/>
  <c r="M1277" i="4"/>
  <c r="L1277" i="4"/>
  <c r="K1277" i="4"/>
  <c r="J1277" i="4"/>
  <c r="N1276" i="4"/>
  <c r="M1276" i="4"/>
  <c r="L1276" i="4"/>
  <c r="K1276" i="4"/>
  <c r="J1276" i="4"/>
  <c r="N1275" i="4"/>
  <c r="M1275" i="4"/>
  <c r="L1275" i="4"/>
  <c r="K1275" i="4"/>
  <c r="J1275" i="4"/>
  <c r="N1274" i="4"/>
  <c r="M1274" i="4"/>
  <c r="L1274" i="4"/>
  <c r="K1274" i="4"/>
  <c r="J1274" i="4"/>
  <c r="N1273" i="4"/>
  <c r="M1273" i="4"/>
  <c r="L1273" i="4"/>
  <c r="K1273" i="4"/>
  <c r="J1273" i="4"/>
  <c r="N1272" i="4"/>
  <c r="M1272" i="4"/>
  <c r="L1272" i="4"/>
  <c r="K1272" i="4"/>
  <c r="J1272" i="4"/>
  <c r="N1271" i="4"/>
  <c r="M1271" i="4"/>
  <c r="L1271" i="4"/>
  <c r="K1271" i="4"/>
  <c r="J1271" i="4"/>
  <c r="N1270" i="4"/>
  <c r="M1270" i="4"/>
  <c r="L1270" i="4"/>
  <c r="K1270" i="4"/>
  <c r="J1270" i="4"/>
  <c r="N1269" i="4"/>
  <c r="M1269" i="4"/>
  <c r="L1269" i="4"/>
  <c r="K1269" i="4"/>
  <c r="J1269" i="4"/>
  <c r="N1268" i="4"/>
  <c r="M1268" i="4"/>
  <c r="L1268" i="4"/>
  <c r="K1268" i="4"/>
  <c r="J1268" i="4"/>
  <c r="N1267" i="4"/>
  <c r="M1267" i="4"/>
  <c r="L1267" i="4"/>
  <c r="K1267" i="4"/>
  <c r="J1267" i="4"/>
  <c r="N1266" i="4"/>
  <c r="M1266" i="4"/>
  <c r="L1266" i="4"/>
  <c r="K1266" i="4"/>
  <c r="J1266" i="4"/>
  <c r="N1265" i="4"/>
  <c r="M1265" i="4"/>
  <c r="L1265" i="4"/>
  <c r="K1265" i="4"/>
  <c r="J1265" i="4"/>
  <c r="N1264" i="4"/>
  <c r="M1264" i="4"/>
  <c r="L1264" i="4"/>
  <c r="K1264" i="4"/>
  <c r="J1264" i="4"/>
  <c r="N1263" i="4"/>
  <c r="M1263" i="4"/>
  <c r="L1263" i="4"/>
  <c r="K1263" i="4"/>
  <c r="J1263" i="4"/>
  <c r="N1262" i="4"/>
  <c r="M1262" i="4"/>
  <c r="L1262" i="4"/>
  <c r="K1262" i="4"/>
  <c r="J1262" i="4"/>
  <c r="N1261" i="4"/>
  <c r="M1261" i="4"/>
  <c r="L1261" i="4"/>
  <c r="K1261" i="4"/>
  <c r="J1261" i="4"/>
  <c r="N1260" i="4"/>
  <c r="M1260" i="4"/>
  <c r="L1260" i="4"/>
  <c r="K1260" i="4"/>
  <c r="J1260" i="4"/>
  <c r="N1259" i="4"/>
  <c r="M1259" i="4"/>
  <c r="L1259" i="4"/>
  <c r="K1259" i="4"/>
  <c r="J1259" i="4"/>
  <c r="N1258" i="4"/>
  <c r="M1258" i="4"/>
  <c r="L1258" i="4"/>
  <c r="K1258" i="4"/>
  <c r="J1258" i="4"/>
  <c r="N1257" i="4"/>
  <c r="M1257" i="4"/>
  <c r="L1257" i="4"/>
  <c r="K1257" i="4"/>
  <c r="J1257" i="4"/>
  <c r="N1256" i="4"/>
  <c r="M1256" i="4"/>
  <c r="L1256" i="4"/>
  <c r="K1256" i="4"/>
  <c r="J1256" i="4"/>
  <c r="N1255" i="4"/>
  <c r="M1255" i="4"/>
  <c r="L1255" i="4"/>
  <c r="K1255" i="4"/>
  <c r="J1255" i="4"/>
  <c r="N1254" i="4"/>
  <c r="M1254" i="4"/>
  <c r="L1254" i="4"/>
  <c r="K1254" i="4"/>
  <c r="J1254" i="4"/>
  <c r="N1253" i="4"/>
  <c r="M1253" i="4"/>
  <c r="L1253" i="4"/>
  <c r="K1253" i="4"/>
  <c r="J1253" i="4"/>
  <c r="N1252" i="4"/>
  <c r="M1252" i="4"/>
  <c r="L1252" i="4"/>
  <c r="K1252" i="4"/>
  <c r="J1252" i="4"/>
  <c r="N1251" i="4"/>
  <c r="M1251" i="4"/>
  <c r="L1251" i="4"/>
  <c r="K1251" i="4"/>
  <c r="J1251" i="4"/>
  <c r="N1250" i="4"/>
  <c r="M1250" i="4"/>
  <c r="L1250" i="4"/>
  <c r="K1250" i="4"/>
  <c r="J1250" i="4"/>
  <c r="N1249" i="4"/>
  <c r="M1249" i="4"/>
  <c r="L1249" i="4"/>
  <c r="K1249" i="4"/>
  <c r="J1249" i="4"/>
  <c r="N1248" i="4"/>
  <c r="M1248" i="4"/>
  <c r="L1248" i="4"/>
  <c r="K1248" i="4"/>
  <c r="J1248" i="4"/>
  <c r="N1247" i="4"/>
  <c r="M1247" i="4"/>
  <c r="L1247" i="4"/>
  <c r="K1247" i="4"/>
  <c r="J1247" i="4"/>
  <c r="N1246" i="4"/>
  <c r="M1246" i="4"/>
  <c r="L1246" i="4"/>
  <c r="K1246" i="4"/>
  <c r="J1246" i="4"/>
  <c r="N1245" i="4"/>
  <c r="M1245" i="4"/>
  <c r="L1245" i="4"/>
  <c r="K1245" i="4"/>
  <c r="J1245" i="4"/>
  <c r="N1244" i="4"/>
  <c r="M1244" i="4"/>
  <c r="L1244" i="4"/>
  <c r="K1244" i="4"/>
  <c r="J1244" i="4"/>
  <c r="N1243" i="4"/>
  <c r="M1243" i="4"/>
  <c r="L1243" i="4"/>
  <c r="K1243" i="4"/>
  <c r="J1243" i="4"/>
  <c r="N1242" i="4"/>
  <c r="M1242" i="4"/>
  <c r="L1242" i="4"/>
  <c r="K1242" i="4"/>
  <c r="J1242" i="4"/>
  <c r="N1241" i="4"/>
  <c r="M1241" i="4"/>
  <c r="L1241" i="4"/>
  <c r="K1241" i="4"/>
  <c r="J1241" i="4"/>
  <c r="N1240" i="4"/>
  <c r="M1240" i="4"/>
  <c r="L1240" i="4"/>
  <c r="K1240" i="4"/>
  <c r="J1240" i="4"/>
  <c r="N1239" i="4"/>
  <c r="M1239" i="4"/>
  <c r="L1239" i="4"/>
  <c r="K1239" i="4"/>
  <c r="J1239" i="4"/>
  <c r="N1238" i="4"/>
  <c r="M1238" i="4"/>
  <c r="L1238" i="4"/>
  <c r="K1238" i="4"/>
  <c r="J1238" i="4"/>
  <c r="N1237" i="4"/>
  <c r="M1237" i="4"/>
  <c r="L1237" i="4"/>
  <c r="K1237" i="4"/>
  <c r="J1237" i="4"/>
  <c r="N1236" i="4"/>
  <c r="M1236" i="4"/>
  <c r="L1236" i="4"/>
  <c r="K1236" i="4"/>
  <c r="J1236" i="4"/>
  <c r="N1235" i="4"/>
  <c r="M1235" i="4"/>
  <c r="L1235" i="4"/>
  <c r="K1235" i="4"/>
  <c r="J1235" i="4"/>
  <c r="N1234" i="4"/>
  <c r="M1234" i="4"/>
  <c r="L1234" i="4"/>
  <c r="K1234" i="4"/>
  <c r="J1234" i="4"/>
  <c r="N1233" i="4"/>
  <c r="M1233" i="4"/>
  <c r="L1233" i="4"/>
  <c r="K1233" i="4"/>
  <c r="J1233" i="4"/>
  <c r="N1232" i="4"/>
  <c r="M1232" i="4"/>
  <c r="L1232" i="4"/>
  <c r="K1232" i="4"/>
  <c r="J1232" i="4"/>
  <c r="N1231" i="4"/>
  <c r="M1231" i="4"/>
  <c r="L1231" i="4"/>
  <c r="K1231" i="4"/>
  <c r="J1231" i="4"/>
  <c r="N1230" i="4"/>
  <c r="M1230" i="4"/>
  <c r="L1230" i="4"/>
  <c r="K1230" i="4"/>
  <c r="J1230" i="4"/>
  <c r="N1229" i="4"/>
  <c r="M1229" i="4"/>
  <c r="L1229" i="4"/>
  <c r="K1229" i="4"/>
  <c r="J1229" i="4"/>
  <c r="N1228" i="4"/>
  <c r="M1228" i="4"/>
  <c r="L1228" i="4"/>
  <c r="K1228" i="4"/>
  <c r="J1228" i="4"/>
  <c r="N1227" i="4"/>
  <c r="M1227" i="4"/>
  <c r="L1227" i="4"/>
  <c r="K1227" i="4"/>
  <c r="J1227" i="4"/>
  <c r="N1226" i="4"/>
  <c r="M1226" i="4"/>
  <c r="L1226" i="4"/>
  <c r="K1226" i="4"/>
  <c r="J1226" i="4"/>
  <c r="N1225" i="4"/>
  <c r="M1225" i="4"/>
  <c r="L1225" i="4"/>
  <c r="K1225" i="4"/>
  <c r="J1225" i="4"/>
  <c r="N1224" i="4"/>
  <c r="M1224" i="4"/>
  <c r="L1224" i="4"/>
  <c r="K1224" i="4"/>
  <c r="J1224" i="4"/>
  <c r="N1223" i="4"/>
  <c r="M1223" i="4"/>
  <c r="L1223" i="4"/>
  <c r="K1223" i="4"/>
  <c r="J1223" i="4"/>
  <c r="N1222" i="4"/>
  <c r="M1222" i="4"/>
  <c r="L1222" i="4"/>
  <c r="K1222" i="4"/>
  <c r="J1222" i="4"/>
  <c r="N1221" i="4"/>
  <c r="M1221" i="4"/>
  <c r="L1221" i="4"/>
  <c r="K1221" i="4"/>
  <c r="J1221" i="4"/>
  <c r="N1220" i="4"/>
  <c r="M1220" i="4"/>
  <c r="L1220" i="4"/>
  <c r="K1220" i="4"/>
  <c r="J1220" i="4"/>
  <c r="N1219" i="4"/>
  <c r="M1219" i="4"/>
  <c r="L1219" i="4"/>
  <c r="K1219" i="4"/>
  <c r="J1219" i="4"/>
  <c r="N1218" i="4"/>
  <c r="M1218" i="4"/>
  <c r="L1218" i="4"/>
  <c r="K1218" i="4"/>
  <c r="J1218" i="4"/>
  <c r="N1217" i="4"/>
  <c r="M1217" i="4"/>
  <c r="L1217" i="4"/>
  <c r="K1217" i="4"/>
  <c r="J1217" i="4"/>
  <c r="N1216" i="4"/>
  <c r="M1216" i="4"/>
  <c r="L1216" i="4"/>
  <c r="K1216" i="4"/>
  <c r="J1216" i="4"/>
  <c r="N1215" i="4"/>
  <c r="M1215" i="4"/>
  <c r="L1215" i="4"/>
  <c r="K1215" i="4"/>
  <c r="J1215" i="4"/>
  <c r="N1214" i="4"/>
  <c r="M1214" i="4"/>
  <c r="L1214" i="4"/>
  <c r="K1214" i="4"/>
  <c r="J1214" i="4"/>
  <c r="N1213" i="4"/>
  <c r="M1213" i="4"/>
  <c r="L1213" i="4"/>
  <c r="K1213" i="4"/>
  <c r="J1213" i="4"/>
  <c r="N1212" i="4"/>
  <c r="M1212" i="4"/>
  <c r="L1212" i="4"/>
  <c r="K1212" i="4"/>
  <c r="J1212" i="4"/>
  <c r="N1211" i="4"/>
  <c r="M1211" i="4"/>
  <c r="L1211" i="4"/>
  <c r="K1211" i="4"/>
  <c r="J1211" i="4"/>
  <c r="N1210" i="4"/>
  <c r="M1210" i="4"/>
  <c r="L1210" i="4"/>
  <c r="K1210" i="4"/>
  <c r="J1210" i="4"/>
  <c r="N1209" i="4"/>
  <c r="M1209" i="4"/>
  <c r="L1209" i="4"/>
  <c r="K1209" i="4"/>
  <c r="J1209" i="4"/>
  <c r="N1208" i="4"/>
  <c r="M1208" i="4"/>
  <c r="L1208" i="4"/>
  <c r="K1208" i="4"/>
  <c r="J1208" i="4"/>
  <c r="N1207" i="4"/>
  <c r="M1207" i="4"/>
  <c r="L1207" i="4"/>
  <c r="K1207" i="4"/>
  <c r="J1207" i="4"/>
  <c r="N1206" i="4"/>
  <c r="M1206" i="4"/>
  <c r="L1206" i="4"/>
  <c r="K1206" i="4"/>
  <c r="J1206" i="4"/>
  <c r="N1205" i="4"/>
  <c r="M1205" i="4"/>
  <c r="L1205" i="4"/>
  <c r="K1205" i="4"/>
  <c r="J1205" i="4"/>
  <c r="N1204" i="4"/>
  <c r="M1204" i="4"/>
  <c r="L1204" i="4"/>
  <c r="K1204" i="4"/>
  <c r="J1204" i="4"/>
  <c r="N1203" i="4"/>
  <c r="M1203" i="4"/>
  <c r="L1203" i="4"/>
  <c r="K1203" i="4"/>
  <c r="J1203" i="4"/>
  <c r="N1202" i="4"/>
  <c r="M1202" i="4"/>
  <c r="L1202" i="4"/>
  <c r="K1202" i="4"/>
  <c r="J1202" i="4"/>
  <c r="N1201" i="4"/>
  <c r="M1201" i="4"/>
  <c r="L1201" i="4"/>
  <c r="K1201" i="4"/>
  <c r="J1201" i="4"/>
  <c r="N1200" i="4"/>
  <c r="M1200" i="4"/>
  <c r="L1200" i="4"/>
  <c r="K1200" i="4"/>
  <c r="J1200" i="4"/>
  <c r="N1199" i="4"/>
  <c r="M1199" i="4"/>
  <c r="L1199" i="4"/>
  <c r="K1199" i="4"/>
  <c r="J1199" i="4"/>
  <c r="N1198" i="4"/>
  <c r="M1198" i="4"/>
  <c r="L1198" i="4"/>
  <c r="K1198" i="4"/>
  <c r="J1198" i="4"/>
  <c r="N1197" i="4"/>
  <c r="M1197" i="4"/>
  <c r="L1197" i="4"/>
  <c r="K1197" i="4"/>
  <c r="J1197" i="4"/>
  <c r="N1196" i="4"/>
  <c r="M1196" i="4"/>
  <c r="L1196" i="4"/>
  <c r="K1196" i="4"/>
  <c r="J1196" i="4"/>
  <c r="N1195" i="4"/>
  <c r="M1195" i="4"/>
  <c r="L1195" i="4"/>
  <c r="K1195" i="4"/>
  <c r="J1195" i="4"/>
  <c r="N1194" i="4"/>
  <c r="M1194" i="4"/>
  <c r="L1194" i="4"/>
  <c r="K1194" i="4"/>
  <c r="J1194" i="4"/>
  <c r="N1193" i="4"/>
  <c r="M1193" i="4"/>
  <c r="L1193" i="4"/>
  <c r="K1193" i="4"/>
  <c r="J1193" i="4"/>
  <c r="N1192" i="4"/>
  <c r="M1192" i="4"/>
  <c r="L1192" i="4"/>
  <c r="K1192" i="4"/>
  <c r="J1192" i="4"/>
  <c r="N1191" i="4"/>
  <c r="M1191" i="4"/>
  <c r="L1191" i="4"/>
  <c r="K1191" i="4"/>
  <c r="J1191" i="4"/>
  <c r="N1190" i="4"/>
  <c r="M1190" i="4"/>
  <c r="L1190" i="4"/>
  <c r="K1190" i="4"/>
  <c r="J1190" i="4"/>
  <c r="N1189" i="4"/>
  <c r="M1189" i="4"/>
  <c r="L1189" i="4"/>
  <c r="K1189" i="4"/>
  <c r="J1189" i="4"/>
  <c r="N1188" i="4"/>
  <c r="M1188" i="4"/>
  <c r="L1188" i="4"/>
  <c r="K1188" i="4"/>
  <c r="J1188" i="4"/>
  <c r="N1187" i="4"/>
  <c r="M1187" i="4"/>
  <c r="L1187" i="4"/>
  <c r="K1187" i="4"/>
  <c r="J1187" i="4"/>
  <c r="N1186" i="4"/>
  <c r="M1186" i="4"/>
  <c r="L1186" i="4"/>
  <c r="K1186" i="4"/>
  <c r="J1186" i="4"/>
  <c r="N1185" i="4"/>
  <c r="M1185" i="4"/>
  <c r="L1185" i="4"/>
  <c r="K1185" i="4"/>
  <c r="J1185" i="4"/>
  <c r="N1184" i="4"/>
  <c r="M1184" i="4"/>
  <c r="L1184" i="4"/>
  <c r="K1184" i="4"/>
  <c r="J1184" i="4"/>
  <c r="N1183" i="4"/>
  <c r="M1183" i="4"/>
  <c r="L1183" i="4"/>
  <c r="K1183" i="4"/>
  <c r="J1183" i="4"/>
  <c r="N1182" i="4"/>
  <c r="M1182" i="4"/>
  <c r="L1182" i="4"/>
  <c r="K1182" i="4"/>
  <c r="J1182" i="4"/>
  <c r="N1181" i="4"/>
  <c r="M1181" i="4"/>
  <c r="L1181" i="4"/>
  <c r="K1181" i="4"/>
  <c r="J1181" i="4"/>
  <c r="N1180" i="4"/>
  <c r="M1180" i="4"/>
  <c r="L1180" i="4"/>
  <c r="K1180" i="4"/>
  <c r="J1180" i="4"/>
  <c r="N1179" i="4"/>
  <c r="M1179" i="4"/>
  <c r="L1179" i="4"/>
  <c r="K1179" i="4"/>
  <c r="J1179" i="4"/>
  <c r="N1178" i="4"/>
  <c r="M1178" i="4"/>
  <c r="L1178" i="4"/>
  <c r="K1178" i="4"/>
  <c r="J1178" i="4"/>
  <c r="N1177" i="4"/>
  <c r="M1177" i="4"/>
  <c r="L1177" i="4"/>
  <c r="K1177" i="4"/>
  <c r="J1177" i="4"/>
  <c r="N1176" i="4"/>
  <c r="M1176" i="4"/>
  <c r="L1176" i="4"/>
  <c r="K1176" i="4"/>
  <c r="J1176" i="4"/>
  <c r="N1175" i="4"/>
  <c r="M1175" i="4"/>
  <c r="L1175" i="4"/>
  <c r="K1175" i="4"/>
  <c r="J1175" i="4"/>
  <c r="N1174" i="4"/>
  <c r="M1174" i="4"/>
  <c r="L1174" i="4"/>
  <c r="K1174" i="4"/>
  <c r="J1174" i="4"/>
  <c r="N1173" i="4"/>
  <c r="M1173" i="4"/>
  <c r="L1173" i="4"/>
  <c r="K1173" i="4"/>
  <c r="J1173" i="4"/>
  <c r="N1172" i="4"/>
  <c r="M1172" i="4"/>
  <c r="L1172" i="4"/>
  <c r="K1172" i="4"/>
  <c r="J1172" i="4"/>
  <c r="N1171" i="4"/>
  <c r="M1171" i="4"/>
  <c r="L1171" i="4"/>
  <c r="K1171" i="4"/>
  <c r="J1171" i="4"/>
  <c r="N1170" i="4"/>
  <c r="M1170" i="4"/>
  <c r="L1170" i="4"/>
  <c r="K1170" i="4"/>
  <c r="J1170" i="4"/>
  <c r="N1169" i="4"/>
  <c r="M1169" i="4"/>
  <c r="L1169" i="4"/>
  <c r="K1169" i="4"/>
  <c r="J1169" i="4"/>
  <c r="N1168" i="4"/>
  <c r="M1168" i="4"/>
  <c r="L1168" i="4"/>
  <c r="K1168" i="4"/>
  <c r="J1168" i="4"/>
  <c r="N1167" i="4"/>
  <c r="M1167" i="4"/>
  <c r="L1167" i="4"/>
  <c r="K1167" i="4"/>
  <c r="J1167" i="4"/>
  <c r="N1166" i="4"/>
  <c r="M1166" i="4"/>
  <c r="L1166" i="4"/>
  <c r="K1166" i="4"/>
  <c r="J1166" i="4"/>
  <c r="N1165" i="4"/>
  <c r="M1165" i="4"/>
  <c r="L1165" i="4"/>
  <c r="K1165" i="4"/>
  <c r="J1165" i="4"/>
  <c r="N1164" i="4"/>
  <c r="M1164" i="4"/>
  <c r="L1164" i="4"/>
  <c r="K1164" i="4"/>
  <c r="J1164" i="4"/>
  <c r="N1163" i="4"/>
  <c r="M1163" i="4"/>
  <c r="L1163" i="4"/>
  <c r="K1163" i="4"/>
  <c r="J1163" i="4"/>
  <c r="N1162" i="4"/>
  <c r="M1162" i="4"/>
  <c r="L1162" i="4"/>
  <c r="K1162" i="4"/>
  <c r="J1162" i="4"/>
  <c r="N1161" i="4"/>
  <c r="M1161" i="4"/>
  <c r="L1161" i="4"/>
  <c r="K1161" i="4"/>
  <c r="J1161" i="4"/>
  <c r="N1160" i="4"/>
  <c r="M1160" i="4"/>
  <c r="L1160" i="4"/>
  <c r="K1160" i="4"/>
  <c r="J1160" i="4"/>
  <c r="N1159" i="4"/>
  <c r="M1159" i="4"/>
  <c r="L1159" i="4"/>
  <c r="K1159" i="4"/>
  <c r="J1159" i="4"/>
  <c r="N1158" i="4"/>
  <c r="M1158" i="4"/>
  <c r="L1158" i="4"/>
  <c r="K1158" i="4"/>
  <c r="J1158" i="4"/>
  <c r="N1157" i="4"/>
  <c r="M1157" i="4"/>
  <c r="L1157" i="4"/>
  <c r="K1157" i="4"/>
  <c r="J1157" i="4"/>
  <c r="N1156" i="4"/>
  <c r="M1156" i="4"/>
  <c r="L1156" i="4"/>
  <c r="K1156" i="4"/>
  <c r="J1156" i="4"/>
  <c r="N1155" i="4"/>
  <c r="M1155" i="4"/>
  <c r="L1155" i="4"/>
  <c r="K1155" i="4"/>
  <c r="J1155" i="4"/>
  <c r="N1154" i="4"/>
  <c r="M1154" i="4"/>
  <c r="L1154" i="4"/>
  <c r="K1154" i="4"/>
  <c r="J1154" i="4"/>
  <c r="N1153" i="4"/>
  <c r="M1153" i="4"/>
  <c r="L1153" i="4"/>
  <c r="K1153" i="4"/>
  <c r="J1153" i="4"/>
  <c r="N1152" i="4"/>
  <c r="M1152" i="4"/>
  <c r="L1152" i="4"/>
  <c r="K1152" i="4"/>
  <c r="J1152" i="4"/>
  <c r="N1151" i="4"/>
  <c r="M1151" i="4"/>
  <c r="L1151" i="4"/>
  <c r="K1151" i="4"/>
  <c r="J1151" i="4"/>
  <c r="N1150" i="4"/>
  <c r="M1150" i="4"/>
  <c r="L1150" i="4"/>
  <c r="K1150" i="4"/>
  <c r="J1150" i="4"/>
  <c r="N1149" i="4"/>
  <c r="M1149" i="4"/>
  <c r="L1149" i="4"/>
  <c r="K1149" i="4"/>
  <c r="J1149" i="4"/>
  <c r="N1148" i="4"/>
  <c r="M1148" i="4"/>
  <c r="L1148" i="4"/>
  <c r="K1148" i="4"/>
  <c r="J1148" i="4"/>
  <c r="N1147" i="4"/>
  <c r="M1147" i="4"/>
  <c r="L1147" i="4"/>
  <c r="K1147" i="4"/>
  <c r="J1147" i="4"/>
  <c r="N1146" i="4"/>
  <c r="M1146" i="4"/>
  <c r="L1146" i="4"/>
  <c r="K1146" i="4"/>
  <c r="J1146" i="4"/>
  <c r="N1145" i="4"/>
  <c r="M1145" i="4"/>
  <c r="L1145" i="4"/>
  <c r="K1145" i="4"/>
  <c r="J1145" i="4"/>
  <c r="N1144" i="4"/>
  <c r="M1144" i="4"/>
  <c r="L1144" i="4"/>
  <c r="K1144" i="4"/>
  <c r="J1144" i="4"/>
  <c r="N1143" i="4"/>
  <c r="M1143" i="4"/>
  <c r="L1143" i="4"/>
  <c r="K1143" i="4"/>
  <c r="J1143" i="4"/>
  <c r="N1142" i="4"/>
  <c r="M1142" i="4"/>
  <c r="L1142" i="4"/>
  <c r="K1142" i="4"/>
  <c r="J1142" i="4"/>
  <c r="N1141" i="4"/>
  <c r="M1141" i="4"/>
  <c r="L1141" i="4"/>
  <c r="K1141" i="4"/>
  <c r="J1141" i="4"/>
  <c r="N1140" i="4"/>
  <c r="M1140" i="4"/>
  <c r="L1140" i="4"/>
  <c r="K1140" i="4"/>
  <c r="J1140" i="4"/>
  <c r="N1139" i="4"/>
  <c r="M1139" i="4"/>
  <c r="L1139" i="4"/>
  <c r="K1139" i="4"/>
  <c r="J1139" i="4"/>
  <c r="N1138" i="4"/>
  <c r="M1138" i="4"/>
  <c r="L1138" i="4"/>
  <c r="K1138" i="4"/>
  <c r="J1138" i="4"/>
  <c r="N1137" i="4"/>
  <c r="M1137" i="4"/>
  <c r="L1137" i="4"/>
  <c r="K1137" i="4"/>
  <c r="J1137" i="4"/>
  <c r="N1136" i="4"/>
  <c r="M1136" i="4"/>
  <c r="L1136" i="4"/>
  <c r="K1136" i="4"/>
  <c r="J1136" i="4"/>
  <c r="N1135" i="4"/>
  <c r="M1135" i="4"/>
  <c r="L1135" i="4"/>
  <c r="K1135" i="4"/>
  <c r="J1135" i="4"/>
  <c r="N1134" i="4"/>
  <c r="M1134" i="4"/>
  <c r="L1134" i="4"/>
  <c r="K1134" i="4"/>
  <c r="J1134" i="4"/>
  <c r="N1133" i="4"/>
  <c r="M1133" i="4"/>
  <c r="L1133" i="4"/>
  <c r="K1133" i="4"/>
  <c r="J1133" i="4"/>
  <c r="N1132" i="4"/>
  <c r="M1132" i="4"/>
  <c r="L1132" i="4"/>
  <c r="K1132" i="4"/>
  <c r="J1132" i="4"/>
  <c r="N1131" i="4"/>
  <c r="M1131" i="4"/>
  <c r="L1131" i="4"/>
  <c r="K1131" i="4"/>
  <c r="J1131" i="4"/>
  <c r="N1130" i="4"/>
  <c r="M1130" i="4"/>
  <c r="L1130" i="4"/>
  <c r="K1130" i="4"/>
  <c r="J1130" i="4"/>
  <c r="N1129" i="4"/>
  <c r="M1129" i="4"/>
  <c r="L1129" i="4"/>
  <c r="K1129" i="4"/>
  <c r="J1129" i="4"/>
  <c r="N1128" i="4"/>
  <c r="M1128" i="4"/>
  <c r="L1128" i="4"/>
  <c r="K1128" i="4"/>
  <c r="J1128" i="4"/>
  <c r="N1127" i="4"/>
  <c r="M1127" i="4"/>
  <c r="L1127" i="4"/>
  <c r="K1127" i="4"/>
  <c r="J1127" i="4"/>
  <c r="N1126" i="4"/>
  <c r="M1126" i="4"/>
  <c r="L1126" i="4"/>
  <c r="K1126" i="4"/>
  <c r="J1126" i="4"/>
  <c r="N1125" i="4"/>
  <c r="M1125" i="4"/>
  <c r="L1125" i="4"/>
  <c r="K1125" i="4"/>
  <c r="J1125" i="4"/>
  <c r="N1124" i="4"/>
  <c r="M1124" i="4"/>
  <c r="L1124" i="4"/>
  <c r="K1124" i="4"/>
  <c r="J1124" i="4"/>
  <c r="N1123" i="4"/>
  <c r="M1123" i="4"/>
  <c r="L1123" i="4"/>
  <c r="K1123" i="4"/>
  <c r="J1123" i="4"/>
  <c r="N1122" i="4"/>
  <c r="M1122" i="4"/>
  <c r="L1122" i="4"/>
  <c r="K1122" i="4"/>
  <c r="J1122" i="4"/>
  <c r="N1121" i="4"/>
  <c r="M1121" i="4"/>
  <c r="L1121" i="4"/>
  <c r="K1121" i="4"/>
  <c r="J1121" i="4"/>
  <c r="N1120" i="4"/>
  <c r="M1120" i="4"/>
  <c r="L1120" i="4"/>
  <c r="K1120" i="4"/>
  <c r="J1120" i="4"/>
  <c r="N1119" i="4"/>
  <c r="M1119" i="4"/>
  <c r="L1119" i="4"/>
  <c r="K1119" i="4"/>
  <c r="J1119" i="4"/>
  <c r="N1118" i="4"/>
  <c r="M1118" i="4"/>
  <c r="L1118" i="4"/>
  <c r="K1118" i="4"/>
  <c r="J1118" i="4"/>
  <c r="N1117" i="4"/>
  <c r="M1117" i="4"/>
  <c r="L1117" i="4"/>
  <c r="K1117" i="4"/>
  <c r="J1117" i="4"/>
  <c r="N1116" i="4"/>
  <c r="M1116" i="4"/>
  <c r="L1116" i="4"/>
  <c r="K1116" i="4"/>
  <c r="J1116" i="4"/>
  <c r="N1115" i="4"/>
  <c r="M1115" i="4"/>
  <c r="L1115" i="4"/>
  <c r="K1115" i="4"/>
  <c r="J1115" i="4"/>
  <c r="N1114" i="4"/>
  <c r="M1114" i="4"/>
  <c r="L1114" i="4"/>
  <c r="K1114" i="4"/>
  <c r="J1114" i="4"/>
  <c r="N1113" i="4"/>
  <c r="M1113" i="4"/>
  <c r="L1113" i="4"/>
  <c r="K1113" i="4"/>
  <c r="J1113" i="4"/>
  <c r="N1112" i="4"/>
  <c r="M1112" i="4"/>
  <c r="L1112" i="4"/>
  <c r="K1112" i="4"/>
  <c r="J1112" i="4"/>
  <c r="N1111" i="4"/>
  <c r="M1111" i="4"/>
  <c r="L1111" i="4"/>
  <c r="K1111" i="4"/>
  <c r="J1111" i="4"/>
  <c r="N1110" i="4"/>
  <c r="M1110" i="4"/>
  <c r="L1110" i="4"/>
  <c r="K1110" i="4"/>
  <c r="J1110" i="4"/>
  <c r="N1109" i="4"/>
  <c r="M1109" i="4"/>
  <c r="L1109" i="4"/>
  <c r="K1109" i="4"/>
  <c r="J1109" i="4"/>
  <c r="N1108" i="4"/>
  <c r="M1108" i="4"/>
  <c r="L1108" i="4"/>
  <c r="K1108" i="4"/>
  <c r="J1108" i="4"/>
  <c r="N1107" i="4"/>
  <c r="M1107" i="4"/>
  <c r="L1107" i="4"/>
  <c r="K1107" i="4"/>
  <c r="J1107" i="4"/>
  <c r="N1106" i="4"/>
  <c r="M1106" i="4"/>
  <c r="L1106" i="4"/>
  <c r="K1106" i="4"/>
  <c r="J1106" i="4"/>
  <c r="N1105" i="4"/>
  <c r="M1105" i="4"/>
  <c r="L1105" i="4"/>
  <c r="K1105" i="4"/>
  <c r="J1105" i="4"/>
  <c r="N1104" i="4"/>
  <c r="M1104" i="4"/>
  <c r="L1104" i="4"/>
  <c r="K1104" i="4"/>
  <c r="J1104" i="4"/>
  <c r="N1103" i="4"/>
  <c r="M1103" i="4"/>
  <c r="L1103" i="4"/>
  <c r="K1103" i="4"/>
  <c r="J1103" i="4"/>
  <c r="N1102" i="4"/>
  <c r="M1102" i="4"/>
  <c r="L1102" i="4"/>
  <c r="K1102" i="4"/>
  <c r="J1102" i="4"/>
  <c r="N1101" i="4"/>
  <c r="M1101" i="4"/>
  <c r="L1101" i="4"/>
  <c r="K1101" i="4"/>
  <c r="J1101" i="4"/>
  <c r="N1100" i="4"/>
  <c r="M1100" i="4"/>
  <c r="L1100" i="4"/>
  <c r="K1100" i="4"/>
  <c r="J1100" i="4"/>
  <c r="N1099" i="4"/>
  <c r="M1099" i="4"/>
  <c r="L1099" i="4"/>
  <c r="K1099" i="4"/>
  <c r="J1099" i="4"/>
  <c r="N1098" i="4"/>
  <c r="M1098" i="4"/>
  <c r="L1098" i="4"/>
  <c r="K1098" i="4"/>
  <c r="J1098" i="4"/>
  <c r="N1097" i="4"/>
  <c r="M1097" i="4"/>
  <c r="L1097" i="4"/>
  <c r="K1097" i="4"/>
  <c r="J1097" i="4"/>
  <c r="N1096" i="4"/>
  <c r="M1096" i="4"/>
  <c r="L1096" i="4"/>
  <c r="K1096" i="4"/>
  <c r="J1096" i="4"/>
  <c r="N1095" i="4"/>
  <c r="M1095" i="4"/>
  <c r="L1095" i="4"/>
  <c r="K1095" i="4"/>
  <c r="J1095" i="4"/>
  <c r="N1094" i="4"/>
  <c r="M1094" i="4"/>
  <c r="L1094" i="4"/>
  <c r="K1094" i="4"/>
  <c r="J1094" i="4"/>
  <c r="N1093" i="4"/>
  <c r="M1093" i="4"/>
  <c r="L1093" i="4"/>
  <c r="K1093" i="4"/>
  <c r="J1093" i="4"/>
  <c r="N1092" i="4"/>
  <c r="M1092" i="4"/>
  <c r="L1092" i="4"/>
  <c r="K1092" i="4"/>
  <c r="J1092" i="4"/>
  <c r="N1091" i="4"/>
  <c r="M1091" i="4"/>
  <c r="L1091" i="4"/>
  <c r="K1091" i="4"/>
  <c r="J1091" i="4"/>
  <c r="N1090" i="4"/>
  <c r="M1090" i="4"/>
  <c r="L1090" i="4"/>
  <c r="K1090" i="4"/>
  <c r="J1090" i="4"/>
  <c r="N1089" i="4"/>
  <c r="M1089" i="4"/>
  <c r="L1089" i="4"/>
  <c r="K1089" i="4"/>
  <c r="J1089" i="4"/>
  <c r="N1088" i="4"/>
  <c r="M1088" i="4"/>
  <c r="L1088" i="4"/>
  <c r="K1088" i="4"/>
  <c r="J1088" i="4"/>
  <c r="N1087" i="4"/>
  <c r="M1087" i="4"/>
  <c r="L1087" i="4"/>
  <c r="K1087" i="4"/>
  <c r="J1087" i="4"/>
  <c r="N1086" i="4"/>
  <c r="M1086" i="4"/>
  <c r="L1086" i="4"/>
  <c r="K1086" i="4"/>
  <c r="J1086" i="4"/>
  <c r="N1085" i="4"/>
  <c r="M1085" i="4"/>
  <c r="L1085" i="4"/>
  <c r="K1085" i="4"/>
  <c r="J1085" i="4"/>
  <c r="N1084" i="4"/>
  <c r="M1084" i="4"/>
  <c r="L1084" i="4"/>
  <c r="K1084" i="4"/>
  <c r="J1084" i="4"/>
  <c r="N1083" i="4"/>
  <c r="M1083" i="4"/>
  <c r="L1083" i="4"/>
  <c r="K1083" i="4"/>
  <c r="J1083" i="4"/>
  <c r="N1082" i="4"/>
  <c r="M1082" i="4"/>
  <c r="L1082" i="4"/>
  <c r="K1082" i="4"/>
  <c r="J1082" i="4"/>
  <c r="N1081" i="4"/>
  <c r="M1081" i="4"/>
  <c r="L1081" i="4"/>
  <c r="K1081" i="4"/>
  <c r="J1081" i="4"/>
  <c r="N1080" i="4"/>
  <c r="M1080" i="4"/>
  <c r="L1080" i="4"/>
  <c r="K1080" i="4"/>
  <c r="J1080" i="4"/>
  <c r="N1079" i="4"/>
  <c r="M1079" i="4"/>
  <c r="L1079" i="4"/>
  <c r="K1079" i="4"/>
  <c r="J1079" i="4"/>
  <c r="N1078" i="4"/>
  <c r="M1078" i="4"/>
  <c r="L1078" i="4"/>
  <c r="K1078" i="4"/>
  <c r="J1078" i="4"/>
  <c r="N1077" i="4"/>
  <c r="M1077" i="4"/>
  <c r="L1077" i="4"/>
  <c r="K1077" i="4"/>
  <c r="J1077" i="4"/>
  <c r="N1076" i="4"/>
  <c r="M1076" i="4"/>
  <c r="L1076" i="4"/>
  <c r="K1076" i="4"/>
  <c r="J1076" i="4"/>
  <c r="N1075" i="4"/>
  <c r="M1075" i="4"/>
  <c r="L1075" i="4"/>
  <c r="K1075" i="4"/>
  <c r="J1075" i="4"/>
  <c r="N1074" i="4"/>
  <c r="M1074" i="4"/>
  <c r="L1074" i="4"/>
  <c r="K1074" i="4"/>
  <c r="J1074" i="4"/>
  <c r="N1073" i="4"/>
  <c r="M1073" i="4"/>
  <c r="L1073" i="4"/>
  <c r="K1073" i="4"/>
  <c r="J1073" i="4"/>
  <c r="N1072" i="4"/>
  <c r="M1072" i="4"/>
  <c r="L1072" i="4"/>
  <c r="K1072" i="4"/>
  <c r="J1072" i="4"/>
  <c r="N1071" i="4"/>
  <c r="M1071" i="4"/>
  <c r="L1071" i="4"/>
  <c r="K1071" i="4"/>
  <c r="J1071" i="4"/>
  <c r="N1070" i="4"/>
  <c r="M1070" i="4"/>
  <c r="L1070" i="4"/>
  <c r="K1070" i="4"/>
  <c r="J1070" i="4"/>
  <c r="N1069" i="4"/>
  <c r="M1069" i="4"/>
  <c r="L1069" i="4"/>
  <c r="K1069" i="4"/>
  <c r="J1069" i="4"/>
  <c r="N1068" i="4"/>
  <c r="M1068" i="4"/>
  <c r="L1068" i="4"/>
  <c r="K1068" i="4"/>
  <c r="J1068" i="4"/>
  <c r="N1067" i="4"/>
  <c r="M1067" i="4"/>
  <c r="L1067" i="4"/>
  <c r="K1067" i="4"/>
  <c r="J1067" i="4"/>
  <c r="N1066" i="4"/>
  <c r="M1066" i="4"/>
  <c r="L1066" i="4"/>
  <c r="K1066" i="4"/>
  <c r="J1066" i="4"/>
  <c r="N1065" i="4"/>
  <c r="M1065" i="4"/>
  <c r="L1065" i="4"/>
  <c r="K1065" i="4"/>
  <c r="J1065" i="4"/>
  <c r="N1064" i="4"/>
  <c r="M1064" i="4"/>
  <c r="L1064" i="4"/>
  <c r="K1064" i="4"/>
  <c r="J1064" i="4"/>
  <c r="N1063" i="4"/>
  <c r="M1063" i="4"/>
  <c r="L1063" i="4"/>
  <c r="K1063" i="4"/>
  <c r="J1063" i="4"/>
  <c r="N1062" i="4"/>
  <c r="M1062" i="4"/>
  <c r="L1062" i="4"/>
  <c r="K1062" i="4"/>
  <c r="J1062" i="4"/>
  <c r="N1061" i="4"/>
  <c r="M1061" i="4"/>
  <c r="L1061" i="4"/>
  <c r="K1061" i="4"/>
  <c r="J1061" i="4"/>
  <c r="N1060" i="4"/>
  <c r="M1060" i="4"/>
  <c r="L1060" i="4"/>
  <c r="K1060" i="4"/>
  <c r="J1060" i="4"/>
  <c r="N1059" i="4"/>
  <c r="M1059" i="4"/>
  <c r="L1059" i="4"/>
  <c r="K1059" i="4"/>
  <c r="J1059" i="4"/>
  <c r="N1058" i="4"/>
  <c r="M1058" i="4"/>
  <c r="L1058" i="4"/>
  <c r="K1058" i="4"/>
  <c r="J1058" i="4"/>
  <c r="N1057" i="4"/>
  <c r="M1057" i="4"/>
  <c r="L1057" i="4"/>
  <c r="K1057" i="4"/>
  <c r="J1057" i="4"/>
  <c r="N1056" i="4"/>
  <c r="M1056" i="4"/>
  <c r="L1056" i="4"/>
  <c r="K1056" i="4"/>
  <c r="J1056" i="4"/>
  <c r="N1055" i="4"/>
  <c r="M1055" i="4"/>
  <c r="L1055" i="4"/>
  <c r="K1055" i="4"/>
  <c r="J1055" i="4"/>
  <c r="N1054" i="4"/>
  <c r="M1054" i="4"/>
  <c r="L1054" i="4"/>
  <c r="K1054" i="4"/>
  <c r="J1054" i="4"/>
  <c r="N1053" i="4"/>
  <c r="M1053" i="4"/>
  <c r="L1053" i="4"/>
  <c r="K1053" i="4"/>
  <c r="J1053" i="4"/>
  <c r="N1052" i="4"/>
  <c r="M1052" i="4"/>
  <c r="L1052" i="4"/>
  <c r="K1052" i="4"/>
  <c r="J1052" i="4"/>
  <c r="N1051" i="4"/>
  <c r="M1051" i="4"/>
  <c r="L1051" i="4"/>
  <c r="K1051" i="4"/>
  <c r="J1051" i="4"/>
  <c r="N1050" i="4"/>
  <c r="M1050" i="4"/>
  <c r="L1050" i="4"/>
  <c r="K1050" i="4"/>
  <c r="J1050" i="4"/>
  <c r="N1049" i="4"/>
  <c r="M1049" i="4"/>
  <c r="L1049" i="4"/>
  <c r="K1049" i="4"/>
  <c r="J1049" i="4"/>
  <c r="N1048" i="4"/>
  <c r="M1048" i="4"/>
  <c r="L1048" i="4"/>
  <c r="K1048" i="4"/>
  <c r="J1048" i="4"/>
  <c r="N1047" i="4"/>
  <c r="M1047" i="4"/>
  <c r="L1047" i="4"/>
  <c r="K1047" i="4"/>
  <c r="J1047" i="4"/>
  <c r="N1046" i="4"/>
  <c r="M1046" i="4"/>
  <c r="L1046" i="4"/>
  <c r="K1046" i="4"/>
  <c r="J1046" i="4"/>
  <c r="N1045" i="4"/>
  <c r="M1045" i="4"/>
  <c r="L1045" i="4"/>
  <c r="K1045" i="4"/>
  <c r="J1045" i="4"/>
  <c r="N1044" i="4"/>
  <c r="M1044" i="4"/>
  <c r="L1044" i="4"/>
  <c r="K1044" i="4"/>
  <c r="J1044" i="4"/>
  <c r="N1043" i="4"/>
  <c r="M1043" i="4"/>
  <c r="L1043" i="4"/>
  <c r="K1043" i="4"/>
  <c r="J1043" i="4"/>
  <c r="N1042" i="4"/>
  <c r="M1042" i="4"/>
  <c r="L1042" i="4"/>
  <c r="K1042" i="4"/>
  <c r="J1042" i="4"/>
  <c r="N1041" i="4"/>
  <c r="M1041" i="4"/>
  <c r="L1041" i="4"/>
  <c r="K1041" i="4"/>
  <c r="J1041" i="4"/>
  <c r="N1040" i="4"/>
  <c r="M1040" i="4"/>
  <c r="L1040" i="4"/>
  <c r="K1040" i="4"/>
  <c r="J1040" i="4"/>
  <c r="N1039" i="4"/>
  <c r="M1039" i="4"/>
  <c r="L1039" i="4"/>
  <c r="K1039" i="4"/>
  <c r="J1039" i="4"/>
  <c r="N1038" i="4"/>
  <c r="M1038" i="4"/>
  <c r="L1038" i="4"/>
  <c r="K1038" i="4"/>
  <c r="J1038" i="4"/>
  <c r="N1037" i="4"/>
  <c r="M1037" i="4"/>
  <c r="L1037" i="4"/>
  <c r="K1037" i="4"/>
  <c r="J1037" i="4"/>
  <c r="N1036" i="4"/>
  <c r="M1036" i="4"/>
  <c r="L1036" i="4"/>
  <c r="K1036" i="4"/>
  <c r="J1036" i="4"/>
  <c r="N1035" i="4"/>
  <c r="M1035" i="4"/>
  <c r="L1035" i="4"/>
  <c r="K1035" i="4"/>
  <c r="J1035" i="4"/>
  <c r="N1034" i="4"/>
  <c r="M1034" i="4"/>
  <c r="L1034" i="4"/>
  <c r="K1034" i="4"/>
  <c r="J1034" i="4"/>
  <c r="N1033" i="4"/>
  <c r="M1033" i="4"/>
  <c r="L1033" i="4"/>
  <c r="K1033" i="4"/>
  <c r="J1033" i="4"/>
  <c r="N1032" i="4"/>
  <c r="M1032" i="4"/>
  <c r="L1032" i="4"/>
  <c r="K1032" i="4"/>
  <c r="J1032" i="4"/>
  <c r="N1031" i="4"/>
  <c r="M1031" i="4"/>
  <c r="L1031" i="4"/>
  <c r="K1031" i="4"/>
  <c r="J1031" i="4"/>
  <c r="N1030" i="4"/>
  <c r="M1030" i="4"/>
  <c r="L1030" i="4"/>
  <c r="K1030" i="4"/>
  <c r="J1030" i="4"/>
  <c r="N1029" i="4"/>
  <c r="M1029" i="4"/>
  <c r="L1029" i="4"/>
  <c r="K1029" i="4"/>
  <c r="J1029" i="4"/>
  <c r="N1028" i="4"/>
  <c r="M1028" i="4"/>
  <c r="L1028" i="4"/>
  <c r="K1028" i="4"/>
  <c r="J1028" i="4"/>
  <c r="N1027" i="4"/>
  <c r="M1027" i="4"/>
  <c r="L1027" i="4"/>
  <c r="K1027" i="4"/>
  <c r="J1027" i="4"/>
  <c r="N1026" i="4"/>
  <c r="M1026" i="4"/>
  <c r="L1026" i="4"/>
  <c r="K1026" i="4"/>
  <c r="J1026" i="4"/>
  <c r="N1025" i="4"/>
  <c r="M1025" i="4"/>
  <c r="L1025" i="4"/>
  <c r="K1025" i="4"/>
  <c r="J1025" i="4"/>
  <c r="N1024" i="4"/>
  <c r="M1024" i="4"/>
  <c r="L1024" i="4"/>
  <c r="K1024" i="4"/>
  <c r="J1024" i="4"/>
  <c r="N1023" i="4"/>
  <c r="M1023" i="4"/>
  <c r="L1023" i="4"/>
  <c r="K1023" i="4"/>
  <c r="J1023" i="4"/>
  <c r="N1022" i="4"/>
  <c r="M1022" i="4"/>
  <c r="L1022" i="4"/>
  <c r="K1022" i="4"/>
  <c r="J1022" i="4"/>
  <c r="N1021" i="4"/>
  <c r="M1021" i="4"/>
  <c r="L1021" i="4"/>
  <c r="K1021" i="4"/>
  <c r="J1021" i="4"/>
  <c r="N1020" i="4"/>
  <c r="M1020" i="4"/>
  <c r="L1020" i="4"/>
  <c r="K1020" i="4"/>
  <c r="J1020" i="4"/>
  <c r="N1019" i="4"/>
  <c r="M1019" i="4"/>
  <c r="L1019" i="4"/>
  <c r="K1019" i="4"/>
  <c r="J1019" i="4"/>
  <c r="N1018" i="4"/>
  <c r="M1018" i="4"/>
  <c r="L1018" i="4"/>
  <c r="K1018" i="4"/>
  <c r="J1018" i="4"/>
  <c r="N1017" i="4"/>
  <c r="M1017" i="4"/>
  <c r="L1017" i="4"/>
  <c r="K1017" i="4"/>
  <c r="J1017" i="4"/>
  <c r="N1016" i="4"/>
  <c r="M1016" i="4"/>
  <c r="L1016" i="4"/>
  <c r="K1016" i="4"/>
  <c r="J1016" i="4"/>
  <c r="N1015" i="4"/>
  <c r="M1015" i="4"/>
  <c r="L1015" i="4"/>
  <c r="K1015" i="4"/>
  <c r="J1015" i="4"/>
  <c r="N1014" i="4"/>
  <c r="M1014" i="4"/>
  <c r="L1014" i="4"/>
  <c r="K1014" i="4"/>
  <c r="J1014" i="4"/>
  <c r="N1013" i="4"/>
  <c r="M1013" i="4"/>
  <c r="L1013" i="4"/>
  <c r="K1013" i="4"/>
  <c r="J1013" i="4"/>
  <c r="N1012" i="4"/>
  <c r="M1012" i="4"/>
  <c r="L1012" i="4"/>
  <c r="K1012" i="4"/>
  <c r="J1012" i="4"/>
  <c r="N1011" i="4"/>
  <c r="M1011" i="4"/>
  <c r="L1011" i="4"/>
  <c r="K1011" i="4"/>
  <c r="J1011" i="4"/>
  <c r="N1010" i="4"/>
  <c r="M1010" i="4"/>
  <c r="L1010" i="4"/>
  <c r="K1010" i="4"/>
  <c r="J1010" i="4"/>
  <c r="N1009" i="4"/>
  <c r="M1009" i="4"/>
  <c r="L1009" i="4"/>
  <c r="K1009" i="4"/>
  <c r="J1009" i="4"/>
  <c r="N1008" i="4"/>
  <c r="M1008" i="4"/>
  <c r="L1008" i="4"/>
  <c r="K1008" i="4"/>
  <c r="J1008" i="4"/>
  <c r="N1007" i="4"/>
  <c r="M1007" i="4"/>
  <c r="L1007" i="4"/>
  <c r="K1007" i="4"/>
  <c r="J1007" i="4"/>
  <c r="N1006" i="4"/>
  <c r="M1006" i="4"/>
  <c r="L1006" i="4"/>
  <c r="K1006" i="4"/>
  <c r="J1006" i="4"/>
  <c r="N1005" i="4"/>
  <c r="M1005" i="4"/>
  <c r="L1005" i="4"/>
  <c r="K1005" i="4"/>
  <c r="J1005" i="4"/>
  <c r="N1004" i="4"/>
  <c r="M1004" i="4"/>
  <c r="L1004" i="4"/>
  <c r="K1004" i="4"/>
  <c r="J1004" i="4"/>
  <c r="N1003" i="4"/>
  <c r="M1003" i="4"/>
  <c r="L1003" i="4"/>
  <c r="K1003" i="4"/>
  <c r="J1003" i="4"/>
  <c r="N1002" i="4"/>
  <c r="M1002" i="4"/>
  <c r="L1002" i="4"/>
  <c r="K1002" i="4"/>
  <c r="J1002" i="4"/>
  <c r="N1001" i="4"/>
  <c r="M1001" i="4"/>
  <c r="L1001" i="4"/>
  <c r="K1001" i="4"/>
  <c r="J1001" i="4"/>
  <c r="N1000" i="4"/>
  <c r="M1000" i="4"/>
  <c r="L1000" i="4"/>
  <c r="K1000" i="4"/>
  <c r="J1000" i="4"/>
  <c r="N999" i="4"/>
  <c r="M999" i="4"/>
  <c r="L999" i="4"/>
  <c r="K999" i="4"/>
  <c r="J999" i="4"/>
  <c r="N998" i="4"/>
  <c r="M998" i="4"/>
  <c r="L998" i="4"/>
  <c r="K998" i="4"/>
  <c r="J998" i="4"/>
  <c r="N997" i="4"/>
  <c r="M997" i="4"/>
  <c r="L997" i="4"/>
  <c r="K997" i="4"/>
  <c r="J997" i="4"/>
  <c r="N996" i="4"/>
  <c r="M996" i="4"/>
  <c r="L996" i="4"/>
  <c r="K996" i="4"/>
  <c r="J996" i="4"/>
  <c r="N995" i="4"/>
  <c r="M995" i="4"/>
  <c r="L995" i="4"/>
  <c r="K995" i="4"/>
  <c r="J995" i="4"/>
  <c r="N994" i="4"/>
  <c r="M994" i="4"/>
  <c r="L994" i="4"/>
  <c r="K994" i="4"/>
  <c r="J994" i="4"/>
  <c r="N993" i="4"/>
  <c r="M993" i="4"/>
  <c r="L993" i="4"/>
  <c r="K993" i="4"/>
  <c r="J993" i="4"/>
  <c r="N992" i="4"/>
  <c r="M992" i="4"/>
  <c r="L992" i="4"/>
  <c r="K992" i="4"/>
  <c r="J992" i="4"/>
  <c r="N991" i="4"/>
  <c r="M991" i="4"/>
  <c r="L991" i="4"/>
  <c r="K991" i="4"/>
  <c r="J991" i="4"/>
  <c r="N990" i="4"/>
  <c r="M990" i="4"/>
  <c r="L990" i="4"/>
  <c r="K990" i="4"/>
  <c r="J990" i="4"/>
  <c r="N989" i="4"/>
  <c r="M989" i="4"/>
  <c r="L989" i="4"/>
  <c r="K989" i="4"/>
  <c r="J989" i="4"/>
  <c r="N988" i="4"/>
  <c r="M988" i="4"/>
  <c r="L988" i="4"/>
  <c r="K988" i="4"/>
  <c r="J988" i="4"/>
  <c r="N987" i="4"/>
  <c r="M987" i="4"/>
  <c r="L987" i="4"/>
  <c r="K987" i="4"/>
  <c r="J987" i="4"/>
  <c r="N986" i="4"/>
  <c r="M986" i="4"/>
  <c r="L986" i="4"/>
  <c r="K986" i="4"/>
  <c r="J986" i="4"/>
  <c r="N985" i="4"/>
  <c r="M985" i="4"/>
  <c r="L985" i="4"/>
  <c r="K985" i="4"/>
  <c r="J985" i="4"/>
  <c r="N984" i="4"/>
  <c r="M984" i="4"/>
  <c r="L984" i="4"/>
  <c r="K984" i="4"/>
  <c r="J984" i="4"/>
  <c r="N983" i="4"/>
  <c r="M983" i="4"/>
  <c r="L983" i="4"/>
  <c r="K983" i="4"/>
  <c r="J983" i="4"/>
  <c r="N982" i="4"/>
  <c r="M982" i="4"/>
  <c r="L982" i="4"/>
  <c r="K982" i="4"/>
  <c r="J982" i="4"/>
  <c r="N981" i="4"/>
  <c r="M981" i="4"/>
  <c r="L981" i="4"/>
  <c r="K981" i="4"/>
  <c r="J981" i="4"/>
  <c r="N980" i="4"/>
  <c r="M980" i="4"/>
  <c r="L980" i="4"/>
  <c r="K980" i="4"/>
  <c r="J980" i="4"/>
  <c r="N979" i="4"/>
  <c r="M979" i="4"/>
  <c r="L979" i="4"/>
  <c r="K979" i="4"/>
  <c r="J979" i="4"/>
  <c r="N978" i="4"/>
  <c r="M978" i="4"/>
  <c r="L978" i="4"/>
  <c r="K978" i="4"/>
  <c r="J978" i="4"/>
  <c r="N977" i="4"/>
  <c r="M977" i="4"/>
  <c r="L977" i="4"/>
  <c r="K977" i="4"/>
  <c r="J977" i="4"/>
  <c r="N976" i="4"/>
  <c r="M976" i="4"/>
  <c r="L976" i="4"/>
  <c r="K976" i="4"/>
  <c r="J976" i="4"/>
  <c r="N975" i="4"/>
  <c r="M975" i="4"/>
  <c r="L975" i="4"/>
  <c r="K975" i="4"/>
  <c r="J975" i="4"/>
  <c r="N974" i="4"/>
  <c r="M974" i="4"/>
  <c r="L974" i="4"/>
  <c r="K974" i="4"/>
  <c r="J974" i="4"/>
  <c r="N973" i="4"/>
  <c r="M973" i="4"/>
  <c r="L973" i="4"/>
  <c r="K973" i="4"/>
  <c r="J973" i="4"/>
  <c r="N972" i="4"/>
  <c r="M972" i="4"/>
  <c r="L972" i="4"/>
  <c r="K972" i="4"/>
  <c r="J972" i="4"/>
  <c r="N971" i="4"/>
  <c r="M971" i="4"/>
  <c r="L971" i="4"/>
  <c r="K971" i="4"/>
  <c r="J971" i="4"/>
  <c r="N970" i="4"/>
  <c r="M970" i="4"/>
  <c r="L970" i="4"/>
  <c r="K970" i="4"/>
  <c r="J970" i="4"/>
  <c r="N969" i="4"/>
  <c r="M969" i="4"/>
  <c r="L969" i="4"/>
  <c r="K969" i="4"/>
  <c r="J969" i="4"/>
  <c r="N968" i="4"/>
  <c r="M968" i="4"/>
  <c r="L968" i="4"/>
  <c r="K968" i="4"/>
  <c r="J968" i="4"/>
  <c r="N967" i="4"/>
  <c r="M967" i="4"/>
  <c r="L967" i="4"/>
  <c r="K967" i="4"/>
  <c r="J967" i="4"/>
  <c r="N966" i="4"/>
  <c r="M966" i="4"/>
  <c r="L966" i="4"/>
  <c r="K966" i="4"/>
  <c r="J966" i="4"/>
  <c r="N965" i="4"/>
  <c r="M965" i="4"/>
  <c r="L965" i="4"/>
  <c r="K965" i="4"/>
  <c r="J965" i="4"/>
  <c r="N964" i="4"/>
  <c r="M964" i="4"/>
  <c r="L964" i="4"/>
  <c r="K964" i="4"/>
  <c r="J964" i="4"/>
  <c r="N963" i="4"/>
  <c r="M963" i="4"/>
  <c r="L963" i="4"/>
  <c r="K963" i="4"/>
  <c r="J963" i="4"/>
  <c r="N962" i="4"/>
  <c r="M962" i="4"/>
  <c r="L962" i="4"/>
  <c r="K962" i="4"/>
  <c r="J962" i="4"/>
  <c r="N961" i="4"/>
  <c r="M961" i="4"/>
  <c r="L961" i="4"/>
  <c r="K961" i="4"/>
  <c r="J961" i="4"/>
  <c r="N960" i="4"/>
  <c r="M960" i="4"/>
  <c r="L960" i="4"/>
  <c r="K960" i="4"/>
  <c r="J960" i="4"/>
  <c r="N959" i="4"/>
  <c r="M959" i="4"/>
  <c r="L959" i="4"/>
  <c r="K959" i="4"/>
  <c r="J959" i="4"/>
  <c r="N958" i="4"/>
  <c r="M958" i="4"/>
  <c r="L958" i="4"/>
  <c r="K958" i="4"/>
  <c r="J958" i="4"/>
  <c r="N957" i="4"/>
  <c r="M957" i="4"/>
  <c r="L957" i="4"/>
  <c r="K957" i="4"/>
  <c r="J957" i="4"/>
  <c r="N956" i="4"/>
  <c r="M956" i="4"/>
  <c r="L956" i="4"/>
  <c r="K956" i="4"/>
  <c r="J956" i="4"/>
  <c r="N955" i="4"/>
  <c r="M955" i="4"/>
  <c r="L955" i="4"/>
  <c r="K955" i="4"/>
  <c r="J955" i="4"/>
  <c r="N954" i="4"/>
  <c r="M954" i="4"/>
  <c r="L954" i="4"/>
  <c r="K954" i="4"/>
  <c r="J954" i="4"/>
  <c r="N953" i="4"/>
  <c r="M953" i="4"/>
  <c r="L953" i="4"/>
  <c r="K953" i="4"/>
  <c r="J953" i="4"/>
  <c r="N952" i="4"/>
  <c r="M952" i="4"/>
  <c r="L952" i="4"/>
  <c r="K952" i="4"/>
  <c r="J952" i="4"/>
  <c r="N951" i="4"/>
  <c r="M951" i="4"/>
  <c r="L951" i="4"/>
  <c r="K951" i="4"/>
  <c r="J951" i="4"/>
  <c r="N950" i="4"/>
  <c r="M950" i="4"/>
  <c r="L950" i="4"/>
  <c r="K950" i="4"/>
  <c r="J950" i="4"/>
  <c r="N949" i="4"/>
  <c r="M949" i="4"/>
  <c r="L949" i="4"/>
  <c r="K949" i="4"/>
  <c r="J949" i="4"/>
  <c r="N948" i="4"/>
  <c r="M948" i="4"/>
  <c r="L948" i="4"/>
  <c r="K948" i="4"/>
  <c r="J948" i="4"/>
  <c r="N947" i="4"/>
  <c r="M947" i="4"/>
  <c r="L947" i="4"/>
  <c r="K947" i="4"/>
  <c r="J947" i="4"/>
  <c r="N946" i="4"/>
  <c r="M946" i="4"/>
  <c r="L946" i="4"/>
  <c r="K946" i="4"/>
  <c r="J946" i="4"/>
  <c r="N945" i="4"/>
  <c r="M945" i="4"/>
  <c r="L945" i="4"/>
  <c r="K945" i="4"/>
  <c r="J945" i="4"/>
  <c r="N944" i="4"/>
  <c r="M944" i="4"/>
  <c r="L944" i="4"/>
  <c r="K944" i="4"/>
  <c r="J944" i="4"/>
  <c r="N943" i="4"/>
  <c r="M943" i="4"/>
  <c r="L943" i="4"/>
  <c r="K943" i="4"/>
  <c r="J943" i="4"/>
  <c r="N942" i="4"/>
  <c r="M942" i="4"/>
  <c r="L942" i="4"/>
  <c r="K942" i="4"/>
  <c r="J942" i="4"/>
  <c r="N941" i="4"/>
  <c r="M941" i="4"/>
  <c r="L941" i="4"/>
  <c r="K941" i="4"/>
  <c r="J941" i="4"/>
  <c r="N940" i="4"/>
  <c r="M940" i="4"/>
  <c r="L940" i="4"/>
  <c r="K940" i="4"/>
  <c r="J940" i="4"/>
  <c r="N939" i="4"/>
  <c r="M939" i="4"/>
  <c r="L939" i="4"/>
  <c r="K939" i="4"/>
  <c r="J939" i="4"/>
  <c r="N938" i="4"/>
  <c r="M938" i="4"/>
  <c r="L938" i="4"/>
  <c r="K938" i="4"/>
  <c r="J938" i="4"/>
  <c r="N937" i="4"/>
  <c r="M937" i="4"/>
  <c r="L937" i="4"/>
  <c r="K937" i="4"/>
  <c r="J937" i="4"/>
  <c r="N936" i="4"/>
  <c r="M936" i="4"/>
  <c r="L936" i="4"/>
  <c r="K936" i="4"/>
  <c r="J936" i="4"/>
  <c r="N935" i="4"/>
  <c r="M935" i="4"/>
  <c r="L935" i="4"/>
  <c r="K935" i="4"/>
  <c r="J935" i="4"/>
  <c r="N934" i="4"/>
  <c r="M934" i="4"/>
  <c r="L934" i="4"/>
  <c r="K934" i="4"/>
  <c r="J934" i="4"/>
  <c r="N933" i="4"/>
  <c r="M933" i="4"/>
  <c r="L933" i="4"/>
  <c r="K933" i="4"/>
  <c r="J933" i="4"/>
  <c r="N932" i="4"/>
  <c r="M932" i="4"/>
  <c r="L932" i="4"/>
  <c r="K932" i="4"/>
  <c r="J932" i="4"/>
  <c r="N931" i="4"/>
  <c r="M931" i="4"/>
  <c r="L931" i="4"/>
  <c r="K931" i="4"/>
  <c r="J931" i="4"/>
  <c r="N930" i="4"/>
  <c r="M930" i="4"/>
  <c r="L930" i="4"/>
  <c r="K930" i="4"/>
  <c r="J930" i="4"/>
  <c r="N929" i="4"/>
  <c r="M929" i="4"/>
  <c r="L929" i="4"/>
  <c r="K929" i="4"/>
  <c r="J929" i="4"/>
  <c r="N928" i="4"/>
  <c r="M928" i="4"/>
  <c r="L928" i="4"/>
  <c r="K928" i="4"/>
  <c r="J928" i="4"/>
  <c r="N927" i="4"/>
  <c r="M927" i="4"/>
  <c r="L927" i="4"/>
  <c r="K927" i="4"/>
  <c r="J927" i="4"/>
  <c r="N926" i="4"/>
  <c r="M926" i="4"/>
  <c r="L926" i="4"/>
  <c r="K926" i="4"/>
  <c r="J926" i="4"/>
  <c r="N925" i="4"/>
  <c r="M925" i="4"/>
  <c r="L925" i="4"/>
  <c r="K925" i="4"/>
  <c r="J925" i="4"/>
  <c r="N924" i="4"/>
  <c r="M924" i="4"/>
  <c r="L924" i="4"/>
  <c r="K924" i="4"/>
  <c r="J924" i="4"/>
  <c r="N923" i="4"/>
  <c r="M923" i="4"/>
  <c r="L923" i="4"/>
  <c r="K923" i="4"/>
  <c r="J923" i="4"/>
  <c r="N922" i="4"/>
  <c r="M922" i="4"/>
  <c r="L922" i="4"/>
  <c r="K922" i="4"/>
  <c r="J922" i="4"/>
  <c r="N921" i="4"/>
  <c r="M921" i="4"/>
  <c r="L921" i="4"/>
  <c r="K921" i="4"/>
  <c r="J921" i="4"/>
  <c r="N920" i="4"/>
  <c r="M920" i="4"/>
  <c r="L920" i="4"/>
  <c r="K920" i="4"/>
  <c r="J920" i="4"/>
  <c r="N919" i="4"/>
  <c r="M919" i="4"/>
  <c r="L919" i="4"/>
  <c r="K919" i="4"/>
  <c r="J919" i="4"/>
  <c r="N918" i="4"/>
  <c r="M918" i="4"/>
  <c r="L918" i="4"/>
  <c r="K918" i="4"/>
  <c r="J918" i="4"/>
  <c r="N917" i="4"/>
  <c r="M917" i="4"/>
  <c r="L917" i="4"/>
  <c r="K917" i="4"/>
  <c r="J917" i="4"/>
  <c r="N916" i="4"/>
  <c r="M916" i="4"/>
  <c r="L916" i="4"/>
  <c r="K916" i="4"/>
  <c r="J916" i="4"/>
  <c r="N915" i="4"/>
  <c r="M915" i="4"/>
  <c r="L915" i="4"/>
  <c r="K915" i="4"/>
  <c r="J915" i="4"/>
  <c r="N914" i="4"/>
  <c r="M914" i="4"/>
  <c r="L914" i="4"/>
  <c r="K914" i="4"/>
  <c r="J914" i="4"/>
  <c r="N913" i="4"/>
  <c r="M913" i="4"/>
  <c r="L913" i="4"/>
  <c r="K913" i="4"/>
  <c r="J913" i="4"/>
  <c r="N912" i="4"/>
  <c r="M912" i="4"/>
  <c r="L912" i="4"/>
  <c r="K912" i="4"/>
  <c r="J912" i="4"/>
  <c r="N911" i="4"/>
  <c r="M911" i="4"/>
  <c r="L911" i="4"/>
  <c r="K911" i="4"/>
  <c r="J911" i="4"/>
  <c r="N910" i="4"/>
  <c r="M910" i="4"/>
  <c r="L910" i="4"/>
  <c r="K910" i="4"/>
  <c r="J910" i="4"/>
  <c r="N909" i="4"/>
  <c r="M909" i="4"/>
  <c r="L909" i="4"/>
  <c r="K909" i="4"/>
  <c r="J909" i="4"/>
  <c r="N908" i="4"/>
  <c r="M908" i="4"/>
  <c r="L908" i="4"/>
  <c r="K908" i="4"/>
  <c r="J908" i="4"/>
  <c r="N907" i="4"/>
  <c r="M907" i="4"/>
  <c r="L907" i="4"/>
  <c r="K907" i="4"/>
  <c r="J907" i="4"/>
  <c r="N906" i="4"/>
  <c r="M906" i="4"/>
  <c r="L906" i="4"/>
  <c r="K906" i="4"/>
  <c r="J906" i="4"/>
  <c r="N905" i="4"/>
  <c r="M905" i="4"/>
  <c r="L905" i="4"/>
  <c r="K905" i="4"/>
  <c r="J905" i="4"/>
  <c r="N904" i="4"/>
  <c r="M904" i="4"/>
  <c r="L904" i="4"/>
  <c r="K904" i="4"/>
  <c r="J904" i="4"/>
  <c r="N903" i="4"/>
  <c r="M903" i="4"/>
  <c r="L903" i="4"/>
  <c r="K903" i="4"/>
  <c r="J903" i="4"/>
  <c r="N902" i="4"/>
  <c r="M902" i="4"/>
  <c r="L902" i="4"/>
  <c r="K902" i="4"/>
  <c r="J902" i="4"/>
  <c r="N901" i="4"/>
  <c r="M901" i="4"/>
  <c r="L901" i="4"/>
  <c r="K901" i="4"/>
  <c r="J901" i="4"/>
  <c r="N900" i="4"/>
  <c r="M900" i="4"/>
  <c r="L900" i="4"/>
  <c r="K900" i="4"/>
  <c r="J900" i="4"/>
  <c r="N899" i="4"/>
  <c r="M899" i="4"/>
  <c r="L899" i="4"/>
  <c r="K899" i="4"/>
  <c r="J899" i="4"/>
  <c r="N898" i="4"/>
  <c r="M898" i="4"/>
  <c r="L898" i="4"/>
  <c r="K898" i="4"/>
  <c r="J898" i="4"/>
  <c r="N897" i="4"/>
  <c r="M897" i="4"/>
  <c r="L897" i="4"/>
  <c r="K897" i="4"/>
  <c r="J897" i="4"/>
  <c r="N896" i="4"/>
  <c r="M896" i="4"/>
  <c r="L896" i="4"/>
  <c r="K896" i="4"/>
  <c r="J896" i="4"/>
  <c r="N895" i="4"/>
  <c r="M895" i="4"/>
  <c r="L895" i="4"/>
  <c r="K895" i="4"/>
  <c r="J895" i="4"/>
  <c r="N894" i="4"/>
  <c r="M894" i="4"/>
  <c r="L894" i="4"/>
  <c r="K894" i="4"/>
  <c r="J894" i="4"/>
  <c r="N893" i="4"/>
  <c r="M893" i="4"/>
  <c r="L893" i="4"/>
  <c r="K893" i="4"/>
  <c r="J893" i="4"/>
  <c r="N892" i="4"/>
  <c r="M892" i="4"/>
  <c r="L892" i="4"/>
  <c r="K892" i="4"/>
  <c r="J892" i="4"/>
  <c r="N891" i="4"/>
  <c r="M891" i="4"/>
  <c r="L891" i="4"/>
  <c r="K891" i="4"/>
  <c r="J891" i="4"/>
  <c r="N890" i="4"/>
  <c r="M890" i="4"/>
  <c r="L890" i="4"/>
  <c r="K890" i="4"/>
  <c r="J890" i="4"/>
  <c r="N889" i="4"/>
  <c r="M889" i="4"/>
  <c r="L889" i="4"/>
  <c r="K889" i="4"/>
  <c r="J889" i="4"/>
  <c r="N888" i="4"/>
  <c r="M888" i="4"/>
  <c r="L888" i="4"/>
  <c r="K888" i="4"/>
  <c r="J888" i="4"/>
  <c r="N887" i="4"/>
  <c r="M887" i="4"/>
  <c r="L887" i="4"/>
  <c r="K887" i="4"/>
  <c r="J887" i="4"/>
  <c r="N886" i="4"/>
  <c r="M886" i="4"/>
  <c r="L886" i="4"/>
  <c r="K886" i="4"/>
  <c r="J886" i="4"/>
  <c r="N885" i="4"/>
  <c r="M885" i="4"/>
  <c r="L885" i="4"/>
  <c r="K885" i="4"/>
  <c r="J885" i="4"/>
  <c r="N884" i="4"/>
  <c r="M884" i="4"/>
  <c r="L884" i="4"/>
  <c r="K884" i="4"/>
  <c r="J884" i="4"/>
  <c r="N883" i="4"/>
  <c r="M883" i="4"/>
  <c r="L883" i="4"/>
  <c r="K883" i="4"/>
  <c r="J883" i="4"/>
  <c r="N882" i="4"/>
  <c r="M882" i="4"/>
  <c r="L882" i="4"/>
  <c r="K882" i="4"/>
  <c r="J882" i="4"/>
  <c r="N881" i="4"/>
  <c r="M881" i="4"/>
  <c r="L881" i="4"/>
  <c r="K881" i="4"/>
  <c r="J881" i="4"/>
  <c r="N880" i="4"/>
  <c r="M880" i="4"/>
  <c r="L880" i="4"/>
  <c r="K880" i="4"/>
  <c r="J880" i="4"/>
  <c r="N879" i="4"/>
  <c r="M879" i="4"/>
  <c r="L879" i="4"/>
  <c r="K879" i="4"/>
  <c r="J879" i="4"/>
  <c r="N878" i="4"/>
  <c r="M878" i="4"/>
  <c r="L878" i="4"/>
  <c r="K878" i="4"/>
  <c r="J878" i="4"/>
  <c r="N877" i="4"/>
  <c r="M877" i="4"/>
  <c r="L877" i="4"/>
  <c r="K877" i="4"/>
  <c r="J877" i="4"/>
  <c r="N876" i="4"/>
  <c r="M876" i="4"/>
  <c r="L876" i="4"/>
  <c r="K876" i="4"/>
  <c r="J876" i="4"/>
  <c r="N875" i="4"/>
  <c r="M875" i="4"/>
  <c r="L875" i="4"/>
  <c r="K875" i="4"/>
  <c r="J875" i="4"/>
  <c r="N874" i="4"/>
  <c r="M874" i="4"/>
  <c r="L874" i="4"/>
  <c r="K874" i="4"/>
  <c r="J874" i="4"/>
  <c r="N873" i="4"/>
  <c r="M873" i="4"/>
  <c r="L873" i="4"/>
  <c r="K873" i="4"/>
  <c r="J873" i="4"/>
  <c r="N872" i="4"/>
  <c r="M872" i="4"/>
  <c r="L872" i="4"/>
  <c r="K872" i="4"/>
  <c r="J872" i="4"/>
  <c r="N871" i="4"/>
  <c r="M871" i="4"/>
  <c r="L871" i="4"/>
  <c r="K871" i="4"/>
  <c r="J871" i="4"/>
  <c r="N870" i="4"/>
  <c r="M870" i="4"/>
  <c r="L870" i="4"/>
  <c r="K870" i="4"/>
  <c r="J870" i="4"/>
  <c r="N869" i="4"/>
  <c r="M869" i="4"/>
  <c r="L869" i="4"/>
  <c r="K869" i="4"/>
  <c r="J869" i="4"/>
  <c r="N868" i="4"/>
  <c r="M868" i="4"/>
  <c r="L868" i="4"/>
  <c r="K868" i="4"/>
  <c r="J868" i="4"/>
  <c r="N867" i="4"/>
  <c r="M867" i="4"/>
  <c r="L867" i="4"/>
  <c r="K867" i="4"/>
  <c r="J867" i="4"/>
  <c r="N866" i="4"/>
  <c r="M866" i="4"/>
  <c r="L866" i="4"/>
  <c r="K866" i="4"/>
  <c r="J866" i="4"/>
  <c r="N865" i="4"/>
  <c r="M865" i="4"/>
  <c r="L865" i="4"/>
  <c r="K865" i="4"/>
  <c r="J865" i="4"/>
  <c r="N864" i="4"/>
  <c r="M864" i="4"/>
  <c r="L864" i="4"/>
  <c r="K864" i="4"/>
  <c r="J864" i="4"/>
  <c r="N863" i="4"/>
  <c r="M863" i="4"/>
  <c r="L863" i="4"/>
  <c r="K863" i="4"/>
  <c r="J863" i="4"/>
  <c r="N862" i="4"/>
  <c r="M862" i="4"/>
  <c r="L862" i="4"/>
  <c r="K862" i="4"/>
  <c r="J862" i="4"/>
  <c r="N861" i="4"/>
  <c r="M861" i="4"/>
  <c r="L861" i="4"/>
  <c r="K861" i="4"/>
  <c r="J861" i="4"/>
  <c r="N860" i="4"/>
  <c r="M860" i="4"/>
  <c r="L860" i="4"/>
  <c r="K860" i="4"/>
  <c r="J860" i="4"/>
  <c r="N859" i="4"/>
  <c r="M859" i="4"/>
  <c r="L859" i="4"/>
  <c r="K859" i="4"/>
  <c r="J859" i="4"/>
  <c r="N858" i="4"/>
  <c r="M858" i="4"/>
  <c r="L858" i="4"/>
  <c r="K858" i="4"/>
  <c r="J858" i="4"/>
  <c r="N857" i="4"/>
  <c r="M857" i="4"/>
  <c r="L857" i="4"/>
  <c r="K857" i="4"/>
  <c r="J857" i="4"/>
  <c r="N856" i="4"/>
  <c r="M856" i="4"/>
  <c r="L856" i="4"/>
  <c r="K856" i="4"/>
  <c r="J856" i="4"/>
  <c r="N855" i="4"/>
  <c r="M855" i="4"/>
  <c r="L855" i="4"/>
  <c r="K855" i="4"/>
  <c r="J855" i="4"/>
  <c r="N854" i="4"/>
  <c r="M854" i="4"/>
  <c r="L854" i="4"/>
  <c r="K854" i="4"/>
  <c r="J854" i="4"/>
  <c r="N853" i="4"/>
  <c r="M853" i="4"/>
  <c r="L853" i="4"/>
  <c r="K853" i="4"/>
  <c r="J853" i="4"/>
  <c r="N852" i="4"/>
  <c r="M852" i="4"/>
  <c r="L852" i="4"/>
  <c r="K852" i="4"/>
  <c r="J852" i="4"/>
  <c r="N851" i="4"/>
  <c r="M851" i="4"/>
  <c r="L851" i="4"/>
  <c r="K851" i="4"/>
  <c r="J851" i="4"/>
  <c r="N850" i="4"/>
  <c r="M850" i="4"/>
  <c r="L850" i="4"/>
  <c r="K850" i="4"/>
  <c r="J850" i="4"/>
  <c r="N849" i="4"/>
  <c r="M849" i="4"/>
  <c r="L849" i="4"/>
  <c r="K849" i="4"/>
  <c r="J849" i="4"/>
  <c r="N848" i="4"/>
  <c r="M848" i="4"/>
  <c r="L848" i="4"/>
  <c r="K848" i="4"/>
  <c r="J848" i="4"/>
  <c r="N847" i="4"/>
  <c r="M847" i="4"/>
  <c r="L847" i="4"/>
  <c r="K847" i="4"/>
  <c r="J847" i="4"/>
  <c r="N846" i="4"/>
  <c r="M846" i="4"/>
  <c r="L846" i="4"/>
  <c r="K846" i="4"/>
  <c r="J846" i="4"/>
  <c r="N845" i="4"/>
  <c r="M845" i="4"/>
  <c r="L845" i="4"/>
  <c r="K845" i="4"/>
  <c r="J845" i="4"/>
  <c r="N844" i="4"/>
  <c r="M844" i="4"/>
  <c r="L844" i="4"/>
  <c r="K844" i="4"/>
  <c r="J844" i="4"/>
  <c r="N843" i="4"/>
  <c r="M843" i="4"/>
  <c r="L843" i="4"/>
  <c r="K843" i="4"/>
  <c r="J843" i="4"/>
  <c r="N842" i="4"/>
  <c r="M842" i="4"/>
  <c r="L842" i="4"/>
  <c r="K842" i="4"/>
  <c r="J842" i="4"/>
  <c r="N841" i="4"/>
  <c r="M841" i="4"/>
  <c r="L841" i="4"/>
  <c r="K841" i="4"/>
  <c r="J841" i="4"/>
  <c r="N840" i="4"/>
  <c r="M840" i="4"/>
  <c r="L840" i="4"/>
  <c r="K840" i="4"/>
  <c r="J840" i="4"/>
  <c r="N839" i="4"/>
  <c r="M839" i="4"/>
  <c r="L839" i="4"/>
  <c r="K839" i="4"/>
  <c r="J839" i="4"/>
  <c r="N838" i="4"/>
  <c r="M838" i="4"/>
  <c r="L838" i="4"/>
  <c r="K838" i="4"/>
  <c r="J838" i="4"/>
  <c r="N837" i="4"/>
  <c r="M837" i="4"/>
  <c r="L837" i="4"/>
  <c r="K837" i="4"/>
  <c r="J837" i="4"/>
  <c r="N836" i="4"/>
  <c r="M836" i="4"/>
  <c r="L836" i="4"/>
  <c r="K836" i="4"/>
  <c r="J836" i="4"/>
  <c r="N835" i="4"/>
  <c r="M835" i="4"/>
  <c r="L835" i="4"/>
  <c r="K835" i="4"/>
  <c r="J835" i="4"/>
  <c r="N834" i="4"/>
  <c r="M834" i="4"/>
  <c r="L834" i="4"/>
  <c r="K834" i="4"/>
  <c r="J834" i="4"/>
  <c r="N833" i="4"/>
  <c r="M833" i="4"/>
  <c r="L833" i="4"/>
  <c r="K833" i="4"/>
  <c r="J833" i="4"/>
  <c r="N832" i="4"/>
  <c r="M832" i="4"/>
  <c r="L832" i="4"/>
  <c r="K832" i="4"/>
  <c r="J832" i="4"/>
  <c r="N831" i="4"/>
  <c r="M831" i="4"/>
  <c r="L831" i="4"/>
  <c r="K831" i="4"/>
  <c r="J831" i="4"/>
  <c r="N830" i="4"/>
  <c r="M830" i="4"/>
  <c r="L830" i="4"/>
  <c r="K830" i="4"/>
  <c r="J830" i="4"/>
  <c r="N829" i="4"/>
  <c r="M829" i="4"/>
  <c r="L829" i="4"/>
  <c r="K829" i="4"/>
  <c r="J829" i="4"/>
  <c r="N828" i="4"/>
  <c r="M828" i="4"/>
  <c r="L828" i="4"/>
  <c r="K828" i="4"/>
  <c r="J828" i="4"/>
  <c r="N827" i="4"/>
  <c r="M827" i="4"/>
  <c r="L827" i="4"/>
  <c r="K827" i="4"/>
  <c r="J827" i="4"/>
  <c r="N826" i="4"/>
  <c r="M826" i="4"/>
  <c r="L826" i="4"/>
  <c r="K826" i="4"/>
  <c r="J826" i="4"/>
  <c r="N825" i="4"/>
  <c r="M825" i="4"/>
  <c r="L825" i="4"/>
  <c r="K825" i="4"/>
  <c r="J825" i="4"/>
  <c r="N824" i="4"/>
  <c r="M824" i="4"/>
  <c r="L824" i="4"/>
  <c r="K824" i="4"/>
  <c r="J824" i="4"/>
  <c r="N823" i="4"/>
  <c r="M823" i="4"/>
  <c r="L823" i="4"/>
  <c r="K823" i="4"/>
  <c r="J823" i="4"/>
  <c r="N822" i="4"/>
  <c r="M822" i="4"/>
  <c r="L822" i="4"/>
  <c r="K822" i="4"/>
  <c r="J822" i="4"/>
  <c r="N821" i="4"/>
  <c r="M821" i="4"/>
  <c r="L821" i="4"/>
  <c r="K821" i="4"/>
  <c r="J821" i="4"/>
  <c r="N820" i="4"/>
  <c r="M820" i="4"/>
  <c r="L820" i="4"/>
  <c r="K820" i="4"/>
  <c r="J820" i="4"/>
  <c r="N819" i="4"/>
  <c r="M819" i="4"/>
  <c r="L819" i="4"/>
  <c r="K819" i="4"/>
  <c r="J819" i="4"/>
  <c r="N818" i="4"/>
  <c r="M818" i="4"/>
  <c r="L818" i="4"/>
  <c r="K818" i="4"/>
  <c r="J818" i="4"/>
  <c r="N817" i="4"/>
  <c r="M817" i="4"/>
  <c r="L817" i="4"/>
  <c r="K817" i="4"/>
  <c r="J817" i="4"/>
  <c r="N816" i="4"/>
  <c r="M816" i="4"/>
  <c r="L816" i="4"/>
  <c r="K816" i="4"/>
  <c r="J816" i="4"/>
  <c r="N815" i="4"/>
  <c r="M815" i="4"/>
  <c r="L815" i="4"/>
  <c r="K815" i="4"/>
  <c r="J815" i="4"/>
  <c r="N814" i="4"/>
  <c r="M814" i="4"/>
  <c r="L814" i="4"/>
  <c r="K814" i="4"/>
  <c r="J814" i="4"/>
  <c r="N813" i="4"/>
  <c r="M813" i="4"/>
  <c r="L813" i="4"/>
  <c r="K813" i="4"/>
  <c r="J813" i="4"/>
  <c r="N812" i="4"/>
  <c r="M812" i="4"/>
  <c r="L812" i="4"/>
  <c r="K812" i="4"/>
  <c r="J812" i="4"/>
  <c r="N811" i="4"/>
  <c r="M811" i="4"/>
  <c r="L811" i="4"/>
  <c r="K811" i="4"/>
  <c r="J811" i="4"/>
  <c r="N810" i="4"/>
  <c r="M810" i="4"/>
  <c r="L810" i="4"/>
  <c r="K810" i="4"/>
  <c r="J810" i="4"/>
  <c r="N809" i="4"/>
  <c r="M809" i="4"/>
  <c r="L809" i="4"/>
  <c r="K809" i="4"/>
  <c r="J809" i="4"/>
  <c r="N808" i="4"/>
  <c r="M808" i="4"/>
  <c r="L808" i="4"/>
  <c r="K808" i="4"/>
  <c r="J808" i="4"/>
  <c r="N807" i="4"/>
  <c r="M807" i="4"/>
  <c r="L807" i="4"/>
  <c r="K807" i="4"/>
  <c r="J807" i="4"/>
  <c r="N806" i="4"/>
  <c r="M806" i="4"/>
  <c r="L806" i="4"/>
  <c r="K806" i="4"/>
  <c r="J806" i="4"/>
  <c r="N805" i="4"/>
  <c r="M805" i="4"/>
  <c r="L805" i="4"/>
  <c r="K805" i="4"/>
  <c r="J805" i="4"/>
  <c r="N804" i="4"/>
  <c r="M804" i="4"/>
  <c r="L804" i="4"/>
  <c r="K804" i="4"/>
  <c r="J804" i="4"/>
  <c r="N803" i="4"/>
  <c r="M803" i="4"/>
  <c r="L803" i="4"/>
  <c r="K803" i="4"/>
  <c r="J803" i="4"/>
  <c r="N802" i="4"/>
  <c r="M802" i="4"/>
  <c r="L802" i="4"/>
  <c r="K802" i="4"/>
  <c r="J802" i="4"/>
  <c r="N801" i="4"/>
  <c r="M801" i="4"/>
  <c r="L801" i="4"/>
  <c r="K801" i="4"/>
  <c r="J801" i="4"/>
  <c r="N800" i="4"/>
  <c r="M800" i="4"/>
  <c r="L800" i="4"/>
  <c r="K800" i="4"/>
  <c r="J800" i="4"/>
  <c r="N799" i="4"/>
  <c r="M799" i="4"/>
  <c r="L799" i="4"/>
  <c r="K799" i="4"/>
  <c r="J799" i="4"/>
  <c r="N798" i="4"/>
  <c r="M798" i="4"/>
  <c r="L798" i="4"/>
  <c r="K798" i="4"/>
  <c r="J798" i="4"/>
  <c r="N797" i="4"/>
  <c r="M797" i="4"/>
  <c r="L797" i="4"/>
  <c r="K797" i="4"/>
  <c r="J797" i="4"/>
  <c r="N796" i="4"/>
  <c r="M796" i="4"/>
  <c r="L796" i="4"/>
  <c r="K796" i="4"/>
  <c r="J796" i="4"/>
  <c r="N795" i="4"/>
  <c r="M795" i="4"/>
  <c r="L795" i="4"/>
  <c r="K795" i="4"/>
  <c r="J795" i="4"/>
  <c r="N794" i="4"/>
  <c r="M794" i="4"/>
  <c r="L794" i="4"/>
  <c r="K794" i="4"/>
  <c r="J794" i="4"/>
  <c r="N793" i="4"/>
  <c r="M793" i="4"/>
  <c r="L793" i="4"/>
  <c r="K793" i="4"/>
  <c r="J793" i="4"/>
  <c r="N792" i="4"/>
  <c r="M792" i="4"/>
  <c r="L792" i="4"/>
  <c r="K792" i="4"/>
  <c r="J792" i="4"/>
  <c r="N791" i="4"/>
  <c r="M791" i="4"/>
  <c r="L791" i="4"/>
  <c r="K791" i="4"/>
  <c r="J791" i="4"/>
  <c r="N790" i="4"/>
  <c r="M790" i="4"/>
  <c r="L790" i="4"/>
  <c r="K790" i="4"/>
  <c r="J790" i="4"/>
  <c r="N789" i="4"/>
  <c r="M789" i="4"/>
  <c r="L789" i="4"/>
  <c r="K789" i="4"/>
  <c r="J789" i="4"/>
  <c r="N788" i="4"/>
  <c r="M788" i="4"/>
  <c r="L788" i="4"/>
  <c r="K788" i="4"/>
  <c r="J788" i="4"/>
  <c r="N787" i="4"/>
  <c r="M787" i="4"/>
  <c r="L787" i="4"/>
  <c r="K787" i="4"/>
  <c r="J787" i="4"/>
  <c r="N786" i="4"/>
  <c r="M786" i="4"/>
  <c r="L786" i="4"/>
  <c r="K786" i="4"/>
  <c r="J786" i="4"/>
  <c r="N785" i="4"/>
  <c r="M785" i="4"/>
  <c r="L785" i="4"/>
  <c r="K785" i="4"/>
  <c r="J785" i="4"/>
  <c r="N784" i="4"/>
  <c r="M784" i="4"/>
  <c r="L784" i="4"/>
  <c r="K784" i="4"/>
  <c r="J784" i="4"/>
  <c r="N783" i="4"/>
  <c r="M783" i="4"/>
  <c r="L783" i="4"/>
  <c r="K783" i="4"/>
  <c r="J783" i="4"/>
  <c r="N782" i="4"/>
  <c r="M782" i="4"/>
  <c r="L782" i="4"/>
  <c r="K782" i="4"/>
  <c r="J782" i="4"/>
  <c r="N781" i="4"/>
  <c r="M781" i="4"/>
  <c r="L781" i="4"/>
  <c r="K781" i="4"/>
  <c r="J781" i="4"/>
  <c r="N780" i="4"/>
  <c r="M780" i="4"/>
  <c r="L780" i="4"/>
  <c r="K780" i="4"/>
  <c r="J780" i="4"/>
  <c r="N779" i="4"/>
  <c r="M779" i="4"/>
  <c r="L779" i="4"/>
  <c r="K779" i="4"/>
  <c r="J779" i="4"/>
  <c r="N778" i="4"/>
  <c r="M778" i="4"/>
  <c r="L778" i="4"/>
  <c r="K778" i="4"/>
  <c r="J778" i="4"/>
  <c r="N777" i="4"/>
  <c r="M777" i="4"/>
  <c r="L777" i="4"/>
  <c r="K777" i="4"/>
  <c r="J777" i="4"/>
  <c r="N776" i="4"/>
  <c r="M776" i="4"/>
  <c r="L776" i="4"/>
  <c r="K776" i="4"/>
  <c r="J776" i="4"/>
  <c r="N775" i="4"/>
  <c r="M775" i="4"/>
  <c r="L775" i="4"/>
  <c r="K775" i="4"/>
  <c r="J775" i="4"/>
  <c r="N774" i="4"/>
  <c r="M774" i="4"/>
  <c r="L774" i="4"/>
  <c r="K774" i="4"/>
  <c r="J774" i="4"/>
  <c r="N773" i="4"/>
  <c r="M773" i="4"/>
  <c r="L773" i="4"/>
  <c r="K773" i="4"/>
  <c r="J773" i="4"/>
  <c r="N772" i="4"/>
  <c r="M772" i="4"/>
  <c r="L772" i="4"/>
  <c r="K772" i="4"/>
  <c r="J772" i="4"/>
  <c r="N771" i="4"/>
  <c r="M771" i="4"/>
  <c r="L771" i="4"/>
  <c r="K771" i="4"/>
  <c r="J771" i="4"/>
  <c r="N770" i="4"/>
  <c r="M770" i="4"/>
  <c r="L770" i="4"/>
  <c r="K770" i="4"/>
  <c r="J770" i="4"/>
  <c r="N769" i="4"/>
  <c r="M769" i="4"/>
  <c r="L769" i="4"/>
  <c r="K769" i="4"/>
  <c r="J769" i="4"/>
  <c r="N768" i="4"/>
  <c r="M768" i="4"/>
  <c r="L768" i="4"/>
  <c r="K768" i="4"/>
  <c r="J768" i="4"/>
  <c r="N767" i="4"/>
  <c r="M767" i="4"/>
  <c r="L767" i="4"/>
  <c r="K767" i="4"/>
  <c r="J767" i="4"/>
  <c r="N766" i="4"/>
  <c r="M766" i="4"/>
  <c r="L766" i="4"/>
  <c r="K766" i="4"/>
  <c r="J766" i="4"/>
  <c r="N765" i="4"/>
  <c r="M765" i="4"/>
  <c r="L765" i="4"/>
  <c r="K765" i="4"/>
  <c r="J765" i="4"/>
  <c r="N764" i="4"/>
  <c r="M764" i="4"/>
  <c r="L764" i="4"/>
  <c r="K764" i="4"/>
  <c r="J764" i="4"/>
  <c r="N763" i="4"/>
  <c r="M763" i="4"/>
  <c r="L763" i="4"/>
  <c r="K763" i="4"/>
  <c r="J763" i="4"/>
  <c r="N762" i="4"/>
  <c r="M762" i="4"/>
  <c r="L762" i="4"/>
  <c r="K762" i="4"/>
  <c r="J762" i="4"/>
  <c r="N761" i="4"/>
  <c r="M761" i="4"/>
  <c r="L761" i="4"/>
  <c r="K761" i="4"/>
  <c r="J761" i="4"/>
  <c r="N760" i="4"/>
  <c r="M760" i="4"/>
  <c r="L760" i="4"/>
  <c r="K760" i="4"/>
  <c r="J760" i="4"/>
  <c r="N759" i="4"/>
  <c r="M759" i="4"/>
  <c r="L759" i="4"/>
  <c r="K759" i="4"/>
  <c r="J759" i="4"/>
  <c r="N758" i="4"/>
  <c r="M758" i="4"/>
  <c r="L758" i="4"/>
  <c r="K758" i="4"/>
  <c r="J758" i="4"/>
  <c r="N757" i="4"/>
  <c r="M757" i="4"/>
  <c r="L757" i="4"/>
  <c r="K757" i="4"/>
  <c r="J757" i="4"/>
  <c r="N756" i="4"/>
  <c r="M756" i="4"/>
  <c r="L756" i="4"/>
  <c r="K756" i="4"/>
  <c r="J756" i="4"/>
  <c r="N755" i="4"/>
  <c r="M755" i="4"/>
  <c r="L755" i="4"/>
  <c r="K755" i="4"/>
  <c r="J755" i="4"/>
  <c r="N754" i="4"/>
  <c r="M754" i="4"/>
  <c r="L754" i="4"/>
  <c r="K754" i="4"/>
  <c r="J754" i="4"/>
  <c r="N753" i="4"/>
  <c r="M753" i="4"/>
  <c r="L753" i="4"/>
  <c r="K753" i="4"/>
  <c r="J753" i="4"/>
  <c r="N752" i="4"/>
  <c r="M752" i="4"/>
  <c r="L752" i="4"/>
  <c r="K752" i="4"/>
  <c r="J752" i="4"/>
  <c r="N751" i="4"/>
  <c r="M751" i="4"/>
  <c r="L751" i="4"/>
  <c r="K751" i="4"/>
  <c r="J751" i="4"/>
  <c r="N750" i="4"/>
  <c r="M750" i="4"/>
  <c r="L750" i="4"/>
  <c r="K750" i="4"/>
  <c r="J750" i="4"/>
  <c r="N749" i="4"/>
  <c r="M749" i="4"/>
  <c r="L749" i="4"/>
  <c r="K749" i="4"/>
  <c r="J749" i="4"/>
  <c r="N748" i="4"/>
  <c r="M748" i="4"/>
  <c r="L748" i="4"/>
  <c r="K748" i="4"/>
  <c r="J748" i="4"/>
  <c r="N747" i="4"/>
  <c r="M747" i="4"/>
  <c r="L747" i="4"/>
  <c r="K747" i="4"/>
  <c r="J747" i="4"/>
  <c r="N746" i="4"/>
  <c r="M746" i="4"/>
  <c r="L746" i="4"/>
  <c r="K746" i="4"/>
  <c r="J746" i="4"/>
  <c r="N745" i="4"/>
  <c r="M745" i="4"/>
  <c r="L745" i="4"/>
  <c r="K745" i="4"/>
  <c r="J745" i="4"/>
  <c r="N744" i="4"/>
  <c r="M744" i="4"/>
  <c r="L744" i="4"/>
  <c r="K744" i="4"/>
  <c r="J744" i="4"/>
  <c r="N743" i="4"/>
  <c r="M743" i="4"/>
  <c r="L743" i="4"/>
  <c r="K743" i="4"/>
  <c r="J743" i="4"/>
  <c r="N742" i="4"/>
  <c r="M742" i="4"/>
  <c r="L742" i="4"/>
  <c r="K742" i="4"/>
  <c r="J742" i="4"/>
  <c r="N741" i="4"/>
  <c r="M741" i="4"/>
  <c r="L741" i="4"/>
  <c r="K741" i="4"/>
  <c r="J741" i="4"/>
  <c r="N740" i="4"/>
  <c r="M740" i="4"/>
  <c r="L740" i="4"/>
  <c r="K740" i="4"/>
  <c r="J740" i="4"/>
  <c r="N739" i="4"/>
  <c r="M739" i="4"/>
  <c r="L739" i="4"/>
  <c r="K739" i="4"/>
  <c r="J739" i="4"/>
  <c r="N738" i="4"/>
  <c r="M738" i="4"/>
  <c r="L738" i="4"/>
  <c r="K738" i="4"/>
  <c r="J738" i="4"/>
  <c r="N737" i="4"/>
  <c r="M737" i="4"/>
  <c r="L737" i="4"/>
  <c r="K737" i="4"/>
  <c r="J737" i="4"/>
  <c r="N736" i="4"/>
  <c r="M736" i="4"/>
  <c r="L736" i="4"/>
  <c r="K736" i="4"/>
  <c r="J736" i="4"/>
  <c r="N735" i="4"/>
  <c r="M735" i="4"/>
  <c r="L735" i="4"/>
  <c r="K735" i="4"/>
  <c r="J735" i="4"/>
  <c r="N734" i="4"/>
  <c r="M734" i="4"/>
  <c r="L734" i="4"/>
  <c r="K734" i="4"/>
  <c r="J734" i="4"/>
  <c r="N733" i="4"/>
  <c r="M733" i="4"/>
  <c r="L733" i="4"/>
  <c r="K733" i="4"/>
  <c r="J733" i="4"/>
  <c r="N732" i="4"/>
  <c r="M732" i="4"/>
  <c r="L732" i="4"/>
  <c r="K732" i="4"/>
  <c r="J732" i="4"/>
  <c r="N731" i="4"/>
  <c r="M731" i="4"/>
  <c r="L731" i="4"/>
  <c r="K731" i="4"/>
  <c r="J731" i="4"/>
  <c r="N730" i="4"/>
  <c r="M730" i="4"/>
  <c r="L730" i="4"/>
  <c r="K730" i="4"/>
  <c r="J730" i="4"/>
  <c r="N729" i="4"/>
  <c r="M729" i="4"/>
  <c r="L729" i="4"/>
  <c r="K729" i="4"/>
  <c r="J729" i="4"/>
  <c r="N728" i="4"/>
  <c r="M728" i="4"/>
  <c r="L728" i="4"/>
  <c r="K728" i="4"/>
  <c r="J728" i="4"/>
  <c r="N727" i="4"/>
  <c r="M727" i="4"/>
  <c r="L727" i="4"/>
  <c r="K727" i="4"/>
  <c r="J727" i="4"/>
  <c r="N726" i="4"/>
  <c r="M726" i="4"/>
  <c r="L726" i="4"/>
  <c r="K726" i="4"/>
  <c r="J726" i="4"/>
  <c r="N725" i="4"/>
  <c r="M725" i="4"/>
  <c r="L725" i="4"/>
  <c r="K725" i="4"/>
  <c r="J725" i="4"/>
  <c r="N724" i="4"/>
  <c r="M724" i="4"/>
  <c r="L724" i="4"/>
  <c r="K724" i="4"/>
  <c r="J724" i="4"/>
  <c r="N723" i="4"/>
  <c r="M723" i="4"/>
  <c r="L723" i="4"/>
  <c r="K723" i="4"/>
  <c r="J723" i="4"/>
  <c r="N722" i="4"/>
  <c r="M722" i="4"/>
  <c r="L722" i="4"/>
  <c r="K722" i="4"/>
  <c r="J722" i="4"/>
  <c r="N721" i="4"/>
  <c r="M721" i="4"/>
  <c r="L721" i="4"/>
  <c r="K721" i="4"/>
  <c r="J721" i="4"/>
  <c r="N720" i="4"/>
  <c r="M720" i="4"/>
  <c r="L720" i="4"/>
  <c r="K720" i="4"/>
  <c r="J720" i="4"/>
  <c r="N719" i="4"/>
  <c r="M719" i="4"/>
  <c r="L719" i="4"/>
  <c r="K719" i="4"/>
  <c r="J719" i="4"/>
  <c r="N718" i="4"/>
  <c r="M718" i="4"/>
  <c r="L718" i="4"/>
  <c r="K718" i="4"/>
  <c r="J718" i="4"/>
  <c r="N717" i="4"/>
  <c r="M717" i="4"/>
  <c r="L717" i="4"/>
  <c r="K717" i="4"/>
  <c r="J717" i="4"/>
  <c r="N716" i="4"/>
  <c r="M716" i="4"/>
  <c r="L716" i="4"/>
  <c r="K716" i="4"/>
  <c r="J716" i="4"/>
  <c r="N715" i="4"/>
  <c r="M715" i="4"/>
  <c r="L715" i="4"/>
  <c r="K715" i="4"/>
  <c r="J715" i="4"/>
  <c r="N714" i="4"/>
  <c r="M714" i="4"/>
  <c r="L714" i="4"/>
  <c r="K714" i="4"/>
  <c r="J714" i="4"/>
  <c r="N713" i="4"/>
  <c r="M713" i="4"/>
  <c r="L713" i="4"/>
  <c r="K713" i="4"/>
  <c r="J713" i="4"/>
  <c r="N712" i="4"/>
  <c r="M712" i="4"/>
  <c r="L712" i="4"/>
  <c r="K712" i="4"/>
  <c r="J712" i="4"/>
  <c r="N711" i="4"/>
  <c r="M711" i="4"/>
  <c r="L711" i="4"/>
  <c r="K711" i="4"/>
  <c r="J711" i="4"/>
  <c r="N710" i="4"/>
  <c r="M710" i="4"/>
  <c r="L710" i="4"/>
  <c r="K710" i="4"/>
  <c r="J710" i="4"/>
  <c r="N709" i="4"/>
  <c r="M709" i="4"/>
  <c r="L709" i="4"/>
  <c r="K709" i="4"/>
  <c r="J709" i="4"/>
  <c r="N708" i="4"/>
  <c r="M708" i="4"/>
  <c r="L708" i="4"/>
  <c r="K708" i="4"/>
  <c r="J708" i="4"/>
  <c r="N707" i="4"/>
  <c r="M707" i="4"/>
  <c r="L707" i="4"/>
  <c r="K707" i="4"/>
  <c r="J707" i="4"/>
  <c r="N706" i="4"/>
  <c r="M706" i="4"/>
  <c r="L706" i="4"/>
  <c r="K706" i="4"/>
  <c r="J706" i="4"/>
  <c r="N705" i="4"/>
  <c r="M705" i="4"/>
  <c r="L705" i="4"/>
  <c r="K705" i="4"/>
  <c r="J705" i="4"/>
  <c r="N704" i="4"/>
  <c r="M704" i="4"/>
  <c r="L704" i="4"/>
  <c r="K704" i="4"/>
  <c r="J704" i="4"/>
  <c r="N703" i="4"/>
  <c r="M703" i="4"/>
  <c r="L703" i="4"/>
  <c r="K703" i="4"/>
  <c r="J703" i="4"/>
  <c r="N702" i="4"/>
  <c r="M702" i="4"/>
  <c r="L702" i="4"/>
  <c r="K702" i="4"/>
  <c r="J702" i="4"/>
  <c r="N701" i="4"/>
  <c r="M701" i="4"/>
  <c r="L701" i="4"/>
  <c r="K701" i="4"/>
  <c r="J701" i="4"/>
  <c r="N700" i="4"/>
  <c r="M700" i="4"/>
  <c r="L700" i="4"/>
  <c r="K700" i="4"/>
  <c r="J700" i="4"/>
  <c r="N699" i="4"/>
  <c r="M699" i="4"/>
  <c r="L699" i="4"/>
  <c r="K699" i="4"/>
  <c r="J699" i="4"/>
  <c r="N698" i="4"/>
  <c r="M698" i="4"/>
  <c r="L698" i="4"/>
  <c r="K698" i="4"/>
  <c r="J698" i="4"/>
  <c r="N697" i="4"/>
  <c r="M697" i="4"/>
  <c r="L697" i="4"/>
  <c r="K697" i="4"/>
  <c r="J697" i="4"/>
  <c r="N696" i="4"/>
  <c r="M696" i="4"/>
  <c r="L696" i="4"/>
  <c r="K696" i="4"/>
  <c r="J696" i="4"/>
  <c r="N695" i="4"/>
  <c r="M695" i="4"/>
  <c r="L695" i="4"/>
  <c r="K695" i="4"/>
  <c r="J695" i="4"/>
  <c r="N694" i="4"/>
  <c r="M694" i="4"/>
  <c r="L694" i="4"/>
  <c r="K694" i="4"/>
  <c r="J694" i="4"/>
  <c r="N693" i="4"/>
  <c r="M693" i="4"/>
  <c r="L693" i="4"/>
  <c r="K693" i="4"/>
  <c r="J693" i="4"/>
  <c r="N692" i="4"/>
  <c r="M692" i="4"/>
  <c r="L692" i="4"/>
  <c r="K692" i="4"/>
  <c r="J692" i="4"/>
  <c r="N691" i="4"/>
  <c r="M691" i="4"/>
  <c r="L691" i="4"/>
  <c r="K691" i="4"/>
  <c r="J691" i="4"/>
  <c r="N690" i="4"/>
  <c r="M690" i="4"/>
  <c r="L690" i="4"/>
  <c r="K690" i="4"/>
  <c r="J690" i="4"/>
  <c r="N689" i="4"/>
  <c r="M689" i="4"/>
  <c r="L689" i="4"/>
  <c r="K689" i="4"/>
  <c r="J689" i="4"/>
  <c r="N688" i="4"/>
  <c r="M688" i="4"/>
  <c r="L688" i="4"/>
  <c r="K688" i="4"/>
  <c r="J688" i="4"/>
  <c r="N687" i="4"/>
  <c r="M687" i="4"/>
  <c r="L687" i="4"/>
  <c r="K687" i="4"/>
  <c r="J687" i="4"/>
  <c r="N686" i="4"/>
  <c r="M686" i="4"/>
  <c r="L686" i="4"/>
  <c r="K686" i="4"/>
  <c r="J686" i="4"/>
  <c r="N685" i="4"/>
  <c r="M685" i="4"/>
  <c r="L685" i="4"/>
  <c r="K685" i="4"/>
  <c r="J685" i="4"/>
  <c r="N684" i="4"/>
  <c r="M684" i="4"/>
  <c r="L684" i="4"/>
  <c r="K684" i="4"/>
  <c r="J684" i="4"/>
  <c r="N683" i="4"/>
  <c r="M683" i="4"/>
  <c r="L683" i="4"/>
  <c r="K683" i="4"/>
  <c r="J683" i="4"/>
  <c r="N682" i="4"/>
  <c r="M682" i="4"/>
  <c r="L682" i="4"/>
  <c r="K682" i="4"/>
  <c r="J682" i="4"/>
  <c r="N681" i="4"/>
  <c r="M681" i="4"/>
  <c r="L681" i="4"/>
  <c r="K681" i="4"/>
  <c r="J681" i="4"/>
  <c r="N680" i="4"/>
  <c r="M680" i="4"/>
  <c r="L680" i="4"/>
  <c r="K680" i="4"/>
  <c r="J680" i="4"/>
  <c r="N679" i="4"/>
  <c r="M679" i="4"/>
  <c r="L679" i="4"/>
  <c r="K679" i="4"/>
  <c r="J679" i="4"/>
  <c r="N678" i="4"/>
  <c r="M678" i="4"/>
  <c r="L678" i="4"/>
  <c r="K678" i="4"/>
  <c r="J678" i="4"/>
  <c r="N677" i="4"/>
  <c r="M677" i="4"/>
  <c r="L677" i="4"/>
  <c r="K677" i="4"/>
  <c r="J677" i="4"/>
  <c r="N676" i="4"/>
  <c r="M676" i="4"/>
  <c r="L676" i="4"/>
  <c r="K676" i="4"/>
  <c r="J676" i="4"/>
  <c r="N675" i="4"/>
  <c r="M675" i="4"/>
  <c r="L675" i="4"/>
  <c r="K675" i="4"/>
  <c r="J675" i="4"/>
  <c r="N674" i="4"/>
  <c r="M674" i="4"/>
  <c r="L674" i="4"/>
  <c r="K674" i="4"/>
  <c r="J674" i="4"/>
  <c r="N673" i="4"/>
  <c r="M673" i="4"/>
  <c r="L673" i="4"/>
  <c r="K673" i="4"/>
  <c r="J673" i="4"/>
  <c r="N672" i="4"/>
  <c r="M672" i="4"/>
  <c r="L672" i="4"/>
  <c r="K672" i="4"/>
  <c r="J672" i="4"/>
  <c r="N671" i="4"/>
  <c r="M671" i="4"/>
  <c r="L671" i="4"/>
  <c r="K671" i="4"/>
  <c r="J671" i="4"/>
  <c r="N670" i="4"/>
  <c r="M670" i="4"/>
  <c r="L670" i="4"/>
  <c r="K670" i="4"/>
  <c r="J670" i="4"/>
  <c r="N669" i="4"/>
  <c r="M669" i="4"/>
  <c r="L669" i="4"/>
  <c r="K669" i="4"/>
  <c r="J669" i="4"/>
  <c r="N668" i="4"/>
  <c r="M668" i="4"/>
  <c r="L668" i="4"/>
  <c r="K668" i="4"/>
  <c r="J668" i="4"/>
  <c r="N667" i="4"/>
  <c r="M667" i="4"/>
  <c r="L667" i="4"/>
  <c r="K667" i="4"/>
  <c r="J667" i="4"/>
  <c r="N666" i="4"/>
  <c r="M666" i="4"/>
  <c r="L666" i="4"/>
  <c r="K666" i="4"/>
  <c r="J666" i="4"/>
  <c r="N665" i="4"/>
  <c r="M665" i="4"/>
  <c r="L665" i="4"/>
  <c r="K665" i="4"/>
  <c r="J665" i="4"/>
  <c r="N664" i="4"/>
  <c r="M664" i="4"/>
  <c r="L664" i="4"/>
  <c r="K664" i="4"/>
  <c r="J664" i="4"/>
  <c r="N663" i="4"/>
  <c r="M663" i="4"/>
  <c r="L663" i="4"/>
  <c r="K663" i="4"/>
  <c r="J663" i="4"/>
  <c r="N662" i="4"/>
  <c r="M662" i="4"/>
  <c r="L662" i="4"/>
  <c r="K662" i="4"/>
  <c r="J662" i="4"/>
  <c r="N661" i="4"/>
  <c r="M661" i="4"/>
  <c r="L661" i="4"/>
  <c r="K661" i="4"/>
  <c r="J661" i="4"/>
  <c r="N660" i="4"/>
  <c r="M660" i="4"/>
  <c r="L660" i="4"/>
  <c r="K660" i="4"/>
  <c r="J660" i="4"/>
  <c r="N659" i="4"/>
  <c r="M659" i="4"/>
  <c r="L659" i="4"/>
  <c r="K659" i="4"/>
  <c r="J659" i="4"/>
  <c r="N658" i="4"/>
  <c r="M658" i="4"/>
  <c r="L658" i="4"/>
  <c r="K658" i="4"/>
  <c r="J658" i="4"/>
  <c r="N657" i="4"/>
  <c r="M657" i="4"/>
  <c r="L657" i="4"/>
  <c r="K657" i="4"/>
  <c r="J657" i="4"/>
  <c r="N656" i="4"/>
  <c r="M656" i="4"/>
  <c r="L656" i="4"/>
  <c r="K656" i="4"/>
  <c r="J656" i="4"/>
  <c r="N655" i="4"/>
  <c r="M655" i="4"/>
  <c r="L655" i="4"/>
  <c r="K655" i="4"/>
  <c r="J655" i="4"/>
  <c r="N654" i="4"/>
  <c r="M654" i="4"/>
  <c r="L654" i="4"/>
  <c r="K654" i="4"/>
  <c r="J654" i="4"/>
  <c r="N653" i="4"/>
  <c r="M653" i="4"/>
  <c r="L653" i="4"/>
  <c r="K653" i="4"/>
  <c r="J653" i="4"/>
  <c r="N652" i="4"/>
  <c r="M652" i="4"/>
  <c r="L652" i="4"/>
  <c r="K652" i="4"/>
  <c r="J652" i="4"/>
  <c r="N651" i="4"/>
  <c r="M651" i="4"/>
  <c r="L651" i="4"/>
  <c r="K651" i="4"/>
  <c r="J651" i="4"/>
  <c r="N650" i="4"/>
  <c r="M650" i="4"/>
  <c r="L650" i="4"/>
  <c r="K650" i="4"/>
  <c r="J650" i="4"/>
  <c r="N649" i="4"/>
  <c r="M649" i="4"/>
  <c r="L649" i="4"/>
  <c r="K649" i="4"/>
  <c r="J649" i="4"/>
  <c r="N648" i="4"/>
  <c r="M648" i="4"/>
  <c r="L648" i="4"/>
  <c r="K648" i="4"/>
  <c r="J648" i="4"/>
  <c r="N647" i="4"/>
  <c r="M647" i="4"/>
  <c r="L647" i="4"/>
  <c r="K647" i="4"/>
  <c r="J647" i="4"/>
  <c r="N646" i="4"/>
  <c r="M646" i="4"/>
  <c r="L646" i="4"/>
  <c r="K646" i="4"/>
  <c r="J646" i="4"/>
  <c r="N645" i="4"/>
  <c r="M645" i="4"/>
  <c r="L645" i="4"/>
  <c r="K645" i="4"/>
  <c r="J645" i="4"/>
  <c r="N644" i="4"/>
  <c r="M644" i="4"/>
  <c r="L644" i="4"/>
  <c r="K644" i="4"/>
  <c r="J644" i="4"/>
  <c r="N643" i="4"/>
  <c r="M643" i="4"/>
  <c r="L643" i="4"/>
  <c r="K643" i="4"/>
  <c r="J643" i="4"/>
  <c r="N642" i="4"/>
  <c r="M642" i="4"/>
  <c r="L642" i="4"/>
  <c r="K642" i="4"/>
  <c r="J642" i="4"/>
  <c r="N641" i="4"/>
  <c r="M641" i="4"/>
  <c r="L641" i="4"/>
  <c r="K641" i="4"/>
  <c r="J641" i="4"/>
  <c r="N640" i="4"/>
  <c r="M640" i="4"/>
  <c r="L640" i="4"/>
  <c r="K640" i="4"/>
  <c r="J640" i="4"/>
  <c r="N639" i="4"/>
  <c r="M639" i="4"/>
  <c r="L639" i="4"/>
  <c r="K639" i="4"/>
  <c r="J639" i="4"/>
  <c r="N638" i="4"/>
  <c r="M638" i="4"/>
  <c r="L638" i="4"/>
  <c r="K638" i="4"/>
  <c r="J638" i="4"/>
  <c r="N637" i="4"/>
  <c r="M637" i="4"/>
  <c r="L637" i="4"/>
  <c r="K637" i="4"/>
  <c r="J637" i="4"/>
  <c r="N636" i="4"/>
  <c r="M636" i="4"/>
  <c r="L636" i="4"/>
  <c r="K636" i="4"/>
  <c r="J636" i="4"/>
  <c r="N635" i="4"/>
  <c r="M635" i="4"/>
  <c r="L635" i="4"/>
  <c r="K635" i="4"/>
  <c r="J635" i="4"/>
  <c r="N634" i="4"/>
  <c r="M634" i="4"/>
  <c r="L634" i="4"/>
  <c r="K634" i="4"/>
  <c r="J634" i="4"/>
  <c r="N633" i="4"/>
  <c r="M633" i="4"/>
  <c r="L633" i="4"/>
  <c r="K633" i="4"/>
  <c r="J633" i="4"/>
  <c r="N632" i="4"/>
  <c r="M632" i="4"/>
  <c r="L632" i="4"/>
  <c r="K632" i="4"/>
  <c r="J632" i="4"/>
  <c r="N631" i="4"/>
  <c r="M631" i="4"/>
  <c r="L631" i="4"/>
  <c r="K631" i="4"/>
  <c r="J631" i="4"/>
  <c r="N630" i="4"/>
  <c r="M630" i="4"/>
  <c r="L630" i="4"/>
  <c r="K630" i="4"/>
  <c r="J630" i="4"/>
  <c r="N629" i="4"/>
  <c r="M629" i="4"/>
  <c r="L629" i="4"/>
  <c r="K629" i="4"/>
  <c r="J629" i="4"/>
  <c r="N628" i="4"/>
  <c r="M628" i="4"/>
  <c r="L628" i="4"/>
  <c r="K628" i="4"/>
  <c r="J628" i="4"/>
  <c r="N627" i="4"/>
  <c r="M627" i="4"/>
  <c r="L627" i="4"/>
  <c r="K627" i="4"/>
  <c r="J627" i="4"/>
  <c r="N626" i="4"/>
  <c r="M626" i="4"/>
  <c r="L626" i="4"/>
  <c r="K626" i="4"/>
  <c r="J626" i="4"/>
  <c r="N625" i="4"/>
  <c r="M625" i="4"/>
  <c r="L625" i="4"/>
  <c r="K625" i="4"/>
  <c r="J625" i="4"/>
  <c r="N624" i="4"/>
  <c r="M624" i="4"/>
  <c r="L624" i="4"/>
  <c r="K624" i="4"/>
  <c r="J624" i="4"/>
  <c r="N623" i="4"/>
  <c r="M623" i="4"/>
  <c r="L623" i="4"/>
  <c r="K623" i="4"/>
  <c r="J623" i="4"/>
  <c r="N622" i="4"/>
  <c r="M622" i="4"/>
  <c r="L622" i="4"/>
  <c r="K622" i="4"/>
  <c r="J622" i="4"/>
  <c r="N621" i="4"/>
  <c r="M621" i="4"/>
  <c r="L621" i="4"/>
  <c r="K621" i="4"/>
  <c r="J621" i="4"/>
  <c r="N620" i="4"/>
  <c r="M620" i="4"/>
  <c r="L620" i="4"/>
  <c r="K620" i="4"/>
  <c r="J620" i="4"/>
  <c r="N619" i="4"/>
  <c r="M619" i="4"/>
  <c r="L619" i="4"/>
  <c r="K619" i="4"/>
  <c r="J619" i="4"/>
  <c r="N618" i="4"/>
  <c r="M618" i="4"/>
  <c r="L618" i="4"/>
  <c r="K618" i="4"/>
  <c r="J618" i="4"/>
  <c r="N617" i="4"/>
  <c r="M617" i="4"/>
  <c r="L617" i="4"/>
  <c r="K617" i="4"/>
  <c r="J617" i="4"/>
  <c r="N616" i="4"/>
  <c r="M616" i="4"/>
  <c r="L616" i="4"/>
  <c r="K616" i="4"/>
  <c r="J616" i="4"/>
  <c r="N615" i="4"/>
  <c r="M615" i="4"/>
  <c r="L615" i="4"/>
  <c r="K615" i="4"/>
  <c r="J615" i="4"/>
  <c r="N614" i="4"/>
  <c r="M614" i="4"/>
  <c r="L614" i="4"/>
  <c r="K614" i="4"/>
  <c r="J614" i="4"/>
  <c r="N613" i="4"/>
  <c r="M613" i="4"/>
  <c r="L613" i="4"/>
  <c r="K613" i="4"/>
  <c r="J613" i="4"/>
  <c r="N612" i="4"/>
  <c r="M612" i="4"/>
  <c r="L612" i="4"/>
  <c r="K612" i="4"/>
  <c r="J612" i="4"/>
  <c r="N611" i="4"/>
  <c r="M611" i="4"/>
  <c r="L611" i="4"/>
  <c r="K611" i="4"/>
  <c r="J611" i="4"/>
  <c r="N610" i="4"/>
  <c r="M610" i="4"/>
  <c r="L610" i="4"/>
  <c r="K610" i="4"/>
  <c r="J610" i="4"/>
  <c r="N609" i="4"/>
  <c r="M609" i="4"/>
  <c r="L609" i="4"/>
  <c r="K609" i="4"/>
  <c r="J609" i="4"/>
  <c r="N608" i="4"/>
  <c r="M608" i="4"/>
  <c r="L608" i="4"/>
  <c r="K608" i="4"/>
  <c r="J608" i="4"/>
  <c r="N607" i="4"/>
  <c r="M607" i="4"/>
  <c r="L607" i="4"/>
  <c r="K607" i="4"/>
  <c r="J607" i="4"/>
  <c r="N606" i="4"/>
  <c r="M606" i="4"/>
  <c r="L606" i="4"/>
  <c r="K606" i="4"/>
  <c r="J606" i="4"/>
  <c r="N605" i="4"/>
  <c r="M605" i="4"/>
  <c r="L605" i="4"/>
  <c r="K605" i="4"/>
  <c r="J605" i="4"/>
  <c r="N604" i="4"/>
  <c r="M604" i="4"/>
  <c r="L604" i="4"/>
  <c r="K604" i="4"/>
  <c r="J604" i="4"/>
  <c r="N603" i="4"/>
  <c r="M603" i="4"/>
  <c r="L603" i="4"/>
  <c r="K603" i="4"/>
  <c r="J603" i="4"/>
  <c r="N602" i="4"/>
  <c r="M602" i="4"/>
  <c r="L602" i="4"/>
  <c r="K602" i="4"/>
  <c r="J602" i="4"/>
  <c r="N601" i="4"/>
  <c r="M601" i="4"/>
  <c r="L601" i="4"/>
  <c r="K601" i="4"/>
  <c r="J601" i="4"/>
  <c r="N600" i="4"/>
  <c r="M600" i="4"/>
  <c r="L600" i="4"/>
  <c r="K600" i="4"/>
  <c r="J600" i="4"/>
  <c r="N599" i="4"/>
  <c r="M599" i="4"/>
  <c r="L599" i="4"/>
  <c r="K599" i="4"/>
  <c r="J599" i="4"/>
  <c r="N598" i="4"/>
  <c r="M598" i="4"/>
  <c r="L598" i="4"/>
  <c r="K598" i="4"/>
  <c r="J598" i="4"/>
  <c r="N597" i="4"/>
  <c r="M597" i="4"/>
  <c r="L597" i="4"/>
  <c r="K597" i="4"/>
  <c r="J597" i="4"/>
  <c r="N596" i="4"/>
  <c r="M596" i="4"/>
  <c r="L596" i="4"/>
  <c r="K596" i="4"/>
  <c r="J596" i="4"/>
  <c r="N595" i="4"/>
  <c r="M595" i="4"/>
  <c r="L595" i="4"/>
  <c r="K595" i="4"/>
  <c r="J595" i="4"/>
  <c r="N594" i="4"/>
  <c r="M594" i="4"/>
  <c r="L594" i="4"/>
  <c r="K594" i="4"/>
  <c r="J594" i="4"/>
  <c r="N593" i="4"/>
  <c r="M593" i="4"/>
  <c r="L593" i="4"/>
  <c r="K593" i="4"/>
  <c r="J593" i="4"/>
  <c r="N592" i="4"/>
  <c r="M592" i="4"/>
  <c r="L592" i="4"/>
  <c r="K592" i="4"/>
  <c r="J592" i="4"/>
  <c r="N591" i="4"/>
  <c r="M591" i="4"/>
  <c r="L591" i="4"/>
  <c r="K591" i="4"/>
  <c r="J591" i="4"/>
  <c r="N590" i="4"/>
  <c r="M590" i="4"/>
  <c r="L590" i="4"/>
  <c r="K590" i="4"/>
  <c r="J590" i="4"/>
  <c r="N589" i="4"/>
  <c r="M589" i="4"/>
  <c r="L589" i="4"/>
  <c r="K589" i="4"/>
  <c r="J589" i="4"/>
  <c r="N588" i="4"/>
  <c r="M588" i="4"/>
  <c r="L588" i="4"/>
  <c r="K588" i="4"/>
  <c r="J588" i="4"/>
  <c r="N587" i="4"/>
  <c r="M587" i="4"/>
  <c r="L587" i="4"/>
  <c r="K587" i="4"/>
  <c r="J587" i="4"/>
  <c r="N586" i="4"/>
  <c r="M586" i="4"/>
  <c r="L586" i="4"/>
  <c r="K586" i="4"/>
  <c r="J586" i="4"/>
  <c r="N585" i="4"/>
  <c r="M585" i="4"/>
  <c r="L585" i="4"/>
  <c r="K585" i="4"/>
  <c r="J585" i="4"/>
  <c r="N584" i="4"/>
  <c r="M584" i="4"/>
  <c r="L584" i="4"/>
  <c r="K584" i="4"/>
  <c r="J584" i="4"/>
  <c r="N583" i="4"/>
  <c r="M583" i="4"/>
  <c r="L583" i="4"/>
  <c r="K583" i="4"/>
  <c r="J583" i="4"/>
  <c r="N582" i="4"/>
  <c r="M582" i="4"/>
  <c r="L582" i="4"/>
  <c r="K582" i="4"/>
  <c r="J582" i="4"/>
  <c r="N581" i="4"/>
  <c r="M581" i="4"/>
  <c r="L581" i="4"/>
  <c r="K581" i="4"/>
  <c r="J581" i="4"/>
  <c r="N580" i="4"/>
  <c r="M580" i="4"/>
  <c r="L580" i="4"/>
  <c r="K580" i="4"/>
  <c r="J580" i="4"/>
  <c r="N579" i="4"/>
  <c r="M579" i="4"/>
  <c r="L579" i="4"/>
  <c r="K579" i="4"/>
  <c r="J579" i="4"/>
  <c r="N578" i="4"/>
  <c r="M578" i="4"/>
  <c r="L578" i="4"/>
  <c r="K578" i="4"/>
  <c r="J578" i="4"/>
  <c r="N577" i="4"/>
  <c r="M577" i="4"/>
  <c r="L577" i="4"/>
  <c r="K577" i="4"/>
  <c r="J577" i="4"/>
  <c r="N576" i="4"/>
  <c r="M576" i="4"/>
  <c r="L576" i="4"/>
  <c r="K576" i="4"/>
  <c r="J576" i="4"/>
  <c r="N575" i="4"/>
  <c r="M575" i="4"/>
  <c r="L575" i="4"/>
  <c r="K575" i="4"/>
  <c r="J575" i="4"/>
  <c r="N574" i="4"/>
  <c r="M574" i="4"/>
  <c r="L574" i="4"/>
  <c r="K574" i="4"/>
  <c r="J574" i="4"/>
  <c r="N573" i="4"/>
  <c r="M573" i="4"/>
  <c r="L573" i="4"/>
  <c r="K573" i="4"/>
  <c r="J573" i="4"/>
  <c r="N572" i="4"/>
  <c r="M572" i="4"/>
  <c r="L572" i="4"/>
  <c r="K572" i="4"/>
  <c r="J572" i="4"/>
  <c r="N571" i="4"/>
  <c r="M571" i="4"/>
  <c r="L571" i="4"/>
  <c r="K571" i="4"/>
  <c r="J571" i="4"/>
  <c r="N570" i="4"/>
  <c r="M570" i="4"/>
  <c r="L570" i="4"/>
  <c r="K570" i="4"/>
  <c r="J570" i="4"/>
  <c r="N569" i="4"/>
  <c r="M569" i="4"/>
  <c r="L569" i="4"/>
  <c r="K569" i="4"/>
  <c r="J569" i="4"/>
  <c r="N568" i="4"/>
  <c r="M568" i="4"/>
  <c r="L568" i="4"/>
  <c r="K568" i="4"/>
  <c r="J568" i="4"/>
  <c r="N567" i="4"/>
  <c r="M567" i="4"/>
  <c r="L567" i="4"/>
  <c r="K567" i="4"/>
  <c r="J567" i="4"/>
  <c r="N566" i="4"/>
  <c r="M566" i="4"/>
  <c r="L566" i="4"/>
  <c r="K566" i="4"/>
  <c r="J566" i="4"/>
  <c r="N565" i="4"/>
  <c r="M565" i="4"/>
  <c r="L565" i="4"/>
  <c r="K565" i="4"/>
  <c r="J565" i="4"/>
  <c r="N564" i="4"/>
  <c r="M564" i="4"/>
  <c r="L564" i="4"/>
  <c r="K564" i="4"/>
  <c r="J564" i="4"/>
  <c r="N563" i="4"/>
  <c r="M563" i="4"/>
  <c r="L563" i="4"/>
  <c r="K563" i="4"/>
  <c r="J563" i="4"/>
  <c r="N562" i="4"/>
  <c r="M562" i="4"/>
  <c r="L562" i="4"/>
  <c r="K562" i="4"/>
  <c r="J562" i="4"/>
  <c r="N561" i="4"/>
  <c r="M561" i="4"/>
  <c r="L561" i="4"/>
  <c r="K561" i="4"/>
  <c r="J561" i="4"/>
  <c r="N560" i="4"/>
  <c r="M560" i="4"/>
  <c r="L560" i="4"/>
  <c r="K560" i="4"/>
  <c r="J560" i="4"/>
  <c r="N559" i="4"/>
  <c r="M559" i="4"/>
  <c r="L559" i="4"/>
  <c r="K559" i="4"/>
  <c r="J559" i="4"/>
  <c r="N558" i="4"/>
  <c r="M558" i="4"/>
  <c r="L558" i="4"/>
  <c r="K558" i="4"/>
  <c r="J558" i="4"/>
  <c r="N557" i="4"/>
  <c r="M557" i="4"/>
  <c r="L557" i="4"/>
  <c r="K557" i="4"/>
  <c r="J557" i="4"/>
  <c r="N556" i="4"/>
  <c r="M556" i="4"/>
  <c r="L556" i="4"/>
  <c r="K556" i="4"/>
  <c r="J556" i="4"/>
  <c r="N555" i="4"/>
  <c r="M555" i="4"/>
  <c r="L555" i="4"/>
  <c r="K555" i="4"/>
  <c r="J555" i="4"/>
  <c r="N554" i="4"/>
  <c r="M554" i="4"/>
  <c r="L554" i="4"/>
  <c r="K554" i="4"/>
  <c r="J554" i="4"/>
  <c r="N553" i="4"/>
  <c r="M553" i="4"/>
  <c r="L553" i="4"/>
  <c r="K553" i="4"/>
  <c r="J553" i="4"/>
  <c r="N552" i="4"/>
  <c r="M552" i="4"/>
  <c r="L552" i="4"/>
  <c r="K552" i="4"/>
  <c r="J552" i="4"/>
  <c r="N551" i="4"/>
  <c r="M551" i="4"/>
  <c r="L551" i="4"/>
  <c r="K551" i="4"/>
  <c r="J551" i="4"/>
  <c r="N550" i="4"/>
  <c r="M550" i="4"/>
  <c r="L550" i="4"/>
  <c r="K550" i="4"/>
  <c r="J550" i="4"/>
  <c r="N549" i="4"/>
  <c r="M549" i="4"/>
  <c r="L549" i="4"/>
  <c r="K549" i="4"/>
  <c r="J549" i="4"/>
  <c r="N548" i="4"/>
  <c r="M548" i="4"/>
  <c r="L548" i="4"/>
  <c r="K548" i="4"/>
  <c r="J548" i="4"/>
  <c r="N547" i="4"/>
  <c r="M547" i="4"/>
  <c r="L547" i="4"/>
  <c r="K547" i="4"/>
  <c r="J547" i="4"/>
  <c r="N546" i="4"/>
  <c r="M546" i="4"/>
  <c r="L546" i="4"/>
  <c r="K546" i="4"/>
  <c r="J546" i="4"/>
  <c r="N545" i="4"/>
  <c r="M545" i="4"/>
  <c r="L545" i="4"/>
  <c r="K545" i="4"/>
  <c r="J545" i="4"/>
  <c r="N544" i="4"/>
  <c r="M544" i="4"/>
  <c r="L544" i="4"/>
  <c r="K544" i="4"/>
  <c r="J544" i="4"/>
  <c r="N543" i="4"/>
  <c r="M543" i="4"/>
  <c r="L543" i="4"/>
  <c r="K543" i="4"/>
  <c r="J543" i="4"/>
  <c r="N542" i="4"/>
  <c r="M542" i="4"/>
  <c r="L542" i="4"/>
  <c r="K542" i="4"/>
  <c r="J542" i="4"/>
  <c r="N541" i="4"/>
  <c r="M541" i="4"/>
  <c r="L541" i="4"/>
  <c r="K541" i="4"/>
  <c r="J541" i="4"/>
  <c r="N540" i="4"/>
  <c r="M540" i="4"/>
  <c r="L540" i="4"/>
  <c r="K540" i="4"/>
  <c r="J540" i="4"/>
  <c r="N539" i="4"/>
  <c r="M539" i="4"/>
  <c r="L539" i="4"/>
  <c r="K539" i="4"/>
  <c r="J539" i="4"/>
  <c r="N538" i="4"/>
  <c r="M538" i="4"/>
  <c r="L538" i="4"/>
  <c r="K538" i="4"/>
  <c r="J538" i="4"/>
  <c r="N537" i="4"/>
  <c r="M537" i="4"/>
  <c r="L537" i="4"/>
  <c r="K537" i="4"/>
  <c r="J537" i="4"/>
  <c r="N536" i="4"/>
  <c r="M536" i="4"/>
  <c r="L536" i="4"/>
  <c r="K536" i="4"/>
  <c r="J536" i="4"/>
  <c r="N535" i="4"/>
  <c r="M535" i="4"/>
  <c r="L535" i="4"/>
  <c r="K535" i="4"/>
  <c r="J535" i="4"/>
  <c r="N534" i="4"/>
  <c r="M534" i="4"/>
  <c r="L534" i="4"/>
  <c r="K534" i="4"/>
  <c r="J534" i="4"/>
  <c r="N533" i="4"/>
  <c r="M533" i="4"/>
  <c r="L533" i="4"/>
  <c r="K533" i="4"/>
  <c r="J533" i="4"/>
  <c r="N532" i="4"/>
  <c r="M532" i="4"/>
  <c r="L532" i="4"/>
  <c r="K532" i="4"/>
  <c r="J532" i="4"/>
  <c r="N531" i="4"/>
  <c r="M531" i="4"/>
  <c r="L531" i="4"/>
  <c r="K531" i="4"/>
  <c r="J531" i="4"/>
  <c r="N530" i="4"/>
  <c r="M530" i="4"/>
  <c r="L530" i="4"/>
  <c r="K530" i="4"/>
  <c r="J530" i="4"/>
  <c r="N529" i="4"/>
  <c r="M529" i="4"/>
  <c r="L529" i="4"/>
  <c r="K529" i="4"/>
  <c r="J529" i="4"/>
  <c r="N528" i="4"/>
  <c r="M528" i="4"/>
  <c r="L528" i="4"/>
  <c r="K528" i="4"/>
  <c r="J528" i="4"/>
  <c r="N527" i="4"/>
  <c r="M527" i="4"/>
  <c r="L527" i="4"/>
  <c r="K527" i="4"/>
  <c r="J527" i="4"/>
  <c r="N526" i="4"/>
  <c r="M526" i="4"/>
  <c r="L526" i="4"/>
  <c r="K526" i="4"/>
  <c r="J526" i="4"/>
  <c r="N525" i="4"/>
  <c r="M525" i="4"/>
  <c r="L525" i="4"/>
  <c r="K525" i="4"/>
  <c r="J525" i="4"/>
  <c r="N524" i="4"/>
  <c r="M524" i="4"/>
  <c r="L524" i="4"/>
  <c r="K524" i="4"/>
  <c r="J524" i="4"/>
  <c r="N523" i="4"/>
  <c r="M523" i="4"/>
  <c r="L523" i="4"/>
  <c r="K523" i="4"/>
  <c r="J523" i="4"/>
  <c r="N522" i="4"/>
  <c r="M522" i="4"/>
  <c r="L522" i="4"/>
  <c r="K522" i="4"/>
  <c r="J522" i="4"/>
  <c r="N521" i="4"/>
  <c r="M521" i="4"/>
  <c r="L521" i="4"/>
  <c r="K521" i="4"/>
  <c r="J521" i="4"/>
  <c r="N520" i="4"/>
  <c r="M520" i="4"/>
  <c r="L520" i="4"/>
  <c r="K520" i="4"/>
  <c r="J520" i="4"/>
  <c r="N519" i="4"/>
  <c r="M519" i="4"/>
  <c r="L519" i="4"/>
  <c r="K519" i="4"/>
  <c r="J519" i="4"/>
  <c r="N518" i="4"/>
  <c r="M518" i="4"/>
  <c r="L518" i="4"/>
  <c r="K518" i="4"/>
  <c r="J518" i="4"/>
  <c r="N517" i="4"/>
  <c r="M517" i="4"/>
  <c r="L517" i="4"/>
  <c r="K517" i="4"/>
  <c r="J517" i="4"/>
  <c r="N516" i="4"/>
  <c r="M516" i="4"/>
  <c r="L516" i="4"/>
  <c r="K516" i="4"/>
  <c r="J516" i="4"/>
  <c r="N515" i="4"/>
  <c r="M515" i="4"/>
  <c r="L515" i="4"/>
  <c r="K515" i="4"/>
  <c r="J515" i="4"/>
  <c r="N514" i="4"/>
  <c r="M514" i="4"/>
  <c r="L514" i="4"/>
  <c r="K514" i="4"/>
  <c r="J514" i="4"/>
  <c r="N513" i="4"/>
  <c r="M513" i="4"/>
  <c r="L513" i="4"/>
  <c r="K513" i="4"/>
  <c r="J513" i="4"/>
  <c r="N512" i="4"/>
  <c r="M512" i="4"/>
  <c r="L512" i="4"/>
  <c r="K512" i="4"/>
  <c r="J512" i="4"/>
  <c r="N511" i="4"/>
  <c r="M511" i="4"/>
  <c r="L511" i="4"/>
  <c r="K511" i="4"/>
  <c r="J511" i="4"/>
  <c r="N510" i="4"/>
  <c r="M510" i="4"/>
  <c r="L510" i="4"/>
  <c r="K510" i="4"/>
  <c r="J510" i="4"/>
  <c r="N509" i="4"/>
  <c r="M509" i="4"/>
  <c r="L509" i="4"/>
  <c r="K509" i="4"/>
  <c r="J509" i="4"/>
  <c r="N508" i="4"/>
  <c r="M508" i="4"/>
  <c r="L508" i="4"/>
  <c r="K508" i="4"/>
  <c r="J508" i="4"/>
  <c r="N507" i="4"/>
  <c r="M507" i="4"/>
  <c r="L507" i="4"/>
  <c r="K507" i="4"/>
  <c r="J507" i="4"/>
  <c r="N506" i="4"/>
  <c r="M506" i="4"/>
  <c r="L506" i="4"/>
  <c r="K506" i="4"/>
  <c r="J506" i="4"/>
  <c r="N505" i="4"/>
  <c r="M505" i="4"/>
  <c r="L505" i="4"/>
  <c r="K505" i="4"/>
  <c r="J505" i="4"/>
  <c r="N504" i="4"/>
  <c r="M504" i="4"/>
  <c r="L504" i="4"/>
  <c r="K504" i="4"/>
  <c r="J504" i="4"/>
  <c r="N503" i="4"/>
  <c r="M503" i="4"/>
  <c r="L503" i="4"/>
  <c r="K503" i="4"/>
  <c r="J503" i="4"/>
  <c r="N502" i="4"/>
  <c r="M502" i="4"/>
  <c r="L502" i="4"/>
  <c r="K502" i="4"/>
  <c r="J502" i="4"/>
  <c r="N501" i="4"/>
  <c r="M501" i="4"/>
  <c r="L501" i="4"/>
  <c r="K501" i="4"/>
  <c r="J501" i="4"/>
  <c r="N500" i="4"/>
  <c r="M500" i="4"/>
  <c r="L500" i="4"/>
  <c r="K500" i="4"/>
  <c r="J500" i="4"/>
  <c r="N499" i="4"/>
  <c r="M499" i="4"/>
  <c r="L499" i="4"/>
  <c r="K499" i="4"/>
  <c r="J499" i="4"/>
  <c r="N498" i="4"/>
  <c r="M498" i="4"/>
  <c r="L498" i="4"/>
  <c r="K498" i="4"/>
  <c r="J498" i="4"/>
  <c r="N497" i="4"/>
  <c r="M497" i="4"/>
  <c r="L497" i="4"/>
  <c r="K497" i="4"/>
  <c r="J497" i="4"/>
  <c r="N496" i="4"/>
  <c r="M496" i="4"/>
  <c r="L496" i="4"/>
  <c r="K496" i="4"/>
  <c r="J496" i="4"/>
  <c r="N495" i="4"/>
  <c r="M495" i="4"/>
  <c r="L495" i="4"/>
  <c r="K495" i="4"/>
  <c r="J495" i="4"/>
  <c r="N494" i="4"/>
  <c r="M494" i="4"/>
  <c r="L494" i="4"/>
  <c r="K494" i="4"/>
  <c r="J494" i="4"/>
  <c r="N493" i="4"/>
  <c r="M493" i="4"/>
  <c r="L493" i="4"/>
  <c r="K493" i="4"/>
  <c r="J493" i="4"/>
  <c r="N492" i="4"/>
  <c r="M492" i="4"/>
  <c r="L492" i="4"/>
  <c r="K492" i="4"/>
  <c r="J492" i="4"/>
  <c r="N491" i="4"/>
  <c r="M491" i="4"/>
  <c r="L491" i="4"/>
  <c r="K491" i="4"/>
  <c r="J491" i="4"/>
  <c r="N490" i="4"/>
  <c r="M490" i="4"/>
  <c r="L490" i="4"/>
  <c r="K490" i="4"/>
  <c r="J490" i="4"/>
  <c r="N489" i="4"/>
  <c r="M489" i="4"/>
  <c r="L489" i="4"/>
  <c r="K489" i="4"/>
  <c r="J489" i="4"/>
  <c r="N488" i="4"/>
  <c r="M488" i="4"/>
  <c r="L488" i="4"/>
  <c r="K488" i="4"/>
  <c r="J488" i="4"/>
  <c r="N487" i="4"/>
  <c r="M487" i="4"/>
  <c r="L487" i="4"/>
  <c r="K487" i="4"/>
  <c r="J487" i="4"/>
  <c r="N486" i="4"/>
  <c r="M486" i="4"/>
  <c r="L486" i="4"/>
  <c r="K486" i="4"/>
  <c r="J486" i="4"/>
  <c r="N485" i="4"/>
  <c r="M485" i="4"/>
  <c r="L485" i="4"/>
  <c r="K485" i="4"/>
  <c r="J485" i="4"/>
  <c r="N484" i="4"/>
  <c r="M484" i="4"/>
  <c r="L484" i="4"/>
  <c r="K484" i="4"/>
  <c r="J484" i="4"/>
  <c r="N483" i="4"/>
  <c r="M483" i="4"/>
  <c r="L483" i="4"/>
  <c r="K483" i="4"/>
  <c r="J483" i="4"/>
  <c r="N482" i="4"/>
  <c r="M482" i="4"/>
  <c r="L482" i="4"/>
  <c r="K482" i="4"/>
  <c r="J482" i="4"/>
  <c r="N481" i="4"/>
  <c r="M481" i="4"/>
  <c r="L481" i="4"/>
  <c r="K481" i="4"/>
  <c r="J481" i="4"/>
  <c r="N480" i="4"/>
  <c r="M480" i="4"/>
  <c r="L480" i="4"/>
  <c r="K480" i="4"/>
  <c r="J480" i="4"/>
  <c r="N479" i="4"/>
  <c r="M479" i="4"/>
  <c r="L479" i="4"/>
  <c r="K479" i="4"/>
  <c r="J479" i="4"/>
  <c r="N478" i="4"/>
  <c r="M478" i="4"/>
  <c r="L478" i="4"/>
  <c r="K478" i="4"/>
  <c r="J478" i="4"/>
  <c r="N477" i="4"/>
  <c r="M477" i="4"/>
  <c r="L477" i="4"/>
  <c r="K477" i="4"/>
  <c r="J477" i="4"/>
  <c r="N476" i="4"/>
  <c r="M476" i="4"/>
  <c r="L476" i="4"/>
  <c r="K476" i="4"/>
  <c r="J476" i="4"/>
  <c r="N475" i="4"/>
  <c r="M475" i="4"/>
  <c r="L475" i="4"/>
  <c r="K475" i="4"/>
  <c r="J475" i="4"/>
  <c r="N474" i="4"/>
  <c r="M474" i="4"/>
  <c r="L474" i="4"/>
  <c r="K474" i="4"/>
  <c r="J474" i="4"/>
  <c r="N473" i="4"/>
  <c r="M473" i="4"/>
  <c r="L473" i="4"/>
  <c r="K473" i="4"/>
  <c r="J473" i="4"/>
  <c r="N472" i="4"/>
  <c r="M472" i="4"/>
  <c r="L472" i="4"/>
  <c r="K472" i="4"/>
  <c r="J472" i="4"/>
  <c r="N471" i="4"/>
  <c r="M471" i="4"/>
  <c r="L471" i="4"/>
  <c r="K471" i="4"/>
  <c r="J471" i="4"/>
  <c r="N470" i="4"/>
  <c r="M470" i="4"/>
  <c r="L470" i="4"/>
  <c r="K470" i="4"/>
  <c r="J470" i="4"/>
  <c r="N469" i="4"/>
  <c r="M469" i="4"/>
  <c r="L469" i="4"/>
  <c r="K469" i="4"/>
  <c r="J469" i="4"/>
  <c r="N468" i="4"/>
  <c r="M468" i="4"/>
  <c r="L468" i="4"/>
  <c r="K468" i="4"/>
  <c r="J468" i="4"/>
  <c r="N467" i="4"/>
  <c r="M467" i="4"/>
  <c r="L467" i="4"/>
  <c r="K467" i="4"/>
  <c r="J467" i="4"/>
  <c r="N466" i="4"/>
  <c r="M466" i="4"/>
  <c r="L466" i="4"/>
  <c r="K466" i="4"/>
  <c r="J466" i="4"/>
  <c r="N465" i="4"/>
  <c r="M465" i="4"/>
  <c r="L465" i="4"/>
  <c r="K465" i="4"/>
  <c r="J465" i="4"/>
  <c r="N464" i="4"/>
  <c r="M464" i="4"/>
  <c r="L464" i="4"/>
  <c r="K464" i="4"/>
  <c r="J464" i="4"/>
  <c r="N463" i="4"/>
  <c r="M463" i="4"/>
  <c r="L463" i="4"/>
  <c r="K463" i="4"/>
  <c r="J463" i="4"/>
  <c r="N462" i="4"/>
  <c r="M462" i="4"/>
  <c r="L462" i="4"/>
  <c r="K462" i="4"/>
  <c r="J462" i="4"/>
  <c r="N461" i="4"/>
  <c r="M461" i="4"/>
  <c r="L461" i="4"/>
  <c r="K461" i="4"/>
  <c r="J461" i="4"/>
  <c r="N460" i="4"/>
  <c r="M460" i="4"/>
  <c r="L460" i="4"/>
  <c r="K460" i="4"/>
  <c r="J460" i="4"/>
  <c r="N459" i="4"/>
  <c r="M459" i="4"/>
  <c r="L459" i="4"/>
  <c r="K459" i="4"/>
  <c r="J459" i="4"/>
  <c r="N458" i="4"/>
  <c r="M458" i="4"/>
  <c r="L458" i="4"/>
  <c r="K458" i="4"/>
  <c r="J458" i="4"/>
  <c r="N457" i="4"/>
  <c r="M457" i="4"/>
  <c r="L457" i="4"/>
  <c r="K457" i="4"/>
  <c r="J457" i="4"/>
  <c r="N456" i="4"/>
  <c r="M456" i="4"/>
  <c r="L456" i="4"/>
  <c r="K456" i="4"/>
  <c r="J456" i="4"/>
  <c r="N455" i="4"/>
  <c r="M455" i="4"/>
  <c r="L455" i="4"/>
  <c r="K455" i="4"/>
  <c r="J455" i="4"/>
  <c r="N454" i="4"/>
  <c r="M454" i="4"/>
  <c r="L454" i="4"/>
  <c r="K454" i="4"/>
  <c r="J454" i="4"/>
  <c r="N453" i="4"/>
  <c r="M453" i="4"/>
  <c r="L453" i="4"/>
  <c r="K453" i="4"/>
  <c r="J453" i="4"/>
  <c r="N452" i="4"/>
  <c r="M452" i="4"/>
  <c r="L452" i="4"/>
  <c r="K452" i="4"/>
  <c r="J452" i="4"/>
  <c r="N451" i="4"/>
  <c r="M451" i="4"/>
  <c r="L451" i="4"/>
  <c r="K451" i="4"/>
  <c r="J451" i="4"/>
  <c r="N450" i="4"/>
  <c r="M450" i="4"/>
  <c r="L450" i="4"/>
  <c r="K450" i="4"/>
  <c r="J450" i="4"/>
  <c r="N449" i="4"/>
  <c r="M449" i="4"/>
  <c r="L449" i="4"/>
  <c r="K449" i="4"/>
  <c r="J449" i="4"/>
  <c r="N448" i="4"/>
  <c r="M448" i="4"/>
  <c r="L448" i="4"/>
  <c r="K448" i="4"/>
  <c r="J448" i="4"/>
  <c r="N447" i="4"/>
  <c r="M447" i="4"/>
  <c r="L447" i="4"/>
  <c r="K447" i="4"/>
  <c r="J447" i="4"/>
  <c r="N446" i="4"/>
  <c r="M446" i="4"/>
  <c r="L446" i="4"/>
  <c r="K446" i="4"/>
  <c r="J446" i="4"/>
  <c r="N445" i="4"/>
  <c r="M445" i="4"/>
  <c r="L445" i="4"/>
  <c r="K445" i="4"/>
  <c r="J445" i="4"/>
  <c r="N444" i="4"/>
  <c r="M444" i="4"/>
  <c r="L444" i="4"/>
  <c r="K444" i="4"/>
  <c r="J444" i="4"/>
  <c r="N443" i="4"/>
  <c r="M443" i="4"/>
  <c r="L443" i="4"/>
  <c r="K443" i="4"/>
  <c r="J443" i="4"/>
  <c r="N442" i="4"/>
  <c r="M442" i="4"/>
  <c r="L442" i="4"/>
  <c r="K442" i="4"/>
  <c r="J442" i="4"/>
  <c r="N441" i="4"/>
  <c r="M441" i="4"/>
  <c r="L441" i="4"/>
  <c r="K441" i="4"/>
  <c r="J441" i="4"/>
  <c r="N440" i="4"/>
  <c r="M440" i="4"/>
  <c r="L440" i="4"/>
  <c r="K440" i="4"/>
  <c r="J440" i="4"/>
  <c r="N439" i="4"/>
  <c r="M439" i="4"/>
  <c r="L439" i="4"/>
  <c r="K439" i="4"/>
  <c r="J439" i="4"/>
  <c r="N438" i="4"/>
  <c r="M438" i="4"/>
  <c r="L438" i="4"/>
  <c r="K438" i="4"/>
  <c r="J438" i="4"/>
  <c r="N437" i="4"/>
  <c r="M437" i="4"/>
  <c r="L437" i="4"/>
  <c r="K437" i="4"/>
  <c r="J437" i="4"/>
  <c r="N436" i="4"/>
  <c r="M436" i="4"/>
  <c r="L436" i="4"/>
  <c r="K436" i="4"/>
  <c r="J436" i="4"/>
  <c r="N435" i="4"/>
  <c r="M435" i="4"/>
  <c r="L435" i="4"/>
  <c r="K435" i="4"/>
  <c r="J435" i="4"/>
  <c r="N434" i="4"/>
  <c r="M434" i="4"/>
  <c r="L434" i="4"/>
  <c r="K434" i="4"/>
  <c r="J434" i="4"/>
  <c r="N433" i="4"/>
  <c r="M433" i="4"/>
  <c r="L433" i="4"/>
  <c r="K433" i="4"/>
  <c r="J433" i="4"/>
  <c r="N432" i="4"/>
  <c r="M432" i="4"/>
  <c r="L432" i="4"/>
  <c r="K432" i="4"/>
  <c r="J432" i="4"/>
  <c r="N431" i="4"/>
  <c r="M431" i="4"/>
  <c r="L431" i="4"/>
  <c r="K431" i="4"/>
  <c r="J431" i="4"/>
  <c r="N430" i="4"/>
  <c r="M430" i="4"/>
  <c r="L430" i="4"/>
  <c r="K430" i="4"/>
  <c r="J430" i="4"/>
  <c r="N429" i="4"/>
  <c r="M429" i="4"/>
  <c r="L429" i="4"/>
  <c r="K429" i="4"/>
  <c r="J429" i="4"/>
  <c r="N428" i="4"/>
  <c r="M428" i="4"/>
  <c r="L428" i="4"/>
  <c r="K428" i="4"/>
  <c r="J428" i="4"/>
  <c r="N427" i="4"/>
  <c r="M427" i="4"/>
  <c r="L427" i="4"/>
  <c r="K427" i="4"/>
  <c r="J427" i="4"/>
  <c r="N426" i="4"/>
  <c r="M426" i="4"/>
  <c r="L426" i="4"/>
  <c r="K426" i="4"/>
  <c r="J426" i="4"/>
  <c r="N425" i="4"/>
  <c r="M425" i="4"/>
  <c r="L425" i="4"/>
  <c r="K425" i="4"/>
  <c r="J425" i="4"/>
  <c r="N424" i="4"/>
  <c r="M424" i="4"/>
  <c r="L424" i="4"/>
  <c r="K424" i="4"/>
  <c r="J424" i="4"/>
  <c r="N423" i="4"/>
  <c r="M423" i="4"/>
  <c r="L423" i="4"/>
  <c r="K423" i="4"/>
  <c r="J423" i="4"/>
  <c r="N422" i="4"/>
  <c r="M422" i="4"/>
  <c r="L422" i="4"/>
  <c r="K422" i="4"/>
  <c r="J422" i="4"/>
  <c r="N421" i="4"/>
  <c r="M421" i="4"/>
  <c r="L421" i="4"/>
  <c r="K421" i="4"/>
  <c r="J421" i="4"/>
  <c r="N420" i="4"/>
  <c r="M420" i="4"/>
  <c r="L420" i="4"/>
  <c r="K420" i="4"/>
  <c r="J420" i="4"/>
  <c r="N419" i="4"/>
  <c r="M419" i="4"/>
  <c r="L419" i="4"/>
  <c r="K419" i="4"/>
  <c r="J419" i="4"/>
  <c r="N418" i="4"/>
  <c r="M418" i="4"/>
  <c r="L418" i="4"/>
  <c r="K418" i="4"/>
  <c r="J418" i="4"/>
  <c r="N417" i="4"/>
  <c r="M417" i="4"/>
  <c r="L417" i="4"/>
  <c r="K417" i="4"/>
  <c r="J417" i="4"/>
  <c r="N416" i="4"/>
  <c r="M416" i="4"/>
  <c r="L416" i="4"/>
  <c r="K416" i="4"/>
  <c r="J416" i="4"/>
  <c r="N415" i="4"/>
  <c r="M415" i="4"/>
  <c r="L415" i="4"/>
  <c r="K415" i="4"/>
  <c r="J415" i="4"/>
  <c r="N414" i="4"/>
  <c r="M414" i="4"/>
  <c r="L414" i="4"/>
  <c r="K414" i="4"/>
  <c r="J414" i="4"/>
  <c r="N413" i="4"/>
  <c r="M413" i="4"/>
  <c r="L413" i="4"/>
  <c r="K413" i="4"/>
  <c r="J413" i="4"/>
  <c r="N412" i="4"/>
  <c r="M412" i="4"/>
  <c r="L412" i="4"/>
  <c r="K412" i="4"/>
  <c r="J412" i="4"/>
  <c r="N411" i="4"/>
  <c r="M411" i="4"/>
  <c r="L411" i="4"/>
  <c r="K411" i="4"/>
  <c r="J411" i="4"/>
  <c r="N410" i="4"/>
  <c r="M410" i="4"/>
  <c r="L410" i="4"/>
  <c r="K410" i="4"/>
  <c r="J410" i="4"/>
  <c r="N409" i="4"/>
  <c r="M409" i="4"/>
  <c r="L409" i="4"/>
  <c r="K409" i="4"/>
  <c r="J409" i="4"/>
  <c r="N408" i="4"/>
  <c r="M408" i="4"/>
  <c r="L408" i="4"/>
  <c r="K408" i="4"/>
  <c r="J408" i="4"/>
  <c r="N407" i="4"/>
  <c r="M407" i="4"/>
  <c r="L407" i="4"/>
  <c r="K407" i="4"/>
  <c r="J407" i="4"/>
  <c r="N406" i="4"/>
  <c r="M406" i="4"/>
  <c r="L406" i="4"/>
  <c r="K406" i="4"/>
  <c r="J406" i="4"/>
  <c r="N405" i="4"/>
  <c r="M405" i="4"/>
  <c r="L405" i="4"/>
  <c r="K405" i="4"/>
  <c r="J405" i="4"/>
  <c r="N404" i="4"/>
  <c r="M404" i="4"/>
  <c r="L404" i="4"/>
  <c r="K404" i="4"/>
  <c r="J404" i="4"/>
  <c r="N403" i="4"/>
  <c r="M403" i="4"/>
  <c r="L403" i="4"/>
  <c r="K403" i="4"/>
  <c r="J403" i="4"/>
  <c r="N402" i="4"/>
  <c r="M402" i="4"/>
  <c r="L402" i="4"/>
  <c r="K402" i="4"/>
  <c r="J402" i="4"/>
  <c r="N401" i="4"/>
  <c r="M401" i="4"/>
  <c r="L401" i="4"/>
  <c r="K401" i="4"/>
  <c r="J401" i="4"/>
  <c r="N400" i="4"/>
  <c r="M400" i="4"/>
  <c r="L400" i="4"/>
  <c r="K400" i="4"/>
  <c r="J400" i="4"/>
  <c r="N399" i="4"/>
  <c r="M399" i="4"/>
  <c r="L399" i="4"/>
  <c r="K399" i="4"/>
  <c r="J399" i="4"/>
  <c r="N398" i="4"/>
  <c r="M398" i="4"/>
  <c r="L398" i="4"/>
  <c r="K398" i="4"/>
  <c r="J398" i="4"/>
  <c r="N397" i="4"/>
  <c r="M397" i="4"/>
  <c r="L397" i="4"/>
  <c r="K397" i="4"/>
  <c r="J397" i="4"/>
  <c r="N396" i="4"/>
  <c r="M396" i="4"/>
  <c r="L396" i="4"/>
  <c r="K396" i="4"/>
  <c r="J396" i="4"/>
  <c r="N395" i="4"/>
  <c r="M395" i="4"/>
  <c r="L395" i="4"/>
  <c r="K395" i="4"/>
  <c r="J395" i="4"/>
  <c r="N394" i="4"/>
  <c r="M394" i="4"/>
  <c r="L394" i="4"/>
  <c r="K394" i="4"/>
  <c r="J394" i="4"/>
  <c r="N393" i="4"/>
  <c r="M393" i="4"/>
  <c r="L393" i="4"/>
  <c r="K393" i="4"/>
  <c r="J393" i="4"/>
  <c r="N392" i="4"/>
  <c r="M392" i="4"/>
  <c r="L392" i="4"/>
  <c r="K392" i="4"/>
  <c r="J392" i="4"/>
  <c r="N391" i="4"/>
  <c r="M391" i="4"/>
  <c r="L391" i="4"/>
  <c r="K391" i="4"/>
  <c r="J391" i="4"/>
  <c r="N390" i="4"/>
  <c r="M390" i="4"/>
  <c r="L390" i="4"/>
  <c r="K390" i="4"/>
  <c r="J390" i="4"/>
  <c r="N389" i="4"/>
  <c r="M389" i="4"/>
  <c r="L389" i="4"/>
  <c r="K389" i="4"/>
  <c r="J389" i="4"/>
  <c r="N388" i="4"/>
  <c r="M388" i="4"/>
  <c r="L388" i="4"/>
  <c r="K388" i="4"/>
  <c r="J388" i="4"/>
  <c r="N387" i="4"/>
  <c r="M387" i="4"/>
  <c r="L387" i="4"/>
  <c r="K387" i="4"/>
  <c r="J387" i="4"/>
  <c r="N386" i="4"/>
  <c r="M386" i="4"/>
  <c r="L386" i="4"/>
  <c r="K386" i="4"/>
  <c r="J386" i="4"/>
  <c r="N385" i="4"/>
  <c r="M385" i="4"/>
  <c r="L385" i="4"/>
  <c r="K385" i="4"/>
  <c r="J385" i="4"/>
  <c r="N384" i="4"/>
  <c r="M384" i="4"/>
  <c r="L384" i="4"/>
  <c r="K384" i="4"/>
  <c r="J384" i="4"/>
  <c r="N383" i="4"/>
  <c r="M383" i="4"/>
  <c r="L383" i="4"/>
  <c r="K383" i="4"/>
  <c r="J383" i="4"/>
  <c r="N382" i="4"/>
  <c r="M382" i="4"/>
  <c r="L382" i="4"/>
  <c r="K382" i="4"/>
  <c r="J382" i="4"/>
  <c r="N381" i="4"/>
  <c r="M381" i="4"/>
  <c r="L381" i="4"/>
  <c r="K381" i="4"/>
  <c r="J381" i="4"/>
  <c r="N380" i="4"/>
  <c r="M380" i="4"/>
  <c r="L380" i="4"/>
  <c r="K380" i="4"/>
  <c r="J380" i="4"/>
  <c r="N379" i="4"/>
  <c r="M379" i="4"/>
  <c r="L379" i="4"/>
  <c r="K379" i="4"/>
  <c r="J379" i="4"/>
  <c r="N378" i="4"/>
  <c r="M378" i="4"/>
  <c r="L378" i="4"/>
  <c r="K378" i="4"/>
  <c r="J378" i="4"/>
  <c r="N377" i="4"/>
  <c r="M377" i="4"/>
  <c r="L377" i="4"/>
  <c r="K377" i="4"/>
  <c r="J377" i="4"/>
  <c r="N376" i="4"/>
  <c r="M376" i="4"/>
  <c r="L376" i="4"/>
  <c r="K376" i="4"/>
  <c r="J376" i="4"/>
  <c r="N375" i="4"/>
  <c r="M375" i="4"/>
  <c r="L375" i="4"/>
  <c r="K375" i="4"/>
  <c r="J375" i="4"/>
  <c r="N374" i="4"/>
  <c r="M374" i="4"/>
  <c r="L374" i="4"/>
  <c r="K374" i="4"/>
  <c r="J374" i="4"/>
  <c r="N373" i="4"/>
  <c r="M373" i="4"/>
  <c r="L373" i="4"/>
  <c r="K373" i="4"/>
  <c r="J373" i="4"/>
  <c r="N372" i="4"/>
  <c r="M372" i="4"/>
  <c r="L372" i="4"/>
  <c r="K372" i="4"/>
  <c r="J372" i="4"/>
  <c r="N371" i="4"/>
  <c r="M371" i="4"/>
  <c r="L371" i="4"/>
  <c r="K371" i="4"/>
  <c r="J371" i="4"/>
  <c r="N370" i="4"/>
  <c r="M370" i="4"/>
  <c r="L370" i="4"/>
  <c r="K370" i="4"/>
  <c r="J370" i="4"/>
  <c r="N369" i="4"/>
  <c r="M369" i="4"/>
  <c r="L369" i="4"/>
  <c r="K369" i="4"/>
  <c r="J369" i="4"/>
  <c r="N368" i="4"/>
  <c r="M368" i="4"/>
  <c r="L368" i="4"/>
  <c r="K368" i="4"/>
  <c r="J368" i="4"/>
  <c r="N367" i="4"/>
  <c r="M367" i="4"/>
  <c r="L367" i="4"/>
  <c r="K367" i="4"/>
  <c r="J367" i="4"/>
  <c r="N366" i="4"/>
  <c r="M366" i="4"/>
  <c r="L366" i="4"/>
  <c r="K366" i="4"/>
  <c r="J366" i="4"/>
  <c r="N365" i="4"/>
  <c r="M365" i="4"/>
  <c r="L365" i="4"/>
  <c r="K365" i="4"/>
  <c r="J365" i="4"/>
  <c r="N364" i="4"/>
  <c r="M364" i="4"/>
  <c r="L364" i="4"/>
  <c r="K364" i="4"/>
  <c r="J364" i="4"/>
  <c r="N363" i="4"/>
  <c r="M363" i="4"/>
  <c r="L363" i="4"/>
  <c r="K363" i="4"/>
  <c r="J363" i="4"/>
  <c r="N362" i="4"/>
  <c r="M362" i="4"/>
  <c r="L362" i="4"/>
  <c r="K362" i="4"/>
  <c r="J362" i="4"/>
  <c r="N361" i="4"/>
  <c r="M361" i="4"/>
  <c r="L361" i="4"/>
  <c r="K361" i="4"/>
  <c r="J361" i="4"/>
  <c r="N360" i="4"/>
  <c r="M360" i="4"/>
  <c r="L360" i="4"/>
  <c r="K360" i="4"/>
  <c r="J360" i="4"/>
  <c r="N359" i="4"/>
  <c r="M359" i="4"/>
  <c r="L359" i="4"/>
  <c r="K359" i="4"/>
  <c r="J359" i="4"/>
  <c r="N358" i="4"/>
  <c r="M358" i="4"/>
  <c r="L358" i="4"/>
  <c r="K358" i="4"/>
  <c r="J358" i="4"/>
  <c r="N357" i="4"/>
  <c r="M357" i="4"/>
  <c r="L357" i="4"/>
  <c r="K357" i="4"/>
  <c r="J357" i="4"/>
  <c r="N356" i="4"/>
  <c r="M356" i="4"/>
  <c r="L356" i="4"/>
  <c r="K356" i="4"/>
  <c r="J356" i="4"/>
  <c r="N355" i="4"/>
  <c r="M355" i="4"/>
  <c r="L355" i="4"/>
  <c r="K355" i="4"/>
  <c r="J355" i="4"/>
  <c r="N354" i="4"/>
  <c r="M354" i="4"/>
  <c r="L354" i="4"/>
  <c r="K354" i="4"/>
  <c r="J354" i="4"/>
  <c r="N353" i="4"/>
  <c r="M353" i="4"/>
  <c r="L353" i="4"/>
  <c r="K353" i="4"/>
  <c r="J353" i="4"/>
  <c r="N352" i="4"/>
  <c r="M352" i="4"/>
  <c r="L352" i="4"/>
  <c r="K352" i="4"/>
  <c r="J352" i="4"/>
  <c r="N351" i="4"/>
  <c r="M351" i="4"/>
  <c r="L351" i="4"/>
  <c r="K351" i="4"/>
  <c r="J351" i="4"/>
  <c r="N350" i="4"/>
  <c r="M350" i="4"/>
  <c r="L350" i="4"/>
  <c r="K350" i="4"/>
  <c r="J350" i="4"/>
  <c r="N349" i="4"/>
  <c r="M349" i="4"/>
  <c r="L349" i="4"/>
  <c r="K349" i="4"/>
  <c r="J349" i="4"/>
  <c r="N348" i="4"/>
  <c r="M348" i="4"/>
  <c r="L348" i="4"/>
  <c r="K348" i="4"/>
  <c r="J348" i="4"/>
  <c r="N347" i="4"/>
  <c r="M347" i="4"/>
  <c r="L347" i="4"/>
  <c r="K347" i="4"/>
  <c r="J347" i="4"/>
  <c r="N346" i="4"/>
  <c r="M346" i="4"/>
  <c r="L346" i="4"/>
  <c r="K346" i="4"/>
  <c r="J346" i="4"/>
  <c r="N345" i="4"/>
  <c r="M345" i="4"/>
  <c r="L345" i="4"/>
  <c r="K345" i="4"/>
  <c r="J345" i="4"/>
  <c r="N344" i="4"/>
  <c r="M344" i="4"/>
  <c r="L344" i="4"/>
  <c r="K344" i="4"/>
  <c r="J344" i="4"/>
  <c r="N343" i="4"/>
  <c r="M343" i="4"/>
  <c r="L343" i="4"/>
  <c r="K343" i="4"/>
  <c r="J343" i="4"/>
  <c r="N342" i="4"/>
  <c r="M342" i="4"/>
  <c r="L342" i="4"/>
  <c r="K342" i="4"/>
  <c r="J342" i="4"/>
  <c r="N341" i="4"/>
  <c r="M341" i="4"/>
  <c r="L341" i="4"/>
  <c r="K341" i="4"/>
  <c r="J341" i="4"/>
  <c r="N340" i="4"/>
  <c r="M340" i="4"/>
  <c r="L340" i="4"/>
  <c r="K340" i="4"/>
  <c r="J340" i="4"/>
  <c r="N339" i="4"/>
  <c r="M339" i="4"/>
  <c r="L339" i="4"/>
  <c r="K339" i="4"/>
  <c r="J339" i="4"/>
  <c r="N338" i="4"/>
  <c r="M338" i="4"/>
  <c r="L338" i="4"/>
  <c r="K338" i="4"/>
  <c r="J338" i="4"/>
  <c r="N337" i="4"/>
  <c r="M337" i="4"/>
  <c r="L337" i="4"/>
  <c r="K337" i="4"/>
  <c r="J337" i="4"/>
  <c r="N336" i="4"/>
  <c r="M336" i="4"/>
  <c r="L336" i="4"/>
  <c r="K336" i="4"/>
  <c r="J336" i="4"/>
  <c r="N335" i="4"/>
  <c r="M335" i="4"/>
  <c r="L335" i="4"/>
  <c r="K335" i="4"/>
  <c r="J335" i="4"/>
  <c r="N334" i="4"/>
  <c r="M334" i="4"/>
  <c r="L334" i="4"/>
  <c r="K334" i="4"/>
  <c r="J334" i="4"/>
  <c r="N333" i="4"/>
  <c r="M333" i="4"/>
  <c r="L333" i="4"/>
  <c r="K333" i="4"/>
  <c r="J333" i="4"/>
  <c r="N332" i="4"/>
  <c r="M332" i="4"/>
  <c r="L332" i="4"/>
  <c r="K332" i="4"/>
  <c r="J332" i="4"/>
  <c r="N331" i="4"/>
  <c r="M331" i="4"/>
  <c r="L331" i="4"/>
  <c r="K331" i="4"/>
  <c r="J331" i="4"/>
  <c r="N330" i="4"/>
  <c r="M330" i="4"/>
  <c r="L330" i="4"/>
  <c r="K330" i="4"/>
  <c r="J330" i="4"/>
  <c r="N329" i="4"/>
  <c r="M329" i="4"/>
  <c r="L329" i="4"/>
  <c r="K329" i="4"/>
  <c r="J329" i="4"/>
  <c r="N328" i="4"/>
  <c r="M328" i="4"/>
  <c r="L328" i="4"/>
  <c r="K328" i="4"/>
  <c r="J328" i="4"/>
  <c r="N327" i="4"/>
  <c r="M327" i="4"/>
  <c r="L327" i="4"/>
  <c r="K327" i="4"/>
  <c r="J327" i="4"/>
  <c r="N326" i="4"/>
  <c r="M326" i="4"/>
  <c r="L326" i="4"/>
  <c r="K326" i="4"/>
  <c r="J326" i="4"/>
  <c r="N325" i="4"/>
  <c r="M325" i="4"/>
  <c r="L325" i="4"/>
  <c r="K325" i="4"/>
  <c r="J325" i="4"/>
  <c r="N324" i="4"/>
  <c r="M324" i="4"/>
  <c r="L324" i="4"/>
  <c r="K324" i="4"/>
  <c r="J324" i="4"/>
  <c r="N323" i="4"/>
  <c r="M323" i="4"/>
  <c r="L323" i="4"/>
  <c r="K323" i="4"/>
  <c r="J323" i="4"/>
  <c r="N322" i="4"/>
  <c r="M322" i="4"/>
  <c r="L322" i="4"/>
  <c r="K322" i="4"/>
  <c r="J322" i="4"/>
  <c r="N321" i="4"/>
  <c r="M321" i="4"/>
  <c r="L321" i="4"/>
  <c r="K321" i="4"/>
  <c r="J321" i="4"/>
  <c r="N320" i="4"/>
  <c r="M320" i="4"/>
  <c r="L320" i="4"/>
  <c r="K320" i="4"/>
  <c r="J320" i="4"/>
  <c r="N319" i="4"/>
  <c r="M319" i="4"/>
  <c r="L319" i="4"/>
  <c r="K319" i="4"/>
  <c r="J319" i="4"/>
  <c r="N318" i="4"/>
  <c r="M318" i="4"/>
  <c r="L318" i="4"/>
  <c r="K318" i="4"/>
  <c r="J318" i="4"/>
  <c r="N317" i="4"/>
  <c r="M317" i="4"/>
  <c r="L317" i="4"/>
  <c r="K317" i="4"/>
  <c r="J317" i="4"/>
  <c r="N316" i="4"/>
  <c r="M316" i="4"/>
  <c r="L316" i="4"/>
  <c r="K316" i="4"/>
  <c r="J316" i="4"/>
  <c r="N315" i="4"/>
  <c r="M315" i="4"/>
  <c r="L315" i="4"/>
  <c r="K315" i="4"/>
  <c r="J315" i="4"/>
  <c r="N314" i="4"/>
  <c r="M314" i="4"/>
  <c r="L314" i="4"/>
  <c r="K314" i="4"/>
  <c r="J314" i="4"/>
  <c r="N313" i="4"/>
  <c r="M313" i="4"/>
  <c r="L313" i="4"/>
  <c r="K313" i="4"/>
  <c r="J313" i="4"/>
  <c r="N312" i="4"/>
  <c r="M312" i="4"/>
  <c r="L312" i="4"/>
  <c r="K312" i="4"/>
  <c r="J312" i="4"/>
  <c r="N311" i="4"/>
  <c r="M311" i="4"/>
  <c r="L311" i="4"/>
  <c r="K311" i="4"/>
  <c r="J311" i="4"/>
  <c r="N310" i="4"/>
  <c r="M310" i="4"/>
  <c r="L310" i="4"/>
  <c r="K310" i="4"/>
  <c r="J310" i="4"/>
  <c r="N309" i="4"/>
  <c r="M309" i="4"/>
  <c r="L309" i="4"/>
  <c r="K309" i="4"/>
  <c r="J309" i="4"/>
  <c r="N308" i="4"/>
  <c r="M308" i="4"/>
  <c r="L308" i="4"/>
  <c r="K308" i="4"/>
  <c r="J308" i="4"/>
  <c r="N307" i="4"/>
  <c r="M307" i="4"/>
  <c r="L307" i="4"/>
  <c r="K307" i="4"/>
  <c r="J307" i="4"/>
  <c r="N306" i="4"/>
  <c r="M306" i="4"/>
  <c r="L306" i="4"/>
  <c r="K306" i="4"/>
  <c r="J306" i="4"/>
  <c r="N305" i="4"/>
  <c r="M305" i="4"/>
  <c r="L305" i="4"/>
  <c r="K305" i="4"/>
  <c r="J305" i="4"/>
  <c r="N304" i="4"/>
  <c r="M304" i="4"/>
  <c r="L304" i="4"/>
  <c r="K304" i="4"/>
  <c r="J304" i="4"/>
  <c r="N303" i="4"/>
  <c r="M303" i="4"/>
  <c r="L303" i="4"/>
  <c r="K303" i="4"/>
  <c r="J303" i="4"/>
  <c r="N302" i="4"/>
  <c r="M302" i="4"/>
  <c r="L302" i="4"/>
  <c r="K302" i="4"/>
  <c r="J302" i="4"/>
  <c r="N301" i="4"/>
  <c r="M301" i="4"/>
  <c r="L301" i="4"/>
  <c r="K301" i="4"/>
  <c r="J301" i="4"/>
  <c r="N300" i="4"/>
  <c r="M300" i="4"/>
  <c r="L300" i="4"/>
  <c r="K300" i="4"/>
  <c r="J300" i="4"/>
  <c r="N299" i="4"/>
  <c r="M299" i="4"/>
  <c r="L299" i="4"/>
  <c r="K299" i="4"/>
  <c r="J299" i="4"/>
  <c r="N298" i="4"/>
  <c r="M298" i="4"/>
  <c r="L298" i="4"/>
  <c r="K298" i="4"/>
  <c r="J298" i="4"/>
  <c r="N297" i="4"/>
  <c r="M297" i="4"/>
  <c r="L297" i="4"/>
  <c r="K297" i="4"/>
  <c r="J297" i="4"/>
  <c r="N296" i="4"/>
  <c r="M296" i="4"/>
  <c r="L296" i="4"/>
  <c r="K296" i="4"/>
  <c r="J296" i="4"/>
  <c r="N295" i="4"/>
  <c r="M295" i="4"/>
  <c r="L295" i="4"/>
  <c r="K295" i="4"/>
  <c r="J295" i="4"/>
  <c r="N294" i="4"/>
  <c r="M294" i="4"/>
  <c r="L294" i="4"/>
  <c r="K294" i="4"/>
  <c r="J294" i="4"/>
  <c r="N293" i="4"/>
  <c r="M293" i="4"/>
  <c r="L293" i="4"/>
  <c r="K293" i="4"/>
  <c r="J293" i="4"/>
  <c r="N292" i="4"/>
  <c r="M292" i="4"/>
  <c r="L292" i="4"/>
  <c r="K292" i="4"/>
  <c r="J292" i="4"/>
  <c r="N291" i="4"/>
  <c r="M291" i="4"/>
  <c r="L291" i="4"/>
  <c r="K291" i="4"/>
  <c r="J291" i="4"/>
  <c r="N290" i="4"/>
  <c r="M290" i="4"/>
  <c r="L290" i="4"/>
  <c r="K290" i="4"/>
  <c r="J290" i="4"/>
  <c r="N289" i="4"/>
  <c r="M289" i="4"/>
  <c r="L289" i="4"/>
  <c r="K289" i="4"/>
  <c r="J289" i="4"/>
  <c r="N288" i="4"/>
  <c r="M288" i="4"/>
  <c r="L288" i="4"/>
  <c r="K288" i="4"/>
  <c r="J288" i="4"/>
  <c r="N287" i="4"/>
  <c r="M287" i="4"/>
  <c r="L287" i="4"/>
  <c r="K287" i="4"/>
  <c r="J287" i="4"/>
  <c r="N286" i="4"/>
  <c r="M286" i="4"/>
  <c r="L286" i="4"/>
  <c r="K286" i="4"/>
  <c r="J286" i="4"/>
  <c r="N285" i="4"/>
  <c r="M285" i="4"/>
  <c r="L285" i="4"/>
  <c r="K285" i="4"/>
  <c r="J285" i="4"/>
  <c r="N284" i="4"/>
  <c r="M284" i="4"/>
  <c r="L284" i="4"/>
  <c r="K284" i="4"/>
  <c r="J284" i="4"/>
  <c r="N283" i="4"/>
  <c r="M283" i="4"/>
  <c r="L283" i="4"/>
  <c r="K283" i="4"/>
  <c r="J283" i="4"/>
  <c r="N282" i="4"/>
  <c r="M282" i="4"/>
  <c r="L282" i="4"/>
  <c r="K282" i="4"/>
  <c r="J282" i="4"/>
  <c r="N281" i="4"/>
  <c r="M281" i="4"/>
  <c r="L281" i="4"/>
  <c r="K281" i="4"/>
  <c r="J281" i="4"/>
  <c r="N280" i="4"/>
  <c r="M280" i="4"/>
  <c r="L280" i="4"/>
  <c r="K280" i="4"/>
  <c r="J280" i="4"/>
  <c r="N279" i="4"/>
  <c r="M279" i="4"/>
  <c r="L279" i="4"/>
  <c r="K279" i="4"/>
  <c r="J279" i="4"/>
  <c r="N278" i="4"/>
  <c r="M278" i="4"/>
  <c r="L278" i="4"/>
  <c r="K278" i="4"/>
  <c r="J278" i="4"/>
  <c r="N277" i="4"/>
  <c r="M277" i="4"/>
  <c r="L277" i="4"/>
  <c r="K277" i="4"/>
  <c r="J277" i="4"/>
  <c r="N276" i="4"/>
  <c r="M276" i="4"/>
  <c r="L276" i="4"/>
  <c r="K276" i="4"/>
  <c r="J276" i="4"/>
  <c r="N275" i="4"/>
  <c r="M275" i="4"/>
  <c r="L275" i="4"/>
  <c r="K275" i="4"/>
  <c r="J275" i="4"/>
  <c r="N274" i="4"/>
  <c r="M274" i="4"/>
  <c r="L274" i="4"/>
  <c r="K274" i="4"/>
  <c r="J274" i="4"/>
  <c r="N273" i="4"/>
  <c r="M273" i="4"/>
  <c r="L273" i="4"/>
  <c r="K273" i="4"/>
  <c r="J273" i="4"/>
  <c r="N272" i="4"/>
  <c r="M272" i="4"/>
  <c r="L272" i="4"/>
  <c r="K272" i="4"/>
  <c r="J272" i="4"/>
  <c r="N271" i="4"/>
  <c r="M271" i="4"/>
  <c r="L271" i="4"/>
  <c r="K271" i="4"/>
  <c r="J271" i="4"/>
  <c r="N270" i="4"/>
  <c r="M270" i="4"/>
  <c r="L270" i="4"/>
  <c r="K270" i="4"/>
  <c r="J270" i="4"/>
  <c r="N269" i="4"/>
  <c r="M269" i="4"/>
  <c r="L269" i="4"/>
  <c r="K269" i="4"/>
  <c r="J269" i="4"/>
  <c r="N268" i="4"/>
  <c r="M268" i="4"/>
  <c r="L268" i="4"/>
  <c r="K268" i="4"/>
  <c r="J268" i="4"/>
  <c r="N267" i="4"/>
  <c r="M267" i="4"/>
  <c r="L267" i="4"/>
  <c r="K267" i="4"/>
  <c r="J267" i="4"/>
  <c r="N266" i="4"/>
  <c r="M266" i="4"/>
  <c r="L266" i="4"/>
  <c r="K266" i="4"/>
  <c r="J266" i="4"/>
  <c r="N265" i="4"/>
  <c r="M265" i="4"/>
  <c r="L265" i="4"/>
  <c r="K265" i="4"/>
  <c r="J265" i="4"/>
  <c r="N264" i="4"/>
  <c r="M264" i="4"/>
  <c r="L264" i="4"/>
  <c r="K264" i="4"/>
  <c r="J264" i="4"/>
  <c r="N263" i="4"/>
  <c r="M263" i="4"/>
  <c r="L263" i="4"/>
  <c r="K263" i="4"/>
  <c r="J263" i="4"/>
  <c r="N262" i="4"/>
  <c r="M262" i="4"/>
  <c r="L262" i="4"/>
  <c r="K262" i="4"/>
  <c r="J262" i="4"/>
  <c r="N261" i="4"/>
  <c r="M261" i="4"/>
  <c r="L261" i="4"/>
  <c r="K261" i="4"/>
  <c r="J261" i="4"/>
  <c r="N260" i="4"/>
  <c r="M260" i="4"/>
  <c r="L260" i="4"/>
  <c r="K260" i="4"/>
  <c r="J260" i="4"/>
  <c r="N259" i="4"/>
  <c r="M259" i="4"/>
  <c r="L259" i="4"/>
  <c r="K259" i="4"/>
  <c r="J259" i="4"/>
  <c r="N258" i="4"/>
  <c r="M258" i="4"/>
  <c r="L258" i="4"/>
  <c r="K258" i="4"/>
  <c r="J258" i="4"/>
  <c r="N257" i="4"/>
  <c r="M257" i="4"/>
  <c r="L257" i="4"/>
  <c r="K257" i="4"/>
  <c r="J257" i="4"/>
  <c r="N256" i="4"/>
  <c r="M256" i="4"/>
  <c r="L256" i="4"/>
  <c r="K256" i="4"/>
  <c r="J256" i="4"/>
  <c r="N255" i="4"/>
  <c r="M255" i="4"/>
  <c r="L255" i="4"/>
  <c r="K255" i="4"/>
  <c r="J255" i="4"/>
  <c r="N254" i="4"/>
  <c r="M254" i="4"/>
  <c r="L254" i="4"/>
  <c r="K254" i="4"/>
  <c r="J254" i="4"/>
  <c r="N253" i="4"/>
  <c r="M253" i="4"/>
  <c r="L253" i="4"/>
  <c r="K253" i="4"/>
  <c r="J253" i="4"/>
  <c r="N252" i="4"/>
  <c r="M252" i="4"/>
  <c r="L252" i="4"/>
  <c r="K252" i="4"/>
  <c r="J252" i="4"/>
  <c r="N251" i="4"/>
  <c r="M251" i="4"/>
  <c r="L251" i="4"/>
  <c r="K251" i="4"/>
  <c r="J251" i="4"/>
  <c r="N250" i="4"/>
  <c r="M250" i="4"/>
  <c r="L250" i="4"/>
  <c r="K250" i="4"/>
  <c r="J250" i="4"/>
  <c r="N249" i="4"/>
  <c r="M249" i="4"/>
  <c r="L249" i="4"/>
  <c r="K249" i="4"/>
  <c r="J249" i="4"/>
  <c r="N248" i="4"/>
  <c r="M248" i="4"/>
  <c r="L248" i="4"/>
  <c r="K248" i="4"/>
  <c r="J248" i="4"/>
  <c r="N247" i="4"/>
  <c r="M247" i="4"/>
  <c r="L247" i="4"/>
  <c r="K247" i="4"/>
  <c r="J247" i="4"/>
  <c r="N246" i="4"/>
  <c r="M246" i="4"/>
  <c r="L246" i="4"/>
  <c r="K246" i="4"/>
  <c r="J246" i="4"/>
  <c r="N245" i="4"/>
  <c r="M245" i="4"/>
  <c r="L245" i="4"/>
  <c r="K245" i="4"/>
  <c r="J245" i="4"/>
  <c r="N244" i="4"/>
  <c r="M244" i="4"/>
  <c r="L244" i="4"/>
  <c r="K244" i="4"/>
  <c r="J244" i="4"/>
  <c r="N243" i="4"/>
  <c r="M243" i="4"/>
  <c r="L243" i="4"/>
  <c r="K243" i="4"/>
  <c r="J243" i="4"/>
  <c r="N242" i="4"/>
  <c r="M242" i="4"/>
  <c r="L242" i="4"/>
  <c r="K242" i="4"/>
  <c r="J242" i="4"/>
  <c r="N241" i="4"/>
  <c r="M241" i="4"/>
  <c r="L241" i="4"/>
  <c r="K241" i="4"/>
  <c r="J241" i="4"/>
  <c r="N240" i="4"/>
  <c r="M240" i="4"/>
  <c r="L240" i="4"/>
  <c r="K240" i="4"/>
  <c r="J240" i="4"/>
  <c r="N239" i="4"/>
  <c r="M239" i="4"/>
  <c r="L239" i="4"/>
  <c r="K239" i="4"/>
  <c r="J239" i="4"/>
  <c r="N238" i="4"/>
  <c r="M238" i="4"/>
  <c r="L238" i="4"/>
  <c r="K238" i="4"/>
  <c r="J238" i="4"/>
  <c r="N237" i="4"/>
  <c r="M237" i="4"/>
  <c r="L237" i="4"/>
  <c r="K237" i="4"/>
  <c r="J237" i="4"/>
  <c r="N236" i="4"/>
  <c r="M236" i="4"/>
  <c r="L236" i="4"/>
  <c r="K236" i="4"/>
  <c r="J236" i="4"/>
  <c r="N235" i="4"/>
  <c r="M235" i="4"/>
  <c r="L235" i="4"/>
  <c r="K235" i="4"/>
  <c r="J235" i="4"/>
  <c r="N234" i="4"/>
  <c r="M234" i="4"/>
  <c r="L234" i="4"/>
  <c r="K234" i="4"/>
  <c r="J234" i="4"/>
  <c r="N233" i="4"/>
  <c r="M233" i="4"/>
  <c r="L233" i="4"/>
  <c r="K233" i="4"/>
  <c r="J233" i="4"/>
  <c r="N232" i="4"/>
  <c r="M232" i="4"/>
  <c r="L232" i="4"/>
  <c r="K232" i="4"/>
  <c r="J232" i="4"/>
  <c r="N231" i="4"/>
  <c r="M231" i="4"/>
  <c r="L231" i="4"/>
  <c r="K231" i="4"/>
  <c r="J231" i="4"/>
  <c r="N230" i="4"/>
  <c r="M230" i="4"/>
  <c r="L230" i="4"/>
  <c r="K230" i="4"/>
  <c r="J230" i="4"/>
  <c r="N229" i="4"/>
  <c r="M229" i="4"/>
  <c r="L229" i="4"/>
  <c r="K229" i="4"/>
  <c r="J229" i="4"/>
  <c r="N228" i="4"/>
  <c r="M228" i="4"/>
  <c r="L228" i="4"/>
  <c r="K228" i="4"/>
  <c r="J228" i="4"/>
  <c r="N227" i="4"/>
  <c r="M227" i="4"/>
  <c r="L227" i="4"/>
  <c r="K227" i="4"/>
  <c r="J227" i="4"/>
  <c r="N226" i="4"/>
  <c r="M226" i="4"/>
  <c r="L226" i="4"/>
  <c r="K226" i="4"/>
  <c r="J226" i="4"/>
  <c r="N225" i="4"/>
  <c r="M225" i="4"/>
  <c r="L225" i="4"/>
  <c r="K225" i="4"/>
  <c r="J225" i="4"/>
  <c r="N224" i="4"/>
  <c r="M224" i="4"/>
  <c r="L224" i="4"/>
  <c r="K224" i="4"/>
  <c r="J224" i="4"/>
  <c r="N223" i="4"/>
  <c r="M223" i="4"/>
  <c r="L223" i="4"/>
  <c r="K223" i="4"/>
  <c r="J223" i="4"/>
  <c r="N222" i="4"/>
  <c r="M222" i="4"/>
  <c r="L222" i="4"/>
  <c r="K222" i="4"/>
  <c r="J222" i="4"/>
  <c r="N221" i="4"/>
  <c r="M221" i="4"/>
  <c r="L221" i="4"/>
  <c r="K221" i="4"/>
  <c r="J221" i="4"/>
  <c r="N220" i="4"/>
  <c r="M220" i="4"/>
  <c r="L220" i="4"/>
  <c r="K220" i="4"/>
  <c r="J220" i="4"/>
  <c r="N219" i="4"/>
  <c r="M219" i="4"/>
  <c r="L219" i="4"/>
  <c r="K219" i="4"/>
  <c r="J219" i="4"/>
  <c r="N218" i="4"/>
  <c r="M218" i="4"/>
  <c r="L218" i="4"/>
  <c r="K218" i="4"/>
  <c r="J218" i="4"/>
  <c r="N217" i="4"/>
  <c r="M217" i="4"/>
  <c r="L217" i="4"/>
  <c r="K217" i="4"/>
  <c r="J217" i="4"/>
  <c r="N216" i="4"/>
  <c r="M216" i="4"/>
  <c r="L216" i="4"/>
  <c r="K216" i="4"/>
  <c r="J216" i="4"/>
  <c r="N215" i="4"/>
  <c r="M215" i="4"/>
  <c r="L215" i="4"/>
  <c r="K215" i="4"/>
  <c r="J215" i="4"/>
  <c r="N214" i="4"/>
  <c r="M214" i="4"/>
  <c r="L214" i="4"/>
  <c r="K214" i="4"/>
  <c r="J214" i="4"/>
  <c r="N213" i="4"/>
  <c r="M213" i="4"/>
  <c r="L213" i="4"/>
  <c r="K213" i="4"/>
  <c r="J213" i="4"/>
  <c r="N212" i="4"/>
  <c r="M212" i="4"/>
  <c r="L212" i="4"/>
  <c r="K212" i="4"/>
  <c r="J212" i="4"/>
  <c r="N211" i="4"/>
  <c r="M211" i="4"/>
  <c r="L211" i="4"/>
  <c r="K211" i="4"/>
  <c r="J211" i="4"/>
  <c r="N210" i="4"/>
  <c r="M210" i="4"/>
  <c r="L210" i="4"/>
  <c r="K210" i="4"/>
  <c r="J210" i="4"/>
  <c r="N209" i="4"/>
  <c r="M209" i="4"/>
  <c r="L209" i="4"/>
  <c r="K209" i="4"/>
  <c r="J209" i="4"/>
  <c r="N208" i="4"/>
  <c r="M208" i="4"/>
  <c r="L208" i="4"/>
  <c r="K208" i="4"/>
  <c r="J208" i="4"/>
  <c r="N207" i="4"/>
  <c r="M207" i="4"/>
  <c r="L207" i="4"/>
  <c r="K207" i="4"/>
  <c r="J207" i="4"/>
  <c r="N206" i="4"/>
  <c r="M206" i="4"/>
  <c r="L206" i="4"/>
  <c r="K206" i="4"/>
  <c r="J206" i="4"/>
  <c r="N205" i="4"/>
  <c r="M205" i="4"/>
  <c r="L205" i="4"/>
  <c r="K205" i="4"/>
  <c r="J205" i="4"/>
  <c r="N204" i="4"/>
  <c r="M204" i="4"/>
  <c r="L204" i="4"/>
  <c r="K204" i="4"/>
  <c r="J204" i="4"/>
  <c r="N203" i="4"/>
  <c r="M203" i="4"/>
  <c r="L203" i="4"/>
  <c r="K203" i="4"/>
  <c r="J203" i="4"/>
  <c r="N202" i="4"/>
  <c r="M202" i="4"/>
  <c r="L202" i="4"/>
  <c r="K202" i="4"/>
  <c r="J202" i="4"/>
  <c r="N201" i="4"/>
  <c r="M201" i="4"/>
  <c r="L201" i="4"/>
  <c r="K201" i="4"/>
  <c r="J201" i="4"/>
  <c r="N200" i="4"/>
  <c r="M200" i="4"/>
  <c r="L200" i="4"/>
  <c r="K200" i="4"/>
  <c r="J200" i="4"/>
  <c r="N199" i="4"/>
  <c r="M199" i="4"/>
  <c r="L199" i="4"/>
  <c r="K199" i="4"/>
  <c r="J199" i="4"/>
  <c r="N198" i="4"/>
  <c r="M198" i="4"/>
  <c r="L198" i="4"/>
  <c r="K198" i="4"/>
  <c r="J198" i="4"/>
  <c r="N197" i="4"/>
  <c r="M197" i="4"/>
  <c r="L197" i="4"/>
  <c r="K197" i="4"/>
  <c r="J197" i="4"/>
  <c r="N196" i="4"/>
  <c r="M196" i="4"/>
  <c r="L196" i="4"/>
  <c r="K196" i="4"/>
  <c r="J196" i="4"/>
  <c r="N195" i="4"/>
  <c r="M195" i="4"/>
  <c r="L195" i="4"/>
  <c r="K195" i="4"/>
  <c r="J195" i="4"/>
  <c r="N194" i="4"/>
  <c r="M194" i="4"/>
  <c r="L194" i="4"/>
  <c r="K194" i="4"/>
  <c r="J194" i="4"/>
  <c r="N193" i="4"/>
  <c r="M193" i="4"/>
  <c r="L193" i="4"/>
  <c r="K193" i="4"/>
  <c r="J193" i="4"/>
  <c r="N192" i="4"/>
  <c r="M192" i="4"/>
  <c r="L192" i="4"/>
  <c r="K192" i="4"/>
  <c r="J192" i="4"/>
  <c r="N191" i="4"/>
  <c r="M191" i="4"/>
  <c r="L191" i="4"/>
  <c r="K191" i="4"/>
  <c r="J191" i="4"/>
  <c r="N190" i="4"/>
  <c r="M190" i="4"/>
  <c r="L190" i="4"/>
  <c r="K190" i="4"/>
  <c r="J190" i="4"/>
  <c r="N189" i="4"/>
  <c r="M189" i="4"/>
  <c r="L189" i="4"/>
  <c r="K189" i="4"/>
  <c r="J189" i="4"/>
  <c r="N188" i="4"/>
  <c r="M188" i="4"/>
  <c r="L188" i="4"/>
  <c r="K188" i="4"/>
  <c r="J188" i="4"/>
  <c r="N187" i="4"/>
  <c r="M187" i="4"/>
  <c r="L187" i="4"/>
  <c r="K187" i="4"/>
  <c r="J187" i="4"/>
  <c r="N186" i="4"/>
  <c r="M186" i="4"/>
  <c r="L186" i="4"/>
  <c r="K186" i="4"/>
  <c r="J186" i="4"/>
  <c r="N185" i="4"/>
  <c r="M185" i="4"/>
  <c r="L185" i="4"/>
  <c r="K185" i="4"/>
  <c r="J185" i="4"/>
  <c r="N184" i="4"/>
  <c r="M184" i="4"/>
  <c r="L184" i="4"/>
  <c r="K184" i="4"/>
  <c r="J184" i="4"/>
  <c r="N183" i="4"/>
  <c r="M183" i="4"/>
  <c r="L183" i="4"/>
  <c r="K183" i="4"/>
  <c r="J183" i="4"/>
  <c r="N182" i="4"/>
  <c r="M182" i="4"/>
  <c r="L182" i="4"/>
  <c r="K182" i="4"/>
  <c r="J182" i="4"/>
  <c r="N181" i="4"/>
  <c r="M181" i="4"/>
  <c r="L181" i="4"/>
  <c r="K181" i="4"/>
  <c r="J181" i="4"/>
  <c r="N180" i="4"/>
  <c r="M180" i="4"/>
  <c r="L180" i="4"/>
  <c r="K180" i="4"/>
  <c r="J180" i="4"/>
  <c r="N179" i="4"/>
  <c r="M179" i="4"/>
  <c r="L179" i="4"/>
  <c r="K179" i="4"/>
  <c r="J179" i="4"/>
  <c r="N178" i="4"/>
  <c r="M178" i="4"/>
  <c r="L178" i="4"/>
  <c r="K178" i="4"/>
  <c r="J178" i="4"/>
  <c r="N177" i="4"/>
  <c r="M177" i="4"/>
  <c r="L177" i="4"/>
  <c r="K177" i="4"/>
  <c r="J177" i="4"/>
  <c r="N176" i="4"/>
  <c r="M176" i="4"/>
  <c r="L176" i="4"/>
  <c r="K176" i="4"/>
  <c r="J176" i="4"/>
  <c r="N175" i="4"/>
  <c r="M175" i="4"/>
  <c r="L175" i="4"/>
  <c r="K175" i="4"/>
  <c r="J175" i="4"/>
  <c r="N174" i="4"/>
  <c r="M174" i="4"/>
  <c r="L174" i="4"/>
  <c r="K174" i="4"/>
  <c r="J174" i="4"/>
  <c r="N173" i="4"/>
  <c r="M173" i="4"/>
  <c r="L173" i="4"/>
  <c r="K173" i="4"/>
  <c r="J173" i="4"/>
  <c r="N172" i="4"/>
  <c r="M172" i="4"/>
  <c r="L172" i="4"/>
  <c r="K172" i="4"/>
  <c r="J172" i="4"/>
  <c r="N171" i="4"/>
  <c r="M171" i="4"/>
  <c r="L171" i="4"/>
  <c r="K171" i="4"/>
  <c r="J171" i="4"/>
  <c r="N170" i="4"/>
  <c r="M170" i="4"/>
  <c r="L170" i="4"/>
  <c r="K170" i="4"/>
  <c r="J170" i="4"/>
  <c r="N169" i="4"/>
  <c r="M169" i="4"/>
  <c r="L169" i="4"/>
  <c r="K169" i="4"/>
  <c r="J169" i="4"/>
  <c r="N168" i="4"/>
  <c r="M168" i="4"/>
  <c r="L168" i="4"/>
  <c r="K168" i="4"/>
  <c r="J168" i="4"/>
  <c r="N167" i="4"/>
  <c r="M167" i="4"/>
  <c r="L167" i="4"/>
  <c r="K167" i="4"/>
  <c r="J167" i="4"/>
  <c r="N166" i="4"/>
  <c r="M166" i="4"/>
  <c r="L166" i="4"/>
  <c r="K166" i="4"/>
  <c r="J166" i="4"/>
  <c r="N165" i="4"/>
  <c r="M165" i="4"/>
  <c r="L165" i="4"/>
  <c r="K165" i="4"/>
  <c r="J165" i="4"/>
  <c r="N164" i="4"/>
  <c r="M164" i="4"/>
  <c r="L164" i="4"/>
  <c r="K164" i="4"/>
  <c r="J164" i="4"/>
  <c r="N163" i="4"/>
  <c r="M163" i="4"/>
  <c r="L163" i="4"/>
  <c r="K163" i="4"/>
  <c r="J163" i="4"/>
  <c r="N162" i="4"/>
  <c r="M162" i="4"/>
  <c r="L162" i="4"/>
  <c r="K162" i="4"/>
  <c r="J162" i="4"/>
  <c r="N161" i="4"/>
  <c r="M161" i="4"/>
  <c r="L161" i="4"/>
  <c r="K161" i="4"/>
  <c r="J161" i="4"/>
  <c r="N160" i="4"/>
  <c r="M160" i="4"/>
  <c r="L160" i="4"/>
  <c r="K160" i="4"/>
  <c r="J160" i="4"/>
  <c r="N159" i="4"/>
  <c r="M159" i="4"/>
  <c r="L159" i="4"/>
  <c r="K159" i="4"/>
  <c r="J159" i="4"/>
  <c r="N158" i="4"/>
  <c r="M158" i="4"/>
  <c r="L158" i="4"/>
  <c r="K158" i="4"/>
  <c r="J158" i="4"/>
  <c r="N157" i="4"/>
  <c r="M157" i="4"/>
  <c r="L157" i="4"/>
  <c r="K157" i="4"/>
  <c r="J157" i="4"/>
  <c r="N156" i="4"/>
  <c r="M156" i="4"/>
  <c r="L156" i="4"/>
  <c r="K156" i="4"/>
  <c r="J156" i="4"/>
  <c r="N155" i="4"/>
  <c r="M155" i="4"/>
  <c r="L155" i="4"/>
  <c r="K155" i="4"/>
  <c r="J155" i="4"/>
  <c r="N154" i="4"/>
  <c r="M154" i="4"/>
  <c r="L154" i="4"/>
  <c r="K154" i="4"/>
  <c r="J154" i="4"/>
  <c r="N153" i="4"/>
  <c r="M153" i="4"/>
  <c r="L153" i="4"/>
  <c r="K153" i="4"/>
  <c r="J153" i="4"/>
  <c r="N152" i="4"/>
  <c r="M152" i="4"/>
  <c r="L152" i="4"/>
  <c r="K152" i="4"/>
  <c r="J152" i="4"/>
  <c r="N151" i="4"/>
  <c r="M151" i="4"/>
  <c r="L151" i="4"/>
  <c r="K151" i="4"/>
  <c r="J151" i="4"/>
  <c r="N150" i="4"/>
  <c r="M150" i="4"/>
  <c r="L150" i="4"/>
  <c r="K150" i="4"/>
  <c r="J150" i="4"/>
  <c r="N149" i="4"/>
  <c r="M149" i="4"/>
  <c r="L149" i="4"/>
  <c r="K149" i="4"/>
  <c r="J149" i="4"/>
  <c r="N148" i="4"/>
  <c r="M148" i="4"/>
  <c r="L148" i="4"/>
  <c r="K148" i="4"/>
  <c r="J148" i="4"/>
  <c r="N147" i="4"/>
  <c r="M147" i="4"/>
  <c r="L147" i="4"/>
  <c r="K147" i="4"/>
  <c r="J147" i="4"/>
  <c r="N146" i="4"/>
  <c r="M146" i="4"/>
  <c r="L146" i="4"/>
  <c r="K146" i="4"/>
  <c r="J146" i="4"/>
  <c r="N145" i="4"/>
  <c r="M145" i="4"/>
  <c r="L145" i="4"/>
  <c r="K145" i="4"/>
  <c r="J145" i="4"/>
  <c r="N144" i="4"/>
  <c r="M144" i="4"/>
  <c r="L144" i="4"/>
  <c r="K144" i="4"/>
  <c r="J144" i="4"/>
  <c r="N143" i="4"/>
  <c r="M143" i="4"/>
  <c r="L143" i="4"/>
  <c r="K143" i="4"/>
  <c r="J143" i="4"/>
  <c r="N142" i="4"/>
  <c r="M142" i="4"/>
  <c r="L142" i="4"/>
  <c r="K142" i="4"/>
  <c r="J142" i="4"/>
  <c r="N141" i="4"/>
  <c r="M141" i="4"/>
  <c r="L141" i="4"/>
  <c r="K141" i="4"/>
  <c r="J141" i="4"/>
  <c r="N140" i="4"/>
  <c r="M140" i="4"/>
  <c r="L140" i="4"/>
  <c r="K140" i="4"/>
  <c r="J140" i="4"/>
  <c r="N139" i="4"/>
  <c r="M139" i="4"/>
  <c r="L139" i="4"/>
  <c r="K139" i="4"/>
  <c r="J139" i="4"/>
  <c r="N138" i="4"/>
  <c r="M138" i="4"/>
  <c r="L138" i="4"/>
  <c r="K138" i="4"/>
  <c r="J138" i="4"/>
  <c r="N137" i="4"/>
  <c r="M137" i="4"/>
  <c r="L137" i="4"/>
  <c r="K137" i="4"/>
  <c r="J137" i="4"/>
  <c r="N136" i="4"/>
  <c r="M136" i="4"/>
  <c r="L136" i="4"/>
  <c r="K136" i="4"/>
  <c r="J136" i="4"/>
  <c r="N135" i="4"/>
  <c r="M135" i="4"/>
  <c r="L135" i="4"/>
  <c r="K135" i="4"/>
  <c r="J135" i="4"/>
  <c r="N134" i="4"/>
  <c r="M134" i="4"/>
  <c r="L134" i="4"/>
  <c r="K134" i="4"/>
  <c r="J134" i="4"/>
  <c r="N133" i="4"/>
  <c r="M133" i="4"/>
  <c r="L133" i="4"/>
  <c r="K133" i="4"/>
  <c r="J133" i="4"/>
  <c r="N132" i="4"/>
  <c r="M132" i="4"/>
  <c r="L132" i="4"/>
  <c r="K132" i="4"/>
  <c r="J132" i="4"/>
  <c r="N131" i="4"/>
  <c r="M131" i="4"/>
  <c r="L131" i="4"/>
  <c r="K131" i="4"/>
  <c r="J131" i="4"/>
  <c r="N130" i="4"/>
  <c r="M130" i="4"/>
  <c r="L130" i="4"/>
  <c r="K130" i="4"/>
  <c r="J130" i="4"/>
  <c r="N129" i="4"/>
  <c r="M129" i="4"/>
  <c r="L129" i="4"/>
  <c r="K129" i="4"/>
  <c r="J129" i="4"/>
  <c r="N128" i="4"/>
  <c r="M128" i="4"/>
  <c r="L128" i="4"/>
  <c r="K128" i="4"/>
  <c r="J128" i="4"/>
  <c r="N127" i="4"/>
  <c r="M127" i="4"/>
  <c r="L127" i="4"/>
  <c r="K127" i="4"/>
  <c r="J127" i="4"/>
  <c r="N126" i="4"/>
  <c r="M126" i="4"/>
  <c r="L126" i="4"/>
  <c r="K126" i="4"/>
  <c r="J126" i="4"/>
  <c r="N125" i="4"/>
  <c r="M125" i="4"/>
  <c r="L125" i="4"/>
  <c r="K125" i="4"/>
  <c r="J125" i="4"/>
  <c r="N124" i="4"/>
  <c r="M124" i="4"/>
  <c r="L124" i="4"/>
  <c r="K124" i="4"/>
  <c r="J124" i="4"/>
  <c r="N123" i="4"/>
  <c r="M123" i="4"/>
  <c r="L123" i="4"/>
  <c r="K123" i="4"/>
  <c r="J123" i="4"/>
  <c r="N122" i="4"/>
  <c r="M122" i="4"/>
  <c r="L122" i="4"/>
  <c r="K122" i="4"/>
  <c r="J122" i="4"/>
  <c r="N121" i="4"/>
  <c r="M121" i="4"/>
  <c r="L121" i="4"/>
  <c r="K121" i="4"/>
  <c r="J121" i="4"/>
  <c r="N120" i="4"/>
  <c r="M120" i="4"/>
  <c r="L120" i="4"/>
  <c r="K120" i="4"/>
  <c r="J120" i="4"/>
  <c r="N119" i="4"/>
  <c r="M119" i="4"/>
  <c r="L119" i="4"/>
  <c r="K119" i="4"/>
  <c r="J119" i="4"/>
  <c r="N118" i="4"/>
  <c r="M118" i="4"/>
  <c r="L118" i="4"/>
  <c r="K118" i="4"/>
  <c r="J118" i="4"/>
  <c r="N117" i="4"/>
  <c r="M117" i="4"/>
  <c r="L117" i="4"/>
  <c r="K117" i="4"/>
  <c r="J117" i="4"/>
  <c r="N116" i="4"/>
  <c r="M116" i="4"/>
  <c r="L116" i="4"/>
  <c r="K116" i="4"/>
  <c r="J116" i="4"/>
  <c r="N115" i="4"/>
  <c r="M115" i="4"/>
  <c r="L115" i="4"/>
  <c r="K115" i="4"/>
  <c r="J115" i="4"/>
  <c r="N114" i="4"/>
  <c r="M114" i="4"/>
  <c r="L114" i="4"/>
  <c r="K114" i="4"/>
  <c r="J114" i="4"/>
  <c r="N113" i="4"/>
  <c r="M113" i="4"/>
  <c r="L113" i="4"/>
  <c r="K113" i="4"/>
  <c r="J113" i="4"/>
  <c r="N112" i="4"/>
  <c r="M112" i="4"/>
  <c r="L112" i="4"/>
  <c r="K112" i="4"/>
  <c r="J112" i="4"/>
  <c r="N111" i="4"/>
  <c r="M111" i="4"/>
  <c r="L111" i="4"/>
  <c r="K111" i="4"/>
  <c r="J111" i="4"/>
  <c r="N110" i="4"/>
  <c r="M110" i="4"/>
  <c r="L110" i="4"/>
  <c r="K110" i="4"/>
  <c r="J110" i="4"/>
  <c r="N109" i="4"/>
  <c r="M109" i="4"/>
  <c r="L109" i="4"/>
  <c r="K109" i="4"/>
  <c r="J109" i="4"/>
  <c r="N108" i="4"/>
  <c r="M108" i="4"/>
  <c r="L108" i="4"/>
  <c r="K108" i="4"/>
  <c r="J108" i="4"/>
  <c r="N107" i="4"/>
  <c r="M107" i="4"/>
  <c r="L107" i="4"/>
  <c r="K107" i="4"/>
  <c r="J107" i="4"/>
  <c r="N106" i="4"/>
  <c r="M106" i="4"/>
  <c r="L106" i="4"/>
  <c r="K106" i="4"/>
  <c r="J106" i="4"/>
  <c r="N105" i="4"/>
  <c r="M105" i="4"/>
  <c r="L105" i="4"/>
  <c r="K105" i="4"/>
  <c r="J105" i="4"/>
  <c r="N104" i="4"/>
  <c r="M104" i="4"/>
  <c r="L104" i="4"/>
  <c r="K104" i="4"/>
  <c r="J104" i="4"/>
  <c r="N103" i="4"/>
  <c r="M103" i="4"/>
  <c r="L103" i="4"/>
  <c r="K103" i="4"/>
  <c r="J103" i="4"/>
  <c r="N102" i="4"/>
  <c r="M102" i="4"/>
  <c r="L102" i="4"/>
  <c r="K102" i="4"/>
  <c r="J102" i="4"/>
  <c r="N101" i="4"/>
  <c r="M101" i="4"/>
  <c r="L101" i="4"/>
  <c r="K101" i="4"/>
  <c r="J101" i="4"/>
  <c r="N100" i="4"/>
  <c r="M100" i="4"/>
  <c r="L100" i="4"/>
  <c r="K100" i="4"/>
  <c r="J100" i="4"/>
  <c r="N99" i="4"/>
  <c r="M99" i="4"/>
  <c r="L99" i="4"/>
  <c r="K99" i="4"/>
  <c r="J99" i="4"/>
  <c r="N98" i="4"/>
  <c r="M98" i="4"/>
  <c r="L98" i="4"/>
  <c r="K98" i="4"/>
  <c r="J98" i="4"/>
  <c r="N97" i="4"/>
  <c r="M97" i="4"/>
  <c r="L97" i="4"/>
  <c r="K97" i="4"/>
  <c r="J97" i="4"/>
  <c r="N96" i="4"/>
  <c r="M96" i="4"/>
  <c r="L96" i="4"/>
  <c r="K96" i="4"/>
  <c r="J96" i="4"/>
  <c r="N95" i="4"/>
  <c r="M95" i="4"/>
  <c r="L95" i="4"/>
  <c r="K95" i="4"/>
  <c r="J95" i="4"/>
  <c r="N94" i="4"/>
  <c r="M94" i="4"/>
  <c r="L94" i="4"/>
  <c r="K94" i="4"/>
  <c r="J94" i="4"/>
  <c r="N93" i="4"/>
  <c r="M93" i="4"/>
  <c r="L93" i="4"/>
  <c r="K93" i="4"/>
  <c r="J93" i="4"/>
  <c r="N92" i="4"/>
  <c r="M92" i="4"/>
  <c r="L92" i="4"/>
  <c r="K92" i="4"/>
  <c r="J92" i="4"/>
  <c r="N91" i="4"/>
  <c r="M91" i="4"/>
  <c r="L91" i="4"/>
  <c r="K91" i="4"/>
  <c r="J91" i="4"/>
  <c r="N90" i="4"/>
  <c r="M90" i="4"/>
  <c r="L90" i="4"/>
  <c r="K90" i="4"/>
  <c r="J90" i="4"/>
  <c r="N89" i="4"/>
  <c r="M89" i="4"/>
  <c r="L89" i="4"/>
  <c r="K89" i="4"/>
  <c r="J89" i="4"/>
  <c r="N88" i="4"/>
  <c r="M88" i="4"/>
  <c r="L88" i="4"/>
  <c r="K88" i="4"/>
  <c r="J88" i="4"/>
  <c r="N87" i="4"/>
  <c r="M87" i="4"/>
  <c r="L87" i="4"/>
  <c r="K87" i="4"/>
  <c r="J87" i="4"/>
  <c r="N86" i="4"/>
  <c r="M86" i="4"/>
  <c r="L86" i="4"/>
  <c r="K86" i="4"/>
  <c r="J86" i="4"/>
  <c r="N85" i="4"/>
  <c r="M85" i="4"/>
  <c r="L85" i="4"/>
  <c r="K85" i="4"/>
  <c r="J85" i="4"/>
  <c r="N84" i="4"/>
  <c r="M84" i="4"/>
  <c r="L84" i="4"/>
  <c r="K84" i="4"/>
  <c r="J84" i="4"/>
  <c r="N83" i="4"/>
  <c r="M83" i="4"/>
  <c r="L83" i="4"/>
  <c r="K83" i="4"/>
  <c r="J83" i="4"/>
  <c r="N82" i="4"/>
  <c r="M82" i="4"/>
  <c r="L82" i="4"/>
  <c r="K82" i="4"/>
  <c r="J82" i="4"/>
  <c r="N81" i="4"/>
  <c r="M81" i="4"/>
  <c r="L81" i="4"/>
  <c r="K81" i="4"/>
  <c r="J81" i="4"/>
  <c r="N80" i="4"/>
  <c r="M80" i="4"/>
  <c r="L80" i="4"/>
  <c r="K80" i="4"/>
  <c r="J80" i="4"/>
  <c r="N79" i="4"/>
  <c r="M79" i="4"/>
  <c r="L79" i="4"/>
  <c r="K79" i="4"/>
  <c r="J79" i="4"/>
  <c r="N78" i="4"/>
  <c r="M78" i="4"/>
  <c r="L78" i="4"/>
  <c r="K78" i="4"/>
  <c r="J78" i="4"/>
  <c r="N77" i="4"/>
  <c r="M77" i="4"/>
  <c r="L77" i="4"/>
  <c r="K77" i="4"/>
  <c r="J77" i="4"/>
  <c r="N76" i="4"/>
  <c r="M76" i="4"/>
  <c r="L76" i="4"/>
  <c r="K76" i="4"/>
  <c r="J76" i="4"/>
  <c r="N75" i="4"/>
  <c r="M75" i="4"/>
  <c r="L75" i="4"/>
  <c r="K75" i="4"/>
  <c r="J75" i="4"/>
  <c r="N74" i="4"/>
  <c r="M74" i="4"/>
  <c r="L74" i="4"/>
  <c r="K74" i="4"/>
  <c r="J74" i="4"/>
  <c r="N73" i="4"/>
  <c r="M73" i="4"/>
  <c r="L73" i="4"/>
  <c r="K73" i="4"/>
  <c r="J73" i="4"/>
  <c r="N72" i="4"/>
  <c r="M72" i="4"/>
  <c r="L72" i="4"/>
  <c r="K72" i="4"/>
  <c r="J72" i="4"/>
  <c r="N71" i="4"/>
  <c r="M71" i="4"/>
  <c r="L71" i="4"/>
  <c r="K71" i="4"/>
  <c r="J71" i="4"/>
  <c r="N70" i="4"/>
  <c r="M70" i="4"/>
  <c r="L70" i="4"/>
  <c r="K70" i="4"/>
  <c r="J70" i="4"/>
  <c r="N69" i="4"/>
  <c r="M69" i="4"/>
  <c r="L69" i="4"/>
  <c r="K69" i="4"/>
  <c r="J69" i="4"/>
  <c r="N68" i="4"/>
  <c r="M68" i="4"/>
  <c r="L68" i="4"/>
  <c r="K68" i="4"/>
  <c r="J68" i="4"/>
  <c r="N67" i="4"/>
  <c r="M67" i="4"/>
  <c r="L67" i="4"/>
  <c r="K67" i="4"/>
  <c r="J67" i="4"/>
  <c r="N66" i="4"/>
  <c r="M66" i="4"/>
  <c r="L66" i="4"/>
  <c r="K66" i="4"/>
  <c r="J66" i="4"/>
  <c r="N65" i="4"/>
  <c r="M65" i="4"/>
  <c r="L65" i="4"/>
  <c r="K65" i="4"/>
  <c r="J65" i="4"/>
  <c r="N64" i="4"/>
  <c r="M64" i="4"/>
  <c r="L64" i="4"/>
  <c r="K64" i="4"/>
  <c r="J64" i="4"/>
  <c r="N63" i="4"/>
  <c r="M63" i="4"/>
  <c r="L63" i="4"/>
  <c r="K63" i="4"/>
  <c r="J63" i="4"/>
  <c r="N62" i="4"/>
  <c r="M62" i="4"/>
  <c r="L62" i="4"/>
  <c r="K62" i="4"/>
  <c r="J62" i="4"/>
  <c r="N61" i="4"/>
  <c r="M61" i="4"/>
  <c r="L61" i="4"/>
  <c r="K61" i="4"/>
  <c r="J61" i="4"/>
  <c r="N60" i="4"/>
  <c r="M60" i="4"/>
  <c r="L60" i="4"/>
  <c r="K60" i="4"/>
  <c r="J60" i="4"/>
  <c r="N59" i="4"/>
  <c r="M59" i="4"/>
  <c r="L59" i="4"/>
  <c r="K59" i="4"/>
  <c r="J59" i="4"/>
  <c r="N58" i="4"/>
  <c r="M58" i="4"/>
  <c r="L58" i="4"/>
  <c r="K58" i="4"/>
  <c r="J58" i="4"/>
  <c r="N57" i="4"/>
  <c r="M57" i="4"/>
  <c r="L57" i="4"/>
  <c r="K57" i="4"/>
  <c r="J57" i="4"/>
  <c r="N56" i="4"/>
  <c r="M56" i="4"/>
  <c r="L56" i="4"/>
  <c r="K56" i="4"/>
  <c r="J56" i="4"/>
  <c r="N55" i="4"/>
  <c r="M55" i="4"/>
  <c r="L55" i="4"/>
  <c r="K55" i="4"/>
  <c r="J55" i="4"/>
  <c r="N54" i="4"/>
  <c r="M54" i="4"/>
  <c r="L54" i="4"/>
  <c r="K54" i="4"/>
  <c r="J54" i="4"/>
  <c r="N53" i="4"/>
  <c r="M53" i="4"/>
  <c r="L53" i="4"/>
  <c r="K53" i="4"/>
  <c r="J53" i="4"/>
  <c r="N52" i="4"/>
  <c r="M52" i="4"/>
  <c r="L52" i="4"/>
  <c r="K52" i="4"/>
  <c r="J52" i="4"/>
  <c r="N51" i="4"/>
  <c r="M51" i="4"/>
  <c r="L51" i="4"/>
  <c r="K51" i="4"/>
  <c r="J51" i="4"/>
  <c r="N50" i="4"/>
  <c r="M50" i="4"/>
  <c r="L50" i="4"/>
  <c r="K50" i="4"/>
  <c r="J50" i="4"/>
  <c r="N49" i="4"/>
  <c r="M49" i="4"/>
  <c r="L49" i="4"/>
  <c r="K49" i="4"/>
  <c r="J49" i="4"/>
  <c r="N48" i="4"/>
  <c r="M48" i="4"/>
  <c r="L48" i="4"/>
  <c r="K48" i="4"/>
  <c r="J48" i="4"/>
  <c r="N47" i="4"/>
  <c r="M47" i="4"/>
  <c r="L47" i="4"/>
  <c r="K47" i="4"/>
  <c r="J47" i="4"/>
  <c r="N46" i="4"/>
  <c r="M46" i="4"/>
  <c r="L46" i="4"/>
  <c r="K46" i="4"/>
  <c r="J46" i="4"/>
  <c r="N45" i="4"/>
  <c r="M45" i="4"/>
  <c r="L45" i="4"/>
  <c r="K45" i="4"/>
  <c r="J45" i="4"/>
  <c r="N44" i="4"/>
  <c r="M44" i="4"/>
  <c r="L44" i="4"/>
  <c r="K44" i="4"/>
  <c r="J44" i="4"/>
  <c r="N43" i="4"/>
  <c r="M43" i="4"/>
  <c r="L43" i="4"/>
  <c r="K43" i="4"/>
  <c r="J43" i="4"/>
  <c r="N42" i="4"/>
  <c r="M42" i="4"/>
  <c r="L42" i="4"/>
  <c r="K42" i="4"/>
  <c r="J42" i="4"/>
  <c r="N41" i="4"/>
  <c r="M41" i="4"/>
  <c r="L41" i="4"/>
  <c r="K41" i="4"/>
  <c r="J41" i="4"/>
  <c r="N40" i="4"/>
  <c r="M40" i="4"/>
  <c r="L40" i="4"/>
  <c r="K40" i="4"/>
  <c r="J40" i="4"/>
  <c r="N39" i="4"/>
  <c r="M39" i="4"/>
  <c r="L39" i="4"/>
  <c r="K39" i="4"/>
  <c r="J39" i="4"/>
  <c r="N38" i="4"/>
  <c r="M38" i="4"/>
  <c r="L38" i="4"/>
  <c r="K38" i="4"/>
  <c r="J38" i="4"/>
  <c r="N37" i="4"/>
  <c r="M37" i="4"/>
  <c r="L37" i="4"/>
  <c r="K37" i="4"/>
  <c r="J37" i="4"/>
  <c r="N36" i="4"/>
  <c r="M36" i="4"/>
  <c r="L36" i="4"/>
  <c r="K36" i="4"/>
  <c r="J36" i="4"/>
  <c r="N35" i="4"/>
  <c r="M35" i="4"/>
  <c r="L35" i="4"/>
  <c r="K35" i="4"/>
  <c r="J35" i="4"/>
  <c r="N34" i="4"/>
  <c r="M34" i="4"/>
  <c r="L34" i="4"/>
  <c r="K34" i="4"/>
  <c r="J34" i="4"/>
  <c r="N33" i="4"/>
  <c r="M33" i="4"/>
  <c r="L33" i="4"/>
  <c r="K33" i="4"/>
  <c r="J33" i="4"/>
  <c r="N32" i="4"/>
  <c r="M32" i="4"/>
  <c r="L32" i="4"/>
  <c r="K32" i="4"/>
  <c r="J32" i="4"/>
  <c r="N31" i="4"/>
  <c r="M31" i="4"/>
  <c r="L31" i="4"/>
  <c r="K31" i="4"/>
  <c r="J31" i="4"/>
  <c r="N30" i="4"/>
  <c r="M30" i="4"/>
  <c r="L30" i="4"/>
  <c r="K30" i="4"/>
  <c r="J30" i="4"/>
  <c r="N29" i="4"/>
  <c r="M29" i="4"/>
  <c r="L29" i="4"/>
  <c r="K29" i="4"/>
  <c r="J29" i="4"/>
  <c r="N28" i="4"/>
  <c r="M28" i="4"/>
  <c r="L28" i="4"/>
  <c r="K28" i="4"/>
  <c r="J28" i="4"/>
  <c r="N27" i="4"/>
  <c r="M27" i="4"/>
  <c r="L27" i="4"/>
  <c r="K27" i="4"/>
  <c r="J27" i="4"/>
  <c r="N26" i="4"/>
  <c r="M26" i="4"/>
  <c r="L26" i="4"/>
  <c r="K26" i="4"/>
  <c r="J26" i="4"/>
  <c r="N25" i="4"/>
  <c r="M25" i="4"/>
  <c r="L25" i="4"/>
  <c r="K25" i="4"/>
  <c r="J25" i="4"/>
  <c r="N24" i="4"/>
  <c r="M24" i="4"/>
  <c r="L24" i="4"/>
  <c r="K24" i="4"/>
  <c r="J24" i="4"/>
  <c r="N23" i="4"/>
  <c r="M23" i="4"/>
  <c r="L23" i="4"/>
  <c r="K23" i="4"/>
  <c r="J23" i="4"/>
  <c r="N22" i="4"/>
  <c r="M22" i="4"/>
  <c r="L22" i="4"/>
  <c r="K22" i="4"/>
  <c r="J22" i="4"/>
  <c r="N21" i="4"/>
  <c r="M21" i="4"/>
  <c r="L21" i="4"/>
  <c r="K21" i="4"/>
  <c r="J21" i="4"/>
  <c r="N20" i="4"/>
  <c r="M20" i="4"/>
  <c r="L20" i="4"/>
  <c r="K20" i="4"/>
  <c r="J20" i="4"/>
  <c r="N19" i="4"/>
  <c r="M19" i="4"/>
  <c r="L19" i="4"/>
  <c r="K19" i="4"/>
  <c r="J19" i="4"/>
  <c r="N18" i="4"/>
  <c r="M18" i="4"/>
  <c r="L18" i="4"/>
  <c r="K18" i="4"/>
  <c r="J18" i="4"/>
  <c r="N17" i="4"/>
  <c r="M17" i="4"/>
  <c r="L17" i="4"/>
  <c r="K17" i="4"/>
  <c r="J17" i="4"/>
  <c r="N16" i="4"/>
  <c r="M16" i="4"/>
  <c r="L16" i="4"/>
  <c r="K16" i="4"/>
  <c r="J16" i="4"/>
  <c r="N15" i="4"/>
  <c r="M15" i="4"/>
  <c r="L15" i="4"/>
  <c r="K15" i="4"/>
  <c r="J15" i="4"/>
  <c r="N14" i="4"/>
  <c r="M14" i="4"/>
  <c r="L14" i="4"/>
  <c r="K14" i="4"/>
  <c r="J14" i="4"/>
  <c r="N13" i="4"/>
  <c r="M13" i="4"/>
  <c r="L13" i="4"/>
  <c r="K13" i="4"/>
  <c r="J13" i="4"/>
  <c r="J12" i="4"/>
  <c r="K12" i="4" s="1"/>
  <c r="N12" i="4" s="1"/>
  <c r="L11" i="4"/>
  <c r="J11" i="4"/>
  <c r="K11" i="4" s="1"/>
  <c r="G10" i="3" s="1"/>
  <c r="I10" i="3" s="1"/>
  <c r="J10" i="4"/>
  <c r="K10" i="4" s="1"/>
  <c r="J9" i="4"/>
  <c r="K9" i="4" s="1"/>
  <c r="N9" i="4" s="1"/>
  <c r="J8" i="4"/>
  <c r="K8" i="4" s="1"/>
  <c r="J7" i="4"/>
  <c r="K7" i="4" s="1"/>
  <c r="N7" i="4" s="1"/>
  <c r="J6" i="4"/>
  <c r="K6" i="4" s="1"/>
  <c r="G5" i="3" s="1"/>
  <c r="I5" i="3" s="1"/>
  <c r="J5" i="4"/>
  <c r="K5" i="4" s="1"/>
  <c r="K4" i="4"/>
  <c r="J4" i="4"/>
  <c r="I503" i="3"/>
  <c r="H503" i="3" a="1"/>
  <c r="H503" i="3" s="1"/>
  <c r="G503" i="3"/>
  <c r="I502" i="3"/>
  <c r="H502" i="3" a="1"/>
  <c r="H502" i="3" s="1"/>
  <c r="G502" i="3"/>
  <c r="I501" i="3"/>
  <c r="H501" i="3" a="1"/>
  <c r="H501" i="3" s="1"/>
  <c r="G501" i="3"/>
  <c r="I500" i="3"/>
  <c r="H500" i="3" a="1"/>
  <c r="H500" i="3" s="1"/>
  <c r="G500" i="3"/>
  <c r="I499" i="3"/>
  <c r="H499" i="3" a="1"/>
  <c r="H499" i="3"/>
  <c r="G499" i="3"/>
  <c r="I498" i="3"/>
  <c r="H498" i="3" a="1"/>
  <c r="H498" i="3" s="1"/>
  <c r="G498" i="3"/>
  <c r="I497" i="3"/>
  <c r="H497" i="3" a="1"/>
  <c r="H497" i="3"/>
  <c r="G497" i="3"/>
  <c r="I496" i="3"/>
  <c r="H496" i="3" a="1"/>
  <c r="H496" i="3"/>
  <c r="G496" i="3"/>
  <c r="I495" i="3"/>
  <c r="H495" i="3" a="1"/>
  <c r="H495" i="3" s="1"/>
  <c r="G495" i="3"/>
  <c r="I494" i="3"/>
  <c r="H494" i="3" a="1"/>
  <c r="H494" i="3" s="1"/>
  <c r="G494" i="3"/>
  <c r="I493" i="3"/>
  <c r="H493" i="3" a="1"/>
  <c r="H493" i="3" s="1"/>
  <c r="G493" i="3"/>
  <c r="I492" i="3"/>
  <c r="H492" i="3" a="1"/>
  <c r="H492" i="3"/>
  <c r="G492" i="3"/>
  <c r="I491" i="3"/>
  <c r="H491" i="3" a="1"/>
  <c r="H491" i="3" s="1"/>
  <c r="G491" i="3"/>
  <c r="I490" i="3"/>
  <c r="H490" i="3" a="1"/>
  <c r="H490" i="3"/>
  <c r="G490" i="3"/>
  <c r="I489" i="3"/>
  <c r="H489" i="3" a="1"/>
  <c r="H489" i="3" s="1"/>
  <c r="G489" i="3"/>
  <c r="I488" i="3"/>
  <c r="H488" i="3" a="1"/>
  <c r="H488" i="3" s="1"/>
  <c r="G488" i="3"/>
  <c r="I487" i="3"/>
  <c r="H487" i="3" a="1"/>
  <c r="H487" i="3" s="1"/>
  <c r="G487" i="3"/>
  <c r="I486" i="3"/>
  <c r="H486" i="3" a="1"/>
  <c r="H486" i="3" s="1"/>
  <c r="G486" i="3"/>
  <c r="I485" i="3"/>
  <c r="H485" i="3" a="1"/>
  <c r="H485" i="3" s="1"/>
  <c r="G485" i="3"/>
  <c r="I484" i="3"/>
  <c r="H484" i="3" a="1"/>
  <c r="H484" i="3"/>
  <c r="G484" i="3"/>
  <c r="I483" i="3"/>
  <c r="H483" i="3" a="1"/>
  <c r="H483" i="3" s="1"/>
  <c r="G483" i="3"/>
  <c r="I482" i="3"/>
  <c r="H482" i="3" a="1"/>
  <c r="H482" i="3"/>
  <c r="G482" i="3"/>
  <c r="I481" i="3"/>
  <c r="H481" i="3" a="1"/>
  <c r="H481" i="3"/>
  <c r="G481" i="3"/>
  <c r="I480" i="3"/>
  <c r="H480" i="3" a="1"/>
  <c r="H480" i="3" s="1"/>
  <c r="G480" i="3"/>
  <c r="I479" i="3"/>
  <c r="H479" i="3" a="1"/>
  <c r="H479" i="3" s="1"/>
  <c r="G479" i="3"/>
  <c r="I478" i="3"/>
  <c r="H478" i="3" a="1"/>
  <c r="H478" i="3" s="1"/>
  <c r="G478" i="3"/>
  <c r="I477" i="3"/>
  <c r="H477" i="3" a="1"/>
  <c r="H477" i="3" s="1"/>
  <c r="G477" i="3"/>
  <c r="I476" i="3"/>
  <c r="H476" i="3" a="1"/>
  <c r="H476" i="3" s="1"/>
  <c r="G476" i="3"/>
  <c r="I475" i="3"/>
  <c r="H475" i="3" a="1"/>
  <c r="H475" i="3" s="1"/>
  <c r="G475" i="3"/>
  <c r="I474" i="3"/>
  <c r="H474" i="3" a="1"/>
  <c r="H474" i="3" s="1"/>
  <c r="G474" i="3"/>
  <c r="I473" i="3"/>
  <c r="H473" i="3" a="1"/>
  <c r="H473" i="3" s="1"/>
  <c r="G473" i="3"/>
  <c r="I472" i="3"/>
  <c r="H472" i="3" a="1"/>
  <c r="H472" i="3"/>
  <c r="G472" i="3"/>
  <c r="I471" i="3"/>
  <c r="H471" i="3" a="1"/>
  <c r="H471" i="3" s="1"/>
  <c r="G471" i="3"/>
  <c r="I470" i="3"/>
  <c r="H470" i="3" a="1"/>
  <c r="H470" i="3" s="1"/>
  <c r="G470" i="3"/>
  <c r="I469" i="3"/>
  <c r="H469" i="3" a="1"/>
  <c r="H469" i="3"/>
  <c r="G469" i="3"/>
  <c r="I468" i="3"/>
  <c r="H468" i="3" a="1"/>
  <c r="H468" i="3" s="1"/>
  <c r="G468" i="3"/>
  <c r="I467" i="3"/>
  <c r="H467" i="3" a="1"/>
  <c r="H467" i="3" s="1"/>
  <c r="G467" i="3"/>
  <c r="I466" i="3"/>
  <c r="H466" i="3" a="1"/>
  <c r="H466" i="3"/>
  <c r="G466" i="3"/>
  <c r="I465" i="3"/>
  <c r="H465" i="3" a="1"/>
  <c r="H465" i="3" s="1"/>
  <c r="G465" i="3"/>
  <c r="I464" i="3"/>
  <c r="H464" i="3" a="1"/>
  <c r="H464" i="3"/>
  <c r="G464" i="3"/>
  <c r="I463" i="3"/>
  <c r="H463" i="3" a="1"/>
  <c r="H463" i="3" s="1"/>
  <c r="G463" i="3"/>
  <c r="I462" i="3"/>
  <c r="H462" i="3" a="1"/>
  <c r="H462" i="3"/>
  <c r="G462" i="3"/>
  <c r="I461" i="3"/>
  <c r="H461" i="3" a="1"/>
  <c r="H461" i="3"/>
  <c r="G461" i="3"/>
  <c r="I460" i="3"/>
  <c r="H460" i="3" a="1"/>
  <c r="H460" i="3" s="1"/>
  <c r="G460" i="3"/>
  <c r="I459" i="3"/>
  <c r="H459" i="3" a="1"/>
  <c r="H459" i="3" s="1"/>
  <c r="G459" i="3"/>
  <c r="I458" i="3"/>
  <c r="H458" i="3" a="1"/>
  <c r="H458" i="3" s="1"/>
  <c r="G458" i="3"/>
  <c r="I457" i="3"/>
  <c r="H457" i="3" a="1"/>
  <c r="H457" i="3" s="1"/>
  <c r="G457" i="3"/>
  <c r="I456" i="3"/>
  <c r="H456" i="3" a="1"/>
  <c r="H456" i="3" s="1"/>
  <c r="G456" i="3"/>
  <c r="I455" i="3"/>
  <c r="H455" i="3" a="1"/>
  <c r="H455" i="3" s="1"/>
  <c r="G455" i="3"/>
  <c r="I454" i="3"/>
  <c r="H454" i="3" a="1"/>
  <c r="H454" i="3" s="1"/>
  <c r="G454" i="3"/>
  <c r="I453" i="3"/>
  <c r="H453" i="3" a="1"/>
  <c r="H453" i="3" s="1"/>
  <c r="G453" i="3"/>
  <c r="I452" i="3"/>
  <c r="H452" i="3" a="1"/>
  <c r="H452" i="3"/>
  <c r="G452" i="3"/>
  <c r="I451" i="3"/>
  <c r="H451" i="3" a="1"/>
  <c r="H451" i="3" s="1"/>
  <c r="G451" i="3"/>
  <c r="I450" i="3"/>
  <c r="H450" i="3" a="1"/>
  <c r="H450" i="3"/>
  <c r="G450" i="3"/>
  <c r="I449" i="3"/>
  <c r="H449" i="3" a="1"/>
  <c r="H449" i="3" s="1"/>
  <c r="G449" i="3"/>
  <c r="I448" i="3"/>
  <c r="H448" i="3" a="1"/>
  <c r="H448" i="3" s="1"/>
  <c r="G448" i="3"/>
  <c r="I447" i="3"/>
  <c r="H447" i="3" a="1"/>
  <c r="H447" i="3"/>
  <c r="G447" i="3"/>
  <c r="I446" i="3"/>
  <c r="H446" i="3" a="1"/>
  <c r="H446" i="3"/>
  <c r="G446" i="3"/>
  <c r="I445" i="3"/>
  <c r="H445" i="3" a="1"/>
  <c r="H445" i="3"/>
  <c r="G445" i="3"/>
  <c r="I444" i="3"/>
  <c r="H444" i="3" a="1"/>
  <c r="H444" i="3" s="1"/>
  <c r="G444" i="3"/>
  <c r="I443" i="3"/>
  <c r="H443" i="3" a="1"/>
  <c r="H443" i="3" s="1"/>
  <c r="G443" i="3"/>
  <c r="I442" i="3"/>
  <c r="H442" i="3" a="1"/>
  <c r="H442" i="3" s="1"/>
  <c r="G442" i="3"/>
  <c r="I441" i="3"/>
  <c r="H441" i="3" a="1"/>
  <c r="H441" i="3" s="1"/>
  <c r="G441" i="3"/>
  <c r="I440" i="3"/>
  <c r="H440" i="3" a="1"/>
  <c r="H440" i="3" s="1"/>
  <c r="G440" i="3"/>
  <c r="I439" i="3"/>
  <c r="H439" i="3" a="1"/>
  <c r="H439" i="3"/>
  <c r="G439" i="3"/>
  <c r="I438" i="3"/>
  <c r="H438" i="3" a="1"/>
  <c r="H438" i="3" s="1"/>
  <c r="G438" i="3"/>
  <c r="I437" i="3"/>
  <c r="H437" i="3" a="1"/>
  <c r="H437" i="3"/>
  <c r="G437" i="3"/>
  <c r="I436" i="3"/>
  <c r="H436" i="3" a="1"/>
  <c r="H436" i="3" s="1"/>
  <c r="G436" i="3"/>
  <c r="I435" i="3"/>
  <c r="H435" i="3" a="1"/>
  <c r="H435" i="3" s="1"/>
  <c r="G435" i="3"/>
  <c r="I434" i="3"/>
  <c r="H434" i="3" a="1"/>
  <c r="H434" i="3" s="1"/>
  <c r="G434" i="3"/>
  <c r="I433" i="3"/>
  <c r="H433" i="3" a="1"/>
  <c r="H433" i="3" s="1"/>
  <c r="G433" i="3"/>
  <c r="I432" i="3"/>
  <c r="H432" i="3" a="1"/>
  <c r="H432" i="3"/>
  <c r="G432" i="3"/>
  <c r="I431" i="3"/>
  <c r="H431" i="3" a="1"/>
  <c r="H431" i="3" s="1"/>
  <c r="G431" i="3"/>
  <c r="I430" i="3"/>
  <c r="H430" i="3" a="1"/>
  <c r="H430" i="3" s="1"/>
  <c r="G430" i="3"/>
  <c r="I429" i="3"/>
  <c r="H429" i="3" a="1"/>
  <c r="H429" i="3" s="1"/>
  <c r="G429" i="3"/>
  <c r="I428" i="3"/>
  <c r="H428" i="3" a="1"/>
  <c r="H428" i="3" s="1"/>
  <c r="G428" i="3"/>
  <c r="I427" i="3"/>
  <c r="H427" i="3" a="1"/>
  <c r="H427" i="3"/>
  <c r="G427" i="3"/>
  <c r="I426" i="3"/>
  <c r="H426" i="3" a="1"/>
  <c r="H426" i="3"/>
  <c r="G426" i="3"/>
  <c r="I425" i="3"/>
  <c r="H425" i="3" a="1"/>
  <c r="H425" i="3" s="1"/>
  <c r="G425" i="3"/>
  <c r="I424" i="3"/>
  <c r="H424" i="3" a="1"/>
  <c r="H424" i="3"/>
  <c r="G424" i="3"/>
  <c r="I423" i="3"/>
  <c r="H423" i="3" a="1"/>
  <c r="H423" i="3" s="1"/>
  <c r="G423" i="3"/>
  <c r="I422" i="3"/>
  <c r="H422" i="3" a="1"/>
  <c r="H422" i="3" s="1"/>
  <c r="G422" i="3"/>
  <c r="I421" i="3"/>
  <c r="H421" i="3" a="1"/>
  <c r="H421" i="3" s="1"/>
  <c r="G421" i="3"/>
  <c r="I420" i="3"/>
  <c r="H420" i="3" a="1"/>
  <c r="H420" i="3" s="1"/>
  <c r="G420" i="3"/>
  <c r="I419" i="3"/>
  <c r="H419" i="3" a="1"/>
  <c r="H419" i="3" s="1"/>
  <c r="G419" i="3"/>
  <c r="I418" i="3"/>
  <c r="H418" i="3" a="1"/>
  <c r="H418" i="3" s="1"/>
  <c r="G418" i="3"/>
  <c r="I417" i="3"/>
  <c r="H417" i="3" a="1"/>
  <c r="H417" i="3"/>
  <c r="G417" i="3"/>
  <c r="I416" i="3"/>
  <c r="H416" i="3" a="1"/>
  <c r="H416" i="3" s="1"/>
  <c r="G416" i="3"/>
  <c r="I415" i="3"/>
  <c r="H415" i="3" a="1"/>
  <c r="H415" i="3" s="1"/>
  <c r="G415" i="3"/>
  <c r="I414" i="3"/>
  <c r="H414" i="3" a="1"/>
  <c r="H414" i="3" s="1"/>
  <c r="G414" i="3"/>
  <c r="I413" i="3"/>
  <c r="H413" i="3" a="1"/>
  <c r="H413" i="3" s="1"/>
  <c r="G413" i="3"/>
  <c r="I412" i="3"/>
  <c r="H412" i="3" a="1"/>
  <c r="H412" i="3"/>
  <c r="G412" i="3"/>
  <c r="I411" i="3"/>
  <c r="H411" i="3" a="1"/>
  <c r="H411" i="3" s="1"/>
  <c r="G411" i="3"/>
  <c r="I410" i="3"/>
  <c r="H410" i="3" a="1"/>
  <c r="H410" i="3" s="1"/>
  <c r="G410" i="3"/>
  <c r="I409" i="3"/>
  <c r="H409" i="3" a="1"/>
  <c r="H409" i="3" s="1"/>
  <c r="G409" i="3"/>
  <c r="I408" i="3"/>
  <c r="H408" i="3" a="1"/>
  <c r="H408" i="3" s="1"/>
  <c r="G408" i="3"/>
  <c r="I407" i="3"/>
  <c r="H407" i="3" a="1"/>
  <c r="H407" i="3" s="1"/>
  <c r="G407" i="3"/>
  <c r="I406" i="3"/>
  <c r="H406" i="3" a="1"/>
  <c r="H406" i="3" s="1"/>
  <c r="G406" i="3"/>
  <c r="I405" i="3"/>
  <c r="H405" i="3" a="1"/>
  <c r="H405" i="3" s="1"/>
  <c r="G405" i="3"/>
  <c r="I404" i="3"/>
  <c r="H404" i="3" a="1"/>
  <c r="H404" i="3"/>
  <c r="G404" i="3"/>
  <c r="I403" i="3"/>
  <c r="H403" i="3" a="1"/>
  <c r="H403" i="3" s="1"/>
  <c r="G403" i="3"/>
  <c r="I402" i="3"/>
  <c r="H402" i="3" a="1"/>
  <c r="H402" i="3"/>
  <c r="G402" i="3"/>
  <c r="I401" i="3"/>
  <c r="H401" i="3" a="1"/>
  <c r="H401" i="3" s="1"/>
  <c r="G401" i="3"/>
  <c r="I400" i="3"/>
  <c r="H400" i="3" a="1"/>
  <c r="H400" i="3" s="1"/>
  <c r="G400" i="3"/>
  <c r="I399" i="3"/>
  <c r="H399" i="3" a="1"/>
  <c r="H399" i="3" s="1"/>
  <c r="G399" i="3"/>
  <c r="I398" i="3"/>
  <c r="H398" i="3" a="1"/>
  <c r="H398" i="3" s="1"/>
  <c r="G398" i="3"/>
  <c r="I397" i="3"/>
  <c r="H397" i="3" a="1"/>
  <c r="H397" i="3" s="1"/>
  <c r="G397" i="3"/>
  <c r="I396" i="3"/>
  <c r="H396" i="3" a="1"/>
  <c r="H396" i="3" s="1"/>
  <c r="G396" i="3"/>
  <c r="I395" i="3"/>
  <c r="H395" i="3" a="1"/>
  <c r="H395" i="3" s="1"/>
  <c r="G395" i="3"/>
  <c r="I394" i="3"/>
  <c r="H394" i="3" a="1"/>
  <c r="H394" i="3" s="1"/>
  <c r="G394" i="3"/>
  <c r="I393" i="3"/>
  <c r="H393" i="3" a="1"/>
  <c r="H393" i="3" s="1"/>
  <c r="G393" i="3"/>
  <c r="I392" i="3"/>
  <c r="H392" i="3" a="1"/>
  <c r="H392" i="3"/>
  <c r="G392" i="3"/>
  <c r="I391" i="3"/>
  <c r="H391" i="3" a="1"/>
  <c r="H391" i="3" s="1"/>
  <c r="G391" i="3"/>
  <c r="I390" i="3"/>
  <c r="H390" i="3" a="1"/>
  <c r="H390" i="3" s="1"/>
  <c r="G390" i="3"/>
  <c r="I389" i="3"/>
  <c r="H389" i="3" a="1"/>
  <c r="H389" i="3" s="1"/>
  <c r="G389" i="3"/>
  <c r="I388" i="3"/>
  <c r="H388" i="3" a="1"/>
  <c r="H388" i="3" s="1"/>
  <c r="G388" i="3"/>
  <c r="I387" i="3"/>
  <c r="H387" i="3" a="1"/>
  <c r="H387" i="3"/>
  <c r="G387" i="3"/>
  <c r="I386" i="3"/>
  <c r="H386" i="3" a="1"/>
  <c r="H386" i="3" s="1"/>
  <c r="G386" i="3"/>
  <c r="I385" i="3"/>
  <c r="H385" i="3" a="1"/>
  <c r="H385" i="3" s="1"/>
  <c r="G385" i="3"/>
  <c r="I384" i="3"/>
  <c r="H384" i="3" a="1"/>
  <c r="H384" i="3" s="1"/>
  <c r="G384" i="3"/>
  <c r="I383" i="3"/>
  <c r="H383" i="3" a="1"/>
  <c r="H383" i="3" s="1"/>
  <c r="G383" i="3"/>
  <c r="I382" i="3"/>
  <c r="H382" i="3" a="1"/>
  <c r="H382" i="3" s="1"/>
  <c r="G382" i="3"/>
  <c r="I381" i="3"/>
  <c r="H381" i="3" a="1"/>
  <c r="H381" i="3"/>
  <c r="G381" i="3"/>
  <c r="I380" i="3"/>
  <c r="H380" i="3" a="1"/>
  <c r="H380" i="3" s="1"/>
  <c r="G380" i="3"/>
  <c r="I379" i="3"/>
  <c r="H379" i="3" a="1"/>
  <c r="H379" i="3"/>
  <c r="G379" i="3"/>
  <c r="I378" i="3"/>
  <c r="H378" i="3" a="1"/>
  <c r="H378" i="3" s="1"/>
  <c r="G378" i="3"/>
  <c r="I377" i="3"/>
  <c r="H377" i="3" a="1"/>
  <c r="H377" i="3"/>
  <c r="G377" i="3"/>
  <c r="I376" i="3"/>
  <c r="H376" i="3" a="1"/>
  <c r="H376" i="3" s="1"/>
  <c r="G376" i="3"/>
  <c r="I375" i="3"/>
  <c r="H375" i="3" a="1"/>
  <c r="H375" i="3"/>
  <c r="G375" i="3"/>
  <c r="I374" i="3"/>
  <c r="H374" i="3" a="1"/>
  <c r="H374" i="3" s="1"/>
  <c r="G374" i="3"/>
  <c r="I373" i="3"/>
  <c r="H373" i="3" a="1"/>
  <c r="H373" i="3" s="1"/>
  <c r="G373" i="3"/>
  <c r="I372" i="3"/>
  <c r="H372" i="3" a="1"/>
  <c r="H372" i="3" s="1"/>
  <c r="G372" i="3"/>
  <c r="I371" i="3"/>
  <c r="H371" i="3" a="1"/>
  <c r="H371" i="3" s="1"/>
  <c r="G371" i="3"/>
  <c r="I370" i="3"/>
  <c r="H370" i="3" a="1"/>
  <c r="H370" i="3" s="1"/>
  <c r="G370" i="3"/>
  <c r="I369" i="3"/>
  <c r="H369" i="3" a="1"/>
  <c r="H369" i="3" s="1"/>
  <c r="G369" i="3"/>
  <c r="I368" i="3"/>
  <c r="H368" i="3" a="1"/>
  <c r="H368" i="3" s="1"/>
  <c r="G368" i="3"/>
  <c r="I367" i="3"/>
  <c r="H367" i="3" a="1"/>
  <c r="H367" i="3" s="1"/>
  <c r="G367" i="3"/>
  <c r="I366" i="3"/>
  <c r="H366" i="3" a="1"/>
  <c r="H366" i="3" s="1"/>
  <c r="G366" i="3"/>
  <c r="I365" i="3"/>
  <c r="H365" i="3" a="1"/>
  <c r="H365" i="3" s="1"/>
  <c r="G365" i="3"/>
  <c r="I364" i="3"/>
  <c r="H364" i="3" a="1"/>
  <c r="H364" i="3" s="1"/>
  <c r="G364" i="3"/>
  <c r="I363" i="3"/>
  <c r="H363" i="3" a="1"/>
  <c r="H363" i="3" s="1"/>
  <c r="G363" i="3"/>
  <c r="I362" i="3"/>
  <c r="H362" i="3" a="1"/>
  <c r="H362" i="3"/>
  <c r="G362" i="3"/>
  <c r="I361" i="3"/>
  <c r="H361" i="3" a="1"/>
  <c r="H361" i="3" s="1"/>
  <c r="G361" i="3"/>
  <c r="I360" i="3"/>
  <c r="H360" i="3" a="1"/>
  <c r="H360" i="3" s="1"/>
  <c r="G360" i="3"/>
  <c r="I359" i="3"/>
  <c r="H359" i="3" a="1"/>
  <c r="H359" i="3" s="1"/>
  <c r="G359" i="3"/>
  <c r="I358" i="3"/>
  <c r="H358" i="3" a="1"/>
  <c r="H358" i="3" s="1"/>
  <c r="G358" i="3"/>
  <c r="I357" i="3"/>
  <c r="H357" i="3" a="1"/>
  <c r="H357" i="3" s="1"/>
  <c r="G357" i="3"/>
  <c r="I356" i="3"/>
  <c r="H356" i="3" a="1"/>
  <c r="H356" i="3" s="1"/>
  <c r="G356" i="3"/>
  <c r="I355" i="3"/>
  <c r="H355" i="3" a="1"/>
  <c r="H355" i="3" s="1"/>
  <c r="G355" i="3"/>
  <c r="I354" i="3"/>
  <c r="H354" i="3" a="1"/>
  <c r="H354" i="3" s="1"/>
  <c r="G354" i="3"/>
  <c r="I353" i="3"/>
  <c r="H353" i="3" a="1"/>
  <c r="H353" i="3" s="1"/>
  <c r="G353" i="3"/>
  <c r="I352" i="3"/>
  <c r="H352" i="3" a="1"/>
  <c r="H352" i="3" s="1"/>
  <c r="G352" i="3"/>
  <c r="I351" i="3"/>
  <c r="H351" i="3" a="1"/>
  <c r="H351" i="3" s="1"/>
  <c r="G351" i="3"/>
  <c r="I350" i="3"/>
  <c r="H350" i="3" a="1"/>
  <c r="H350" i="3" s="1"/>
  <c r="G350" i="3"/>
  <c r="I349" i="3"/>
  <c r="H349" i="3" a="1"/>
  <c r="H349" i="3" s="1"/>
  <c r="G349" i="3"/>
  <c r="I348" i="3"/>
  <c r="H348" i="3" a="1"/>
  <c r="H348" i="3" s="1"/>
  <c r="G348" i="3"/>
  <c r="I347" i="3"/>
  <c r="H347" i="3" a="1"/>
  <c r="H347" i="3" s="1"/>
  <c r="G347" i="3"/>
  <c r="I346" i="3"/>
  <c r="H346" i="3" a="1"/>
  <c r="H346" i="3"/>
  <c r="G346" i="3"/>
  <c r="I345" i="3"/>
  <c r="H345" i="3" a="1"/>
  <c r="H345" i="3" s="1"/>
  <c r="G345" i="3"/>
  <c r="I344" i="3"/>
  <c r="H344" i="3" a="1"/>
  <c r="H344" i="3" s="1"/>
  <c r="G344" i="3"/>
  <c r="I343" i="3"/>
  <c r="H343" i="3" a="1"/>
  <c r="H343" i="3" s="1"/>
  <c r="G343" i="3"/>
  <c r="I342" i="3"/>
  <c r="H342" i="3" a="1"/>
  <c r="H342" i="3"/>
  <c r="G342" i="3"/>
  <c r="I341" i="3"/>
  <c r="H341" i="3" a="1"/>
  <c r="H341" i="3"/>
  <c r="G341" i="3"/>
  <c r="I340" i="3"/>
  <c r="H340" i="3" a="1"/>
  <c r="H340" i="3" s="1"/>
  <c r="G340" i="3"/>
  <c r="I339" i="3"/>
  <c r="H339" i="3" a="1"/>
  <c r="H339" i="3" s="1"/>
  <c r="G339" i="3"/>
  <c r="I338" i="3"/>
  <c r="H338" i="3" a="1"/>
  <c r="H338" i="3" s="1"/>
  <c r="G338" i="3"/>
  <c r="I337" i="3"/>
  <c r="H337" i="3" a="1"/>
  <c r="H337" i="3"/>
  <c r="G337" i="3"/>
  <c r="I336" i="3"/>
  <c r="H336" i="3" a="1"/>
  <c r="H336" i="3"/>
  <c r="G336" i="3"/>
  <c r="I335" i="3"/>
  <c r="H335" i="3" a="1"/>
  <c r="H335" i="3" s="1"/>
  <c r="G335" i="3"/>
  <c r="I334" i="3"/>
  <c r="H334" i="3" a="1"/>
  <c r="H334" i="3" s="1"/>
  <c r="G334" i="3"/>
  <c r="I333" i="3"/>
  <c r="H333" i="3" a="1"/>
  <c r="H333" i="3" s="1"/>
  <c r="G333" i="3"/>
  <c r="I332" i="3"/>
  <c r="H332" i="3" a="1"/>
  <c r="H332" i="3" s="1"/>
  <c r="G332" i="3"/>
  <c r="I331" i="3"/>
  <c r="H331" i="3" a="1"/>
  <c r="H331" i="3"/>
  <c r="G331" i="3"/>
  <c r="I330" i="3"/>
  <c r="H330" i="3" a="1"/>
  <c r="H330" i="3" s="1"/>
  <c r="G330" i="3"/>
  <c r="I329" i="3"/>
  <c r="H329" i="3" a="1"/>
  <c r="H329" i="3"/>
  <c r="G329" i="3"/>
  <c r="I328" i="3"/>
  <c r="H328" i="3" a="1"/>
  <c r="H328" i="3" s="1"/>
  <c r="G328" i="3"/>
  <c r="I327" i="3"/>
  <c r="H327" i="3" a="1"/>
  <c r="H327" i="3" s="1"/>
  <c r="G327" i="3"/>
  <c r="I326" i="3"/>
  <c r="H326" i="3" a="1"/>
  <c r="H326" i="3" s="1"/>
  <c r="G326" i="3"/>
  <c r="I325" i="3"/>
  <c r="H325" i="3" a="1"/>
  <c r="H325" i="3" s="1"/>
  <c r="G325" i="3"/>
  <c r="I324" i="3"/>
  <c r="H324" i="3" a="1"/>
  <c r="H324" i="3"/>
  <c r="G324" i="3"/>
  <c r="I323" i="3"/>
  <c r="H323" i="3" a="1"/>
  <c r="H323" i="3" s="1"/>
  <c r="G323" i="3"/>
  <c r="I322" i="3"/>
  <c r="H322" i="3" a="1"/>
  <c r="H322" i="3"/>
  <c r="G322" i="3"/>
  <c r="I321" i="3"/>
  <c r="H321" i="3" a="1"/>
  <c r="H321" i="3" s="1"/>
  <c r="G321" i="3"/>
  <c r="I320" i="3"/>
  <c r="H320" i="3" a="1"/>
  <c r="H320" i="3"/>
  <c r="G320" i="3"/>
  <c r="I319" i="3"/>
  <c r="H319" i="3" a="1"/>
  <c r="H319" i="3" s="1"/>
  <c r="G319" i="3"/>
  <c r="I318" i="3"/>
  <c r="H318" i="3" a="1"/>
  <c r="H318" i="3" s="1"/>
  <c r="G318" i="3"/>
  <c r="I317" i="3"/>
  <c r="H317" i="3" a="1"/>
  <c r="H317" i="3" s="1"/>
  <c r="G317" i="3"/>
  <c r="I316" i="3"/>
  <c r="H316" i="3" a="1"/>
  <c r="H316" i="3" s="1"/>
  <c r="G316" i="3"/>
  <c r="I315" i="3"/>
  <c r="H315" i="3" a="1"/>
  <c r="H315" i="3" s="1"/>
  <c r="G315" i="3"/>
  <c r="I314" i="3"/>
  <c r="H314" i="3" a="1"/>
  <c r="H314" i="3" s="1"/>
  <c r="G314" i="3"/>
  <c r="I313" i="3"/>
  <c r="H313" i="3" a="1"/>
  <c r="H313" i="3" s="1"/>
  <c r="G313" i="3"/>
  <c r="I312" i="3"/>
  <c r="H312" i="3" a="1"/>
  <c r="H312" i="3" s="1"/>
  <c r="G312" i="3"/>
  <c r="I311" i="3"/>
  <c r="H311" i="3" a="1"/>
  <c r="H311" i="3"/>
  <c r="G311" i="3"/>
  <c r="I310" i="3"/>
  <c r="H310" i="3" a="1"/>
  <c r="H310" i="3" s="1"/>
  <c r="G310" i="3"/>
  <c r="I309" i="3"/>
  <c r="H309" i="3" a="1"/>
  <c r="H309" i="3" s="1"/>
  <c r="G309" i="3"/>
  <c r="I308" i="3"/>
  <c r="H308" i="3" a="1"/>
  <c r="H308" i="3" s="1"/>
  <c r="G308" i="3"/>
  <c r="I307" i="3"/>
  <c r="H307" i="3" a="1"/>
  <c r="H307" i="3"/>
  <c r="G307" i="3"/>
  <c r="I306" i="3"/>
  <c r="H306" i="3" a="1"/>
  <c r="H306" i="3"/>
  <c r="G306" i="3"/>
  <c r="I305" i="3"/>
  <c r="H305" i="3" a="1"/>
  <c r="H305" i="3"/>
  <c r="G305" i="3"/>
  <c r="I304" i="3"/>
  <c r="H304" i="3" a="1"/>
  <c r="H304" i="3" s="1"/>
  <c r="G304" i="3"/>
  <c r="I303" i="3"/>
  <c r="H303" i="3" a="1"/>
  <c r="H303" i="3" s="1"/>
  <c r="G303" i="3"/>
  <c r="I302" i="3"/>
  <c r="H302" i="3" a="1"/>
  <c r="H302" i="3"/>
  <c r="G302" i="3"/>
  <c r="I301" i="3"/>
  <c r="H301" i="3" a="1"/>
  <c r="H301" i="3" s="1"/>
  <c r="G301" i="3"/>
  <c r="I300" i="3"/>
  <c r="H300" i="3" a="1"/>
  <c r="H300" i="3"/>
  <c r="G300" i="3"/>
  <c r="I299" i="3"/>
  <c r="H299" i="3" a="1"/>
  <c r="H299" i="3" s="1"/>
  <c r="G299" i="3"/>
  <c r="I298" i="3"/>
  <c r="H298" i="3" a="1"/>
  <c r="H298" i="3" s="1"/>
  <c r="G298" i="3"/>
  <c r="I297" i="3"/>
  <c r="H297" i="3" a="1"/>
  <c r="H297" i="3"/>
  <c r="G297" i="3"/>
  <c r="I296" i="3"/>
  <c r="H296" i="3" a="1"/>
  <c r="H296" i="3" s="1"/>
  <c r="G296" i="3"/>
  <c r="I295" i="3"/>
  <c r="H295" i="3" a="1"/>
  <c r="H295" i="3" s="1"/>
  <c r="G295" i="3"/>
  <c r="I294" i="3"/>
  <c r="H294" i="3" a="1"/>
  <c r="H294" i="3" s="1"/>
  <c r="G294" i="3"/>
  <c r="I293" i="3"/>
  <c r="H293" i="3" a="1"/>
  <c r="H293" i="3" s="1"/>
  <c r="G293" i="3"/>
  <c r="I292" i="3"/>
  <c r="H292" i="3" a="1"/>
  <c r="H292" i="3" s="1"/>
  <c r="G292" i="3"/>
  <c r="I291" i="3"/>
  <c r="H291" i="3" a="1"/>
  <c r="H291" i="3" s="1"/>
  <c r="G291" i="3"/>
  <c r="I290" i="3"/>
  <c r="H290" i="3" a="1"/>
  <c r="H290" i="3" s="1"/>
  <c r="G290" i="3"/>
  <c r="I289" i="3"/>
  <c r="H289" i="3" a="1"/>
  <c r="H289" i="3"/>
  <c r="G289" i="3"/>
  <c r="I288" i="3"/>
  <c r="H288" i="3" a="1"/>
  <c r="H288" i="3" s="1"/>
  <c r="G288" i="3"/>
  <c r="I287" i="3"/>
  <c r="H287" i="3" a="1"/>
  <c r="H287" i="3" s="1"/>
  <c r="G287" i="3"/>
  <c r="I286" i="3"/>
  <c r="H286" i="3" a="1"/>
  <c r="H286" i="3" s="1"/>
  <c r="G286" i="3"/>
  <c r="I285" i="3"/>
  <c r="H285" i="3" a="1"/>
  <c r="H285" i="3"/>
  <c r="G285" i="3"/>
  <c r="I284" i="3"/>
  <c r="H284" i="3" a="1"/>
  <c r="H284" i="3" s="1"/>
  <c r="G284" i="3"/>
  <c r="I283" i="3"/>
  <c r="H283" i="3" a="1"/>
  <c r="H283" i="3" s="1"/>
  <c r="G283" i="3"/>
  <c r="I282" i="3"/>
  <c r="H282" i="3" a="1"/>
  <c r="H282" i="3" s="1"/>
  <c r="G282" i="3"/>
  <c r="I281" i="3"/>
  <c r="H281" i="3" a="1"/>
  <c r="H281" i="3" s="1"/>
  <c r="G281" i="3"/>
  <c r="I280" i="3"/>
  <c r="H280" i="3" a="1"/>
  <c r="H280" i="3" s="1"/>
  <c r="G280" i="3"/>
  <c r="I279" i="3"/>
  <c r="H279" i="3" a="1"/>
  <c r="H279" i="3" s="1"/>
  <c r="G279" i="3"/>
  <c r="I278" i="3"/>
  <c r="H278" i="3" a="1"/>
  <c r="H278" i="3" s="1"/>
  <c r="G278" i="3"/>
  <c r="I277" i="3"/>
  <c r="H277" i="3" a="1"/>
  <c r="H277" i="3" s="1"/>
  <c r="G277" i="3"/>
  <c r="I276" i="3"/>
  <c r="H276" i="3" a="1"/>
  <c r="H276" i="3" s="1"/>
  <c r="G276" i="3"/>
  <c r="I275" i="3"/>
  <c r="H275" i="3" a="1"/>
  <c r="H275" i="3"/>
  <c r="G275" i="3"/>
  <c r="I274" i="3"/>
  <c r="H274" i="3" a="1"/>
  <c r="H274" i="3" s="1"/>
  <c r="G274" i="3"/>
  <c r="I273" i="3"/>
  <c r="H273" i="3" a="1"/>
  <c r="H273" i="3" s="1"/>
  <c r="G273" i="3"/>
  <c r="I272" i="3"/>
  <c r="H272" i="3" a="1"/>
  <c r="H272" i="3"/>
  <c r="G272" i="3"/>
  <c r="I271" i="3"/>
  <c r="H271" i="3" a="1"/>
  <c r="H271" i="3"/>
  <c r="G271" i="3"/>
  <c r="I270" i="3"/>
  <c r="H270" i="3" a="1"/>
  <c r="H270" i="3" s="1"/>
  <c r="G270" i="3"/>
  <c r="I269" i="3"/>
  <c r="H269" i="3" a="1"/>
  <c r="H269" i="3" s="1"/>
  <c r="G269" i="3"/>
  <c r="I268" i="3"/>
  <c r="H268" i="3" a="1"/>
  <c r="H268" i="3" s="1"/>
  <c r="G268" i="3"/>
  <c r="I267" i="3"/>
  <c r="H267" i="3" a="1"/>
  <c r="H267" i="3"/>
  <c r="G267" i="3"/>
  <c r="I266" i="3"/>
  <c r="H266" i="3" a="1"/>
  <c r="H266" i="3" s="1"/>
  <c r="G266" i="3"/>
  <c r="I265" i="3"/>
  <c r="H265" i="3" a="1"/>
  <c r="H265" i="3" s="1"/>
  <c r="G265" i="3"/>
  <c r="I264" i="3"/>
  <c r="H264" i="3" a="1"/>
  <c r="H264" i="3" s="1"/>
  <c r="G264" i="3"/>
  <c r="I263" i="3"/>
  <c r="H263" i="3" a="1"/>
  <c r="H263" i="3" s="1"/>
  <c r="G263" i="3"/>
  <c r="I262" i="3"/>
  <c r="H262" i="3" a="1"/>
  <c r="H262" i="3" s="1"/>
  <c r="G262" i="3"/>
  <c r="I261" i="3"/>
  <c r="H261" i="3" a="1"/>
  <c r="H261" i="3"/>
  <c r="G261" i="3"/>
  <c r="I260" i="3"/>
  <c r="H260" i="3" a="1"/>
  <c r="H260" i="3" s="1"/>
  <c r="G260" i="3"/>
  <c r="I259" i="3"/>
  <c r="H259" i="3" a="1"/>
  <c r="H259" i="3" s="1"/>
  <c r="G259" i="3"/>
  <c r="I258" i="3"/>
  <c r="H258" i="3" a="1"/>
  <c r="H258" i="3" s="1"/>
  <c r="G258" i="3"/>
  <c r="I257" i="3"/>
  <c r="H257" i="3" a="1"/>
  <c r="H257" i="3"/>
  <c r="G257" i="3"/>
  <c r="I256" i="3"/>
  <c r="H256" i="3" a="1"/>
  <c r="H256" i="3" s="1"/>
  <c r="G256" i="3"/>
  <c r="I255" i="3"/>
  <c r="H255" i="3" a="1"/>
  <c r="H255" i="3" s="1"/>
  <c r="G255" i="3"/>
  <c r="I254" i="3"/>
  <c r="H254" i="3" a="1"/>
  <c r="H254" i="3" s="1"/>
  <c r="G254" i="3"/>
  <c r="I253" i="3"/>
  <c r="H253" i="3" a="1"/>
  <c r="H253" i="3" s="1"/>
  <c r="G253" i="3"/>
  <c r="I252" i="3"/>
  <c r="H252" i="3" a="1"/>
  <c r="H252" i="3"/>
  <c r="G252" i="3"/>
  <c r="I251" i="3"/>
  <c r="H251" i="3" a="1"/>
  <c r="H251" i="3" s="1"/>
  <c r="G251" i="3"/>
  <c r="I250" i="3"/>
  <c r="H250" i="3" a="1"/>
  <c r="H250" i="3" s="1"/>
  <c r="G250" i="3"/>
  <c r="I249" i="3"/>
  <c r="H249" i="3" a="1"/>
  <c r="H249" i="3" s="1"/>
  <c r="G249" i="3"/>
  <c r="I248" i="3"/>
  <c r="H248" i="3" a="1"/>
  <c r="H248" i="3" s="1"/>
  <c r="G248" i="3"/>
  <c r="I247" i="3"/>
  <c r="H247" i="3" a="1"/>
  <c r="H247" i="3"/>
  <c r="G247" i="3"/>
  <c r="I246" i="3"/>
  <c r="H246" i="3" a="1"/>
  <c r="H246" i="3" s="1"/>
  <c r="G246" i="3"/>
  <c r="I245" i="3"/>
  <c r="H245" i="3" a="1"/>
  <c r="H245" i="3" s="1"/>
  <c r="G245" i="3"/>
  <c r="I244" i="3"/>
  <c r="H244" i="3" a="1"/>
  <c r="H244" i="3" s="1"/>
  <c r="G244" i="3"/>
  <c r="I243" i="3"/>
  <c r="H243" i="3" a="1"/>
  <c r="H243" i="3" s="1"/>
  <c r="G243" i="3"/>
  <c r="I242" i="3"/>
  <c r="H242" i="3" a="1"/>
  <c r="H242" i="3" s="1"/>
  <c r="G242" i="3"/>
  <c r="I241" i="3"/>
  <c r="H241" i="3" a="1"/>
  <c r="H241" i="3"/>
  <c r="G241" i="3"/>
  <c r="I240" i="3"/>
  <c r="H240" i="3" a="1"/>
  <c r="H240" i="3"/>
  <c r="G240" i="3"/>
  <c r="I239" i="3"/>
  <c r="H239" i="3" a="1"/>
  <c r="H239" i="3" s="1"/>
  <c r="G239" i="3"/>
  <c r="I238" i="3"/>
  <c r="H238" i="3" a="1"/>
  <c r="H238" i="3" s="1"/>
  <c r="G238" i="3"/>
  <c r="I237" i="3"/>
  <c r="H237" i="3" a="1"/>
  <c r="H237" i="3" s="1"/>
  <c r="G237" i="3"/>
  <c r="I236" i="3"/>
  <c r="H236" i="3" a="1"/>
  <c r="H236" i="3" s="1"/>
  <c r="G236" i="3"/>
  <c r="I235" i="3"/>
  <c r="H235" i="3" a="1"/>
  <c r="H235" i="3" s="1"/>
  <c r="G235" i="3"/>
  <c r="I234" i="3"/>
  <c r="H234" i="3" a="1"/>
  <c r="H234" i="3" s="1"/>
  <c r="G234" i="3"/>
  <c r="I233" i="3"/>
  <c r="H233" i="3" a="1"/>
  <c r="H233" i="3" s="1"/>
  <c r="G233" i="3"/>
  <c r="I232" i="3"/>
  <c r="H232" i="3" a="1"/>
  <c r="H232" i="3" s="1"/>
  <c r="G232" i="3"/>
  <c r="I231" i="3"/>
  <c r="H231" i="3" a="1"/>
  <c r="H231" i="3"/>
  <c r="G231" i="3"/>
  <c r="I230" i="3"/>
  <c r="H230" i="3" a="1"/>
  <c r="H230" i="3" s="1"/>
  <c r="G230" i="3"/>
  <c r="I229" i="3"/>
  <c r="H229" i="3" a="1"/>
  <c r="H229" i="3"/>
  <c r="G229" i="3"/>
  <c r="I228" i="3"/>
  <c r="H228" i="3" a="1"/>
  <c r="H228" i="3" s="1"/>
  <c r="G228" i="3"/>
  <c r="I227" i="3"/>
  <c r="H227" i="3" a="1"/>
  <c r="H227" i="3" s="1"/>
  <c r="G227" i="3"/>
  <c r="I226" i="3"/>
  <c r="H226" i="3" a="1"/>
  <c r="H226" i="3"/>
  <c r="G226" i="3"/>
  <c r="I225" i="3"/>
  <c r="H225" i="3" a="1"/>
  <c r="H225" i="3" s="1"/>
  <c r="G225" i="3"/>
  <c r="I224" i="3"/>
  <c r="H224" i="3" a="1"/>
  <c r="H224" i="3" s="1"/>
  <c r="G224" i="3"/>
  <c r="I223" i="3"/>
  <c r="H223" i="3" a="1"/>
  <c r="H223" i="3" s="1"/>
  <c r="G223" i="3"/>
  <c r="I222" i="3"/>
  <c r="H222" i="3" a="1"/>
  <c r="H222" i="3" s="1"/>
  <c r="G222" i="3"/>
  <c r="I221" i="3"/>
  <c r="H221" i="3" a="1"/>
  <c r="H221" i="3" s="1"/>
  <c r="G221" i="3"/>
  <c r="I220" i="3"/>
  <c r="H220" i="3" a="1"/>
  <c r="H220" i="3"/>
  <c r="G220" i="3"/>
  <c r="I219" i="3"/>
  <c r="H219" i="3" a="1"/>
  <c r="H219" i="3" s="1"/>
  <c r="G219" i="3"/>
  <c r="I218" i="3"/>
  <c r="H218" i="3" a="1"/>
  <c r="H218" i="3" s="1"/>
  <c r="G218" i="3"/>
  <c r="I217" i="3"/>
  <c r="H217" i="3" a="1"/>
  <c r="H217" i="3"/>
  <c r="G217" i="3"/>
  <c r="I216" i="3"/>
  <c r="H216" i="3" a="1"/>
  <c r="H216" i="3" s="1"/>
  <c r="G216" i="3"/>
  <c r="I215" i="3"/>
  <c r="H215" i="3" a="1"/>
  <c r="H215" i="3" s="1"/>
  <c r="G215" i="3"/>
  <c r="I214" i="3"/>
  <c r="H214" i="3" a="1"/>
  <c r="H214" i="3" s="1"/>
  <c r="G214" i="3"/>
  <c r="I213" i="3"/>
  <c r="H213" i="3" a="1"/>
  <c r="H213" i="3" s="1"/>
  <c r="G213" i="3"/>
  <c r="I212" i="3"/>
  <c r="H212" i="3" a="1"/>
  <c r="H212" i="3" s="1"/>
  <c r="G212" i="3"/>
  <c r="I211" i="3"/>
  <c r="H211" i="3" a="1"/>
  <c r="H211" i="3" s="1"/>
  <c r="G211" i="3"/>
  <c r="I210" i="3"/>
  <c r="H210" i="3" a="1"/>
  <c r="H210" i="3" s="1"/>
  <c r="G210" i="3"/>
  <c r="I209" i="3"/>
  <c r="H209" i="3" a="1"/>
  <c r="H209" i="3" s="1"/>
  <c r="G209" i="3"/>
  <c r="I208" i="3"/>
  <c r="H208" i="3" a="1"/>
  <c r="H208" i="3" s="1"/>
  <c r="G208" i="3"/>
  <c r="I207" i="3"/>
  <c r="H207" i="3" a="1"/>
  <c r="H207" i="3"/>
  <c r="G207" i="3"/>
  <c r="I206" i="3"/>
  <c r="H206" i="3" a="1"/>
  <c r="H206" i="3"/>
  <c r="G206" i="3"/>
  <c r="I205" i="3"/>
  <c r="H205" i="3" a="1"/>
  <c r="H205" i="3" s="1"/>
  <c r="G205" i="3"/>
  <c r="I204" i="3"/>
  <c r="H204" i="3" a="1"/>
  <c r="H204" i="3" s="1"/>
  <c r="G204" i="3"/>
  <c r="I203" i="3"/>
  <c r="H203" i="3" a="1"/>
  <c r="H203" i="3" s="1"/>
  <c r="G203" i="3"/>
  <c r="I202" i="3"/>
  <c r="H202" i="3" a="1"/>
  <c r="H202" i="3" s="1"/>
  <c r="G202" i="3"/>
  <c r="I201" i="3"/>
  <c r="H201" i="3" a="1"/>
  <c r="H201" i="3" s="1"/>
  <c r="G201" i="3"/>
  <c r="I200" i="3"/>
  <c r="H200" i="3" a="1"/>
  <c r="H200" i="3" s="1"/>
  <c r="G200" i="3"/>
  <c r="I199" i="3"/>
  <c r="H199" i="3" a="1"/>
  <c r="H199" i="3" s="1"/>
  <c r="G199" i="3"/>
  <c r="I198" i="3"/>
  <c r="H198" i="3" a="1"/>
  <c r="H198" i="3" s="1"/>
  <c r="G198" i="3"/>
  <c r="I197" i="3"/>
  <c r="H197" i="3" a="1"/>
  <c r="H197" i="3"/>
  <c r="G197" i="3"/>
  <c r="I196" i="3"/>
  <c r="H196" i="3" a="1"/>
  <c r="H196" i="3" s="1"/>
  <c r="G196" i="3"/>
  <c r="I195" i="3"/>
  <c r="H195" i="3" a="1"/>
  <c r="H195" i="3" s="1"/>
  <c r="G195" i="3"/>
  <c r="I194" i="3"/>
  <c r="H194" i="3" a="1"/>
  <c r="H194" i="3" s="1"/>
  <c r="G194" i="3"/>
  <c r="I193" i="3"/>
  <c r="H193" i="3" a="1"/>
  <c r="H193" i="3" s="1"/>
  <c r="G193" i="3"/>
  <c r="I192" i="3"/>
  <c r="H192" i="3" a="1"/>
  <c r="H192" i="3"/>
  <c r="G192" i="3"/>
  <c r="I191" i="3"/>
  <c r="H191" i="3" a="1"/>
  <c r="H191" i="3" s="1"/>
  <c r="G191" i="3"/>
  <c r="I190" i="3"/>
  <c r="H190" i="3" a="1"/>
  <c r="H190" i="3" s="1"/>
  <c r="G190" i="3"/>
  <c r="I189" i="3"/>
  <c r="H189" i="3" a="1"/>
  <c r="H189" i="3" s="1"/>
  <c r="G189" i="3"/>
  <c r="I188" i="3"/>
  <c r="H188" i="3" a="1"/>
  <c r="H188" i="3" s="1"/>
  <c r="G188" i="3"/>
  <c r="I187" i="3"/>
  <c r="H187" i="3" a="1"/>
  <c r="H187" i="3"/>
  <c r="G187" i="3"/>
  <c r="I186" i="3"/>
  <c r="H186" i="3" a="1"/>
  <c r="H186" i="3" s="1"/>
  <c r="G186" i="3"/>
  <c r="I185" i="3"/>
  <c r="H185" i="3" a="1"/>
  <c r="H185" i="3"/>
  <c r="G185" i="3"/>
  <c r="I184" i="3"/>
  <c r="H184" i="3" a="1"/>
  <c r="H184" i="3" s="1"/>
  <c r="G184" i="3"/>
  <c r="I183" i="3"/>
  <c r="H183" i="3" a="1"/>
  <c r="H183" i="3" s="1"/>
  <c r="G183" i="3"/>
  <c r="I182" i="3"/>
  <c r="H182" i="3" a="1"/>
  <c r="H182" i="3"/>
  <c r="G182" i="3"/>
  <c r="I181" i="3"/>
  <c r="H181" i="3" a="1"/>
  <c r="H181" i="3"/>
  <c r="G181" i="3"/>
  <c r="I180" i="3"/>
  <c r="H180" i="3" a="1"/>
  <c r="H180" i="3" s="1"/>
  <c r="G180" i="3"/>
  <c r="I179" i="3"/>
  <c r="H179" i="3" a="1"/>
  <c r="H179" i="3" s="1"/>
  <c r="G179" i="3"/>
  <c r="I178" i="3"/>
  <c r="H178" i="3" a="1"/>
  <c r="H178" i="3" s="1"/>
  <c r="G178" i="3"/>
  <c r="I177" i="3"/>
  <c r="H177" i="3" a="1"/>
  <c r="H177" i="3"/>
  <c r="G177" i="3"/>
  <c r="I176" i="3"/>
  <c r="H176" i="3" a="1"/>
  <c r="H176" i="3" s="1"/>
  <c r="G176" i="3"/>
  <c r="I175" i="3"/>
  <c r="H175" i="3" a="1"/>
  <c r="H175" i="3" s="1"/>
  <c r="G175" i="3"/>
  <c r="I174" i="3"/>
  <c r="H174" i="3" a="1"/>
  <c r="H174" i="3" s="1"/>
  <c r="G174" i="3"/>
  <c r="I173" i="3"/>
  <c r="H173" i="3" a="1"/>
  <c r="H173" i="3" s="1"/>
  <c r="G173" i="3"/>
  <c r="I172" i="3"/>
  <c r="H172" i="3" a="1"/>
  <c r="H172" i="3" s="1"/>
  <c r="G172" i="3"/>
  <c r="I171" i="3"/>
  <c r="H171" i="3" a="1"/>
  <c r="H171" i="3" s="1"/>
  <c r="G171" i="3"/>
  <c r="I170" i="3"/>
  <c r="H170" i="3" a="1"/>
  <c r="H170" i="3" s="1"/>
  <c r="G170" i="3"/>
  <c r="I169" i="3"/>
  <c r="H169" i="3" a="1"/>
  <c r="H169" i="3"/>
  <c r="G169" i="3"/>
  <c r="I168" i="3"/>
  <c r="H168" i="3" a="1"/>
  <c r="H168" i="3" s="1"/>
  <c r="G168" i="3"/>
  <c r="I167" i="3"/>
  <c r="H167" i="3" a="1"/>
  <c r="H167" i="3"/>
  <c r="G167" i="3"/>
  <c r="I166" i="3"/>
  <c r="H166" i="3" a="1"/>
  <c r="H166" i="3" s="1"/>
  <c r="G166" i="3"/>
  <c r="I165" i="3"/>
  <c r="H165" i="3" a="1"/>
  <c r="H165" i="3" s="1"/>
  <c r="G165" i="3"/>
  <c r="I164" i="3"/>
  <c r="H164" i="3" a="1"/>
  <c r="H164" i="3" s="1"/>
  <c r="G164" i="3"/>
  <c r="I163" i="3"/>
  <c r="H163" i="3" a="1"/>
  <c r="H163" i="3" s="1"/>
  <c r="G163" i="3"/>
  <c r="I162" i="3"/>
  <c r="H162" i="3" a="1"/>
  <c r="H162" i="3" s="1"/>
  <c r="G162" i="3"/>
  <c r="I161" i="3"/>
  <c r="H161" i="3" a="1"/>
  <c r="H161" i="3" s="1"/>
  <c r="G161" i="3"/>
  <c r="I160" i="3"/>
  <c r="H160" i="3" a="1"/>
  <c r="H160" i="3" s="1"/>
  <c r="G160" i="3"/>
  <c r="I159" i="3"/>
  <c r="H159" i="3" a="1"/>
  <c r="H159" i="3" s="1"/>
  <c r="G159" i="3"/>
  <c r="I158" i="3"/>
  <c r="H158" i="3" a="1"/>
  <c r="H158" i="3" s="1"/>
  <c r="G158" i="3"/>
  <c r="I157" i="3"/>
  <c r="H157" i="3" a="1"/>
  <c r="H157" i="3"/>
  <c r="G157" i="3"/>
  <c r="I156" i="3"/>
  <c r="H156" i="3" a="1"/>
  <c r="H156" i="3" s="1"/>
  <c r="G156" i="3"/>
  <c r="I155" i="3"/>
  <c r="H155" i="3" a="1"/>
  <c r="H155" i="3" s="1"/>
  <c r="G155" i="3"/>
  <c r="I154" i="3"/>
  <c r="H154" i="3" a="1"/>
  <c r="H154" i="3" s="1"/>
  <c r="G154" i="3"/>
  <c r="I153" i="3"/>
  <c r="H153" i="3" a="1"/>
  <c r="H153" i="3" s="1"/>
  <c r="G153" i="3"/>
  <c r="I152" i="3"/>
  <c r="H152" i="3" a="1"/>
  <c r="H152" i="3"/>
  <c r="G152" i="3"/>
  <c r="I151" i="3"/>
  <c r="H151" i="3" a="1"/>
  <c r="H151" i="3" s="1"/>
  <c r="G151" i="3"/>
  <c r="I150" i="3"/>
  <c r="H150" i="3" a="1"/>
  <c r="H150" i="3"/>
  <c r="G150" i="3"/>
  <c r="I149" i="3"/>
  <c r="H149" i="3" a="1"/>
  <c r="H149" i="3" s="1"/>
  <c r="G149" i="3"/>
  <c r="I148" i="3"/>
  <c r="H148" i="3" a="1"/>
  <c r="H148" i="3" s="1"/>
  <c r="G148" i="3"/>
  <c r="I147" i="3"/>
  <c r="H147" i="3" a="1"/>
  <c r="H147" i="3"/>
  <c r="G147" i="3"/>
  <c r="I146" i="3"/>
  <c r="H146" i="3" a="1"/>
  <c r="H146" i="3"/>
  <c r="G146" i="3"/>
  <c r="I145" i="3"/>
  <c r="H145" i="3" a="1"/>
  <c r="H145" i="3" s="1"/>
  <c r="G145" i="3"/>
  <c r="I144" i="3"/>
  <c r="H144" i="3" a="1"/>
  <c r="H144" i="3" s="1"/>
  <c r="G144" i="3"/>
  <c r="I143" i="3"/>
  <c r="H143" i="3" a="1"/>
  <c r="H143" i="3" s="1"/>
  <c r="G143" i="3"/>
  <c r="I142" i="3"/>
  <c r="H142" i="3" a="1"/>
  <c r="H142" i="3" s="1"/>
  <c r="G142" i="3"/>
  <c r="I141" i="3"/>
  <c r="H141" i="3" a="1"/>
  <c r="H141" i="3" s="1"/>
  <c r="G141" i="3"/>
  <c r="I140" i="3"/>
  <c r="H140" i="3" a="1"/>
  <c r="H140" i="3"/>
  <c r="G140" i="3"/>
  <c r="I139" i="3"/>
  <c r="H139" i="3" a="1"/>
  <c r="H139" i="3"/>
  <c r="G139" i="3"/>
  <c r="I138" i="3"/>
  <c r="H138" i="3" a="1"/>
  <c r="H138" i="3" s="1"/>
  <c r="G138" i="3"/>
  <c r="I137" i="3"/>
  <c r="H137" i="3" a="1"/>
  <c r="H137" i="3" s="1"/>
  <c r="G137" i="3"/>
  <c r="I136" i="3"/>
  <c r="H136" i="3" a="1"/>
  <c r="H136" i="3" s="1"/>
  <c r="G136" i="3"/>
  <c r="I135" i="3"/>
  <c r="H135" i="3" a="1"/>
  <c r="H135" i="3" s="1"/>
  <c r="G135" i="3"/>
  <c r="I134" i="3"/>
  <c r="H134" i="3" a="1"/>
  <c r="H134" i="3" s="1"/>
  <c r="G134" i="3"/>
  <c r="I133" i="3"/>
  <c r="H133" i="3" a="1"/>
  <c r="H133" i="3" s="1"/>
  <c r="G133" i="3"/>
  <c r="I132" i="3"/>
  <c r="H132" i="3" a="1"/>
  <c r="H132" i="3" s="1"/>
  <c r="G132" i="3"/>
  <c r="I131" i="3"/>
  <c r="H131" i="3" a="1"/>
  <c r="H131" i="3" s="1"/>
  <c r="G131" i="3"/>
  <c r="I130" i="3"/>
  <c r="H130" i="3" a="1"/>
  <c r="H130" i="3" s="1"/>
  <c r="G130" i="3"/>
  <c r="I129" i="3"/>
  <c r="H129" i="3" a="1"/>
  <c r="H129" i="3" s="1"/>
  <c r="G129" i="3"/>
  <c r="I128" i="3"/>
  <c r="H128" i="3" a="1"/>
  <c r="H128" i="3" s="1"/>
  <c r="G128" i="3"/>
  <c r="I127" i="3"/>
  <c r="H127" i="3" a="1"/>
  <c r="H127" i="3" s="1"/>
  <c r="G127" i="3"/>
  <c r="I126" i="3"/>
  <c r="H126" i="3" a="1"/>
  <c r="H126" i="3" s="1"/>
  <c r="G126" i="3"/>
  <c r="I125" i="3"/>
  <c r="H125" i="3" a="1"/>
  <c r="H125" i="3"/>
  <c r="G125" i="3"/>
  <c r="I124" i="3"/>
  <c r="H124" i="3" a="1"/>
  <c r="H124" i="3" s="1"/>
  <c r="G124" i="3"/>
  <c r="I123" i="3"/>
  <c r="H123" i="3" a="1"/>
  <c r="H123" i="3" s="1"/>
  <c r="G123" i="3"/>
  <c r="I122" i="3"/>
  <c r="H122" i="3" a="1"/>
  <c r="H122" i="3"/>
  <c r="G122" i="3"/>
  <c r="I121" i="3"/>
  <c r="H121" i="3" a="1"/>
  <c r="H121" i="3"/>
  <c r="G121" i="3"/>
  <c r="I120" i="3"/>
  <c r="H120" i="3" a="1"/>
  <c r="H120" i="3" s="1"/>
  <c r="G120" i="3"/>
  <c r="I119" i="3"/>
  <c r="H119" i="3" a="1"/>
  <c r="H119" i="3"/>
  <c r="G119" i="3"/>
  <c r="I118" i="3"/>
  <c r="H118" i="3" a="1"/>
  <c r="H118" i="3" s="1"/>
  <c r="G118" i="3"/>
  <c r="I117" i="3"/>
  <c r="H117" i="3" a="1"/>
  <c r="H117" i="3"/>
  <c r="G117" i="3"/>
  <c r="I116" i="3"/>
  <c r="H116" i="3" a="1"/>
  <c r="H116" i="3" s="1"/>
  <c r="G116" i="3"/>
  <c r="I115" i="3"/>
  <c r="H115" i="3" a="1"/>
  <c r="H115" i="3"/>
  <c r="G115" i="3"/>
  <c r="I114" i="3"/>
  <c r="H114" i="3" a="1"/>
  <c r="H114" i="3" s="1"/>
  <c r="G114" i="3"/>
  <c r="I113" i="3"/>
  <c r="H113" i="3" a="1"/>
  <c r="H113" i="3" s="1"/>
  <c r="G113" i="3"/>
  <c r="I112" i="3"/>
  <c r="H112" i="3" a="1"/>
  <c r="H112" i="3" s="1"/>
  <c r="G112" i="3"/>
  <c r="I111" i="3"/>
  <c r="H111" i="3" a="1"/>
  <c r="H111" i="3"/>
  <c r="G111" i="3"/>
  <c r="I110" i="3"/>
  <c r="H110" i="3" a="1"/>
  <c r="H110" i="3"/>
  <c r="G110" i="3"/>
  <c r="I109" i="3"/>
  <c r="H109" i="3" a="1"/>
  <c r="H109" i="3" s="1"/>
  <c r="G109" i="3"/>
  <c r="I108" i="3"/>
  <c r="H108" i="3" a="1"/>
  <c r="H108" i="3" s="1"/>
  <c r="G108" i="3"/>
  <c r="I107" i="3"/>
  <c r="H107" i="3" a="1"/>
  <c r="H107" i="3" s="1"/>
  <c r="G107" i="3"/>
  <c r="I106" i="3"/>
  <c r="H106" i="3" a="1"/>
  <c r="H106" i="3" s="1"/>
  <c r="G106" i="3"/>
  <c r="I105" i="3"/>
  <c r="H105" i="3" a="1"/>
  <c r="H105" i="3"/>
  <c r="G105" i="3"/>
  <c r="I104" i="3"/>
  <c r="H104" i="3" a="1"/>
  <c r="H104" i="3"/>
  <c r="G104" i="3"/>
  <c r="I103" i="3"/>
  <c r="H103" i="3" a="1"/>
  <c r="H103" i="3" s="1"/>
  <c r="G103" i="3"/>
  <c r="I102" i="3"/>
  <c r="H102" i="3" a="1"/>
  <c r="H102" i="3" s="1"/>
  <c r="G102" i="3"/>
  <c r="I101" i="3"/>
  <c r="H101" i="3" a="1"/>
  <c r="H101" i="3" s="1"/>
  <c r="G101" i="3"/>
  <c r="I100" i="3"/>
  <c r="H100" i="3" a="1"/>
  <c r="H100" i="3"/>
  <c r="G100" i="3"/>
  <c r="I99" i="3"/>
  <c r="H99" i="3" a="1"/>
  <c r="H99" i="3" s="1"/>
  <c r="G99" i="3"/>
  <c r="I98" i="3"/>
  <c r="H98" i="3" a="1"/>
  <c r="H98" i="3" s="1"/>
  <c r="G98" i="3"/>
  <c r="I97" i="3"/>
  <c r="H97" i="3" a="1"/>
  <c r="H97" i="3" s="1"/>
  <c r="G97" i="3"/>
  <c r="I96" i="3"/>
  <c r="H96" i="3" a="1"/>
  <c r="H96" i="3"/>
  <c r="G96" i="3"/>
  <c r="I95" i="3"/>
  <c r="H95" i="3" a="1"/>
  <c r="H95" i="3" s="1"/>
  <c r="G95" i="3"/>
  <c r="I94" i="3"/>
  <c r="H94" i="3" a="1"/>
  <c r="H94" i="3"/>
  <c r="G94" i="3"/>
  <c r="I93" i="3"/>
  <c r="H93" i="3" a="1"/>
  <c r="H93" i="3" s="1"/>
  <c r="G93" i="3"/>
  <c r="I92" i="3"/>
  <c r="H92" i="3" a="1"/>
  <c r="H92" i="3"/>
  <c r="G92" i="3"/>
  <c r="I91" i="3"/>
  <c r="H91" i="3" a="1"/>
  <c r="H91" i="3" s="1"/>
  <c r="G91" i="3"/>
  <c r="I90" i="3"/>
  <c r="H90" i="3" a="1"/>
  <c r="H90" i="3" s="1"/>
  <c r="G90" i="3"/>
  <c r="I89" i="3"/>
  <c r="H89" i="3" a="1"/>
  <c r="H89" i="3"/>
  <c r="G89" i="3"/>
  <c r="I88" i="3"/>
  <c r="H88" i="3" a="1"/>
  <c r="H88" i="3" s="1"/>
  <c r="G88" i="3"/>
  <c r="I87" i="3"/>
  <c r="H87" i="3" a="1"/>
  <c r="H87" i="3" s="1"/>
  <c r="G87" i="3"/>
  <c r="I86" i="3"/>
  <c r="H86" i="3" a="1"/>
  <c r="H86" i="3" s="1"/>
  <c r="G86" i="3"/>
  <c r="I85" i="3"/>
  <c r="H85" i="3" a="1"/>
  <c r="H85" i="3"/>
  <c r="G85" i="3"/>
  <c r="I84" i="3"/>
  <c r="H84" i="3" a="1"/>
  <c r="H84" i="3" s="1"/>
  <c r="G84" i="3"/>
  <c r="I83" i="3"/>
  <c r="H83" i="3" a="1"/>
  <c r="H83" i="3" s="1"/>
  <c r="G83" i="3"/>
  <c r="I82" i="3"/>
  <c r="H82" i="3" a="1"/>
  <c r="H82" i="3" s="1"/>
  <c r="G82" i="3"/>
  <c r="I81" i="3"/>
  <c r="H81" i="3" a="1"/>
  <c r="H81" i="3" s="1"/>
  <c r="G81" i="3"/>
  <c r="I80" i="3"/>
  <c r="H80" i="3" a="1"/>
  <c r="H80" i="3"/>
  <c r="G80" i="3"/>
  <c r="I79" i="3"/>
  <c r="H79" i="3" a="1"/>
  <c r="H79" i="3" s="1"/>
  <c r="G79" i="3"/>
  <c r="I78" i="3"/>
  <c r="H78" i="3" a="1"/>
  <c r="H78" i="3" s="1"/>
  <c r="G78" i="3"/>
  <c r="I77" i="3"/>
  <c r="H77" i="3" a="1"/>
  <c r="H77" i="3" s="1"/>
  <c r="G77" i="3"/>
  <c r="I76" i="3"/>
  <c r="H76" i="3" a="1"/>
  <c r="H76" i="3" s="1"/>
  <c r="G76" i="3"/>
  <c r="I75" i="3"/>
  <c r="H75" i="3" a="1"/>
  <c r="H75" i="3"/>
  <c r="G75" i="3"/>
  <c r="I74" i="3"/>
  <c r="H74" i="3" a="1"/>
  <c r="H74" i="3" s="1"/>
  <c r="G74" i="3"/>
  <c r="I73" i="3"/>
  <c r="H73" i="3" a="1"/>
  <c r="H73" i="3" s="1"/>
  <c r="G73" i="3"/>
  <c r="I72" i="3"/>
  <c r="H72" i="3" a="1"/>
  <c r="H72" i="3" s="1"/>
  <c r="G72" i="3"/>
  <c r="I71" i="3"/>
  <c r="H71" i="3" a="1"/>
  <c r="H71" i="3" s="1"/>
  <c r="G71" i="3"/>
  <c r="I70" i="3"/>
  <c r="H70" i="3" a="1"/>
  <c r="H70" i="3"/>
  <c r="G70" i="3"/>
  <c r="I69" i="3"/>
  <c r="H69" i="3" a="1"/>
  <c r="H69" i="3"/>
  <c r="G69" i="3"/>
  <c r="I68" i="3"/>
  <c r="H68" i="3" a="1"/>
  <c r="H68" i="3" s="1"/>
  <c r="G68" i="3"/>
  <c r="I67" i="3"/>
  <c r="H67" i="3" a="1"/>
  <c r="H67" i="3" s="1"/>
  <c r="G67" i="3"/>
  <c r="I66" i="3"/>
  <c r="H66" i="3" a="1"/>
  <c r="H66" i="3" s="1"/>
  <c r="G66" i="3"/>
  <c r="I65" i="3"/>
  <c r="H65" i="3" a="1"/>
  <c r="H65" i="3"/>
  <c r="G65" i="3"/>
  <c r="I64" i="3"/>
  <c r="H64" i="3" a="1"/>
  <c r="H64" i="3" s="1"/>
  <c r="G64" i="3"/>
  <c r="I63" i="3"/>
  <c r="H63" i="3" a="1"/>
  <c r="H63" i="3" s="1"/>
  <c r="G63" i="3"/>
  <c r="I62" i="3"/>
  <c r="H62" i="3" a="1"/>
  <c r="H62" i="3" s="1"/>
  <c r="G62" i="3"/>
  <c r="I61" i="3"/>
  <c r="H61" i="3" a="1"/>
  <c r="H61" i="3" s="1"/>
  <c r="G61" i="3"/>
  <c r="I60" i="3"/>
  <c r="H60" i="3" a="1"/>
  <c r="H60" i="3" s="1"/>
  <c r="G60" i="3"/>
  <c r="I59" i="3"/>
  <c r="H59" i="3" a="1"/>
  <c r="H59" i="3"/>
  <c r="G59" i="3"/>
  <c r="I58" i="3"/>
  <c r="H58" i="3" a="1"/>
  <c r="H58" i="3" s="1"/>
  <c r="G58" i="3"/>
  <c r="I57" i="3"/>
  <c r="H57" i="3" a="1"/>
  <c r="H57" i="3" s="1"/>
  <c r="G57" i="3"/>
  <c r="I56" i="3"/>
  <c r="H56" i="3" a="1"/>
  <c r="H56" i="3" s="1"/>
  <c r="G56" i="3"/>
  <c r="I55" i="3"/>
  <c r="H55" i="3" a="1"/>
  <c r="H55" i="3"/>
  <c r="G55" i="3"/>
  <c r="I54" i="3"/>
  <c r="H54" i="3" a="1"/>
  <c r="H54" i="3" s="1"/>
  <c r="G54" i="3"/>
  <c r="I53" i="3"/>
  <c r="H53" i="3" a="1"/>
  <c r="H53" i="3" s="1"/>
  <c r="G53" i="3"/>
  <c r="I52" i="3"/>
  <c r="H52" i="3" a="1"/>
  <c r="H52" i="3" s="1"/>
  <c r="G52" i="3"/>
  <c r="I51" i="3"/>
  <c r="H51" i="3" a="1"/>
  <c r="H51" i="3" s="1"/>
  <c r="G51" i="3"/>
  <c r="I50" i="3"/>
  <c r="H50" i="3" a="1"/>
  <c r="H50" i="3"/>
  <c r="G50" i="3"/>
  <c r="I49" i="3"/>
  <c r="H49" i="3" a="1"/>
  <c r="H49" i="3" s="1"/>
  <c r="G49" i="3"/>
  <c r="I48" i="3"/>
  <c r="H48" i="3" a="1"/>
  <c r="H48" i="3" s="1"/>
  <c r="G48" i="3"/>
  <c r="I47" i="3"/>
  <c r="H47" i="3" a="1"/>
  <c r="H47" i="3" s="1"/>
  <c r="G47" i="3"/>
  <c r="I46" i="3"/>
  <c r="H46" i="3" a="1"/>
  <c r="H46" i="3" s="1"/>
  <c r="G46" i="3"/>
  <c r="I45" i="3"/>
  <c r="H45" i="3" a="1"/>
  <c r="H45" i="3"/>
  <c r="G45" i="3"/>
  <c r="I44" i="3"/>
  <c r="H44" i="3" a="1"/>
  <c r="H44" i="3"/>
  <c r="G44" i="3"/>
  <c r="I43" i="3"/>
  <c r="H43" i="3" a="1"/>
  <c r="H43" i="3" s="1"/>
  <c r="G43" i="3"/>
  <c r="I42" i="3"/>
  <c r="H42" i="3" a="1"/>
  <c r="H42" i="3" s="1"/>
  <c r="G42" i="3"/>
  <c r="I41" i="3"/>
  <c r="H41" i="3" a="1"/>
  <c r="H41" i="3" s="1"/>
  <c r="G41" i="3"/>
  <c r="I40" i="3"/>
  <c r="H40" i="3" a="1"/>
  <c r="H40" i="3"/>
  <c r="G40" i="3"/>
  <c r="I39" i="3"/>
  <c r="H39" i="3" a="1"/>
  <c r="H39" i="3"/>
  <c r="G39" i="3"/>
  <c r="I38" i="3"/>
  <c r="H38" i="3" a="1"/>
  <c r="H38" i="3" s="1"/>
  <c r="G38" i="3"/>
  <c r="I37" i="3"/>
  <c r="H37" i="3" a="1"/>
  <c r="H37" i="3" s="1"/>
  <c r="G37" i="3"/>
  <c r="I36" i="3"/>
  <c r="H36" i="3" a="1"/>
  <c r="H36" i="3" s="1"/>
  <c r="G36" i="3"/>
  <c r="I35" i="3"/>
  <c r="H35" i="3" a="1"/>
  <c r="H35" i="3"/>
  <c r="G35" i="3"/>
  <c r="I34" i="3"/>
  <c r="H34" i="3" a="1"/>
  <c r="H34" i="3"/>
  <c r="G34" i="3"/>
  <c r="I33" i="3"/>
  <c r="H33" i="3" a="1"/>
  <c r="H33" i="3" s="1"/>
  <c r="G33" i="3"/>
  <c r="I32" i="3"/>
  <c r="H32" i="3" a="1"/>
  <c r="H32" i="3" s="1"/>
  <c r="G32" i="3"/>
  <c r="I31" i="3"/>
  <c r="H31" i="3" a="1"/>
  <c r="H31" i="3" s="1"/>
  <c r="G31" i="3"/>
  <c r="I30" i="3"/>
  <c r="H30" i="3" a="1"/>
  <c r="H30" i="3"/>
  <c r="G30" i="3"/>
  <c r="I29" i="3"/>
  <c r="H29" i="3" a="1"/>
  <c r="H29" i="3"/>
  <c r="G29" i="3"/>
  <c r="I28" i="3"/>
  <c r="H28" i="3" a="1"/>
  <c r="H28" i="3" s="1"/>
  <c r="G28" i="3"/>
  <c r="I27" i="3"/>
  <c r="H27" i="3" a="1"/>
  <c r="H27" i="3" s="1"/>
  <c r="G27" i="3"/>
  <c r="I26" i="3"/>
  <c r="H26" i="3" a="1"/>
  <c r="H26" i="3" s="1"/>
  <c r="G26" i="3"/>
  <c r="I25" i="3"/>
  <c r="H25" i="3" a="1"/>
  <c r="H25" i="3" s="1"/>
  <c r="G25" i="3"/>
  <c r="I24" i="3"/>
  <c r="H24" i="3" a="1"/>
  <c r="H24" i="3" s="1"/>
  <c r="G24" i="3"/>
  <c r="I23" i="3"/>
  <c r="H23" i="3" a="1"/>
  <c r="H23" i="3" s="1"/>
  <c r="G23" i="3"/>
  <c r="I22" i="3"/>
  <c r="H22" i="3" a="1"/>
  <c r="H22" i="3" s="1"/>
  <c r="G22" i="3"/>
  <c r="I21" i="3"/>
  <c r="H21" i="3" a="1"/>
  <c r="H21" i="3" s="1"/>
  <c r="G21" i="3"/>
  <c r="I20" i="3"/>
  <c r="H20" i="3" a="1"/>
  <c r="H20" i="3"/>
  <c r="G20" i="3"/>
  <c r="I19" i="3"/>
  <c r="H19" i="3" a="1"/>
  <c r="H19" i="3" s="1"/>
  <c r="G19" i="3"/>
  <c r="I18" i="3"/>
  <c r="H18" i="3" a="1"/>
  <c r="H18" i="3" s="1"/>
  <c r="G18" i="3"/>
  <c r="I17" i="3"/>
  <c r="H17" i="3" a="1"/>
  <c r="H17" i="3" s="1"/>
  <c r="G17" i="3"/>
  <c r="I16" i="3"/>
  <c r="H16" i="3" a="1"/>
  <c r="H16" i="3" s="1"/>
  <c r="G16" i="3"/>
  <c r="I15" i="3"/>
  <c r="H15" i="3" a="1"/>
  <c r="H15" i="3" s="1"/>
  <c r="G15" i="3"/>
  <c r="I14" i="3"/>
  <c r="H14" i="3" a="1"/>
  <c r="H14" i="3" s="1"/>
  <c r="G14" i="3"/>
  <c r="I13" i="3"/>
  <c r="H13" i="3" a="1"/>
  <c r="H13" i="3"/>
  <c r="G13" i="3"/>
  <c r="I12" i="3"/>
  <c r="H12" i="3" a="1"/>
  <c r="H12" i="3" s="1"/>
  <c r="G12" i="3"/>
  <c r="B4" i="2"/>
  <c r="L7" i="4" s="1"/>
  <c r="M11" i="4" l="1"/>
  <c r="H9" i="3" a="1"/>
  <c r="H9" i="3" s="1"/>
  <c r="G6" i="3"/>
  <c r="I6" i="3" s="1"/>
  <c r="L4" i="4"/>
  <c r="L9" i="4"/>
  <c r="M9" i="4" s="1"/>
  <c r="N5" i="4"/>
  <c r="M5" i="4"/>
  <c r="G7" i="3"/>
  <c r="I7" i="3" s="1"/>
  <c r="N8" i="4"/>
  <c r="N10" i="4"/>
  <c r="G9" i="3"/>
  <c r="I9" i="3" s="1"/>
  <c r="G8" i="3"/>
  <c r="I8" i="3" s="1"/>
  <c r="L5" i="4"/>
  <c r="H7" i="3" a="1"/>
  <c r="H7" i="3" s="1"/>
  <c r="M4" i="4"/>
  <c r="G4" i="3"/>
  <c r="I4" i="3" s="1"/>
  <c r="L10" i="4"/>
  <c r="M10" i="4" s="1"/>
  <c r="H10" i="3" a="1"/>
  <c r="H10" i="3" s="1"/>
  <c r="B10" i="6"/>
  <c r="N11" i="4"/>
  <c r="C10" i="6" s="1"/>
  <c r="H4" i="3" a="1"/>
  <c r="H4" i="3" s="1"/>
  <c r="N6" i="4"/>
  <c r="C7" i="6" s="1"/>
  <c r="H8" i="3" a="1"/>
  <c r="H8" i="3" s="1"/>
  <c r="N4" i="4"/>
  <c r="H5" i="3" a="1"/>
  <c r="H5" i="3" s="1"/>
  <c r="G11" i="3"/>
  <c r="I11" i="3" s="1"/>
  <c r="L6" i="4"/>
  <c r="M6" i="4" s="1"/>
  <c r="A2" i="6"/>
  <c r="M7" i="4"/>
  <c r="L12" i="4"/>
  <c r="M12" i="4" s="1"/>
  <c r="H11" i="3" a="1"/>
  <c r="H11" i="3" s="1"/>
  <c r="L8" i="4"/>
  <c r="M8" i="4" s="1"/>
  <c r="H6" i="3" a="1"/>
  <c r="H6" i="3" s="1"/>
  <c r="B9" i="6" l="1"/>
  <c r="B8" i="6"/>
  <c r="B5" i="6"/>
  <c r="C5" i="6"/>
  <c r="C9" i="6"/>
  <c r="C8" i="6"/>
  <c r="B13" i="6"/>
  <c r="C6" i="6"/>
  <c r="B6" i="6"/>
  <c r="B7" i="6"/>
  <c r="C11" i="6"/>
</calcChain>
</file>

<file path=xl/sharedStrings.xml><?xml version="1.0" encoding="utf-8"?>
<sst xmlns="http://schemas.openxmlformats.org/spreadsheetml/2006/main" count="186" uniqueCount="131">
  <si>
    <t>Pharmacy Stock &amp; Expiry Register (Excel)</t>
  </si>
  <si>
    <t>Toolkit by GroupChatOn · free template · https://toolkit.groupchaton.com</t>
  </si>
  <si>
    <t>A batch-wise stock register for a clinic dispensary or chemist shop. Enter each purchase with its batch number and expiry date, record what is sold or issued from which batch, and the register shows the balance of every batch, colours batches that expire within your chosen number of days, marks expired stock in red and tells you which medicines have fallen to the reorder level.</t>
  </si>
  <si>
    <t>Colours</t>
  </si>
  <si>
    <t>Yellow cells: type or pick here.</t>
  </si>
  <si>
    <t>Grey and white cells: calculate by themselves. Don't type over them.</t>
  </si>
  <si>
    <t>Steps</t>
  </si>
  <si>
    <t>On the Settings sheet leave the as-on date as =TODAY() and set how many days before expiry a batch should turn amber.</t>
  </si>
  <si>
    <t>List your medicines and products on the Items sheet with the reorder level for each.</t>
  </si>
  <si>
    <t>For every purchase, add a row on the Batches sheet: item, batch number, expiry date, supplier, invoice, quantity, purchase rate and MRP. Each batch gets its own row.</t>
  </si>
  <si>
    <t>When you sell or issue stock, add a row on the Issues sheet with the item, the batch it came from and the quantity.</t>
  </si>
  <si>
    <t>Open the Batches sheet and sort or filter by Status: amber batches are near expiry, red ones have expired. Sell the oldest batch first or return it to the supplier in time.</t>
  </si>
  <si>
    <t>The Items sheet shows the total balance of each medicine and flags the ones to reorder.</t>
  </si>
  <si>
    <t>Tips</t>
  </si>
  <si>
    <t>•</t>
  </si>
  <si>
    <t>Type the item name exactly as on the Items sheet (pick it from the drop-down) or its stock will not add up.</t>
  </si>
  <si>
    <t>Expiry printed as month and year (for example 03/2027) means the end of that month: type the last day of the month, 31-03-2027.</t>
  </si>
  <si>
    <t>Expired stock must be kept apart from saleable stock and handled as your local rules require. Mark the row "Returned" or "Destroyed" in the Remarks column once it leaves your shelf, and issue the quantity out.</t>
  </si>
  <si>
    <t>Patient details are private. Keep this file on your own computer or a drive only your clinic can open, put a password on it (File › Info › Protect Workbook › Encrypt with Password) and never post it in group chats. Follow the health-data rules that apply where you work.</t>
  </si>
  <si>
    <t>This is an admin and record-keeping template. It holds no medical advice and does not replace your clinic's medical records or software.</t>
  </si>
  <si>
    <t>Full guide, questions and answers, and more free templates:</t>
  </si>
  <si>
    <t>https://toolkit.groupchaton.com/clinic/pharmacy-stock-expiry-excel/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</si>
  <si>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</si>
  <si>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</si>
  <si>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</si>
  <si>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Other sheets read these values.</t>
  </si>
  <si>
    <t>Pharmacy / clinic name</t>
  </si>
  <si>
    <t>Sehat Clinic Dispensary</t>
  </si>
  <si>
    <t>Leave "as on" as =TODAY(), or type a date to see the position on that day. A batch turns amber when its expiry date is within the warning days, and red once it has expired.</t>
  </si>
  <si>
    <t>Stock and expiry as on</t>
  </si>
  <si>
    <t>Near-expiry warning (days)</t>
  </si>
  <si>
    <t>Patient names in the Issues sheet are private: keep this file on your own computer.</t>
  </si>
  <si>
    <t>Items</t>
  </si>
  <si>
    <t>One row per medicine or product. Balance adds up all its batches.</t>
  </si>
  <si>
    <t>Item</t>
  </si>
  <si>
    <t>Form</t>
  </si>
  <si>
    <t>Pack</t>
  </si>
  <si>
    <t>Count in</t>
  </si>
  <si>
    <t>Rack</t>
  </si>
  <si>
    <t>Reorder level</t>
  </si>
  <si>
    <t>Balance</t>
  </si>
  <si>
    <t>Nearest expiry (in stock)</t>
  </si>
  <si>
    <t>Status</t>
  </si>
  <si>
    <t>Paracetamol 500 mg tablets</t>
  </si>
  <si>
    <t>Tablet</t>
  </si>
  <si>
    <t>Strip of 10</t>
  </si>
  <si>
    <t>Strip</t>
  </si>
  <si>
    <t>A1</t>
  </si>
  <si>
    <t>Cetirizine 10 mg tablets</t>
  </si>
  <si>
    <t>Amoxicillin 500 mg capsules</t>
  </si>
  <si>
    <t>Capsule</t>
  </si>
  <si>
    <t>A2</t>
  </si>
  <si>
    <t>ORS sachets 21 g</t>
  </si>
  <si>
    <t>Powder</t>
  </si>
  <si>
    <t>Sachet</t>
  </si>
  <si>
    <t>B1</t>
  </si>
  <si>
    <t>Cough syrup 100 ml</t>
  </si>
  <si>
    <t>Syrup</t>
  </si>
  <si>
    <t>Bottle</t>
  </si>
  <si>
    <t>B2</t>
  </si>
  <si>
    <t>Disposable syringe 5 ml</t>
  </si>
  <si>
    <t>Surgical</t>
  </si>
  <si>
    <t>Box of 100</t>
  </si>
  <si>
    <t>Piece</t>
  </si>
  <si>
    <t>C1</t>
  </si>
  <si>
    <t>Absorbent cotton roll 500 g</t>
  </si>
  <si>
    <t>Consumable</t>
  </si>
  <si>
    <t>Roll</t>
  </si>
  <si>
    <t>C2</t>
  </si>
  <si>
    <t>Normal saline 500 ml</t>
  </si>
  <si>
    <t>Injection</t>
  </si>
  <si>
    <t>C3</t>
  </si>
  <si>
    <t>Batches</t>
  </si>
  <si>
    <t>One row per batch received. Expiry "03/2027" = type 31-03-2027. Grey columns calculate themselves.</t>
  </si>
  <si>
    <t>Batch no.</t>
  </si>
  <si>
    <t>Expiry date</t>
  </si>
  <si>
    <t>Supplier</t>
  </si>
  <si>
    <t>Invoice no.</t>
  </si>
  <si>
    <t>Received on</t>
  </si>
  <si>
    <t>Qty received</t>
  </si>
  <si>
    <t>Purchase rate</t>
  </si>
  <si>
    <t>MRP</t>
  </si>
  <si>
    <t>Issued</t>
  </si>
  <si>
    <t>Days to expiry</t>
  </si>
  <si>
    <t>Stock value</t>
  </si>
  <si>
    <t>Remarks</t>
  </si>
  <si>
    <t>PCM2391</t>
  </si>
  <si>
    <t>Punjab Medical Agencies</t>
  </si>
  <si>
    <t>PMA/1182</t>
  </si>
  <si>
    <t>Keep apart; return to supplier</t>
  </si>
  <si>
    <t>PCM2544</t>
  </si>
  <si>
    <t>PMA/1460</t>
  </si>
  <si>
    <t>CTZ0871</t>
  </si>
  <si>
    <t>City Pharma Distributors</t>
  </si>
  <si>
    <t>CPD/552</t>
  </si>
  <si>
    <t>AMX1129</t>
  </si>
  <si>
    <t>CPD/601</t>
  </si>
  <si>
    <t>ORS5510</t>
  </si>
  <si>
    <t>PMA/1390</t>
  </si>
  <si>
    <t>CSY0042</t>
  </si>
  <si>
    <t>Wellness Surgicals</t>
  </si>
  <si>
    <t>WS/77</t>
  </si>
  <si>
    <t>SYR8812</t>
  </si>
  <si>
    <t>WS/91</t>
  </si>
  <si>
    <t>COT0315</t>
  </si>
  <si>
    <t>NS77801</t>
  </si>
  <si>
    <t>CPD/640</t>
  </si>
  <si>
    <t>Sales and issues</t>
  </si>
  <si>
    <t>One row per item sold or issued. Pick the batch it came from: the oldest expiry first.</t>
  </si>
  <si>
    <t>Date</t>
  </si>
  <si>
    <t>Qty</t>
  </si>
  <si>
    <t>Bill no. / patient ref</t>
  </si>
  <si>
    <t>Check</t>
  </si>
  <si>
    <t>B-1021</t>
  </si>
  <si>
    <t>B-1025</t>
  </si>
  <si>
    <t>OPD use</t>
  </si>
  <si>
    <t>B-1033</t>
  </si>
  <si>
    <t>Day-care ward</t>
  </si>
  <si>
    <t>B-1040</t>
  </si>
  <si>
    <t>B-1041</t>
  </si>
  <si>
    <t>Expiry summary</t>
  </si>
  <si>
    <t>Expiry</t>
  </si>
  <si>
    <t>Already expired</t>
  </si>
  <si>
    <t>Expiring in 0 to 30 days</t>
  </si>
  <si>
    <t>Expiring in 31 to 60 days</t>
  </si>
  <si>
    <t>Expiring in 61 to 90 days</t>
  </si>
  <si>
    <t>More than 90 days away</t>
  </si>
  <si>
    <t>No expiry date entered</t>
  </si>
  <si>
    <t>Total stock value</t>
  </si>
  <si>
    <t>Items at or below reorder level</t>
  </si>
  <si>
    <t>Plan returns to suppliers for the 0 to 90 day bands in time; many suppliers accept returns only before the expiry month. Expired stock must be kept apart from saleable stock until it is returned or disposed of as your local rules require.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</si>
</sst>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gt;=10000000]\₹\ ##\,##\,##\,##0.00;[&gt;=100000]\₹\ ##\,##\,##0.00;\₹\ ##,##0.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0" fontId="9" fillId="0" borderId="0" xfId="0" applyFont="1"/>
    <xf numFmtId="0" fontId="10" fillId="4" borderId="1" xfId="0" applyFont="1" applyFill="1" applyBorder="1" applyAlignment="1">
      <alignment horizontal="center" vertical="center" wrapText="1"/>
    </xf>
    <xf numFmtId="0" fontId="0" fillId="2" borderId="1" xfId="0" applyFill="1" applyBorder="1" applyProtection="1">
      <protection locked="0"/>
    </xf>
    <xf numFmtId="0" fontId="0" fillId="3" borderId="1" xfId="0" applyFill="1" applyBorder="1"/>
    <xf numFmtId="164" fontId="0" fillId="3" borderId="1" xfId="0" applyNumberFormat="1" applyFill="1" applyBorder="1"/>
    <xf numFmtId="164" fontId="0" fillId="2" borderId="1" xfId="0" applyNumberFormat="1" applyFill="1" applyBorder="1" applyProtection="1">
      <protection locked="0"/>
    </xf>
    <xf numFmtId="165" fontId="0" fillId="2" borderId="1" xfId="0" applyNumberFormat="1" applyFill="1" applyBorder="1" applyProtection="1">
      <protection locked="0"/>
    </xf>
    <xf numFmtId="165" fontId="0" fillId="3" borderId="1" xfId="0" applyNumberFormat="1" applyFill="1" applyBorder="1"/>
    <xf numFmtId="0" fontId="0" fillId="0" borderId="1" xfId="0" applyBorder="1"/>
    <xf numFmtId="0" fontId="0" fillId="3" borderId="1" xfId="0" applyFill="1" applyBorder="1" applyAlignment="1">
      <alignment horizontal="center" vertical="center"/>
    </xf>
    <xf numFmtId="0" fontId="6" fillId="5" borderId="1" xfId="0" applyFont="1" applyFill="1" applyBorder="1"/>
    <xf numFmtId="165" fontId="6" fillId="5" borderId="1" xfId="0" applyNumberFormat="1" applyFont="1" applyFill="1" applyBorder="1"/>
    <xf numFmtId="0" fontId="9" fillId="0" borderId="0" xfId="0" applyFont="1" applyAlignment="1">
      <alignment vertical="center" wrapText="1"/>
    </xf>
    <xf numFmtId="0" fontId="0" fillId="0" borderId="0" xfId="0"/>
  </cellXfs>
  <cellStyles count="1">
    <cellStyle name="Normal" xfId="0" builtinId="0"/>
  </cellStyles>
  <dxfs count="6">
    <dxf>
      <fill>
        <patternFill patternType="solid">
          <fgColor rgb="FFFDE68A"/>
        </patternFill>
      </fill>
    </dxf>
    <dxf>
      <font>
        <b/>
        <color rgb="FFB91C1C"/>
      </font>
      <fill>
        <patternFill patternType="solid">
          <fgColor rgb="FFFECACA"/>
        </patternFill>
      </fill>
    </dxf>
    <dxf>
      <font>
        <b/>
        <color rgb="FFB91C1C"/>
      </font>
      <fill>
        <patternFill patternType="solid">
          <fgColor rgb="FFFECACA"/>
        </patternFill>
      </fill>
    </dxf>
    <dxf>
      <fill>
        <patternFill patternType="solid">
          <fgColor rgb="FFFDE68A"/>
        </patternFill>
      </fill>
    </dxf>
    <dxf>
      <font>
        <b/>
        <color rgb="FFB91C1C"/>
      </font>
      <fill>
        <patternFill patternType="solid">
          <fgColor rgb="FFFECACA"/>
        </patternFill>
      </fill>
    </dxf>
    <dxf>
      <font>
        <b/>
        <color rgb="FFB91C1C"/>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linic/pharmacy-stock-expiry-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18"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45" customHeight="1" x14ac:dyDescent="0.3">
      <c r="A21" t="s">
        <v>14</v>
      </c>
      <c r="B21" s="3" t="s">
        <v>17</v>
      </c>
    </row>
    <row r="22" spans="1:2" ht="45" customHeight="1" x14ac:dyDescent="0.3">
      <c r="A22" t="s">
        <v>14</v>
      </c>
      <c r="B22" s="3" t="s">
        <v>18</v>
      </c>
    </row>
    <row r="23" spans="1:2" ht="30" customHeight="1" x14ac:dyDescent="0.3">
      <c r="A23" t="s">
        <v>14</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9"/>
  <sheetViews>
    <sheetView showGridLines="0" workbookViewId="0"/>
  </sheetViews>
  <sheetFormatPr defaultRowHeight="14.4" x14ac:dyDescent="0.3"/>
  <cols>
    <col min="1" max="1" width="30" customWidth="1"/>
    <col min="2" max="2" width="22" customWidth="1"/>
    <col min="3" max="3" width="3" customWidth="1"/>
    <col min="4" max="4" width="60" customWidth="1"/>
  </cols>
  <sheetData>
    <row r="1" spans="1:4" ht="25.95" customHeight="1" x14ac:dyDescent="0.4">
      <c r="A1" s="1" t="s">
        <v>24</v>
      </c>
    </row>
    <row r="2" spans="1:4" x14ac:dyDescent="0.3">
      <c r="A2" s="2" t="s">
        <v>25</v>
      </c>
    </row>
    <row r="3" spans="1:4" x14ac:dyDescent="0.3">
      <c r="A3" s="12" t="s">
        <v>26</v>
      </c>
      <c r="B3" s="13" t="s">
        <v>27</v>
      </c>
      <c r="D3" s="27" t="s">
        <v>28</v>
      </c>
    </row>
    <row r="4" spans="1:4" x14ac:dyDescent="0.3">
      <c r="A4" s="12" t="s">
        <v>29</v>
      </c>
      <c r="B4" s="14">
        <f ca="1">TODAY()</f>
        <v>46328</v>
      </c>
      <c r="D4" s="28"/>
    </row>
    <row r="5" spans="1:4" x14ac:dyDescent="0.3">
      <c r="A5" s="12" t="s">
        <v>30</v>
      </c>
      <c r="B5" s="13">
        <v>90</v>
      </c>
      <c r="D5" s="28"/>
    </row>
    <row r="6" spans="1:4" x14ac:dyDescent="0.3">
      <c r="D6" s="28"/>
    </row>
    <row r="7" spans="1:4" x14ac:dyDescent="0.3">
      <c r="D7" s="28"/>
    </row>
    <row r="9" spans="1:4" x14ac:dyDescent="0.3">
      <c r="A9" s="15" t="s">
        <v>31</v>
      </c>
    </row>
  </sheetData>
  <mergeCells count="1">
    <mergeCell ref="D3:D7"/>
  </mergeCell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34" customWidth="1"/>
    <col min="2" max="2" width="12" customWidth="1"/>
    <col min="3" max="3" width="16" customWidth="1"/>
    <col min="4" max="4" width="10" customWidth="1"/>
    <col min="5" max="5" width="9" customWidth="1"/>
    <col min="6" max="6" width="10" customWidth="1"/>
    <col min="7" max="7" width="11" customWidth="1"/>
    <col min="8" max="8" width="13" customWidth="1"/>
    <col min="9" max="9" width="10" customWidth="1"/>
  </cols>
  <sheetData>
    <row r="1" spans="1:9" ht="25.95" customHeight="1" x14ac:dyDescent="0.4">
      <c r="A1" s="1" t="s">
        <v>32</v>
      </c>
    </row>
    <row r="2" spans="1:9" x14ac:dyDescent="0.3">
      <c r="A2" s="2" t="s">
        <v>33</v>
      </c>
    </row>
    <row r="3" spans="1:9" ht="31.95" customHeight="1" x14ac:dyDescent="0.3">
      <c r="A3" s="16" t="s">
        <v>34</v>
      </c>
      <c r="B3" s="16" t="s">
        <v>35</v>
      </c>
      <c r="C3" s="16" t="s">
        <v>36</v>
      </c>
      <c r="D3" s="16" t="s">
        <v>37</v>
      </c>
      <c r="E3" s="16" t="s">
        <v>38</v>
      </c>
      <c r="F3" s="16" t="s">
        <v>39</v>
      </c>
      <c r="G3" s="16" t="s">
        <v>40</v>
      </c>
      <c r="H3" s="16" t="s">
        <v>41</v>
      </c>
      <c r="I3" s="16" t="s">
        <v>42</v>
      </c>
    </row>
    <row r="4" spans="1:9" x14ac:dyDescent="0.3">
      <c r="A4" s="17" t="s">
        <v>43</v>
      </c>
      <c r="B4" s="17" t="s">
        <v>44</v>
      </c>
      <c r="C4" s="17" t="s">
        <v>45</v>
      </c>
      <c r="D4" s="17" t="s">
        <v>46</v>
      </c>
      <c r="E4" s="17" t="s">
        <v>47</v>
      </c>
      <c r="F4" s="17">
        <v>30</v>
      </c>
      <c r="G4" s="18">
        <f>IF($A4="","",SUMIFS(Batches!$K:$K,Batches!$A:$A,$A4))</f>
        <v>122</v>
      </c>
      <c r="H4" s="19">
        <f t="array" ref="H4">IF($A4="","",IFERROR(1/(1/MIN(IF((Batches!$A$4:$A$1503=$A4)*(Batches!$C$4:$C$1503&lt;&gt;"")*(Batches!$K$4:$K$1503&gt;0),Batches!$C$4:$C$1503))),""))</f>
        <v>46326</v>
      </c>
      <c r="I4" s="18" t="str">
        <f t="shared" ref="I4:I67" si="0">IF($A4="","",IF(G4&lt;=N(F4),"Reorder","OK"))</f>
        <v>OK</v>
      </c>
    </row>
    <row r="5" spans="1:9" x14ac:dyDescent="0.3">
      <c r="A5" s="17" t="s">
        <v>48</v>
      </c>
      <c r="B5" s="17" t="s">
        <v>44</v>
      </c>
      <c r="C5" s="17" t="s">
        <v>45</v>
      </c>
      <c r="D5" s="17" t="s">
        <v>46</v>
      </c>
      <c r="E5" s="17" t="s">
        <v>47</v>
      </c>
      <c r="F5" s="17">
        <v>20</v>
      </c>
      <c r="G5" s="18">
        <f>IF($A5="","",SUMIFS(Batches!$K:$K,Batches!$A:$A,$A5))</f>
        <v>46</v>
      </c>
      <c r="H5" s="19">
        <f t="array" ref="H5">IF($A5="","",IFERROR(1/(1/MIN(IF((Batches!$A$4:$A$1503=$A5)*(Batches!$C$4:$C$1503&lt;&gt;"")*(Batches!$K$4:$K$1503&gt;0),Batches!$C$4:$C$1503))),""))</f>
        <v>46387</v>
      </c>
      <c r="I5" s="18" t="str">
        <f t="shared" si="0"/>
        <v>OK</v>
      </c>
    </row>
    <row r="6" spans="1:9" x14ac:dyDescent="0.3">
      <c r="A6" s="17" t="s">
        <v>49</v>
      </c>
      <c r="B6" s="17" t="s">
        <v>50</v>
      </c>
      <c r="C6" s="17" t="s">
        <v>45</v>
      </c>
      <c r="D6" s="17" t="s">
        <v>46</v>
      </c>
      <c r="E6" s="17" t="s">
        <v>51</v>
      </c>
      <c r="F6" s="17">
        <v>20</v>
      </c>
      <c r="G6" s="18">
        <f>IF($A6="","",SUMIFS(Batches!$K:$K,Batches!$A:$A,$A6))</f>
        <v>55</v>
      </c>
      <c r="H6" s="19">
        <f t="array" ref="H6">IF($A6="","",IFERROR(1/(1/MIN(IF((Batches!$A$4:$A$1503=$A6)*(Batches!$C$4:$C$1503&lt;&gt;"")*(Batches!$K$4:$K$1503&gt;0),Batches!$C$4:$C$1503))),""))</f>
        <v>46538</v>
      </c>
      <c r="I6" s="18" t="str">
        <f t="shared" si="0"/>
        <v>OK</v>
      </c>
    </row>
    <row r="7" spans="1:9" x14ac:dyDescent="0.3">
      <c r="A7" s="17" t="s">
        <v>52</v>
      </c>
      <c r="B7" s="17" t="s">
        <v>53</v>
      </c>
      <c r="C7" s="17" t="s">
        <v>54</v>
      </c>
      <c r="D7" s="17" t="s">
        <v>54</v>
      </c>
      <c r="E7" s="17" t="s">
        <v>55</v>
      </c>
      <c r="F7" s="17">
        <v>50</v>
      </c>
      <c r="G7" s="18">
        <f>IF($A7="","",SUMIFS(Batches!$K:$K,Batches!$A:$A,$A7))</f>
        <v>110</v>
      </c>
      <c r="H7" s="19">
        <f t="array" ref="H7">IF($A7="","",IFERROR(1/(1/MIN(IF((Batches!$A$4:$A$1503=$A7)*(Batches!$C$4:$C$1503&lt;&gt;"")*(Batches!$K$4:$K$1503&gt;0),Batches!$C$4:$C$1503))),""))</f>
        <v>46418</v>
      </c>
      <c r="I7" s="18" t="str">
        <f t="shared" si="0"/>
        <v>OK</v>
      </c>
    </row>
    <row r="8" spans="1:9" x14ac:dyDescent="0.3">
      <c r="A8" s="17" t="s">
        <v>56</v>
      </c>
      <c r="B8" s="17" t="s">
        <v>57</v>
      </c>
      <c r="C8" s="17" t="s">
        <v>58</v>
      </c>
      <c r="D8" s="17" t="s">
        <v>58</v>
      </c>
      <c r="E8" s="17" t="s">
        <v>59</v>
      </c>
      <c r="F8" s="17">
        <v>10</v>
      </c>
      <c r="G8" s="18">
        <f>IF($A8="","",SUMIFS(Batches!$K:$K,Batches!$A:$A,$A8))</f>
        <v>9</v>
      </c>
      <c r="H8" s="19">
        <f t="array" ref="H8">IF($A8="","",IFERROR(1/(1/MIN(IF((Batches!$A$4:$A$1503=$A8)*(Batches!$C$4:$C$1503&lt;&gt;"")*(Batches!$K$4:$K$1503&gt;0),Batches!$C$4:$C$1503))),""))</f>
        <v>46356</v>
      </c>
      <c r="I8" s="18" t="str">
        <f t="shared" si="0"/>
        <v>Reorder</v>
      </c>
    </row>
    <row r="9" spans="1:9" x14ac:dyDescent="0.3">
      <c r="A9" s="17" t="s">
        <v>60</v>
      </c>
      <c r="B9" s="17" t="s">
        <v>61</v>
      </c>
      <c r="C9" s="17" t="s">
        <v>62</v>
      </c>
      <c r="D9" s="17" t="s">
        <v>63</v>
      </c>
      <c r="E9" s="17" t="s">
        <v>64</v>
      </c>
      <c r="F9" s="17">
        <v>200</v>
      </c>
      <c r="G9" s="18">
        <f>IF($A9="","",SUMIFS(Batches!$K:$K,Batches!$A:$A,$A9))</f>
        <v>460</v>
      </c>
      <c r="H9" s="19">
        <f t="array" ref="H9">IF($A9="","",IFERROR(1/(1/MIN(IF((Batches!$A$4:$A$1503=$A9)*(Batches!$C$4:$C$1503&lt;&gt;"")*(Batches!$K$4:$K$1503&gt;0),Batches!$C$4:$C$1503))),""))</f>
        <v>47238</v>
      </c>
      <c r="I9" s="18" t="str">
        <f t="shared" si="0"/>
        <v>OK</v>
      </c>
    </row>
    <row r="10" spans="1:9" x14ac:dyDescent="0.3">
      <c r="A10" s="17" t="s">
        <v>65</v>
      </c>
      <c r="B10" s="17" t="s">
        <v>66</v>
      </c>
      <c r="C10" s="17" t="s">
        <v>67</v>
      </c>
      <c r="D10" s="17" t="s">
        <v>67</v>
      </c>
      <c r="E10" s="17" t="s">
        <v>68</v>
      </c>
      <c r="F10" s="17">
        <v>5</v>
      </c>
      <c r="G10" s="18">
        <f>IF($A10="","",SUMIFS(Batches!$K:$K,Batches!$A:$A,$A10))</f>
        <v>10</v>
      </c>
      <c r="H10" s="19" t="str">
        <f t="array" ref="H10">IF($A10="","",IFERROR(1/(1/MIN(IF((Batches!$A$4:$A$1503=$A10)*(Batches!$C$4:$C$1503&lt;&gt;"")*(Batches!$K$4:$K$1503&gt;0),Batches!$C$4:$C$1503))),""))</f>
        <v/>
      </c>
      <c r="I10" s="18" t="str">
        <f t="shared" si="0"/>
        <v>OK</v>
      </c>
    </row>
    <row r="11" spans="1:9" x14ac:dyDescent="0.3">
      <c r="A11" s="17" t="s">
        <v>69</v>
      </c>
      <c r="B11" s="17" t="s">
        <v>70</v>
      </c>
      <c r="C11" s="17" t="s">
        <v>58</v>
      </c>
      <c r="D11" s="17" t="s">
        <v>58</v>
      </c>
      <c r="E11" s="17" t="s">
        <v>71</v>
      </c>
      <c r="F11" s="17">
        <v>24</v>
      </c>
      <c r="G11" s="18">
        <f>IF($A11="","",SUMIFS(Batches!$K:$K,Batches!$A:$A,$A11))</f>
        <v>42</v>
      </c>
      <c r="H11" s="19">
        <f t="array" ref="H11">IF($A11="","",IFERROR(1/(1/MIN(IF((Batches!$A$4:$A$1503=$A11)*(Batches!$C$4:$C$1503&lt;&gt;"")*(Batches!$K$4:$K$1503&gt;0),Batches!$C$4:$C$1503))),""))</f>
        <v>46843</v>
      </c>
      <c r="I11" s="18" t="str">
        <f t="shared" si="0"/>
        <v>OK</v>
      </c>
    </row>
    <row r="12" spans="1:9" x14ac:dyDescent="0.3">
      <c r="A12" s="17"/>
      <c r="B12" s="17"/>
      <c r="C12" s="17"/>
      <c r="D12" s="17"/>
      <c r="E12" s="17"/>
      <c r="F12" s="17"/>
      <c r="G12" s="18" t="str">
        <f>IF($A12="","",SUMIFS(Batches!$K:$K,Batches!$A:$A,$A12))</f>
        <v/>
      </c>
      <c r="H12" s="19" t="str">
        <f t="array" ref="H12">IF($A12="","",IFERROR(1/(1/MIN(IF((Batches!$A$4:$A$1503=$A12)*(Batches!$C$4:$C$1503&lt;&gt;"")*(Batches!$K$4:$K$1503&gt;0),Batches!$C$4:$C$1503))),""))</f>
        <v/>
      </c>
      <c r="I12" s="18" t="str">
        <f t="shared" si="0"/>
        <v/>
      </c>
    </row>
    <row r="13" spans="1:9" x14ac:dyDescent="0.3">
      <c r="A13" s="17"/>
      <c r="B13" s="17"/>
      <c r="C13" s="17"/>
      <c r="D13" s="17"/>
      <c r="E13" s="17"/>
      <c r="F13" s="17"/>
      <c r="G13" s="18" t="str">
        <f>IF($A13="","",SUMIFS(Batches!$K:$K,Batches!$A:$A,$A13))</f>
        <v/>
      </c>
      <c r="H13" s="19" t="str">
        <f t="array" ref="H13">IF($A13="","",IFERROR(1/(1/MIN(IF((Batches!$A$4:$A$1503=$A13)*(Batches!$C$4:$C$1503&lt;&gt;"")*(Batches!$K$4:$K$1503&gt;0),Batches!$C$4:$C$1503))),""))</f>
        <v/>
      </c>
      <c r="I13" s="18" t="str">
        <f t="shared" si="0"/>
        <v/>
      </c>
    </row>
    <row r="14" spans="1:9" x14ac:dyDescent="0.3">
      <c r="A14" s="17"/>
      <c r="B14" s="17"/>
      <c r="C14" s="17"/>
      <c r="D14" s="17"/>
      <c r="E14" s="17"/>
      <c r="F14" s="17"/>
      <c r="G14" s="18" t="str">
        <f>IF($A14="","",SUMIFS(Batches!$K:$K,Batches!$A:$A,$A14))</f>
        <v/>
      </c>
      <c r="H14" s="19" t="str">
        <f t="array" ref="H14">IF($A14="","",IFERROR(1/(1/MIN(IF((Batches!$A$4:$A$1503=$A14)*(Batches!$C$4:$C$1503&lt;&gt;"")*(Batches!$K$4:$K$1503&gt;0),Batches!$C$4:$C$1503))),""))</f>
        <v/>
      </c>
      <c r="I14" s="18" t="str">
        <f t="shared" si="0"/>
        <v/>
      </c>
    </row>
    <row r="15" spans="1:9" x14ac:dyDescent="0.3">
      <c r="A15" s="17"/>
      <c r="B15" s="17"/>
      <c r="C15" s="17"/>
      <c r="D15" s="17"/>
      <c r="E15" s="17"/>
      <c r="F15" s="17"/>
      <c r="G15" s="18" t="str">
        <f>IF($A15="","",SUMIFS(Batches!$K:$K,Batches!$A:$A,$A15))</f>
        <v/>
      </c>
      <c r="H15" s="19" t="str">
        <f t="array" ref="H15">IF($A15="","",IFERROR(1/(1/MIN(IF((Batches!$A$4:$A$1503=$A15)*(Batches!$C$4:$C$1503&lt;&gt;"")*(Batches!$K$4:$K$1503&gt;0),Batches!$C$4:$C$1503))),""))</f>
        <v/>
      </c>
      <c r="I15" s="18" t="str">
        <f t="shared" si="0"/>
        <v/>
      </c>
    </row>
    <row r="16" spans="1:9" x14ac:dyDescent="0.3">
      <c r="A16" s="17"/>
      <c r="B16" s="17"/>
      <c r="C16" s="17"/>
      <c r="D16" s="17"/>
      <c r="E16" s="17"/>
      <c r="F16" s="17"/>
      <c r="G16" s="18" t="str">
        <f>IF($A16="","",SUMIFS(Batches!$K:$K,Batches!$A:$A,$A16))</f>
        <v/>
      </c>
      <c r="H16" s="19" t="str">
        <f t="array" ref="H16">IF($A16="","",IFERROR(1/(1/MIN(IF((Batches!$A$4:$A$1503=$A16)*(Batches!$C$4:$C$1503&lt;&gt;"")*(Batches!$K$4:$K$1503&gt;0),Batches!$C$4:$C$1503))),""))</f>
        <v/>
      </c>
      <c r="I16" s="18" t="str">
        <f t="shared" si="0"/>
        <v/>
      </c>
    </row>
    <row r="17" spans="1:9" x14ac:dyDescent="0.3">
      <c r="A17" s="17"/>
      <c r="B17" s="17"/>
      <c r="C17" s="17"/>
      <c r="D17" s="17"/>
      <c r="E17" s="17"/>
      <c r="F17" s="17"/>
      <c r="G17" s="18" t="str">
        <f>IF($A17="","",SUMIFS(Batches!$K:$K,Batches!$A:$A,$A17))</f>
        <v/>
      </c>
      <c r="H17" s="19" t="str">
        <f t="array" ref="H17">IF($A17="","",IFERROR(1/(1/MIN(IF((Batches!$A$4:$A$1503=$A17)*(Batches!$C$4:$C$1503&lt;&gt;"")*(Batches!$K$4:$K$1503&gt;0),Batches!$C$4:$C$1503))),""))</f>
        <v/>
      </c>
      <c r="I17" s="18" t="str">
        <f t="shared" si="0"/>
        <v/>
      </c>
    </row>
    <row r="18" spans="1:9" x14ac:dyDescent="0.3">
      <c r="A18" s="17"/>
      <c r="B18" s="17"/>
      <c r="C18" s="17"/>
      <c r="D18" s="17"/>
      <c r="E18" s="17"/>
      <c r="F18" s="17"/>
      <c r="G18" s="18" t="str">
        <f>IF($A18="","",SUMIFS(Batches!$K:$K,Batches!$A:$A,$A18))</f>
        <v/>
      </c>
      <c r="H18" s="19" t="str">
        <f t="array" ref="H18">IF($A18="","",IFERROR(1/(1/MIN(IF((Batches!$A$4:$A$1503=$A18)*(Batches!$C$4:$C$1503&lt;&gt;"")*(Batches!$K$4:$K$1503&gt;0),Batches!$C$4:$C$1503))),""))</f>
        <v/>
      </c>
      <c r="I18" s="18" t="str">
        <f t="shared" si="0"/>
        <v/>
      </c>
    </row>
    <row r="19" spans="1:9" x14ac:dyDescent="0.3">
      <c r="A19" s="17"/>
      <c r="B19" s="17"/>
      <c r="C19" s="17"/>
      <c r="D19" s="17"/>
      <c r="E19" s="17"/>
      <c r="F19" s="17"/>
      <c r="G19" s="18" t="str">
        <f>IF($A19="","",SUMIFS(Batches!$K:$K,Batches!$A:$A,$A19))</f>
        <v/>
      </c>
      <c r="H19" s="19" t="str">
        <f t="array" ref="H19">IF($A19="","",IFERROR(1/(1/MIN(IF((Batches!$A$4:$A$1503=$A19)*(Batches!$C$4:$C$1503&lt;&gt;"")*(Batches!$K$4:$K$1503&gt;0),Batches!$C$4:$C$1503))),""))</f>
        <v/>
      </c>
      <c r="I19" s="18" t="str">
        <f t="shared" si="0"/>
        <v/>
      </c>
    </row>
    <row r="20" spans="1:9" x14ac:dyDescent="0.3">
      <c r="A20" s="17"/>
      <c r="B20" s="17"/>
      <c r="C20" s="17"/>
      <c r="D20" s="17"/>
      <c r="E20" s="17"/>
      <c r="F20" s="17"/>
      <c r="G20" s="18" t="str">
        <f>IF($A20="","",SUMIFS(Batches!$K:$K,Batches!$A:$A,$A20))</f>
        <v/>
      </c>
      <c r="H20" s="19" t="str">
        <f t="array" ref="H20">IF($A20="","",IFERROR(1/(1/MIN(IF((Batches!$A$4:$A$1503=$A20)*(Batches!$C$4:$C$1503&lt;&gt;"")*(Batches!$K$4:$K$1503&gt;0),Batches!$C$4:$C$1503))),""))</f>
        <v/>
      </c>
      <c r="I20" s="18" t="str">
        <f t="shared" si="0"/>
        <v/>
      </c>
    </row>
    <row r="21" spans="1:9" x14ac:dyDescent="0.3">
      <c r="A21" s="17"/>
      <c r="B21" s="17"/>
      <c r="C21" s="17"/>
      <c r="D21" s="17"/>
      <c r="E21" s="17"/>
      <c r="F21" s="17"/>
      <c r="G21" s="18" t="str">
        <f>IF($A21="","",SUMIFS(Batches!$K:$K,Batches!$A:$A,$A21))</f>
        <v/>
      </c>
      <c r="H21" s="19" t="str">
        <f t="array" ref="H21">IF($A21="","",IFERROR(1/(1/MIN(IF((Batches!$A$4:$A$1503=$A21)*(Batches!$C$4:$C$1503&lt;&gt;"")*(Batches!$K$4:$K$1503&gt;0),Batches!$C$4:$C$1503))),""))</f>
        <v/>
      </c>
      <c r="I21" s="18" t="str">
        <f t="shared" si="0"/>
        <v/>
      </c>
    </row>
    <row r="22" spans="1:9" x14ac:dyDescent="0.3">
      <c r="A22" s="17"/>
      <c r="B22" s="17"/>
      <c r="C22" s="17"/>
      <c r="D22" s="17"/>
      <c r="E22" s="17"/>
      <c r="F22" s="17"/>
      <c r="G22" s="18" t="str">
        <f>IF($A22="","",SUMIFS(Batches!$K:$K,Batches!$A:$A,$A22))</f>
        <v/>
      </c>
      <c r="H22" s="19" t="str">
        <f t="array" ref="H22">IF($A22="","",IFERROR(1/(1/MIN(IF((Batches!$A$4:$A$1503=$A22)*(Batches!$C$4:$C$1503&lt;&gt;"")*(Batches!$K$4:$K$1503&gt;0),Batches!$C$4:$C$1503))),""))</f>
        <v/>
      </c>
      <c r="I22" s="18" t="str">
        <f t="shared" si="0"/>
        <v/>
      </c>
    </row>
    <row r="23" spans="1:9" x14ac:dyDescent="0.3">
      <c r="A23" s="17"/>
      <c r="B23" s="17"/>
      <c r="C23" s="17"/>
      <c r="D23" s="17"/>
      <c r="E23" s="17"/>
      <c r="F23" s="17"/>
      <c r="G23" s="18" t="str">
        <f>IF($A23="","",SUMIFS(Batches!$K:$K,Batches!$A:$A,$A23))</f>
        <v/>
      </c>
      <c r="H23" s="19" t="str">
        <f t="array" ref="H23">IF($A23="","",IFERROR(1/(1/MIN(IF((Batches!$A$4:$A$1503=$A23)*(Batches!$C$4:$C$1503&lt;&gt;"")*(Batches!$K$4:$K$1503&gt;0),Batches!$C$4:$C$1503))),""))</f>
        <v/>
      </c>
      <c r="I23" s="18" t="str">
        <f t="shared" si="0"/>
        <v/>
      </c>
    </row>
    <row r="24" spans="1:9" x14ac:dyDescent="0.3">
      <c r="A24" s="17"/>
      <c r="B24" s="17"/>
      <c r="C24" s="17"/>
      <c r="D24" s="17"/>
      <c r="E24" s="17"/>
      <c r="F24" s="17"/>
      <c r="G24" s="18" t="str">
        <f>IF($A24="","",SUMIFS(Batches!$K:$K,Batches!$A:$A,$A24))</f>
        <v/>
      </c>
      <c r="H24" s="19" t="str">
        <f t="array" ref="H24">IF($A24="","",IFERROR(1/(1/MIN(IF((Batches!$A$4:$A$1503=$A24)*(Batches!$C$4:$C$1503&lt;&gt;"")*(Batches!$K$4:$K$1503&gt;0),Batches!$C$4:$C$1503))),""))</f>
        <v/>
      </c>
      <c r="I24" s="18" t="str">
        <f t="shared" si="0"/>
        <v/>
      </c>
    </row>
    <row r="25" spans="1:9" x14ac:dyDescent="0.3">
      <c r="A25" s="17"/>
      <c r="B25" s="17"/>
      <c r="C25" s="17"/>
      <c r="D25" s="17"/>
      <c r="E25" s="17"/>
      <c r="F25" s="17"/>
      <c r="G25" s="18" t="str">
        <f>IF($A25="","",SUMIFS(Batches!$K:$K,Batches!$A:$A,$A25))</f>
        <v/>
      </c>
      <c r="H25" s="19" t="str">
        <f t="array" ref="H25">IF($A25="","",IFERROR(1/(1/MIN(IF((Batches!$A$4:$A$1503=$A25)*(Batches!$C$4:$C$1503&lt;&gt;"")*(Batches!$K$4:$K$1503&gt;0),Batches!$C$4:$C$1503))),""))</f>
        <v/>
      </c>
      <c r="I25" s="18" t="str">
        <f t="shared" si="0"/>
        <v/>
      </c>
    </row>
    <row r="26" spans="1:9" x14ac:dyDescent="0.3">
      <c r="A26" s="17"/>
      <c r="B26" s="17"/>
      <c r="C26" s="17"/>
      <c r="D26" s="17"/>
      <c r="E26" s="17"/>
      <c r="F26" s="17"/>
      <c r="G26" s="18" t="str">
        <f>IF($A26="","",SUMIFS(Batches!$K:$K,Batches!$A:$A,$A26))</f>
        <v/>
      </c>
      <c r="H26" s="19" t="str">
        <f t="array" ref="H26">IF($A26="","",IFERROR(1/(1/MIN(IF((Batches!$A$4:$A$1503=$A26)*(Batches!$C$4:$C$1503&lt;&gt;"")*(Batches!$K$4:$K$1503&gt;0),Batches!$C$4:$C$1503))),""))</f>
        <v/>
      </c>
      <c r="I26" s="18" t="str">
        <f t="shared" si="0"/>
        <v/>
      </c>
    </row>
    <row r="27" spans="1:9" x14ac:dyDescent="0.3">
      <c r="A27" s="17"/>
      <c r="B27" s="17"/>
      <c r="C27" s="17"/>
      <c r="D27" s="17"/>
      <c r="E27" s="17"/>
      <c r="F27" s="17"/>
      <c r="G27" s="18" t="str">
        <f>IF($A27="","",SUMIFS(Batches!$K:$K,Batches!$A:$A,$A27))</f>
        <v/>
      </c>
      <c r="H27" s="19" t="str">
        <f t="array" ref="H27">IF($A27="","",IFERROR(1/(1/MIN(IF((Batches!$A$4:$A$1503=$A27)*(Batches!$C$4:$C$1503&lt;&gt;"")*(Batches!$K$4:$K$1503&gt;0),Batches!$C$4:$C$1503))),""))</f>
        <v/>
      </c>
      <c r="I27" s="18" t="str">
        <f t="shared" si="0"/>
        <v/>
      </c>
    </row>
    <row r="28" spans="1:9" x14ac:dyDescent="0.3">
      <c r="A28" s="17"/>
      <c r="B28" s="17"/>
      <c r="C28" s="17"/>
      <c r="D28" s="17"/>
      <c r="E28" s="17"/>
      <c r="F28" s="17"/>
      <c r="G28" s="18" t="str">
        <f>IF($A28="","",SUMIFS(Batches!$K:$K,Batches!$A:$A,$A28))</f>
        <v/>
      </c>
      <c r="H28" s="19" t="str">
        <f t="array" ref="H28">IF($A28="","",IFERROR(1/(1/MIN(IF((Batches!$A$4:$A$1503=$A28)*(Batches!$C$4:$C$1503&lt;&gt;"")*(Batches!$K$4:$K$1503&gt;0),Batches!$C$4:$C$1503))),""))</f>
        <v/>
      </c>
      <c r="I28" s="18" t="str">
        <f t="shared" si="0"/>
        <v/>
      </c>
    </row>
    <row r="29" spans="1:9" x14ac:dyDescent="0.3">
      <c r="A29" s="17"/>
      <c r="B29" s="17"/>
      <c r="C29" s="17"/>
      <c r="D29" s="17"/>
      <c r="E29" s="17"/>
      <c r="F29" s="17"/>
      <c r="G29" s="18" t="str">
        <f>IF($A29="","",SUMIFS(Batches!$K:$K,Batches!$A:$A,$A29))</f>
        <v/>
      </c>
      <c r="H29" s="19" t="str">
        <f t="array" ref="H29">IF($A29="","",IFERROR(1/(1/MIN(IF((Batches!$A$4:$A$1503=$A29)*(Batches!$C$4:$C$1503&lt;&gt;"")*(Batches!$K$4:$K$1503&gt;0),Batches!$C$4:$C$1503))),""))</f>
        <v/>
      </c>
      <c r="I29" s="18" t="str">
        <f t="shared" si="0"/>
        <v/>
      </c>
    </row>
    <row r="30" spans="1:9" x14ac:dyDescent="0.3">
      <c r="A30" s="17"/>
      <c r="B30" s="17"/>
      <c r="C30" s="17"/>
      <c r="D30" s="17"/>
      <c r="E30" s="17"/>
      <c r="F30" s="17"/>
      <c r="G30" s="18" t="str">
        <f>IF($A30="","",SUMIFS(Batches!$K:$K,Batches!$A:$A,$A30))</f>
        <v/>
      </c>
      <c r="H30" s="19" t="str">
        <f t="array" ref="H30">IF($A30="","",IFERROR(1/(1/MIN(IF((Batches!$A$4:$A$1503=$A30)*(Batches!$C$4:$C$1503&lt;&gt;"")*(Batches!$K$4:$K$1503&gt;0),Batches!$C$4:$C$1503))),""))</f>
        <v/>
      </c>
      <c r="I30" s="18" t="str">
        <f t="shared" si="0"/>
        <v/>
      </c>
    </row>
    <row r="31" spans="1:9" x14ac:dyDescent="0.3">
      <c r="A31" s="17"/>
      <c r="B31" s="17"/>
      <c r="C31" s="17"/>
      <c r="D31" s="17"/>
      <c r="E31" s="17"/>
      <c r="F31" s="17"/>
      <c r="G31" s="18" t="str">
        <f>IF($A31="","",SUMIFS(Batches!$K:$K,Batches!$A:$A,$A31))</f>
        <v/>
      </c>
      <c r="H31" s="19" t="str">
        <f t="array" ref="H31">IF($A31="","",IFERROR(1/(1/MIN(IF((Batches!$A$4:$A$1503=$A31)*(Batches!$C$4:$C$1503&lt;&gt;"")*(Batches!$K$4:$K$1503&gt;0),Batches!$C$4:$C$1503))),""))</f>
        <v/>
      </c>
      <c r="I31" s="18" t="str">
        <f t="shared" si="0"/>
        <v/>
      </c>
    </row>
    <row r="32" spans="1:9" x14ac:dyDescent="0.3">
      <c r="A32" s="17"/>
      <c r="B32" s="17"/>
      <c r="C32" s="17"/>
      <c r="D32" s="17"/>
      <c r="E32" s="17"/>
      <c r="F32" s="17"/>
      <c r="G32" s="18" t="str">
        <f>IF($A32="","",SUMIFS(Batches!$K:$K,Batches!$A:$A,$A32))</f>
        <v/>
      </c>
      <c r="H32" s="19" t="str">
        <f t="array" ref="H32">IF($A32="","",IFERROR(1/(1/MIN(IF((Batches!$A$4:$A$1503=$A32)*(Batches!$C$4:$C$1503&lt;&gt;"")*(Batches!$K$4:$K$1503&gt;0),Batches!$C$4:$C$1503))),""))</f>
        <v/>
      </c>
      <c r="I32" s="18" t="str">
        <f t="shared" si="0"/>
        <v/>
      </c>
    </row>
    <row r="33" spans="1:9" x14ac:dyDescent="0.3">
      <c r="A33" s="17"/>
      <c r="B33" s="17"/>
      <c r="C33" s="17"/>
      <c r="D33" s="17"/>
      <c r="E33" s="17"/>
      <c r="F33" s="17"/>
      <c r="G33" s="18" t="str">
        <f>IF($A33="","",SUMIFS(Batches!$K:$K,Batches!$A:$A,$A33))</f>
        <v/>
      </c>
      <c r="H33" s="19" t="str">
        <f t="array" ref="H33">IF($A33="","",IFERROR(1/(1/MIN(IF((Batches!$A$4:$A$1503=$A33)*(Batches!$C$4:$C$1503&lt;&gt;"")*(Batches!$K$4:$K$1503&gt;0),Batches!$C$4:$C$1503))),""))</f>
        <v/>
      </c>
      <c r="I33" s="18" t="str">
        <f t="shared" si="0"/>
        <v/>
      </c>
    </row>
    <row r="34" spans="1:9" x14ac:dyDescent="0.3">
      <c r="A34" s="17"/>
      <c r="B34" s="17"/>
      <c r="C34" s="17"/>
      <c r="D34" s="17"/>
      <c r="E34" s="17"/>
      <c r="F34" s="17"/>
      <c r="G34" s="18" t="str">
        <f>IF($A34="","",SUMIFS(Batches!$K:$K,Batches!$A:$A,$A34))</f>
        <v/>
      </c>
      <c r="H34" s="19" t="str">
        <f t="array" ref="H34">IF($A34="","",IFERROR(1/(1/MIN(IF((Batches!$A$4:$A$1503=$A34)*(Batches!$C$4:$C$1503&lt;&gt;"")*(Batches!$K$4:$K$1503&gt;0),Batches!$C$4:$C$1503))),""))</f>
        <v/>
      </c>
      <c r="I34" s="18" t="str">
        <f t="shared" si="0"/>
        <v/>
      </c>
    </row>
    <row r="35" spans="1:9" x14ac:dyDescent="0.3">
      <c r="A35" s="17"/>
      <c r="B35" s="17"/>
      <c r="C35" s="17"/>
      <c r="D35" s="17"/>
      <c r="E35" s="17"/>
      <c r="F35" s="17"/>
      <c r="G35" s="18" t="str">
        <f>IF($A35="","",SUMIFS(Batches!$K:$K,Batches!$A:$A,$A35))</f>
        <v/>
      </c>
      <c r="H35" s="19" t="str">
        <f t="array" ref="H35">IF($A35="","",IFERROR(1/(1/MIN(IF((Batches!$A$4:$A$1503=$A35)*(Batches!$C$4:$C$1503&lt;&gt;"")*(Batches!$K$4:$K$1503&gt;0),Batches!$C$4:$C$1503))),""))</f>
        <v/>
      </c>
      <c r="I35" s="18" t="str">
        <f t="shared" si="0"/>
        <v/>
      </c>
    </row>
    <row r="36" spans="1:9" x14ac:dyDescent="0.3">
      <c r="A36" s="17"/>
      <c r="B36" s="17"/>
      <c r="C36" s="17"/>
      <c r="D36" s="17"/>
      <c r="E36" s="17"/>
      <c r="F36" s="17"/>
      <c r="G36" s="18" t="str">
        <f>IF($A36="","",SUMIFS(Batches!$K:$K,Batches!$A:$A,$A36))</f>
        <v/>
      </c>
      <c r="H36" s="19" t="str">
        <f t="array" ref="H36">IF($A36="","",IFERROR(1/(1/MIN(IF((Batches!$A$4:$A$1503=$A36)*(Batches!$C$4:$C$1503&lt;&gt;"")*(Batches!$K$4:$K$1503&gt;0),Batches!$C$4:$C$1503))),""))</f>
        <v/>
      </c>
      <c r="I36" s="18" t="str">
        <f t="shared" si="0"/>
        <v/>
      </c>
    </row>
    <row r="37" spans="1:9" x14ac:dyDescent="0.3">
      <c r="A37" s="17"/>
      <c r="B37" s="17"/>
      <c r="C37" s="17"/>
      <c r="D37" s="17"/>
      <c r="E37" s="17"/>
      <c r="F37" s="17"/>
      <c r="G37" s="18" t="str">
        <f>IF($A37="","",SUMIFS(Batches!$K:$K,Batches!$A:$A,$A37))</f>
        <v/>
      </c>
      <c r="H37" s="19" t="str">
        <f t="array" ref="H37">IF($A37="","",IFERROR(1/(1/MIN(IF((Batches!$A$4:$A$1503=$A37)*(Batches!$C$4:$C$1503&lt;&gt;"")*(Batches!$K$4:$K$1503&gt;0),Batches!$C$4:$C$1503))),""))</f>
        <v/>
      </c>
      <c r="I37" s="18" t="str">
        <f t="shared" si="0"/>
        <v/>
      </c>
    </row>
    <row r="38" spans="1:9" x14ac:dyDescent="0.3">
      <c r="A38" s="17"/>
      <c r="B38" s="17"/>
      <c r="C38" s="17"/>
      <c r="D38" s="17"/>
      <c r="E38" s="17"/>
      <c r="F38" s="17"/>
      <c r="G38" s="18" t="str">
        <f>IF($A38="","",SUMIFS(Batches!$K:$K,Batches!$A:$A,$A38))</f>
        <v/>
      </c>
      <c r="H38" s="19" t="str">
        <f t="array" ref="H38">IF($A38="","",IFERROR(1/(1/MIN(IF((Batches!$A$4:$A$1503=$A38)*(Batches!$C$4:$C$1503&lt;&gt;"")*(Batches!$K$4:$K$1503&gt;0),Batches!$C$4:$C$1503))),""))</f>
        <v/>
      </c>
      <c r="I38" s="18" t="str">
        <f t="shared" si="0"/>
        <v/>
      </c>
    </row>
    <row r="39" spans="1:9" x14ac:dyDescent="0.3">
      <c r="A39" s="17"/>
      <c r="B39" s="17"/>
      <c r="C39" s="17"/>
      <c r="D39" s="17"/>
      <c r="E39" s="17"/>
      <c r="F39" s="17"/>
      <c r="G39" s="18" t="str">
        <f>IF($A39="","",SUMIFS(Batches!$K:$K,Batches!$A:$A,$A39))</f>
        <v/>
      </c>
      <c r="H39" s="19" t="str">
        <f t="array" ref="H39">IF($A39="","",IFERROR(1/(1/MIN(IF((Batches!$A$4:$A$1503=$A39)*(Batches!$C$4:$C$1503&lt;&gt;"")*(Batches!$K$4:$K$1503&gt;0),Batches!$C$4:$C$1503))),""))</f>
        <v/>
      </c>
      <c r="I39" s="18" t="str">
        <f t="shared" si="0"/>
        <v/>
      </c>
    </row>
    <row r="40" spans="1:9" x14ac:dyDescent="0.3">
      <c r="A40" s="17"/>
      <c r="B40" s="17"/>
      <c r="C40" s="17"/>
      <c r="D40" s="17"/>
      <c r="E40" s="17"/>
      <c r="F40" s="17"/>
      <c r="G40" s="18" t="str">
        <f>IF($A40="","",SUMIFS(Batches!$K:$K,Batches!$A:$A,$A40))</f>
        <v/>
      </c>
      <c r="H40" s="19" t="str">
        <f t="array" ref="H40">IF($A40="","",IFERROR(1/(1/MIN(IF((Batches!$A$4:$A$1503=$A40)*(Batches!$C$4:$C$1503&lt;&gt;"")*(Batches!$K$4:$K$1503&gt;0),Batches!$C$4:$C$1503))),""))</f>
        <v/>
      </c>
      <c r="I40" s="18" t="str">
        <f t="shared" si="0"/>
        <v/>
      </c>
    </row>
    <row r="41" spans="1:9" x14ac:dyDescent="0.3">
      <c r="A41" s="17"/>
      <c r="B41" s="17"/>
      <c r="C41" s="17"/>
      <c r="D41" s="17"/>
      <c r="E41" s="17"/>
      <c r="F41" s="17"/>
      <c r="G41" s="18" t="str">
        <f>IF($A41="","",SUMIFS(Batches!$K:$K,Batches!$A:$A,$A41))</f>
        <v/>
      </c>
      <c r="H41" s="19" t="str">
        <f t="array" ref="H41">IF($A41="","",IFERROR(1/(1/MIN(IF((Batches!$A$4:$A$1503=$A41)*(Batches!$C$4:$C$1503&lt;&gt;"")*(Batches!$K$4:$K$1503&gt;0),Batches!$C$4:$C$1503))),""))</f>
        <v/>
      </c>
      <c r="I41" s="18" t="str">
        <f t="shared" si="0"/>
        <v/>
      </c>
    </row>
    <row r="42" spans="1:9" x14ac:dyDescent="0.3">
      <c r="A42" s="17"/>
      <c r="B42" s="17"/>
      <c r="C42" s="17"/>
      <c r="D42" s="17"/>
      <c r="E42" s="17"/>
      <c r="F42" s="17"/>
      <c r="G42" s="18" t="str">
        <f>IF($A42="","",SUMIFS(Batches!$K:$K,Batches!$A:$A,$A42))</f>
        <v/>
      </c>
      <c r="H42" s="19" t="str">
        <f t="array" ref="H42">IF($A42="","",IFERROR(1/(1/MIN(IF((Batches!$A$4:$A$1503=$A42)*(Batches!$C$4:$C$1503&lt;&gt;"")*(Batches!$K$4:$K$1503&gt;0),Batches!$C$4:$C$1503))),""))</f>
        <v/>
      </c>
      <c r="I42" s="18" t="str">
        <f t="shared" si="0"/>
        <v/>
      </c>
    </row>
    <row r="43" spans="1:9" x14ac:dyDescent="0.3">
      <c r="A43" s="17"/>
      <c r="B43" s="17"/>
      <c r="C43" s="17"/>
      <c r="D43" s="17"/>
      <c r="E43" s="17"/>
      <c r="F43" s="17"/>
      <c r="G43" s="18" t="str">
        <f>IF($A43="","",SUMIFS(Batches!$K:$K,Batches!$A:$A,$A43))</f>
        <v/>
      </c>
      <c r="H43" s="19" t="str">
        <f t="array" ref="H43">IF($A43="","",IFERROR(1/(1/MIN(IF((Batches!$A$4:$A$1503=$A43)*(Batches!$C$4:$C$1503&lt;&gt;"")*(Batches!$K$4:$K$1503&gt;0),Batches!$C$4:$C$1503))),""))</f>
        <v/>
      </c>
      <c r="I43" s="18" t="str">
        <f t="shared" si="0"/>
        <v/>
      </c>
    </row>
    <row r="44" spans="1:9" x14ac:dyDescent="0.3">
      <c r="A44" s="17"/>
      <c r="B44" s="17"/>
      <c r="C44" s="17"/>
      <c r="D44" s="17"/>
      <c r="E44" s="17"/>
      <c r="F44" s="17"/>
      <c r="G44" s="18" t="str">
        <f>IF($A44="","",SUMIFS(Batches!$K:$K,Batches!$A:$A,$A44))</f>
        <v/>
      </c>
      <c r="H44" s="19" t="str">
        <f t="array" ref="H44">IF($A44="","",IFERROR(1/(1/MIN(IF((Batches!$A$4:$A$1503=$A44)*(Batches!$C$4:$C$1503&lt;&gt;"")*(Batches!$K$4:$K$1503&gt;0),Batches!$C$4:$C$1503))),""))</f>
        <v/>
      </c>
      <c r="I44" s="18" t="str">
        <f t="shared" si="0"/>
        <v/>
      </c>
    </row>
    <row r="45" spans="1:9" x14ac:dyDescent="0.3">
      <c r="A45" s="17"/>
      <c r="B45" s="17"/>
      <c r="C45" s="17"/>
      <c r="D45" s="17"/>
      <c r="E45" s="17"/>
      <c r="F45" s="17"/>
      <c r="G45" s="18" t="str">
        <f>IF($A45="","",SUMIFS(Batches!$K:$K,Batches!$A:$A,$A45))</f>
        <v/>
      </c>
      <c r="H45" s="19" t="str">
        <f t="array" ref="H45">IF($A45="","",IFERROR(1/(1/MIN(IF((Batches!$A$4:$A$1503=$A45)*(Batches!$C$4:$C$1503&lt;&gt;"")*(Batches!$K$4:$K$1503&gt;0),Batches!$C$4:$C$1503))),""))</f>
        <v/>
      </c>
      <c r="I45" s="18" t="str">
        <f t="shared" si="0"/>
        <v/>
      </c>
    </row>
    <row r="46" spans="1:9" x14ac:dyDescent="0.3">
      <c r="A46" s="17"/>
      <c r="B46" s="17"/>
      <c r="C46" s="17"/>
      <c r="D46" s="17"/>
      <c r="E46" s="17"/>
      <c r="F46" s="17"/>
      <c r="G46" s="18" t="str">
        <f>IF($A46="","",SUMIFS(Batches!$K:$K,Batches!$A:$A,$A46))</f>
        <v/>
      </c>
      <c r="H46" s="19" t="str">
        <f t="array" ref="H46">IF($A46="","",IFERROR(1/(1/MIN(IF((Batches!$A$4:$A$1503=$A46)*(Batches!$C$4:$C$1503&lt;&gt;"")*(Batches!$K$4:$K$1503&gt;0),Batches!$C$4:$C$1503))),""))</f>
        <v/>
      </c>
      <c r="I46" s="18" t="str">
        <f t="shared" si="0"/>
        <v/>
      </c>
    </row>
    <row r="47" spans="1:9" x14ac:dyDescent="0.3">
      <c r="A47" s="17"/>
      <c r="B47" s="17"/>
      <c r="C47" s="17"/>
      <c r="D47" s="17"/>
      <c r="E47" s="17"/>
      <c r="F47" s="17"/>
      <c r="G47" s="18" t="str">
        <f>IF($A47="","",SUMIFS(Batches!$K:$K,Batches!$A:$A,$A47))</f>
        <v/>
      </c>
      <c r="H47" s="19" t="str">
        <f t="array" ref="H47">IF($A47="","",IFERROR(1/(1/MIN(IF((Batches!$A$4:$A$1503=$A47)*(Batches!$C$4:$C$1503&lt;&gt;"")*(Batches!$K$4:$K$1503&gt;0),Batches!$C$4:$C$1503))),""))</f>
        <v/>
      </c>
      <c r="I47" s="18" t="str">
        <f t="shared" si="0"/>
        <v/>
      </c>
    </row>
    <row r="48" spans="1:9" x14ac:dyDescent="0.3">
      <c r="A48" s="17"/>
      <c r="B48" s="17"/>
      <c r="C48" s="17"/>
      <c r="D48" s="17"/>
      <c r="E48" s="17"/>
      <c r="F48" s="17"/>
      <c r="G48" s="18" t="str">
        <f>IF($A48="","",SUMIFS(Batches!$K:$K,Batches!$A:$A,$A48))</f>
        <v/>
      </c>
      <c r="H48" s="19" t="str">
        <f t="array" ref="H48">IF($A48="","",IFERROR(1/(1/MIN(IF((Batches!$A$4:$A$1503=$A48)*(Batches!$C$4:$C$1503&lt;&gt;"")*(Batches!$K$4:$K$1503&gt;0),Batches!$C$4:$C$1503))),""))</f>
        <v/>
      </c>
      <c r="I48" s="18" t="str">
        <f t="shared" si="0"/>
        <v/>
      </c>
    </row>
    <row r="49" spans="1:9" x14ac:dyDescent="0.3">
      <c r="A49" s="17"/>
      <c r="B49" s="17"/>
      <c r="C49" s="17"/>
      <c r="D49" s="17"/>
      <c r="E49" s="17"/>
      <c r="F49" s="17"/>
      <c r="G49" s="18" t="str">
        <f>IF($A49="","",SUMIFS(Batches!$K:$K,Batches!$A:$A,$A49))</f>
        <v/>
      </c>
      <c r="H49" s="19" t="str">
        <f t="array" ref="H49">IF($A49="","",IFERROR(1/(1/MIN(IF((Batches!$A$4:$A$1503=$A49)*(Batches!$C$4:$C$1503&lt;&gt;"")*(Batches!$K$4:$K$1503&gt;0),Batches!$C$4:$C$1503))),""))</f>
        <v/>
      </c>
      <c r="I49" s="18" t="str">
        <f t="shared" si="0"/>
        <v/>
      </c>
    </row>
    <row r="50" spans="1:9" x14ac:dyDescent="0.3">
      <c r="A50" s="17"/>
      <c r="B50" s="17"/>
      <c r="C50" s="17"/>
      <c r="D50" s="17"/>
      <c r="E50" s="17"/>
      <c r="F50" s="17"/>
      <c r="G50" s="18" t="str">
        <f>IF($A50="","",SUMIFS(Batches!$K:$K,Batches!$A:$A,$A50))</f>
        <v/>
      </c>
      <c r="H50" s="19" t="str">
        <f t="array" ref="H50">IF($A50="","",IFERROR(1/(1/MIN(IF((Batches!$A$4:$A$1503=$A50)*(Batches!$C$4:$C$1503&lt;&gt;"")*(Batches!$K$4:$K$1503&gt;0),Batches!$C$4:$C$1503))),""))</f>
        <v/>
      </c>
      <c r="I50" s="18" t="str">
        <f t="shared" si="0"/>
        <v/>
      </c>
    </row>
    <row r="51" spans="1:9" x14ac:dyDescent="0.3">
      <c r="A51" s="17"/>
      <c r="B51" s="17"/>
      <c r="C51" s="17"/>
      <c r="D51" s="17"/>
      <c r="E51" s="17"/>
      <c r="F51" s="17"/>
      <c r="G51" s="18" t="str">
        <f>IF($A51="","",SUMIFS(Batches!$K:$K,Batches!$A:$A,$A51))</f>
        <v/>
      </c>
      <c r="H51" s="19" t="str">
        <f t="array" ref="H51">IF($A51="","",IFERROR(1/(1/MIN(IF((Batches!$A$4:$A$1503=$A51)*(Batches!$C$4:$C$1503&lt;&gt;"")*(Batches!$K$4:$K$1503&gt;0),Batches!$C$4:$C$1503))),""))</f>
        <v/>
      </c>
      <c r="I51" s="18" t="str">
        <f t="shared" si="0"/>
        <v/>
      </c>
    </row>
    <row r="52" spans="1:9" x14ac:dyDescent="0.3">
      <c r="A52" s="17"/>
      <c r="B52" s="17"/>
      <c r="C52" s="17"/>
      <c r="D52" s="17"/>
      <c r="E52" s="17"/>
      <c r="F52" s="17"/>
      <c r="G52" s="18" t="str">
        <f>IF($A52="","",SUMIFS(Batches!$K:$K,Batches!$A:$A,$A52))</f>
        <v/>
      </c>
      <c r="H52" s="19" t="str">
        <f t="array" ref="H52">IF($A52="","",IFERROR(1/(1/MIN(IF((Batches!$A$4:$A$1503=$A52)*(Batches!$C$4:$C$1503&lt;&gt;"")*(Batches!$K$4:$K$1503&gt;0),Batches!$C$4:$C$1503))),""))</f>
        <v/>
      </c>
      <c r="I52" s="18" t="str">
        <f t="shared" si="0"/>
        <v/>
      </c>
    </row>
    <row r="53" spans="1:9" x14ac:dyDescent="0.3">
      <c r="A53" s="17"/>
      <c r="B53" s="17"/>
      <c r="C53" s="17"/>
      <c r="D53" s="17"/>
      <c r="E53" s="17"/>
      <c r="F53" s="17"/>
      <c r="G53" s="18" t="str">
        <f>IF($A53="","",SUMIFS(Batches!$K:$K,Batches!$A:$A,$A53))</f>
        <v/>
      </c>
      <c r="H53" s="19" t="str">
        <f t="array" ref="H53">IF($A53="","",IFERROR(1/(1/MIN(IF((Batches!$A$4:$A$1503=$A53)*(Batches!$C$4:$C$1503&lt;&gt;"")*(Batches!$K$4:$K$1503&gt;0),Batches!$C$4:$C$1503))),""))</f>
        <v/>
      </c>
      <c r="I53" s="18" t="str">
        <f t="shared" si="0"/>
        <v/>
      </c>
    </row>
    <row r="54" spans="1:9" x14ac:dyDescent="0.3">
      <c r="A54" s="17"/>
      <c r="B54" s="17"/>
      <c r="C54" s="17"/>
      <c r="D54" s="17"/>
      <c r="E54" s="17"/>
      <c r="F54" s="17"/>
      <c r="G54" s="18" t="str">
        <f>IF($A54="","",SUMIFS(Batches!$K:$K,Batches!$A:$A,$A54))</f>
        <v/>
      </c>
      <c r="H54" s="19" t="str">
        <f t="array" ref="H54">IF($A54="","",IFERROR(1/(1/MIN(IF((Batches!$A$4:$A$1503=$A54)*(Batches!$C$4:$C$1503&lt;&gt;"")*(Batches!$K$4:$K$1503&gt;0),Batches!$C$4:$C$1503))),""))</f>
        <v/>
      </c>
      <c r="I54" s="18" t="str">
        <f t="shared" si="0"/>
        <v/>
      </c>
    </row>
    <row r="55" spans="1:9" x14ac:dyDescent="0.3">
      <c r="A55" s="17"/>
      <c r="B55" s="17"/>
      <c r="C55" s="17"/>
      <c r="D55" s="17"/>
      <c r="E55" s="17"/>
      <c r="F55" s="17"/>
      <c r="G55" s="18" t="str">
        <f>IF($A55="","",SUMIFS(Batches!$K:$K,Batches!$A:$A,$A55))</f>
        <v/>
      </c>
      <c r="H55" s="19" t="str">
        <f t="array" ref="H55">IF($A55="","",IFERROR(1/(1/MIN(IF((Batches!$A$4:$A$1503=$A55)*(Batches!$C$4:$C$1503&lt;&gt;"")*(Batches!$K$4:$K$1503&gt;0),Batches!$C$4:$C$1503))),""))</f>
        <v/>
      </c>
      <c r="I55" s="18" t="str">
        <f t="shared" si="0"/>
        <v/>
      </c>
    </row>
    <row r="56" spans="1:9" x14ac:dyDescent="0.3">
      <c r="A56" s="17"/>
      <c r="B56" s="17"/>
      <c r="C56" s="17"/>
      <c r="D56" s="17"/>
      <c r="E56" s="17"/>
      <c r="F56" s="17"/>
      <c r="G56" s="18" t="str">
        <f>IF($A56="","",SUMIFS(Batches!$K:$K,Batches!$A:$A,$A56))</f>
        <v/>
      </c>
      <c r="H56" s="19" t="str">
        <f t="array" ref="H56">IF($A56="","",IFERROR(1/(1/MIN(IF((Batches!$A$4:$A$1503=$A56)*(Batches!$C$4:$C$1503&lt;&gt;"")*(Batches!$K$4:$K$1503&gt;0),Batches!$C$4:$C$1503))),""))</f>
        <v/>
      </c>
      <c r="I56" s="18" t="str">
        <f t="shared" si="0"/>
        <v/>
      </c>
    </row>
    <row r="57" spans="1:9" x14ac:dyDescent="0.3">
      <c r="A57" s="17"/>
      <c r="B57" s="17"/>
      <c r="C57" s="17"/>
      <c r="D57" s="17"/>
      <c r="E57" s="17"/>
      <c r="F57" s="17"/>
      <c r="G57" s="18" t="str">
        <f>IF($A57="","",SUMIFS(Batches!$K:$K,Batches!$A:$A,$A57))</f>
        <v/>
      </c>
      <c r="H57" s="19" t="str">
        <f t="array" ref="H57">IF($A57="","",IFERROR(1/(1/MIN(IF((Batches!$A$4:$A$1503=$A57)*(Batches!$C$4:$C$1503&lt;&gt;"")*(Batches!$K$4:$K$1503&gt;0),Batches!$C$4:$C$1503))),""))</f>
        <v/>
      </c>
      <c r="I57" s="18" t="str">
        <f t="shared" si="0"/>
        <v/>
      </c>
    </row>
    <row r="58" spans="1:9" x14ac:dyDescent="0.3">
      <c r="A58" s="17"/>
      <c r="B58" s="17"/>
      <c r="C58" s="17"/>
      <c r="D58" s="17"/>
      <c r="E58" s="17"/>
      <c r="F58" s="17"/>
      <c r="G58" s="18" t="str">
        <f>IF($A58="","",SUMIFS(Batches!$K:$K,Batches!$A:$A,$A58))</f>
        <v/>
      </c>
      <c r="H58" s="19" t="str">
        <f t="array" ref="H58">IF($A58="","",IFERROR(1/(1/MIN(IF((Batches!$A$4:$A$1503=$A58)*(Batches!$C$4:$C$1503&lt;&gt;"")*(Batches!$K$4:$K$1503&gt;0),Batches!$C$4:$C$1503))),""))</f>
        <v/>
      </c>
      <c r="I58" s="18" t="str">
        <f t="shared" si="0"/>
        <v/>
      </c>
    </row>
    <row r="59" spans="1:9" x14ac:dyDescent="0.3">
      <c r="A59" s="17"/>
      <c r="B59" s="17"/>
      <c r="C59" s="17"/>
      <c r="D59" s="17"/>
      <c r="E59" s="17"/>
      <c r="F59" s="17"/>
      <c r="G59" s="18" t="str">
        <f>IF($A59="","",SUMIFS(Batches!$K:$K,Batches!$A:$A,$A59))</f>
        <v/>
      </c>
      <c r="H59" s="19" t="str">
        <f t="array" ref="H59">IF($A59="","",IFERROR(1/(1/MIN(IF((Batches!$A$4:$A$1503=$A59)*(Batches!$C$4:$C$1503&lt;&gt;"")*(Batches!$K$4:$K$1503&gt;0),Batches!$C$4:$C$1503))),""))</f>
        <v/>
      </c>
      <c r="I59" s="18" t="str">
        <f t="shared" si="0"/>
        <v/>
      </c>
    </row>
    <row r="60" spans="1:9" x14ac:dyDescent="0.3">
      <c r="A60" s="17"/>
      <c r="B60" s="17"/>
      <c r="C60" s="17"/>
      <c r="D60" s="17"/>
      <c r="E60" s="17"/>
      <c r="F60" s="17"/>
      <c r="G60" s="18" t="str">
        <f>IF($A60="","",SUMIFS(Batches!$K:$K,Batches!$A:$A,$A60))</f>
        <v/>
      </c>
      <c r="H60" s="19" t="str">
        <f t="array" ref="H60">IF($A60="","",IFERROR(1/(1/MIN(IF((Batches!$A$4:$A$1503=$A60)*(Batches!$C$4:$C$1503&lt;&gt;"")*(Batches!$K$4:$K$1503&gt;0),Batches!$C$4:$C$1503))),""))</f>
        <v/>
      </c>
      <c r="I60" s="18" t="str">
        <f t="shared" si="0"/>
        <v/>
      </c>
    </row>
    <row r="61" spans="1:9" x14ac:dyDescent="0.3">
      <c r="A61" s="17"/>
      <c r="B61" s="17"/>
      <c r="C61" s="17"/>
      <c r="D61" s="17"/>
      <c r="E61" s="17"/>
      <c r="F61" s="17"/>
      <c r="G61" s="18" t="str">
        <f>IF($A61="","",SUMIFS(Batches!$K:$K,Batches!$A:$A,$A61))</f>
        <v/>
      </c>
      <c r="H61" s="19" t="str">
        <f t="array" ref="H61">IF($A61="","",IFERROR(1/(1/MIN(IF((Batches!$A$4:$A$1503=$A61)*(Batches!$C$4:$C$1503&lt;&gt;"")*(Batches!$K$4:$K$1503&gt;0),Batches!$C$4:$C$1503))),""))</f>
        <v/>
      </c>
      <c r="I61" s="18" t="str">
        <f t="shared" si="0"/>
        <v/>
      </c>
    </row>
    <row r="62" spans="1:9" x14ac:dyDescent="0.3">
      <c r="A62" s="17"/>
      <c r="B62" s="17"/>
      <c r="C62" s="17"/>
      <c r="D62" s="17"/>
      <c r="E62" s="17"/>
      <c r="F62" s="17"/>
      <c r="G62" s="18" t="str">
        <f>IF($A62="","",SUMIFS(Batches!$K:$K,Batches!$A:$A,$A62))</f>
        <v/>
      </c>
      <c r="H62" s="19" t="str">
        <f t="array" ref="H62">IF($A62="","",IFERROR(1/(1/MIN(IF((Batches!$A$4:$A$1503=$A62)*(Batches!$C$4:$C$1503&lt;&gt;"")*(Batches!$K$4:$K$1503&gt;0),Batches!$C$4:$C$1503))),""))</f>
        <v/>
      </c>
      <c r="I62" s="18" t="str">
        <f t="shared" si="0"/>
        <v/>
      </c>
    </row>
    <row r="63" spans="1:9" x14ac:dyDescent="0.3">
      <c r="A63" s="17"/>
      <c r="B63" s="17"/>
      <c r="C63" s="17"/>
      <c r="D63" s="17"/>
      <c r="E63" s="17"/>
      <c r="F63" s="17"/>
      <c r="G63" s="18" t="str">
        <f>IF($A63="","",SUMIFS(Batches!$K:$K,Batches!$A:$A,$A63))</f>
        <v/>
      </c>
      <c r="H63" s="19" t="str">
        <f t="array" ref="H63">IF($A63="","",IFERROR(1/(1/MIN(IF((Batches!$A$4:$A$1503=$A63)*(Batches!$C$4:$C$1503&lt;&gt;"")*(Batches!$K$4:$K$1503&gt;0),Batches!$C$4:$C$1503))),""))</f>
        <v/>
      </c>
      <c r="I63" s="18" t="str">
        <f t="shared" si="0"/>
        <v/>
      </c>
    </row>
    <row r="64" spans="1:9" x14ac:dyDescent="0.3">
      <c r="A64" s="17"/>
      <c r="B64" s="17"/>
      <c r="C64" s="17"/>
      <c r="D64" s="17"/>
      <c r="E64" s="17"/>
      <c r="F64" s="17"/>
      <c r="G64" s="18" t="str">
        <f>IF($A64="","",SUMIFS(Batches!$K:$K,Batches!$A:$A,$A64))</f>
        <v/>
      </c>
      <c r="H64" s="19" t="str">
        <f t="array" ref="H64">IF($A64="","",IFERROR(1/(1/MIN(IF((Batches!$A$4:$A$1503=$A64)*(Batches!$C$4:$C$1503&lt;&gt;"")*(Batches!$K$4:$K$1503&gt;0),Batches!$C$4:$C$1503))),""))</f>
        <v/>
      </c>
      <c r="I64" s="18" t="str">
        <f t="shared" si="0"/>
        <v/>
      </c>
    </row>
    <row r="65" spans="1:9" x14ac:dyDescent="0.3">
      <c r="A65" s="17"/>
      <c r="B65" s="17"/>
      <c r="C65" s="17"/>
      <c r="D65" s="17"/>
      <c r="E65" s="17"/>
      <c r="F65" s="17"/>
      <c r="G65" s="18" t="str">
        <f>IF($A65="","",SUMIFS(Batches!$K:$K,Batches!$A:$A,$A65))</f>
        <v/>
      </c>
      <c r="H65" s="19" t="str">
        <f t="array" ref="H65">IF($A65="","",IFERROR(1/(1/MIN(IF((Batches!$A$4:$A$1503=$A65)*(Batches!$C$4:$C$1503&lt;&gt;"")*(Batches!$K$4:$K$1503&gt;0),Batches!$C$4:$C$1503))),""))</f>
        <v/>
      </c>
      <c r="I65" s="18" t="str">
        <f t="shared" si="0"/>
        <v/>
      </c>
    </row>
    <row r="66" spans="1:9" x14ac:dyDescent="0.3">
      <c r="A66" s="17"/>
      <c r="B66" s="17"/>
      <c r="C66" s="17"/>
      <c r="D66" s="17"/>
      <c r="E66" s="17"/>
      <c r="F66" s="17"/>
      <c r="G66" s="18" t="str">
        <f>IF($A66="","",SUMIFS(Batches!$K:$K,Batches!$A:$A,$A66))</f>
        <v/>
      </c>
      <c r="H66" s="19" t="str">
        <f t="array" ref="H66">IF($A66="","",IFERROR(1/(1/MIN(IF((Batches!$A$4:$A$1503=$A66)*(Batches!$C$4:$C$1503&lt;&gt;"")*(Batches!$K$4:$K$1503&gt;0),Batches!$C$4:$C$1503))),""))</f>
        <v/>
      </c>
      <c r="I66" s="18" t="str">
        <f t="shared" si="0"/>
        <v/>
      </c>
    </row>
    <row r="67" spans="1:9" x14ac:dyDescent="0.3">
      <c r="A67" s="17"/>
      <c r="B67" s="17"/>
      <c r="C67" s="17"/>
      <c r="D67" s="17"/>
      <c r="E67" s="17"/>
      <c r="F67" s="17"/>
      <c r="G67" s="18" t="str">
        <f>IF($A67="","",SUMIFS(Batches!$K:$K,Batches!$A:$A,$A67))</f>
        <v/>
      </c>
      <c r="H67" s="19" t="str">
        <f t="array" ref="H67">IF($A67="","",IFERROR(1/(1/MIN(IF((Batches!$A$4:$A$1503=$A67)*(Batches!$C$4:$C$1503&lt;&gt;"")*(Batches!$K$4:$K$1503&gt;0),Batches!$C$4:$C$1503))),""))</f>
        <v/>
      </c>
      <c r="I67" s="18" t="str">
        <f t="shared" si="0"/>
        <v/>
      </c>
    </row>
    <row r="68" spans="1:9" x14ac:dyDescent="0.3">
      <c r="A68" s="17"/>
      <c r="B68" s="17"/>
      <c r="C68" s="17"/>
      <c r="D68" s="17"/>
      <c r="E68" s="17"/>
      <c r="F68" s="17"/>
      <c r="G68" s="18" t="str">
        <f>IF($A68="","",SUMIFS(Batches!$K:$K,Batches!$A:$A,$A68))</f>
        <v/>
      </c>
      <c r="H68" s="19" t="str">
        <f t="array" ref="H68">IF($A68="","",IFERROR(1/(1/MIN(IF((Batches!$A$4:$A$1503=$A68)*(Batches!$C$4:$C$1503&lt;&gt;"")*(Batches!$K$4:$K$1503&gt;0),Batches!$C$4:$C$1503))),""))</f>
        <v/>
      </c>
      <c r="I68" s="18" t="str">
        <f t="shared" ref="I68:I131" si="1">IF($A68="","",IF(G68&lt;=N(F68),"Reorder","OK"))</f>
        <v/>
      </c>
    </row>
    <row r="69" spans="1:9" x14ac:dyDescent="0.3">
      <c r="A69" s="17"/>
      <c r="B69" s="17"/>
      <c r="C69" s="17"/>
      <c r="D69" s="17"/>
      <c r="E69" s="17"/>
      <c r="F69" s="17"/>
      <c r="G69" s="18" t="str">
        <f>IF($A69="","",SUMIFS(Batches!$K:$K,Batches!$A:$A,$A69))</f>
        <v/>
      </c>
      <c r="H69" s="19" t="str">
        <f t="array" ref="H69">IF($A69="","",IFERROR(1/(1/MIN(IF((Batches!$A$4:$A$1503=$A69)*(Batches!$C$4:$C$1503&lt;&gt;"")*(Batches!$K$4:$K$1503&gt;0),Batches!$C$4:$C$1503))),""))</f>
        <v/>
      </c>
      <c r="I69" s="18" t="str">
        <f t="shared" si="1"/>
        <v/>
      </c>
    </row>
    <row r="70" spans="1:9" x14ac:dyDescent="0.3">
      <c r="A70" s="17"/>
      <c r="B70" s="17"/>
      <c r="C70" s="17"/>
      <c r="D70" s="17"/>
      <c r="E70" s="17"/>
      <c r="F70" s="17"/>
      <c r="G70" s="18" t="str">
        <f>IF($A70="","",SUMIFS(Batches!$K:$K,Batches!$A:$A,$A70))</f>
        <v/>
      </c>
      <c r="H70" s="19" t="str">
        <f t="array" ref="H70">IF($A70="","",IFERROR(1/(1/MIN(IF((Batches!$A$4:$A$1503=$A70)*(Batches!$C$4:$C$1503&lt;&gt;"")*(Batches!$K$4:$K$1503&gt;0),Batches!$C$4:$C$1503))),""))</f>
        <v/>
      </c>
      <c r="I70" s="18" t="str">
        <f t="shared" si="1"/>
        <v/>
      </c>
    </row>
    <row r="71" spans="1:9" x14ac:dyDescent="0.3">
      <c r="A71" s="17"/>
      <c r="B71" s="17"/>
      <c r="C71" s="17"/>
      <c r="D71" s="17"/>
      <c r="E71" s="17"/>
      <c r="F71" s="17"/>
      <c r="G71" s="18" t="str">
        <f>IF($A71="","",SUMIFS(Batches!$K:$K,Batches!$A:$A,$A71))</f>
        <v/>
      </c>
      <c r="H71" s="19" t="str">
        <f t="array" ref="H71">IF($A71="","",IFERROR(1/(1/MIN(IF((Batches!$A$4:$A$1503=$A71)*(Batches!$C$4:$C$1503&lt;&gt;"")*(Batches!$K$4:$K$1503&gt;0),Batches!$C$4:$C$1503))),""))</f>
        <v/>
      </c>
      <c r="I71" s="18" t="str">
        <f t="shared" si="1"/>
        <v/>
      </c>
    </row>
    <row r="72" spans="1:9" x14ac:dyDescent="0.3">
      <c r="A72" s="17"/>
      <c r="B72" s="17"/>
      <c r="C72" s="17"/>
      <c r="D72" s="17"/>
      <c r="E72" s="17"/>
      <c r="F72" s="17"/>
      <c r="G72" s="18" t="str">
        <f>IF($A72="","",SUMIFS(Batches!$K:$K,Batches!$A:$A,$A72))</f>
        <v/>
      </c>
      <c r="H72" s="19" t="str">
        <f t="array" ref="H72">IF($A72="","",IFERROR(1/(1/MIN(IF((Batches!$A$4:$A$1503=$A72)*(Batches!$C$4:$C$1503&lt;&gt;"")*(Batches!$K$4:$K$1503&gt;0),Batches!$C$4:$C$1503))),""))</f>
        <v/>
      </c>
      <c r="I72" s="18" t="str">
        <f t="shared" si="1"/>
        <v/>
      </c>
    </row>
    <row r="73" spans="1:9" x14ac:dyDescent="0.3">
      <c r="A73" s="17"/>
      <c r="B73" s="17"/>
      <c r="C73" s="17"/>
      <c r="D73" s="17"/>
      <c r="E73" s="17"/>
      <c r="F73" s="17"/>
      <c r="G73" s="18" t="str">
        <f>IF($A73="","",SUMIFS(Batches!$K:$K,Batches!$A:$A,$A73))</f>
        <v/>
      </c>
      <c r="H73" s="19" t="str">
        <f t="array" ref="H73">IF($A73="","",IFERROR(1/(1/MIN(IF((Batches!$A$4:$A$1503=$A73)*(Batches!$C$4:$C$1503&lt;&gt;"")*(Batches!$K$4:$K$1503&gt;0),Batches!$C$4:$C$1503))),""))</f>
        <v/>
      </c>
      <c r="I73" s="18" t="str">
        <f t="shared" si="1"/>
        <v/>
      </c>
    </row>
    <row r="74" spans="1:9" x14ac:dyDescent="0.3">
      <c r="A74" s="17"/>
      <c r="B74" s="17"/>
      <c r="C74" s="17"/>
      <c r="D74" s="17"/>
      <c r="E74" s="17"/>
      <c r="F74" s="17"/>
      <c r="G74" s="18" t="str">
        <f>IF($A74="","",SUMIFS(Batches!$K:$K,Batches!$A:$A,$A74))</f>
        <v/>
      </c>
      <c r="H74" s="19" t="str">
        <f t="array" ref="H74">IF($A74="","",IFERROR(1/(1/MIN(IF((Batches!$A$4:$A$1503=$A74)*(Batches!$C$4:$C$1503&lt;&gt;"")*(Batches!$K$4:$K$1503&gt;0),Batches!$C$4:$C$1503))),""))</f>
        <v/>
      </c>
      <c r="I74" s="18" t="str">
        <f t="shared" si="1"/>
        <v/>
      </c>
    </row>
    <row r="75" spans="1:9" x14ac:dyDescent="0.3">
      <c r="A75" s="17"/>
      <c r="B75" s="17"/>
      <c r="C75" s="17"/>
      <c r="D75" s="17"/>
      <c r="E75" s="17"/>
      <c r="F75" s="17"/>
      <c r="G75" s="18" t="str">
        <f>IF($A75="","",SUMIFS(Batches!$K:$K,Batches!$A:$A,$A75))</f>
        <v/>
      </c>
      <c r="H75" s="19" t="str">
        <f t="array" ref="H75">IF($A75="","",IFERROR(1/(1/MIN(IF((Batches!$A$4:$A$1503=$A75)*(Batches!$C$4:$C$1503&lt;&gt;"")*(Batches!$K$4:$K$1503&gt;0),Batches!$C$4:$C$1503))),""))</f>
        <v/>
      </c>
      <c r="I75" s="18" t="str">
        <f t="shared" si="1"/>
        <v/>
      </c>
    </row>
    <row r="76" spans="1:9" x14ac:dyDescent="0.3">
      <c r="A76" s="17"/>
      <c r="B76" s="17"/>
      <c r="C76" s="17"/>
      <c r="D76" s="17"/>
      <c r="E76" s="17"/>
      <c r="F76" s="17"/>
      <c r="G76" s="18" t="str">
        <f>IF($A76="","",SUMIFS(Batches!$K:$K,Batches!$A:$A,$A76))</f>
        <v/>
      </c>
      <c r="H76" s="19" t="str">
        <f t="array" ref="H76">IF($A76="","",IFERROR(1/(1/MIN(IF((Batches!$A$4:$A$1503=$A76)*(Batches!$C$4:$C$1503&lt;&gt;"")*(Batches!$K$4:$K$1503&gt;0),Batches!$C$4:$C$1503))),""))</f>
        <v/>
      </c>
      <c r="I76" s="18" t="str">
        <f t="shared" si="1"/>
        <v/>
      </c>
    </row>
    <row r="77" spans="1:9" x14ac:dyDescent="0.3">
      <c r="A77" s="17"/>
      <c r="B77" s="17"/>
      <c r="C77" s="17"/>
      <c r="D77" s="17"/>
      <c r="E77" s="17"/>
      <c r="F77" s="17"/>
      <c r="G77" s="18" t="str">
        <f>IF($A77="","",SUMIFS(Batches!$K:$K,Batches!$A:$A,$A77))</f>
        <v/>
      </c>
      <c r="H77" s="19" t="str">
        <f t="array" ref="H77">IF($A77="","",IFERROR(1/(1/MIN(IF((Batches!$A$4:$A$1503=$A77)*(Batches!$C$4:$C$1503&lt;&gt;"")*(Batches!$K$4:$K$1503&gt;0),Batches!$C$4:$C$1503))),""))</f>
        <v/>
      </c>
      <c r="I77" s="18" t="str">
        <f t="shared" si="1"/>
        <v/>
      </c>
    </row>
    <row r="78" spans="1:9" x14ac:dyDescent="0.3">
      <c r="A78" s="17"/>
      <c r="B78" s="17"/>
      <c r="C78" s="17"/>
      <c r="D78" s="17"/>
      <c r="E78" s="17"/>
      <c r="F78" s="17"/>
      <c r="G78" s="18" t="str">
        <f>IF($A78="","",SUMIFS(Batches!$K:$K,Batches!$A:$A,$A78))</f>
        <v/>
      </c>
      <c r="H78" s="19" t="str">
        <f t="array" ref="H78">IF($A78="","",IFERROR(1/(1/MIN(IF((Batches!$A$4:$A$1503=$A78)*(Batches!$C$4:$C$1503&lt;&gt;"")*(Batches!$K$4:$K$1503&gt;0),Batches!$C$4:$C$1503))),""))</f>
        <v/>
      </c>
      <c r="I78" s="18" t="str">
        <f t="shared" si="1"/>
        <v/>
      </c>
    </row>
    <row r="79" spans="1:9" x14ac:dyDescent="0.3">
      <c r="A79" s="17"/>
      <c r="B79" s="17"/>
      <c r="C79" s="17"/>
      <c r="D79" s="17"/>
      <c r="E79" s="17"/>
      <c r="F79" s="17"/>
      <c r="G79" s="18" t="str">
        <f>IF($A79="","",SUMIFS(Batches!$K:$K,Batches!$A:$A,$A79))</f>
        <v/>
      </c>
      <c r="H79" s="19" t="str">
        <f t="array" ref="H79">IF($A79="","",IFERROR(1/(1/MIN(IF((Batches!$A$4:$A$1503=$A79)*(Batches!$C$4:$C$1503&lt;&gt;"")*(Batches!$K$4:$K$1503&gt;0),Batches!$C$4:$C$1503))),""))</f>
        <v/>
      </c>
      <c r="I79" s="18" t="str">
        <f t="shared" si="1"/>
        <v/>
      </c>
    </row>
    <row r="80" spans="1:9" x14ac:dyDescent="0.3">
      <c r="A80" s="17"/>
      <c r="B80" s="17"/>
      <c r="C80" s="17"/>
      <c r="D80" s="17"/>
      <c r="E80" s="17"/>
      <c r="F80" s="17"/>
      <c r="G80" s="18" t="str">
        <f>IF($A80="","",SUMIFS(Batches!$K:$K,Batches!$A:$A,$A80))</f>
        <v/>
      </c>
      <c r="H80" s="19" t="str">
        <f t="array" ref="H80">IF($A80="","",IFERROR(1/(1/MIN(IF((Batches!$A$4:$A$1503=$A80)*(Batches!$C$4:$C$1503&lt;&gt;"")*(Batches!$K$4:$K$1503&gt;0),Batches!$C$4:$C$1503))),""))</f>
        <v/>
      </c>
      <c r="I80" s="18" t="str">
        <f t="shared" si="1"/>
        <v/>
      </c>
    </row>
    <row r="81" spans="1:9" x14ac:dyDescent="0.3">
      <c r="A81" s="17"/>
      <c r="B81" s="17"/>
      <c r="C81" s="17"/>
      <c r="D81" s="17"/>
      <c r="E81" s="17"/>
      <c r="F81" s="17"/>
      <c r="G81" s="18" t="str">
        <f>IF($A81="","",SUMIFS(Batches!$K:$K,Batches!$A:$A,$A81))</f>
        <v/>
      </c>
      <c r="H81" s="19" t="str">
        <f t="array" ref="H81">IF($A81="","",IFERROR(1/(1/MIN(IF((Batches!$A$4:$A$1503=$A81)*(Batches!$C$4:$C$1503&lt;&gt;"")*(Batches!$K$4:$K$1503&gt;0),Batches!$C$4:$C$1503))),""))</f>
        <v/>
      </c>
      <c r="I81" s="18" t="str">
        <f t="shared" si="1"/>
        <v/>
      </c>
    </row>
    <row r="82" spans="1:9" x14ac:dyDescent="0.3">
      <c r="A82" s="17"/>
      <c r="B82" s="17"/>
      <c r="C82" s="17"/>
      <c r="D82" s="17"/>
      <c r="E82" s="17"/>
      <c r="F82" s="17"/>
      <c r="G82" s="18" t="str">
        <f>IF($A82="","",SUMIFS(Batches!$K:$K,Batches!$A:$A,$A82))</f>
        <v/>
      </c>
      <c r="H82" s="19" t="str">
        <f t="array" ref="H82">IF($A82="","",IFERROR(1/(1/MIN(IF((Batches!$A$4:$A$1503=$A82)*(Batches!$C$4:$C$1503&lt;&gt;"")*(Batches!$K$4:$K$1503&gt;0),Batches!$C$4:$C$1503))),""))</f>
        <v/>
      </c>
      <c r="I82" s="18" t="str">
        <f t="shared" si="1"/>
        <v/>
      </c>
    </row>
    <row r="83" spans="1:9" x14ac:dyDescent="0.3">
      <c r="A83" s="17"/>
      <c r="B83" s="17"/>
      <c r="C83" s="17"/>
      <c r="D83" s="17"/>
      <c r="E83" s="17"/>
      <c r="F83" s="17"/>
      <c r="G83" s="18" t="str">
        <f>IF($A83="","",SUMIFS(Batches!$K:$K,Batches!$A:$A,$A83))</f>
        <v/>
      </c>
      <c r="H83" s="19" t="str">
        <f t="array" ref="H83">IF($A83="","",IFERROR(1/(1/MIN(IF((Batches!$A$4:$A$1503=$A83)*(Batches!$C$4:$C$1503&lt;&gt;"")*(Batches!$K$4:$K$1503&gt;0),Batches!$C$4:$C$1503))),""))</f>
        <v/>
      </c>
      <c r="I83" s="18" t="str">
        <f t="shared" si="1"/>
        <v/>
      </c>
    </row>
    <row r="84" spans="1:9" x14ac:dyDescent="0.3">
      <c r="A84" s="17"/>
      <c r="B84" s="17"/>
      <c r="C84" s="17"/>
      <c r="D84" s="17"/>
      <c r="E84" s="17"/>
      <c r="F84" s="17"/>
      <c r="G84" s="18" t="str">
        <f>IF($A84="","",SUMIFS(Batches!$K:$K,Batches!$A:$A,$A84))</f>
        <v/>
      </c>
      <c r="H84" s="19" t="str">
        <f t="array" ref="H84">IF($A84="","",IFERROR(1/(1/MIN(IF((Batches!$A$4:$A$1503=$A84)*(Batches!$C$4:$C$1503&lt;&gt;"")*(Batches!$K$4:$K$1503&gt;0),Batches!$C$4:$C$1503))),""))</f>
        <v/>
      </c>
      <c r="I84" s="18" t="str">
        <f t="shared" si="1"/>
        <v/>
      </c>
    </row>
    <row r="85" spans="1:9" x14ac:dyDescent="0.3">
      <c r="A85" s="17"/>
      <c r="B85" s="17"/>
      <c r="C85" s="17"/>
      <c r="D85" s="17"/>
      <c r="E85" s="17"/>
      <c r="F85" s="17"/>
      <c r="G85" s="18" t="str">
        <f>IF($A85="","",SUMIFS(Batches!$K:$K,Batches!$A:$A,$A85))</f>
        <v/>
      </c>
      <c r="H85" s="19" t="str">
        <f t="array" ref="H85">IF($A85="","",IFERROR(1/(1/MIN(IF((Batches!$A$4:$A$1503=$A85)*(Batches!$C$4:$C$1503&lt;&gt;"")*(Batches!$K$4:$K$1503&gt;0),Batches!$C$4:$C$1503))),""))</f>
        <v/>
      </c>
      <c r="I85" s="18" t="str">
        <f t="shared" si="1"/>
        <v/>
      </c>
    </row>
    <row r="86" spans="1:9" x14ac:dyDescent="0.3">
      <c r="A86" s="17"/>
      <c r="B86" s="17"/>
      <c r="C86" s="17"/>
      <c r="D86" s="17"/>
      <c r="E86" s="17"/>
      <c r="F86" s="17"/>
      <c r="G86" s="18" t="str">
        <f>IF($A86="","",SUMIFS(Batches!$K:$K,Batches!$A:$A,$A86))</f>
        <v/>
      </c>
      <c r="H86" s="19" t="str">
        <f t="array" ref="H86">IF($A86="","",IFERROR(1/(1/MIN(IF((Batches!$A$4:$A$1503=$A86)*(Batches!$C$4:$C$1503&lt;&gt;"")*(Batches!$K$4:$K$1503&gt;0),Batches!$C$4:$C$1503))),""))</f>
        <v/>
      </c>
      <c r="I86" s="18" t="str">
        <f t="shared" si="1"/>
        <v/>
      </c>
    </row>
    <row r="87" spans="1:9" x14ac:dyDescent="0.3">
      <c r="A87" s="17"/>
      <c r="B87" s="17"/>
      <c r="C87" s="17"/>
      <c r="D87" s="17"/>
      <c r="E87" s="17"/>
      <c r="F87" s="17"/>
      <c r="G87" s="18" t="str">
        <f>IF($A87="","",SUMIFS(Batches!$K:$K,Batches!$A:$A,$A87))</f>
        <v/>
      </c>
      <c r="H87" s="19" t="str">
        <f t="array" ref="H87">IF($A87="","",IFERROR(1/(1/MIN(IF((Batches!$A$4:$A$1503=$A87)*(Batches!$C$4:$C$1503&lt;&gt;"")*(Batches!$K$4:$K$1503&gt;0),Batches!$C$4:$C$1503))),""))</f>
        <v/>
      </c>
      <c r="I87" s="18" t="str">
        <f t="shared" si="1"/>
        <v/>
      </c>
    </row>
    <row r="88" spans="1:9" x14ac:dyDescent="0.3">
      <c r="A88" s="17"/>
      <c r="B88" s="17"/>
      <c r="C88" s="17"/>
      <c r="D88" s="17"/>
      <c r="E88" s="17"/>
      <c r="F88" s="17"/>
      <c r="G88" s="18" t="str">
        <f>IF($A88="","",SUMIFS(Batches!$K:$K,Batches!$A:$A,$A88))</f>
        <v/>
      </c>
      <c r="H88" s="19" t="str">
        <f t="array" ref="H88">IF($A88="","",IFERROR(1/(1/MIN(IF((Batches!$A$4:$A$1503=$A88)*(Batches!$C$4:$C$1503&lt;&gt;"")*(Batches!$K$4:$K$1503&gt;0),Batches!$C$4:$C$1503))),""))</f>
        <v/>
      </c>
      <c r="I88" s="18" t="str">
        <f t="shared" si="1"/>
        <v/>
      </c>
    </row>
    <row r="89" spans="1:9" x14ac:dyDescent="0.3">
      <c r="A89" s="17"/>
      <c r="B89" s="17"/>
      <c r="C89" s="17"/>
      <c r="D89" s="17"/>
      <c r="E89" s="17"/>
      <c r="F89" s="17"/>
      <c r="G89" s="18" t="str">
        <f>IF($A89="","",SUMIFS(Batches!$K:$K,Batches!$A:$A,$A89))</f>
        <v/>
      </c>
      <c r="H89" s="19" t="str">
        <f t="array" ref="H89">IF($A89="","",IFERROR(1/(1/MIN(IF((Batches!$A$4:$A$1503=$A89)*(Batches!$C$4:$C$1503&lt;&gt;"")*(Batches!$K$4:$K$1503&gt;0),Batches!$C$4:$C$1503))),""))</f>
        <v/>
      </c>
      <c r="I89" s="18" t="str">
        <f t="shared" si="1"/>
        <v/>
      </c>
    </row>
    <row r="90" spans="1:9" x14ac:dyDescent="0.3">
      <c r="A90" s="17"/>
      <c r="B90" s="17"/>
      <c r="C90" s="17"/>
      <c r="D90" s="17"/>
      <c r="E90" s="17"/>
      <c r="F90" s="17"/>
      <c r="G90" s="18" t="str">
        <f>IF($A90="","",SUMIFS(Batches!$K:$K,Batches!$A:$A,$A90))</f>
        <v/>
      </c>
      <c r="H90" s="19" t="str">
        <f t="array" ref="H90">IF($A90="","",IFERROR(1/(1/MIN(IF((Batches!$A$4:$A$1503=$A90)*(Batches!$C$4:$C$1503&lt;&gt;"")*(Batches!$K$4:$K$1503&gt;0),Batches!$C$4:$C$1503))),""))</f>
        <v/>
      </c>
      <c r="I90" s="18" t="str">
        <f t="shared" si="1"/>
        <v/>
      </c>
    </row>
    <row r="91" spans="1:9" x14ac:dyDescent="0.3">
      <c r="A91" s="17"/>
      <c r="B91" s="17"/>
      <c r="C91" s="17"/>
      <c r="D91" s="17"/>
      <c r="E91" s="17"/>
      <c r="F91" s="17"/>
      <c r="G91" s="18" t="str">
        <f>IF($A91="","",SUMIFS(Batches!$K:$K,Batches!$A:$A,$A91))</f>
        <v/>
      </c>
      <c r="H91" s="19" t="str">
        <f t="array" ref="H91">IF($A91="","",IFERROR(1/(1/MIN(IF((Batches!$A$4:$A$1503=$A91)*(Batches!$C$4:$C$1503&lt;&gt;"")*(Batches!$K$4:$K$1503&gt;0),Batches!$C$4:$C$1503))),""))</f>
        <v/>
      </c>
      <c r="I91" s="18" t="str">
        <f t="shared" si="1"/>
        <v/>
      </c>
    </row>
    <row r="92" spans="1:9" x14ac:dyDescent="0.3">
      <c r="A92" s="17"/>
      <c r="B92" s="17"/>
      <c r="C92" s="17"/>
      <c r="D92" s="17"/>
      <c r="E92" s="17"/>
      <c r="F92" s="17"/>
      <c r="G92" s="18" t="str">
        <f>IF($A92="","",SUMIFS(Batches!$K:$K,Batches!$A:$A,$A92))</f>
        <v/>
      </c>
      <c r="H92" s="19" t="str">
        <f t="array" ref="H92">IF($A92="","",IFERROR(1/(1/MIN(IF((Batches!$A$4:$A$1503=$A92)*(Batches!$C$4:$C$1503&lt;&gt;"")*(Batches!$K$4:$K$1503&gt;0),Batches!$C$4:$C$1503))),""))</f>
        <v/>
      </c>
      <c r="I92" s="18" t="str">
        <f t="shared" si="1"/>
        <v/>
      </c>
    </row>
    <row r="93" spans="1:9" x14ac:dyDescent="0.3">
      <c r="A93" s="17"/>
      <c r="B93" s="17"/>
      <c r="C93" s="17"/>
      <c r="D93" s="17"/>
      <c r="E93" s="17"/>
      <c r="F93" s="17"/>
      <c r="G93" s="18" t="str">
        <f>IF($A93="","",SUMIFS(Batches!$K:$K,Batches!$A:$A,$A93))</f>
        <v/>
      </c>
      <c r="H93" s="19" t="str">
        <f t="array" ref="H93">IF($A93="","",IFERROR(1/(1/MIN(IF((Batches!$A$4:$A$1503=$A93)*(Batches!$C$4:$C$1503&lt;&gt;"")*(Batches!$K$4:$K$1503&gt;0),Batches!$C$4:$C$1503))),""))</f>
        <v/>
      </c>
      <c r="I93" s="18" t="str">
        <f t="shared" si="1"/>
        <v/>
      </c>
    </row>
    <row r="94" spans="1:9" x14ac:dyDescent="0.3">
      <c r="A94" s="17"/>
      <c r="B94" s="17"/>
      <c r="C94" s="17"/>
      <c r="D94" s="17"/>
      <c r="E94" s="17"/>
      <c r="F94" s="17"/>
      <c r="G94" s="18" t="str">
        <f>IF($A94="","",SUMIFS(Batches!$K:$K,Batches!$A:$A,$A94))</f>
        <v/>
      </c>
      <c r="H94" s="19" t="str">
        <f t="array" ref="H94">IF($A94="","",IFERROR(1/(1/MIN(IF((Batches!$A$4:$A$1503=$A94)*(Batches!$C$4:$C$1503&lt;&gt;"")*(Batches!$K$4:$K$1503&gt;0),Batches!$C$4:$C$1503))),""))</f>
        <v/>
      </c>
      <c r="I94" s="18" t="str">
        <f t="shared" si="1"/>
        <v/>
      </c>
    </row>
    <row r="95" spans="1:9" x14ac:dyDescent="0.3">
      <c r="A95" s="17"/>
      <c r="B95" s="17"/>
      <c r="C95" s="17"/>
      <c r="D95" s="17"/>
      <c r="E95" s="17"/>
      <c r="F95" s="17"/>
      <c r="G95" s="18" t="str">
        <f>IF($A95="","",SUMIFS(Batches!$K:$K,Batches!$A:$A,$A95))</f>
        <v/>
      </c>
      <c r="H95" s="19" t="str">
        <f t="array" ref="H95">IF($A95="","",IFERROR(1/(1/MIN(IF((Batches!$A$4:$A$1503=$A95)*(Batches!$C$4:$C$1503&lt;&gt;"")*(Batches!$K$4:$K$1503&gt;0),Batches!$C$4:$C$1503))),""))</f>
        <v/>
      </c>
      <c r="I95" s="18" t="str">
        <f t="shared" si="1"/>
        <v/>
      </c>
    </row>
    <row r="96" spans="1:9" x14ac:dyDescent="0.3">
      <c r="A96" s="17"/>
      <c r="B96" s="17"/>
      <c r="C96" s="17"/>
      <c r="D96" s="17"/>
      <c r="E96" s="17"/>
      <c r="F96" s="17"/>
      <c r="G96" s="18" t="str">
        <f>IF($A96="","",SUMIFS(Batches!$K:$K,Batches!$A:$A,$A96))</f>
        <v/>
      </c>
      <c r="H96" s="19" t="str">
        <f t="array" ref="H96">IF($A96="","",IFERROR(1/(1/MIN(IF((Batches!$A$4:$A$1503=$A96)*(Batches!$C$4:$C$1503&lt;&gt;"")*(Batches!$K$4:$K$1503&gt;0),Batches!$C$4:$C$1503))),""))</f>
        <v/>
      </c>
      <c r="I96" s="18" t="str">
        <f t="shared" si="1"/>
        <v/>
      </c>
    </row>
    <row r="97" spans="1:9" x14ac:dyDescent="0.3">
      <c r="A97" s="17"/>
      <c r="B97" s="17"/>
      <c r="C97" s="17"/>
      <c r="D97" s="17"/>
      <c r="E97" s="17"/>
      <c r="F97" s="17"/>
      <c r="G97" s="18" t="str">
        <f>IF($A97="","",SUMIFS(Batches!$K:$K,Batches!$A:$A,$A97))</f>
        <v/>
      </c>
      <c r="H97" s="19" t="str">
        <f t="array" ref="H97">IF($A97="","",IFERROR(1/(1/MIN(IF((Batches!$A$4:$A$1503=$A97)*(Batches!$C$4:$C$1503&lt;&gt;"")*(Batches!$K$4:$K$1503&gt;0),Batches!$C$4:$C$1503))),""))</f>
        <v/>
      </c>
      <c r="I97" s="18" t="str">
        <f t="shared" si="1"/>
        <v/>
      </c>
    </row>
    <row r="98" spans="1:9" x14ac:dyDescent="0.3">
      <c r="A98" s="17"/>
      <c r="B98" s="17"/>
      <c r="C98" s="17"/>
      <c r="D98" s="17"/>
      <c r="E98" s="17"/>
      <c r="F98" s="17"/>
      <c r="G98" s="18" t="str">
        <f>IF($A98="","",SUMIFS(Batches!$K:$K,Batches!$A:$A,$A98))</f>
        <v/>
      </c>
      <c r="H98" s="19" t="str">
        <f t="array" ref="H98">IF($A98="","",IFERROR(1/(1/MIN(IF((Batches!$A$4:$A$1503=$A98)*(Batches!$C$4:$C$1503&lt;&gt;"")*(Batches!$K$4:$K$1503&gt;0),Batches!$C$4:$C$1503))),""))</f>
        <v/>
      </c>
      <c r="I98" s="18" t="str">
        <f t="shared" si="1"/>
        <v/>
      </c>
    </row>
    <row r="99" spans="1:9" x14ac:dyDescent="0.3">
      <c r="A99" s="17"/>
      <c r="B99" s="17"/>
      <c r="C99" s="17"/>
      <c r="D99" s="17"/>
      <c r="E99" s="17"/>
      <c r="F99" s="17"/>
      <c r="G99" s="18" t="str">
        <f>IF($A99="","",SUMIFS(Batches!$K:$K,Batches!$A:$A,$A99))</f>
        <v/>
      </c>
      <c r="H99" s="19" t="str">
        <f t="array" ref="H99">IF($A99="","",IFERROR(1/(1/MIN(IF((Batches!$A$4:$A$1503=$A99)*(Batches!$C$4:$C$1503&lt;&gt;"")*(Batches!$K$4:$K$1503&gt;0),Batches!$C$4:$C$1503))),""))</f>
        <v/>
      </c>
      <c r="I99" s="18" t="str">
        <f t="shared" si="1"/>
        <v/>
      </c>
    </row>
    <row r="100" spans="1:9" x14ac:dyDescent="0.3">
      <c r="A100" s="17"/>
      <c r="B100" s="17"/>
      <c r="C100" s="17"/>
      <c r="D100" s="17"/>
      <c r="E100" s="17"/>
      <c r="F100" s="17"/>
      <c r="G100" s="18" t="str">
        <f>IF($A100="","",SUMIFS(Batches!$K:$K,Batches!$A:$A,$A100))</f>
        <v/>
      </c>
      <c r="H100" s="19" t="str">
        <f t="array" ref="H100">IF($A100="","",IFERROR(1/(1/MIN(IF((Batches!$A$4:$A$1503=$A100)*(Batches!$C$4:$C$1503&lt;&gt;"")*(Batches!$K$4:$K$1503&gt;0),Batches!$C$4:$C$1503))),""))</f>
        <v/>
      </c>
      <c r="I100" s="18" t="str">
        <f t="shared" si="1"/>
        <v/>
      </c>
    </row>
    <row r="101" spans="1:9" x14ac:dyDescent="0.3">
      <c r="A101" s="17"/>
      <c r="B101" s="17"/>
      <c r="C101" s="17"/>
      <c r="D101" s="17"/>
      <c r="E101" s="17"/>
      <c r="F101" s="17"/>
      <c r="G101" s="18" t="str">
        <f>IF($A101="","",SUMIFS(Batches!$K:$K,Batches!$A:$A,$A101))</f>
        <v/>
      </c>
      <c r="H101" s="19" t="str">
        <f t="array" ref="H101">IF($A101="","",IFERROR(1/(1/MIN(IF((Batches!$A$4:$A$1503=$A101)*(Batches!$C$4:$C$1503&lt;&gt;"")*(Batches!$K$4:$K$1503&gt;0),Batches!$C$4:$C$1503))),""))</f>
        <v/>
      </c>
      <c r="I101" s="18" t="str">
        <f t="shared" si="1"/>
        <v/>
      </c>
    </row>
    <row r="102" spans="1:9" x14ac:dyDescent="0.3">
      <c r="A102" s="17"/>
      <c r="B102" s="17"/>
      <c r="C102" s="17"/>
      <c r="D102" s="17"/>
      <c r="E102" s="17"/>
      <c r="F102" s="17"/>
      <c r="G102" s="18" t="str">
        <f>IF($A102="","",SUMIFS(Batches!$K:$K,Batches!$A:$A,$A102))</f>
        <v/>
      </c>
      <c r="H102" s="19" t="str">
        <f t="array" ref="H102">IF($A102="","",IFERROR(1/(1/MIN(IF((Batches!$A$4:$A$1503=$A102)*(Batches!$C$4:$C$1503&lt;&gt;"")*(Batches!$K$4:$K$1503&gt;0),Batches!$C$4:$C$1503))),""))</f>
        <v/>
      </c>
      <c r="I102" s="18" t="str">
        <f t="shared" si="1"/>
        <v/>
      </c>
    </row>
    <row r="103" spans="1:9" x14ac:dyDescent="0.3">
      <c r="A103" s="17"/>
      <c r="B103" s="17"/>
      <c r="C103" s="17"/>
      <c r="D103" s="17"/>
      <c r="E103" s="17"/>
      <c r="F103" s="17"/>
      <c r="G103" s="18" t="str">
        <f>IF($A103="","",SUMIFS(Batches!$K:$K,Batches!$A:$A,$A103))</f>
        <v/>
      </c>
      <c r="H103" s="19" t="str">
        <f t="array" ref="H103">IF($A103="","",IFERROR(1/(1/MIN(IF((Batches!$A$4:$A$1503=$A103)*(Batches!$C$4:$C$1503&lt;&gt;"")*(Batches!$K$4:$K$1503&gt;0),Batches!$C$4:$C$1503))),""))</f>
        <v/>
      </c>
      <c r="I103" s="18" t="str">
        <f t="shared" si="1"/>
        <v/>
      </c>
    </row>
    <row r="104" spans="1:9" x14ac:dyDescent="0.3">
      <c r="A104" s="17"/>
      <c r="B104" s="17"/>
      <c r="C104" s="17"/>
      <c r="D104" s="17"/>
      <c r="E104" s="17"/>
      <c r="F104" s="17"/>
      <c r="G104" s="18" t="str">
        <f>IF($A104="","",SUMIFS(Batches!$K:$K,Batches!$A:$A,$A104))</f>
        <v/>
      </c>
      <c r="H104" s="19" t="str">
        <f t="array" ref="H104">IF($A104="","",IFERROR(1/(1/MIN(IF((Batches!$A$4:$A$1503=$A104)*(Batches!$C$4:$C$1503&lt;&gt;"")*(Batches!$K$4:$K$1503&gt;0),Batches!$C$4:$C$1503))),""))</f>
        <v/>
      </c>
      <c r="I104" s="18" t="str">
        <f t="shared" si="1"/>
        <v/>
      </c>
    </row>
    <row r="105" spans="1:9" x14ac:dyDescent="0.3">
      <c r="A105" s="17"/>
      <c r="B105" s="17"/>
      <c r="C105" s="17"/>
      <c r="D105" s="17"/>
      <c r="E105" s="17"/>
      <c r="F105" s="17"/>
      <c r="G105" s="18" t="str">
        <f>IF($A105="","",SUMIFS(Batches!$K:$K,Batches!$A:$A,$A105))</f>
        <v/>
      </c>
      <c r="H105" s="19" t="str">
        <f t="array" ref="H105">IF($A105="","",IFERROR(1/(1/MIN(IF((Batches!$A$4:$A$1503=$A105)*(Batches!$C$4:$C$1503&lt;&gt;"")*(Batches!$K$4:$K$1503&gt;0),Batches!$C$4:$C$1503))),""))</f>
        <v/>
      </c>
      <c r="I105" s="18" t="str">
        <f t="shared" si="1"/>
        <v/>
      </c>
    </row>
    <row r="106" spans="1:9" x14ac:dyDescent="0.3">
      <c r="A106" s="17"/>
      <c r="B106" s="17"/>
      <c r="C106" s="17"/>
      <c r="D106" s="17"/>
      <c r="E106" s="17"/>
      <c r="F106" s="17"/>
      <c r="G106" s="18" t="str">
        <f>IF($A106="","",SUMIFS(Batches!$K:$K,Batches!$A:$A,$A106))</f>
        <v/>
      </c>
      <c r="H106" s="19" t="str">
        <f t="array" ref="H106">IF($A106="","",IFERROR(1/(1/MIN(IF((Batches!$A$4:$A$1503=$A106)*(Batches!$C$4:$C$1503&lt;&gt;"")*(Batches!$K$4:$K$1503&gt;0),Batches!$C$4:$C$1503))),""))</f>
        <v/>
      </c>
      <c r="I106" s="18" t="str">
        <f t="shared" si="1"/>
        <v/>
      </c>
    </row>
    <row r="107" spans="1:9" x14ac:dyDescent="0.3">
      <c r="A107" s="17"/>
      <c r="B107" s="17"/>
      <c r="C107" s="17"/>
      <c r="D107" s="17"/>
      <c r="E107" s="17"/>
      <c r="F107" s="17"/>
      <c r="G107" s="18" t="str">
        <f>IF($A107="","",SUMIFS(Batches!$K:$K,Batches!$A:$A,$A107))</f>
        <v/>
      </c>
      <c r="H107" s="19" t="str">
        <f t="array" ref="H107">IF($A107="","",IFERROR(1/(1/MIN(IF((Batches!$A$4:$A$1503=$A107)*(Batches!$C$4:$C$1503&lt;&gt;"")*(Batches!$K$4:$K$1503&gt;0),Batches!$C$4:$C$1503))),""))</f>
        <v/>
      </c>
      <c r="I107" s="18" t="str">
        <f t="shared" si="1"/>
        <v/>
      </c>
    </row>
    <row r="108" spans="1:9" x14ac:dyDescent="0.3">
      <c r="A108" s="17"/>
      <c r="B108" s="17"/>
      <c r="C108" s="17"/>
      <c r="D108" s="17"/>
      <c r="E108" s="17"/>
      <c r="F108" s="17"/>
      <c r="G108" s="18" t="str">
        <f>IF($A108="","",SUMIFS(Batches!$K:$K,Batches!$A:$A,$A108))</f>
        <v/>
      </c>
      <c r="H108" s="19" t="str">
        <f t="array" ref="H108">IF($A108="","",IFERROR(1/(1/MIN(IF((Batches!$A$4:$A$1503=$A108)*(Batches!$C$4:$C$1503&lt;&gt;"")*(Batches!$K$4:$K$1503&gt;0),Batches!$C$4:$C$1503))),""))</f>
        <v/>
      </c>
      <c r="I108" s="18" t="str">
        <f t="shared" si="1"/>
        <v/>
      </c>
    </row>
    <row r="109" spans="1:9" x14ac:dyDescent="0.3">
      <c r="A109" s="17"/>
      <c r="B109" s="17"/>
      <c r="C109" s="17"/>
      <c r="D109" s="17"/>
      <c r="E109" s="17"/>
      <c r="F109" s="17"/>
      <c r="G109" s="18" t="str">
        <f>IF($A109="","",SUMIFS(Batches!$K:$K,Batches!$A:$A,$A109))</f>
        <v/>
      </c>
      <c r="H109" s="19" t="str">
        <f t="array" ref="H109">IF($A109="","",IFERROR(1/(1/MIN(IF((Batches!$A$4:$A$1503=$A109)*(Batches!$C$4:$C$1503&lt;&gt;"")*(Batches!$K$4:$K$1503&gt;0),Batches!$C$4:$C$1503))),""))</f>
        <v/>
      </c>
      <c r="I109" s="18" t="str">
        <f t="shared" si="1"/>
        <v/>
      </c>
    </row>
    <row r="110" spans="1:9" x14ac:dyDescent="0.3">
      <c r="A110" s="17"/>
      <c r="B110" s="17"/>
      <c r="C110" s="17"/>
      <c r="D110" s="17"/>
      <c r="E110" s="17"/>
      <c r="F110" s="17"/>
      <c r="G110" s="18" t="str">
        <f>IF($A110="","",SUMIFS(Batches!$K:$K,Batches!$A:$A,$A110))</f>
        <v/>
      </c>
      <c r="H110" s="19" t="str">
        <f t="array" ref="H110">IF($A110="","",IFERROR(1/(1/MIN(IF((Batches!$A$4:$A$1503=$A110)*(Batches!$C$4:$C$1503&lt;&gt;"")*(Batches!$K$4:$K$1503&gt;0),Batches!$C$4:$C$1503))),""))</f>
        <v/>
      </c>
      <c r="I110" s="18" t="str">
        <f t="shared" si="1"/>
        <v/>
      </c>
    </row>
    <row r="111" spans="1:9" x14ac:dyDescent="0.3">
      <c r="A111" s="17"/>
      <c r="B111" s="17"/>
      <c r="C111" s="17"/>
      <c r="D111" s="17"/>
      <c r="E111" s="17"/>
      <c r="F111" s="17"/>
      <c r="G111" s="18" t="str">
        <f>IF($A111="","",SUMIFS(Batches!$K:$K,Batches!$A:$A,$A111))</f>
        <v/>
      </c>
      <c r="H111" s="19" t="str">
        <f t="array" ref="H111">IF($A111="","",IFERROR(1/(1/MIN(IF((Batches!$A$4:$A$1503=$A111)*(Batches!$C$4:$C$1503&lt;&gt;"")*(Batches!$K$4:$K$1503&gt;0),Batches!$C$4:$C$1503))),""))</f>
        <v/>
      </c>
      <c r="I111" s="18" t="str">
        <f t="shared" si="1"/>
        <v/>
      </c>
    </row>
    <row r="112" spans="1:9" x14ac:dyDescent="0.3">
      <c r="A112" s="17"/>
      <c r="B112" s="17"/>
      <c r="C112" s="17"/>
      <c r="D112" s="17"/>
      <c r="E112" s="17"/>
      <c r="F112" s="17"/>
      <c r="G112" s="18" t="str">
        <f>IF($A112="","",SUMIFS(Batches!$K:$K,Batches!$A:$A,$A112))</f>
        <v/>
      </c>
      <c r="H112" s="19" t="str">
        <f t="array" ref="H112">IF($A112="","",IFERROR(1/(1/MIN(IF((Batches!$A$4:$A$1503=$A112)*(Batches!$C$4:$C$1503&lt;&gt;"")*(Batches!$K$4:$K$1503&gt;0),Batches!$C$4:$C$1503))),""))</f>
        <v/>
      </c>
      <c r="I112" s="18" t="str">
        <f t="shared" si="1"/>
        <v/>
      </c>
    </row>
    <row r="113" spans="1:9" x14ac:dyDescent="0.3">
      <c r="A113" s="17"/>
      <c r="B113" s="17"/>
      <c r="C113" s="17"/>
      <c r="D113" s="17"/>
      <c r="E113" s="17"/>
      <c r="F113" s="17"/>
      <c r="G113" s="18" t="str">
        <f>IF($A113="","",SUMIFS(Batches!$K:$K,Batches!$A:$A,$A113))</f>
        <v/>
      </c>
      <c r="H113" s="19" t="str">
        <f t="array" ref="H113">IF($A113="","",IFERROR(1/(1/MIN(IF((Batches!$A$4:$A$1503=$A113)*(Batches!$C$4:$C$1503&lt;&gt;"")*(Batches!$K$4:$K$1503&gt;0),Batches!$C$4:$C$1503))),""))</f>
        <v/>
      </c>
      <c r="I113" s="18" t="str">
        <f t="shared" si="1"/>
        <v/>
      </c>
    </row>
    <row r="114" spans="1:9" x14ac:dyDescent="0.3">
      <c r="A114" s="17"/>
      <c r="B114" s="17"/>
      <c r="C114" s="17"/>
      <c r="D114" s="17"/>
      <c r="E114" s="17"/>
      <c r="F114" s="17"/>
      <c r="G114" s="18" t="str">
        <f>IF($A114="","",SUMIFS(Batches!$K:$K,Batches!$A:$A,$A114))</f>
        <v/>
      </c>
      <c r="H114" s="19" t="str">
        <f t="array" ref="H114">IF($A114="","",IFERROR(1/(1/MIN(IF((Batches!$A$4:$A$1503=$A114)*(Batches!$C$4:$C$1503&lt;&gt;"")*(Batches!$K$4:$K$1503&gt;0),Batches!$C$4:$C$1503))),""))</f>
        <v/>
      </c>
      <c r="I114" s="18" t="str">
        <f t="shared" si="1"/>
        <v/>
      </c>
    </row>
    <row r="115" spans="1:9" x14ac:dyDescent="0.3">
      <c r="A115" s="17"/>
      <c r="B115" s="17"/>
      <c r="C115" s="17"/>
      <c r="D115" s="17"/>
      <c r="E115" s="17"/>
      <c r="F115" s="17"/>
      <c r="G115" s="18" t="str">
        <f>IF($A115="","",SUMIFS(Batches!$K:$K,Batches!$A:$A,$A115))</f>
        <v/>
      </c>
      <c r="H115" s="19" t="str">
        <f t="array" ref="H115">IF($A115="","",IFERROR(1/(1/MIN(IF((Batches!$A$4:$A$1503=$A115)*(Batches!$C$4:$C$1503&lt;&gt;"")*(Batches!$K$4:$K$1503&gt;0),Batches!$C$4:$C$1503))),""))</f>
        <v/>
      </c>
      <c r="I115" s="18" t="str">
        <f t="shared" si="1"/>
        <v/>
      </c>
    </row>
    <row r="116" spans="1:9" x14ac:dyDescent="0.3">
      <c r="A116" s="17"/>
      <c r="B116" s="17"/>
      <c r="C116" s="17"/>
      <c r="D116" s="17"/>
      <c r="E116" s="17"/>
      <c r="F116" s="17"/>
      <c r="G116" s="18" t="str">
        <f>IF($A116="","",SUMIFS(Batches!$K:$K,Batches!$A:$A,$A116))</f>
        <v/>
      </c>
      <c r="H116" s="19" t="str">
        <f t="array" ref="H116">IF($A116="","",IFERROR(1/(1/MIN(IF((Batches!$A$4:$A$1503=$A116)*(Batches!$C$4:$C$1503&lt;&gt;"")*(Batches!$K$4:$K$1503&gt;0),Batches!$C$4:$C$1503))),""))</f>
        <v/>
      </c>
      <c r="I116" s="18" t="str">
        <f t="shared" si="1"/>
        <v/>
      </c>
    </row>
    <row r="117" spans="1:9" x14ac:dyDescent="0.3">
      <c r="A117" s="17"/>
      <c r="B117" s="17"/>
      <c r="C117" s="17"/>
      <c r="D117" s="17"/>
      <c r="E117" s="17"/>
      <c r="F117" s="17"/>
      <c r="G117" s="18" t="str">
        <f>IF($A117="","",SUMIFS(Batches!$K:$K,Batches!$A:$A,$A117))</f>
        <v/>
      </c>
      <c r="H117" s="19" t="str">
        <f t="array" ref="H117">IF($A117="","",IFERROR(1/(1/MIN(IF((Batches!$A$4:$A$1503=$A117)*(Batches!$C$4:$C$1503&lt;&gt;"")*(Batches!$K$4:$K$1503&gt;0),Batches!$C$4:$C$1503))),""))</f>
        <v/>
      </c>
      <c r="I117" s="18" t="str">
        <f t="shared" si="1"/>
        <v/>
      </c>
    </row>
    <row r="118" spans="1:9" x14ac:dyDescent="0.3">
      <c r="A118" s="17"/>
      <c r="B118" s="17"/>
      <c r="C118" s="17"/>
      <c r="D118" s="17"/>
      <c r="E118" s="17"/>
      <c r="F118" s="17"/>
      <c r="G118" s="18" t="str">
        <f>IF($A118="","",SUMIFS(Batches!$K:$K,Batches!$A:$A,$A118))</f>
        <v/>
      </c>
      <c r="H118" s="19" t="str">
        <f t="array" ref="H118">IF($A118="","",IFERROR(1/(1/MIN(IF((Batches!$A$4:$A$1503=$A118)*(Batches!$C$4:$C$1503&lt;&gt;"")*(Batches!$K$4:$K$1503&gt;0),Batches!$C$4:$C$1503))),""))</f>
        <v/>
      </c>
      <c r="I118" s="18" t="str">
        <f t="shared" si="1"/>
        <v/>
      </c>
    </row>
    <row r="119" spans="1:9" x14ac:dyDescent="0.3">
      <c r="A119" s="17"/>
      <c r="B119" s="17"/>
      <c r="C119" s="17"/>
      <c r="D119" s="17"/>
      <c r="E119" s="17"/>
      <c r="F119" s="17"/>
      <c r="G119" s="18" t="str">
        <f>IF($A119="","",SUMIFS(Batches!$K:$K,Batches!$A:$A,$A119))</f>
        <v/>
      </c>
      <c r="H119" s="19" t="str">
        <f t="array" ref="H119">IF($A119="","",IFERROR(1/(1/MIN(IF((Batches!$A$4:$A$1503=$A119)*(Batches!$C$4:$C$1503&lt;&gt;"")*(Batches!$K$4:$K$1503&gt;0),Batches!$C$4:$C$1503))),""))</f>
        <v/>
      </c>
      <c r="I119" s="18" t="str">
        <f t="shared" si="1"/>
        <v/>
      </c>
    </row>
    <row r="120" spans="1:9" x14ac:dyDescent="0.3">
      <c r="A120" s="17"/>
      <c r="B120" s="17"/>
      <c r="C120" s="17"/>
      <c r="D120" s="17"/>
      <c r="E120" s="17"/>
      <c r="F120" s="17"/>
      <c r="G120" s="18" t="str">
        <f>IF($A120="","",SUMIFS(Batches!$K:$K,Batches!$A:$A,$A120))</f>
        <v/>
      </c>
      <c r="H120" s="19" t="str">
        <f t="array" ref="H120">IF($A120="","",IFERROR(1/(1/MIN(IF((Batches!$A$4:$A$1503=$A120)*(Batches!$C$4:$C$1503&lt;&gt;"")*(Batches!$K$4:$K$1503&gt;0),Batches!$C$4:$C$1503))),""))</f>
        <v/>
      </c>
      <c r="I120" s="18" t="str">
        <f t="shared" si="1"/>
        <v/>
      </c>
    </row>
    <row r="121" spans="1:9" x14ac:dyDescent="0.3">
      <c r="A121" s="17"/>
      <c r="B121" s="17"/>
      <c r="C121" s="17"/>
      <c r="D121" s="17"/>
      <c r="E121" s="17"/>
      <c r="F121" s="17"/>
      <c r="G121" s="18" t="str">
        <f>IF($A121="","",SUMIFS(Batches!$K:$K,Batches!$A:$A,$A121))</f>
        <v/>
      </c>
      <c r="H121" s="19" t="str">
        <f t="array" ref="H121">IF($A121="","",IFERROR(1/(1/MIN(IF((Batches!$A$4:$A$1503=$A121)*(Batches!$C$4:$C$1503&lt;&gt;"")*(Batches!$K$4:$K$1503&gt;0),Batches!$C$4:$C$1503))),""))</f>
        <v/>
      </c>
      <c r="I121" s="18" t="str">
        <f t="shared" si="1"/>
        <v/>
      </c>
    </row>
    <row r="122" spans="1:9" x14ac:dyDescent="0.3">
      <c r="A122" s="17"/>
      <c r="B122" s="17"/>
      <c r="C122" s="17"/>
      <c r="D122" s="17"/>
      <c r="E122" s="17"/>
      <c r="F122" s="17"/>
      <c r="G122" s="18" t="str">
        <f>IF($A122="","",SUMIFS(Batches!$K:$K,Batches!$A:$A,$A122))</f>
        <v/>
      </c>
      <c r="H122" s="19" t="str">
        <f t="array" ref="H122">IF($A122="","",IFERROR(1/(1/MIN(IF((Batches!$A$4:$A$1503=$A122)*(Batches!$C$4:$C$1503&lt;&gt;"")*(Batches!$K$4:$K$1503&gt;0),Batches!$C$4:$C$1503))),""))</f>
        <v/>
      </c>
      <c r="I122" s="18" t="str">
        <f t="shared" si="1"/>
        <v/>
      </c>
    </row>
    <row r="123" spans="1:9" x14ac:dyDescent="0.3">
      <c r="A123" s="17"/>
      <c r="B123" s="17"/>
      <c r="C123" s="17"/>
      <c r="D123" s="17"/>
      <c r="E123" s="17"/>
      <c r="F123" s="17"/>
      <c r="G123" s="18" t="str">
        <f>IF($A123="","",SUMIFS(Batches!$K:$K,Batches!$A:$A,$A123))</f>
        <v/>
      </c>
      <c r="H123" s="19" t="str">
        <f t="array" ref="H123">IF($A123="","",IFERROR(1/(1/MIN(IF((Batches!$A$4:$A$1503=$A123)*(Batches!$C$4:$C$1503&lt;&gt;"")*(Batches!$K$4:$K$1503&gt;0),Batches!$C$4:$C$1503))),""))</f>
        <v/>
      </c>
      <c r="I123" s="18" t="str">
        <f t="shared" si="1"/>
        <v/>
      </c>
    </row>
    <row r="124" spans="1:9" x14ac:dyDescent="0.3">
      <c r="A124" s="17"/>
      <c r="B124" s="17"/>
      <c r="C124" s="17"/>
      <c r="D124" s="17"/>
      <c r="E124" s="17"/>
      <c r="F124" s="17"/>
      <c r="G124" s="18" t="str">
        <f>IF($A124="","",SUMIFS(Batches!$K:$K,Batches!$A:$A,$A124))</f>
        <v/>
      </c>
      <c r="H124" s="19" t="str">
        <f t="array" ref="H124">IF($A124="","",IFERROR(1/(1/MIN(IF((Batches!$A$4:$A$1503=$A124)*(Batches!$C$4:$C$1503&lt;&gt;"")*(Batches!$K$4:$K$1503&gt;0),Batches!$C$4:$C$1503))),""))</f>
        <v/>
      </c>
      <c r="I124" s="18" t="str">
        <f t="shared" si="1"/>
        <v/>
      </c>
    </row>
    <row r="125" spans="1:9" x14ac:dyDescent="0.3">
      <c r="A125" s="17"/>
      <c r="B125" s="17"/>
      <c r="C125" s="17"/>
      <c r="D125" s="17"/>
      <c r="E125" s="17"/>
      <c r="F125" s="17"/>
      <c r="G125" s="18" t="str">
        <f>IF($A125="","",SUMIFS(Batches!$K:$K,Batches!$A:$A,$A125))</f>
        <v/>
      </c>
      <c r="H125" s="19" t="str">
        <f t="array" ref="H125">IF($A125="","",IFERROR(1/(1/MIN(IF((Batches!$A$4:$A$1503=$A125)*(Batches!$C$4:$C$1503&lt;&gt;"")*(Batches!$K$4:$K$1503&gt;0),Batches!$C$4:$C$1503))),""))</f>
        <v/>
      </c>
      <c r="I125" s="18" t="str">
        <f t="shared" si="1"/>
        <v/>
      </c>
    </row>
    <row r="126" spans="1:9" x14ac:dyDescent="0.3">
      <c r="A126" s="17"/>
      <c r="B126" s="17"/>
      <c r="C126" s="17"/>
      <c r="D126" s="17"/>
      <c r="E126" s="17"/>
      <c r="F126" s="17"/>
      <c r="G126" s="18" t="str">
        <f>IF($A126="","",SUMIFS(Batches!$K:$K,Batches!$A:$A,$A126))</f>
        <v/>
      </c>
      <c r="H126" s="19" t="str">
        <f t="array" ref="H126">IF($A126="","",IFERROR(1/(1/MIN(IF((Batches!$A$4:$A$1503=$A126)*(Batches!$C$4:$C$1503&lt;&gt;"")*(Batches!$K$4:$K$1503&gt;0),Batches!$C$4:$C$1503))),""))</f>
        <v/>
      </c>
      <c r="I126" s="18" t="str">
        <f t="shared" si="1"/>
        <v/>
      </c>
    </row>
    <row r="127" spans="1:9" x14ac:dyDescent="0.3">
      <c r="A127" s="17"/>
      <c r="B127" s="17"/>
      <c r="C127" s="17"/>
      <c r="D127" s="17"/>
      <c r="E127" s="17"/>
      <c r="F127" s="17"/>
      <c r="G127" s="18" t="str">
        <f>IF($A127="","",SUMIFS(Batches!$K:$K,Batches!$A:$A,$A127))</f>
        <v/>
      </c>
      <c r="H127" s="19" t="str">
        <f t="array" ref="H127">IF($A127="","",IFERROR(1/(1/MIN(IF((Batches!$A$4:$A$1503=$A127)*(Batches!$C$4:$C$1503&lt;&gt;"")*(Batches!$K$4:$K$1503&gt;0),Batches!$C$4:$C$1503))),""))</f>
        <v/>
      </c>
      <c r="I127" s="18" t="str">
        <f t="shared" si="1"/>
        <v/>
      </c>
    </row>
    <row r="128" spans="1:9" x14ac:dyDescent="0.3">
      <c r="A128" s="17"/>
      <c r="B128" s="17"/>
      <c r="C128" s="17"/>
      <c r="D128" s="17"/>
      <c r="E128" s="17"/>
      <c r="F128" s="17"/>
      <c r="G128" s="18" t="str">
        <f>IF($A128="","",SUMIFS(Batches!$K:$K,Batches!$A:$A,$A128))</f>
        <v/>
      </c>
      <c r="H128" s="19" t="str">
        <f t="array" ref="H128">IF($A128="","",IFERROR(1/(1/MIN(IF((Batches!$A$4:$A$1503=$A128)*(Batches!$C$4:$C$1503&lt;&gt;"")*(Batches!$K$4:$K$1503&gt;0),Batches!$C$4:$C$1503))),""))</f>
        <v/>
      </c>
      <c r="I128" s="18" t="str">
        <f t="shared" si="1"/>
        <v/>
      </c>
    </row>
    <row r="129" spans="1:9" x14ac:dyDescent="0.3">
      <c r="A129" s="17"/>
      <c r="B129" s="17"/>
      <c r="C129" s="17"/>
      <c r="D129" s="17"/>
      <c r="E129" s="17"/>
      <c r="F129" s="17"/>
      <c r="G129" s="18" t="str">
        <f>IF($A129="","",SUMIFS(Batches!$K:$K,Batches!$A:$A,$A129))</f>
        <v/>
      </c>
      <c r="H129" s="19" t="str">
        <f t="array" ref="H129">IF($A129="","",IFERROR(1/(1/MIN(IF((Batches!$A$4:$A$1503=$A129)*(Batches!$C$4:$C$1503&lt;&gt;"")*(Batches!$K$4:$K$1503&gt;0),Batches!$C$4:$C$1503))),""))</f>
        <v/>
      </c>
      <c r="I129" s="18" t="str">
        <f t="shared" si="1"/>
        <v/>
      </c>
    </row>
    <row r="130" spans="1:9" x14ac:dyDescent="0.3">
      <c r="A130" s="17"/>
      <c r="B130" s="17"/>
      <c r="C130" s="17"/>
      <c r="D130" s="17"/>
      <c r="E130" s="17"/>
      <c r="F130" s="17"/>
      <c r="G130" s="18" t="str">
        <f>IF($A130="","",SUMIFS(Batches!$K:$K,Batches!$A:$A,$A130))</f>
        <v/>
      </c>
      <c r="H130" s="19" t="str">
        <f t="array" ref="H130">IF($A130="","",IFERROR(1/(1/MIN(IF((Batches!$A$4:$A$1503=$A130)*(Batches!$C$4:$C$1503&lt;&gt;"")*(Batches!$K$4:$K$1503&gt;0),Batches!$C$4:$C$1503))),""))</f>
        <v/>
      </c>
      <c r="I130" s="18" t="str">
        <f t="shared" si="1"/>
        <v/>
      </c>
    </row>
    <row r="131" spans="1:9" x14ac:dyDescent="0.3">
      <c r="A131" s="17"/>
      <c r="B131" s="17"/>
      <c r="C131" s="17"/>
      <c r="D131" s="17"/>
      <c r="E131" s="17"/>
      <c r="F131" s="17"/>
      <c r="G131" s="18" t="str">
        <f>IF($A131="","",SUMIFS(Batches!$K:$K,Batches!$A:$A,$A131))</f>
        <v/>
      </c>
      <c r="H131" s="19" t="str">
        <f t="array" ref="H131">IF($A131="","",IFERROR(1/(1/MIN(IF((Batches!$A$4:$A$1503=$A131)*(Batches!$C$4:$C$1503&lt;&gt;"")*(Batches!$K$4:$K$1503&gt;0),Batches!$C$4:$C$1503))),""))</f>
        <v/>
      </c>
      <c r="I131" s="18" t="str">
        <f t="shared" si="1"/>
        <v/>
      </c>
    </row>
    <row r="132" spans="1:9" x14ac:dyDescent="0.3">
      <c r="A132" s="17"/>
      <c r="B132" s="17"/>
      <c r="C132" s="17"/>
      <c r="D132" s="17"/>
      <c r="E132" s="17"/>
      <c r="F132" s="17"/>
      <c r="G132" s="18" t="str">
        <f>IF($A132="","",SUMIFS(Batches!$K:$K,Batches!$A:$A,$A132))</f>
        <v/>
      </c>
      <c r="H132" s="19" t="str">
        <f t="array" ref="H132">IF($A132="","",IFERROR(1/(1/MIN(IF((Batches!$A$4:$A$1503=$A132)*(Batches!$C$4:$C$1503&lt;&gt;"")*(Batches!$K$4:$K$1503&gt;0),Batches!$C$4:$C$1503))),""))</f>
        <v/>
      </c>
      <c r="I132" s="18" t="str">
        <f t="shared" ref="I132:I195" si="2">IF($A132="","",IF(G132&lt;=N(F132),"Reorder","OK"))</f>
        <v/>
      </c>
    </row>
    <row r="133" spans="1:9" x14ac:dyDescent="0.3">
      <c r="A133" s="17"/>
      <c r="B133" s="17"/>
      <c r="C133" s="17"/>
      <c r="D133" s="17"/>
      <c r="E133" s="17"/>
      <c r="F133" s="17"/>
      <c r="G133" s="18" t="str">
        <f>IF($A133="","",SUMIFS(Batches!$K:$K,Batches!$A:$A,$A133))</f>
        <v/>
      </c>
      <c r="H133" s="19" t="str">
        <f t="array" ref="H133">IF($A133="","",IFERROR(1/(1/MIN(IF((Batches!$A$4:$A$1503=$A133)*(Batches!$C$4:$C$1503&lt;&gt;"")*(Batches!$K$4:$K$1503&gt;0),Batches!$C$4:$C$1503))),""))</f>
        <v/>
      </c>
      <c r="I133" s="18" t="str">
        <f t="shared" si="2"/>
        <v/>
      </c>
    </row>
    <row r="134" spans="1:9" x14ac:dyDescent="0.3">
      <c r="A134" s="17"/>
      <c r="B134" s="17"/>
      <c r="C134" s="17"/>
      <c r="D134" s="17"/>
      <c r="E134" s="17"/>
      <c r="F134" s="17"/>
      <c r="G134" s="18" t="str">
        <f>IF($A134="","",SUMIFS(Batches!$K:$K,Batches!$A:$A,$A134))</f>
        <v/>
      </c>
      <c r="H134" s="19" t="str">
        <f t="array" ref="H134">IF($A134="","",IFERROR(1/(1/MIN(IF((Batches!$A$4:$A$1503=$A134)*(Batches!$C$4:$C$1503&lt;&gt;"")*(Batches!$K$4:$K$1503&gt;0),Batches!$C$4:$C$1503))),""))</f>
        <v/>
      </c>
      <c r="I134" s="18" t="str">
        <f t="shared" si="2"/>
        <v/>
      </c>
    </row>
    <row r="135" spans="1:9" x14ac:dyDescent="0.3">
      <c r="A135" s="17"/>
      <c r="B135" s="17"/>
      <c r="C135" s="17"/>
      <c r="D135" s="17"/>
      <c r="E135" s="17"/>
      <c r="F135" s="17"/>
      <c r="G135" s="18" t="str">
        <f>IF($A135="","",SUMIFS(Batches!$K:$K,Batches!$A:$A,$A135))</f>
        <v/>
      </c>
      <c r="H135" s="19" t="str">
        <f t="array" ref="H135">IF($A135="","",IFERROR(1/(1/MIN(IF((Batches!$A$4:$A$1503=$A135)*(Batches!$C$4:$C$1503&lt;&gt;"")*(Batches!$K$4:$K$1503&gt;0),Batches!$C$4:$C$1503))),""))</f>
        <v/>
      </c>
      <c r="I135" s="18" t="str">
        <f t="shared" si="2"/>
        <v/>
      </c>
    </row>
    <row r="136" spans="1:9" x14ac:dyDescent="0.3">
      <c r="A136" s="17"/>
      <c r="B136" s="17"/>
      <c r="C136" s="17"/>
      <c r="D136" s="17"/>
      <c r="E136" s="17"/>
      <c r="F136" s="17"/>
      <c r="G136" s="18" t="str">
        <f>IF($A136="","",SUMIFS(Batches!$K:$K,Batches!$A:$A,$A136))</f>
        <v/>
      </c>
      <c r="H136" s="19" t="str">
        <f t="array" ref="H136">IF($A136="","",IFERROR(1/(1/MIN(IF((Batches!$A$4:$A$1503=$A136)*(Batches!$C$4:$C$1503&lt;&gt;"")*(Batches!$K$4:$K$1503&gt;0),Batches!$C$4:$C$1503))),""))</f>
        <v/>
      </c>
      <c r="I136" s="18" t="str">
        <f t="shared" si="2"/>
        <v/>
      </c>
    </row>
    <row r="137" spans="1:9" x14ac:dyDescent="0.3">
      <c r="A137" s="17"/>
      <c r="B137" s="17"/>
      <c r="C137" s="17"/>
      <c r="D137" s="17"/>
      <c r="E137" s="17"/>
      <c r="F137" s="17"/>
      <c r="G137" s="18" t="str">
        <f>IF($A137="","",SUMIFS(Batches!$K:$K,Batches!$A:$A,$A137))</f>
        <v/>
      </c>
      <c r="H137" s="19" t="str">
        <f t="array" ref="H137">IF($A137="","",IFERROR(1/(1/MIN(IF((Batches!$A$4:$A$1503=$A137)*(Batches!$C$4:$C$1503&lt;&gt;"")*(Batches!$K$4:$K$1503&gt;0),Batches!$C$4:$C$1503))),""))</f>
        <v/>
      </c>
      <c r="I137" s="18" t="str">
        <f t="shared" si="2"/>
        <v/>
      </c>
    </row>
    <row r="138" spans="1:9" x14ac:dyDescent="0.3">
      <c r="A138" s="17"/>
      <c r="B138" s="17"/>
      <c r="C138" s="17"/>
      <c r="D138" s="17"/>
      <c r="E138" s="17"/>
      <c r="F138" s="17"/>
      <c r="G138" s="18" t="str">
        <f>IF($A138="","",SUMIFS(Batches!$K:$K,Batches!$A:$A,$A138))</f>
        <v/>
      </c>
      <c r="H138" s="19" t="str">
        <f t="array" ref="H138">IF($A138="","",IFERROR(1/(1/MIN(IF((Batches!$A$4:$A$1503=$A138)*(Batches!$C$4:$C$1503&lt;&gt;"")*(Batches!$K$4:$K$1503&gt;0),Batches!$C$4:$C$1503))),""))</f>
        <v/>
      </c>
      <c r="I138" s="18" t="str">
        <f t="shared" si="2"/>
        <v/>
      </c>
    </row>
    <row r="139" spans="1:9" x14ac:dyDescent="0.3">
      <c r="A139" s="17"/>
      <c r="B139" s="17"/>
      <c r="C139" s="17"/>
      <c r="D139" s="17"/>
      <c r="E139" s="17"/>
      <c r="F139" s="17"/>
      <c r="G139" s="18" t="str">
        <f>IF($A139="","",SUMIFS(Batches!$K:$K,Batches!$A:$A,$A139))</f>
        <v/>
      </c>
      <c r="H139" s="19" t="str">
        <f t="array" ref="H139">IF($A139="","",IFERROR(1/(1/MIN(IF((Batches!$A$4:$A$1503=$A139)*(Batches!$C$4:$C$1503&lt;&gt;"")*(Batches!$K$4:$K$1503&gt;0),Batches!$C$4:$C$1503))),""))</f>
        <v/>
      </c>
      <c r="I139" s="18" t="str">
        <f t="shared" si="2"/>
        <v/>
      </c>
    </row>
    <row r="140" spans="1:9" x14ac:dyDescent="0.3">
      <c r="A140" s="17"/>
      <c r="B140" s="17"/>
      <c r="C140" s="17"/>
      <c r="D140" s="17"/>
      <c r="E140" s="17"/>
      <c r="F140" s="17"/>
      <c r="G140" s="18" t="str">
        <f>IF($A140="","",SUMIFS(Batches!$K:$K,Batches!$A:$A,$A140))</f>
        <v/>
      </c>
      <c r="H140" s="19" t="str">
        <f t="array" ref="H140">IF($A140="","",IFERROR(1/(1/MIN(IF((Batches!$A$4:$A$1503=$A140)*(Batches!$C$4:$C$1503&lt;&gt;"")*(Batches!$K$4:$K$1503&gt;0),Batches!$C$4:$C$1503))),""))</f>
        <v/>
      </c>
      <c r="I140" s="18" t="str">
        <f t="shared" si="2"/>
        <v/>
      </c>
    </row>
    <row r="141" spans="1:9" x14ac:dyDescent="0.3">
      <c r="A141" s="17"/>
      <c r="B141" s="17"/>
      <c r="C141" s="17"/>
      <c r="D141" s="17"/>
      <c r="E141" s="17"/>
      <c r="F141" s="17"/>
      <c r="G141" s="18" t="str">
        <f>IF($A141="","",SUMIFS(Batches!$K:$K,Batches!$A:$A,$A141))</f>
        <v/>
      </c>
      <c r="H141" s="19" t="str">
        <f t="array" ref="H141">IF($A141="","",IFERROR(1/(1/MIN(IF((Batches!$A$4:$A$1503=$A141)*(Batches!$C$4:$C$1503&lt;&gt;"")*(Batches!$K$4:$K$1503&gt;0),Batches!$C$4:$C$1503))),""))</f>
        <v/>
      </c>
      <c r="I141" s="18" t="str">
        <f t="shared" si="2"/>
        <v/>
      </c>
    </row>
    <row r="142" spans="1:9" x14ac:dyDescent="0.3">
      <c r="A142" s="17"/>
      <c r="B142" s="17"/>
      <c r="C142" s="17"/>
      <c r="D142" s="17"/>
      <c r="E142" s="17"/>
      <c r="F142" s="17"/>
      <c r="G142" s="18" t="str">
        <f>IF($A142="","",SUMIFS(Batches!$K:$K,Batches!$A:$A,$A142))</f>
        <v/>
      </c>
      <c r="H142" s="19" t="str">
        <f t="array" ref="H142">IF($A142="","",IFERROR(1/(1/MIN(IF((Batches!$A$4:$A$1503=$A142)*(Batches!$C$4:$C$1503&lt;&gt;"")*(Batches!$K$4:$K$1503&gt;0),Batches!$C$4:$C$1503))),""))</f>
        <v/>
      </c>
      <c r="I142" s="18" t="str">
        <f t="shared" si="2"/>
        <v/>
      </c>
    </row>
    <row r="143" spans="1:9" x14ac:dyDescent="0.3">
      <c r="A143" s="17"/>
      <c r="B143" s="17"/>
      <c r="C143" s="17"/>
      <c r="D143" s="17"/>
      <c r="E143" s="17"/>
      <c r="F143" s="17"/>
      <c r="G143" s="18" t="str">
        <f>IF($A143="","",SUMIFS(Batches!$K:$K,Batches!$A:$A,$A143))</f>
        <v/>
      </c>
      <c r="H143" s="19" t="str">
        <f t="array" ref="H143">IF($A143="","",IFERROR(1/(1/MIN(IF((Batches!$A$4:$A$1503=$A143)*(Batches!$C$4:$C$1503&lt;&gt;"")*(Batches!$K$4:$K$1503&gt;0),Batches!$C$4:$C$1503))),""))</f>
        <v/>
      </c>
      <c r="I143" s="18" t="str">
        <f t="shared" si="2"/>
        <v/>
      </c>
    </row>
    <row r="144" spans="1:9" x14ac:dyDescent="0.3">
      <c r="A144" s="17"/>
      <c r="B144" s="17"/>
      <c r="C144" s="17"/>
      <c r="D144" s="17"/>
      <c r="E144" s="17"/>
      <c r="F144" s="17"/>
      <c r="G144" s="18" t="str">
        <f>IF($A144="","",SUMIFS(Batches!$K:$K,Batches!$A:$A,$A144))</f>
        <v/>
      </c>
      <c r="H144" s="19" t="str">
        <f t="array" ref="H144">IF($A144="","",IFERROR(1/(1/MIN(IF((Batches!$A$4:$A$1503=$A144)*(Batches!$C$4:$C$1503&lt;&gt;"")*(Batches!$K$4:$K$1503&gt;0),Batches!$C$4:$C$1503))),""))</f>
        <v/>
      </c>
      <c r="I144" s="18" t="str">
        <f t="shared" si="2"/>
        <v/>
      </c>
    </row>
    <row r="145" spans="1:9" x14ac:dyDescent="0.3">
      <c r="A145" s="17"/>
      <c r="B145" s="17"/>
      <c r="C145" s="17"/>
      <c r="D145" s="17"/>
      <c r="E145" s="17"/>
      <c r="F145" s="17"/>
      <c r="G145" s="18" t="str">
        <f>IF($A145="","",SUMIFS(Batches!$K:$K,Batches!$A:$A,$A145))</f>
        <v/>
      </c>
      <c r="H145" s="19" t="str">
        <f t="array" ref="H145">IF($A145="","",IFERROR(1/(1/MIN(IF((Batches!$A$4:$A$1503=$A145)*(Batches!$C$4:$C$1503&lt;&gt;"")*(Batches!$K$4:$K$1503&gt;0),Batches!$C$4:$C$1503))),""))</f>
        <v/>
      </c>
      <c r="I145" s="18" t="str">
        <f t="shared" si="2"/>
        <v/>
      </c>
    </row>
    <row r="146" spans="1:9" x14ac:dyDescent="0.3">
      <c r="A146" s="17"/>
      <c r="B146" s="17"/>
      <c r="C146" s="17"/>
      <c r="D146" s="17"/>
      <c r="E146" s="17"/>
      <c r="F146" s="17"/>
      <c r="G146" s="18" t="str">
        <f>IF($A146="","",SUMIFS(Batches!$K:$K,Batches!$A:$A,$A146))</f>
        <v/>
      </c>
      <c r="H146" s="19" t="str">
        <f t="array" ref="H146">IF($A146="","",IFERROR(1/(1/MIN(IF((Batches!$A$4:$A$1503=$A146)*(Batches!$C$4:$C$1503&lt;&gt;"")*(Batches!$K$4:$K$1503&gt;0),Batches!$C$4:$C$1503))),""))</f>
        <v/>
      </c>
      <c r="I146" s="18" t="str">
        <f t="shared" si="2"/>
        <v/>
      </c>
    </row>
    <row r="147" spans="1:9" x14ac:dyDescent="0.3">
      <c r="A147" s="17"/>
      <c r="B147" s="17"/>
      <c r="C147" s="17"/>
      <c r="D147" s="17"/>
      <c r="E147" s="17"/>
      <c r="F147" s="17"/>
      <c r="G147" s="18" t="str">
        <f>IF($A147="","",SUMIFS(Batches!$K:$K,Batches!$A:$A,$A147))</f>
        <v/>
      </c>
      <c r="H147" s="19" t="str">
        <f t="array" ref="H147">IF($A147="","",IFERROR(1/(1/MIN(IF((Batches!$A$4:$A$1503=$A147)*(Batches!$C$4:$C$1503&lt;&gt;"")*(Batches!$K$4:$K$1503&gt;0),Batches!$C$4:$C$1503))),""))</f>
        <v/>
      </c>
      <c r="I147" s="18" t="str">
        <f t="shared" si="2"/>
        <v/>
      </c>
    </row>
    <row r="148" spans="1:9" x14ac:dyDescent="0.3">
      <c r="A148" s="17"/>
      <c r="B148" s="17"/>
      <c r="C148" s="17"/>
      <c r="D148" s="17"/>
      <c r="E148" s="17"/>
      <c r="F148" s="17"/>
      <c r="G148" s="18" t="str">
        <f>IF($A148="","",SUMIFS(Batches!$K:$K,Batches!$A:$A,$A148))</f>
        <v/>
      </c>
      <c r="H148" s="19" t="str">
        <f t="array" ref="H148">IF($A148="","",IFERROR(1/(1/MIN(IF((Batches!$A$4:$A$1503=$A148)*(Batches!$C$4:$C$1503&lt;&gt;"")*(Batches!$K$4:$K$1503&gt;0),Batches!$C$4:$C$1503))),""))</f>
        <v/>
      </c>
      <c r="I148" s="18" t="str">
        <f t="shared" si="2"/>
        <v/>
      </c>
    </row>
    <row r="149" spans="1:9" x14ac:dyDescent="0.3">
      <c r="A149" s="17"/>
      <c r="B149" s="17"/>
      <c r="C149" s="17"/>
      <c r="D149" s="17"/>
      <c r="E149" s="17"/>
      <c r="F149" s="17"/>
      <c r="G149" s="18" t="str">
        <f>IF($A149="","",SUMIFS(Batches!$K:$K,Batches!$A:$A,$A149))</f>
        <v/>
      </c>
      <c r="H149" s="19" t="str">
        <f t="array" ref="H149">IF($A149="","",IFERROR(1/(1/MIN(IF((Batches!$A$4:$A$1503=$A149)*(Batches!$C$4:$C$1503&lt;&gt;"")*(Batches!$K$4:$K$1503&gt;0),Batches!$C$4:$C$1503))),""))</f>
        <v/>
      </c>
      <c r="I149" s="18" t="str">
        <f t="shared" si="2"/>
        <v/>
      </c>
    </row>
    <row r="150" spans="1:9" x14ac:dyDescent="0.3">
      <c r="A150" s="17"/>
      <c r="B150" s="17"/>
      <c r="C150" s="17"/>
      <c r="D150" s="17"/>
      <c r="E150" s="17"/>
      <c r="F150" s="17"/>
      <c r="G150" s="18" t="str">
        <f>IF($A150="","",SUMIFS(Batches!$K:$K,Batches!$A:$A,$A150))</f>
        <v/>
      </c>
      <c r="H150" s="19" t="str">
        <f t="array" ref="H150">IF($A150="","",IFERROR(1/(1/MIN(IF((Batches!$A$4:$A$1503=$A150)*(Batches!$C$4:$C$1503&lt;&gt;"")*(Batches!$K$4:$K$1503&gt;0),Batches!$C$4:$C$1503))),""))</f>
        <v/>
      </c>
      <c r="I150" s="18" t="str">
        <f t="shared" si="2"/>
        <v/>
      </c>
    </row>
    <row r="151" spans="1:9" x14ac:dyDescent="0.3">
      <c r="A151" s="17"/>
      <c r="B151" s="17"/>
      <c r="C151" s="17"/>
      <c r="D151" s="17"/>
      <c r="E151" s="17"/>
      <c r="F151" s="17"/>
      <c r="G151" s="18" t="str">
        <f>IF($A151="","",SUMIFS(Batches!$K:$K,Batches!$A:$A,$A151))</f>
        <v/>
      </c>
      <c r="H151" s="19" t="str">
        <f t="array" ref="H151">IF($A151="","",IFERROR(1/(1/MIN(IF((Batches!$A$4:$A$1503=$A151)*(Batches!$C$4:$C$1503&lt;&gt;"")*(Batches!$K$4:$K$1503&gt;0),Batches!$C$4:$C$1503))),""))</f>
        <v/>
      </c>
      <c r="I151" s="18" t="str">
        <f t="shared" si="2"/>
        <v/>
      </c>
    </row>
    <row r="152" spans="1:9" x14ac:dyDescent="0.3">
      <c r="A152" s="17"/>
      <c r="B152" s="17"/>
      <c r="C152" s="17"/>
      <c r="D152" s="17"/>
      <c r="E152" s="17"/>
      <c r="F152" s="17"/>
      <c r="G152" s="18" t="str">
        <f>IF($A152="","",SUMIFS(Batches!$K:$K,Batches!$A:$A,$A152))</f>
        <v/>
      </c>
      <c r="H152" s="19" t="str">
        <f t="array" ref="H152">IF($A152="","",IFERROR(1/(1/MIN(IF((Batches!$A$4:$A$1503=$A152)*(Batches!$C$4:$C$1503&lt;&gt;"")*(Batches!$K$4:$K$1503&gt;0),Batches!$C$4:$C$1503))),""))</f>
        <v/>
      </c>
      <c r="I152" s="18" t="str">
        <f t="shared" si="2"/>
        <v/>
      </c>
    </row>
    <row r="153" spans="1:9" x14ac:dyDescent="0.3">
      <c r="A153" s="17"/>
      <c r="B153" s="17"/>
      <c r="C153" s="17"/>
      <c r="D153" s="17"/>
      <c r="E153" s="17"/>
      <c r="F153" s="17"/>
      <c r="G153" s="18" t="str">
        <f>IF($A153="","",SUMIFS(Batches!$K:$K,Batches!$A:$A,$A153))</f>
        <v/>
      </c>
      <c r="H153" s="19" t="str">
        <f t="array" ref="H153">IF($A153="","",IFERROR(1/(1/MIN(IF((Batches!$A$4:$A$1503=$A153)*(Batches!$C$4:$C$1503&lt;&gt;"")*(Batches!$K$4:$K$1503&gt;0),Batches!$C$4:$C$1503))),""))</f>
        <v/>
      </c>
      <c r="I153" s="18" t="str">
        <f t="shared" si="2"/>
        <v/>
      </c>
    </row>
    <row r="154" spans="1:9" x14ac:dyDescent="0.3">
      <c r="A154" s="17"/>
      <c r="B154" s="17"/>
      <c r="C154" s="17"/>
      <c r="D154" s="17"/>
      <c r="E154" s="17"/>
      <c r="F154" s="17"/>
      <c r="G154" s="18" t="str">
        <f>IF($A154="","",SUMIFS(Batches!$K:$K,Batches!$A:$A,$A154))</f>
        <v/>
      </c>
      <c r="H154" s="19" t="str">
        <f t="array" ref="H154">IF($A154="","",IFERROR(1/(1/MIN(IF((Batches!$A$4:$A$1503=$A154)*(Batches!$C$4:$C$1503&lt;&gt;"")*(Batches!$K$4:$K$1503&gt;0),Batches!$C$4:$C$1503))),""))</f>
        <v/>
      </c>
      <c r="I154" s="18" t="str">
        <f t="shared" si="2"/>
        <v/>
      </c>
    </row>
    <row r="155" spans="1:9" x14ac:dyDescent="0.3">
      <c r="A155" s="17"/>
      <c r="B155" s="17"/>
      <c r="C155" s="17"/>
      <c r="D155" s="17"/>
      <c r="E155" s="17"/>
      <c r="F155" s="17"/>
      <c r="G155" s="18" t="str">
        <f>IF($A155="","",SUMIFS(Batches!$K:$K,Batches!$A:$A,$A155))</f>
        <v/>
      </c>
      <c r="H155" s="19" t="str">
        <f t="array" ref="H155">IF($A155="","",IFERROR(1/(1/MIN(IF((Batches!$A$4:$A$1503=$A155)*(Batches!$C$4:$C$1503&lt;&gt;"")*(Batches!$K$4:$K$1503&gt;0),Batches!$C$4:$C$1503))),""))</f>
        <v/>
      </c>
      <c r="I155" s="18" t="str">
        <f t="shared" si="2"/>
        <v/>
      </c>
    </row>
    <row r="156" spans="1:9" x14ac:dyDescent="0.3">
      <c r="A156" s="17"/>
      <c r="B156" s="17"/>
      <c r="C156" s="17"/>
      <c r="D156" s="17"/>
      <c r="E156" s="17"/>
      <c r="F156" s="17"/>
      <c r="G156" s="18" t="str">
        <f>IF($A156="","",SUMIFS(Batches!$K:$K,Batches!$A:$A,$A156))</f>
        <v/>
      </c>
      <c r="H156" s="19" t="str">
        <f t="array" ref="H156">IF($A156="","",IFERROR(1/(1/MIN(IF((Batches!$A$4:$A$1503=$A156)*(Batches!$C$4:$C$1503&lt;&gt;"")*(Batches!$K$4:$K$1503&gt;0),Batches!$C$4:$C$1503))),""))</f>
        <v/>
      </c>
      <c r="I156" s="18" t="str">
        <f t="shared" si="2"/>
        <v/>
      </c>
    </row>
    <row r="157" spans="1:9" x14ac:dyDescent="0.3">
      <c r="A157" s="17"/>
      <c r="B157" s="17"/>
      <c r="C157" s="17"/>
      <c r="D157" s="17"/>
      <c r="E157" s="17"/>
      <c r="F157" s="17"/>
      <c r="G157" s="18" t="str">
        <f>IF($A157="","",SUMIFS(Batches!$K:$K,Batches!$A:$A,$A157))</f>
        <v/>
      </c>
      <c r="H157" s="19" t="str">
        <f t="array" ref="H157">IF($A157="","",IFERROR(1/(1/MIN(IF((Batches!$A$4:$A$1503=$A157)*(Batches!$C$4:$C$1503&lt;&gt;"")*(Batches!$K$4:$K$1503&gt;0),Batches!$C$4:$C$1503))),""))</f>
        <v/>
      </c>
      <c r="I157" s="18" t="str">
        <f t="shared" si="2"/>
        <v/>
      </c>
    </row>
    <row r="158" spans="1:9" x14ac:dyDescent="0.3">
      <c r="A158" s="17"/>
      <c r="B158" s="17"/>
      <c r="C158" s="17"/>
      <c r="D158" s="17"/>
      <c r="E158" s="17"/>
      <c r="F158" s="17"/>
      <c r="G158" s="18" t="str">
        <f>IF($A158="","",SUMIFS(Batches!$K:$K,Batches!$A:$A,$A158))</f>
        <v/>
      </c>
      <c r="H158" s="19" t="str">
        <f t="array" ref="H158">IF($A158="","",IFERROR(1/(1/MIN(IF((Batches!$A$4:$A$1503=$A158)*(Batches!$C$4:$C$1503&lt;&gt;"")*(Batches!$K$4:$K$1503&gt;0),Batches!$C$4:$C$1503))),""))</f>
        <v/>
      </c>
      <c r="I158" s="18" t="str">
        <f t="shared" si="2"/>
        <v/>
      </c>
    </row>
    <row r="159" spans="1:9" x14ac:dyDescent="0.3">
      <c r="A159" s="17"/>
      <c r="B159" s="17"/>
      <c r="C159" s="17"/>
      <c r="D159" s="17"/>
      <c r="E159" s="17"/>
      <c r="F159" s="17"/>
      <c r="G159" s="18" t="str">
        <f>IF($A159="","",SUMIFS(Batches!$K:$K,Batches!$A:$A,$A159))</f>
        <v/>
      </c>
      <c r="H159" s="19" t="str">
        <f t="array" ref="H159">IF($A159="","",IFERROR(1/(1/MIN(IF((Batches!$A$4:$A$1503=$A159)*(Batches!$C$4:$C$1503&lt;&gt;"")*(Batches!$K$4:$K$1503&gt;0),Batches!$C$4:$C$1503))),""))</f>
        <v/>
      </c>
      <c r="I159" s="18" t="str">
        <f t="shared" si="2"/>
        <v/>
      </c>
    </row>
    <row r="160" spans="1:9" x14ac:dyDescent="0.3">
      <c r="A160" s="17"/>
      <c r="B160" s="17"/>
      <c r="C160" s="17"/>
      <c r="D160" s="17"/>
      <c r="E160" s="17"/>
      <c r="F160" s="17"/>
      <c r="G160" s="18" t="str">
        <f>IF($A160="","",SUMIFS(Batches!$K:$K,Batches!$A:$A,$A160))</f>
        <v/>
      </c>
      <c r="H160" s="19" t="str">
        <f t="array" ref="H160">IF($A160="","",IFERROR(1/(1/MIN(IF((Batches!$A$4:$A$1503=$A160)*(Batches!$C$4:$C$1503&lt;&gt;"")*(Batches!$K$4:$K$1503&gt;0),Batches!$C$4:$C$1503))),""))</f>
        <v/>
      </c>
      <c r="I160" s="18" t="str">
        <f t="shared" si="2"/>
        <v/>
      </c>
    </row>
    <row r="161" spans="1:9" x14ac:dyDescent="0.3">
      <c r="A161" s="17"/>
      <c r="B161" s="17"/>
      <c r="C161" s="17"/>
      <c r="D161" s="17"/>
      <c r="E161" s="17"/>
      <c r="F161" s="17"/>
      <c r="G161" s="18" t="str">
        <f>IF($A161="","",SUMIFS(Batches!$K:$K,Batches!$A:$A,$A161))</f>
        <v/>
      </c>
      <c r="H161" s="19" t="str">
        <f t="array" ref="H161">IF($A161="","",IFERROR(1/(1/MIN(IF((Batches!$A$4:$A$1503=$A161)*(Batches!$C$4:$C$1503&lt;&gt;"")*(Batches!$K$4:$K$1503&gt;0),Batches!$C$4:$C$1503))),""))</f>
        <v/>
      </c>
      <c r="I161" s="18" t="str">
        <f t="shared" si="2"/>
        <v/>
      </c>
    </row>
    <row r="162" spans="1:9" x14ac:dyDescent="0.3">
      <c r="A162" s="17"/>
      <c r="B162" s="17"/>
      <c r="C162" s="17"/>
      <c r="D162" s="17"/>
      <c r="E162" s="17"/>
      <c r="F162" s="17"/>
      <c r="G162" s="18" t="str">
        <f>IF($A162="","",SUMIFS(Batches!$K:$K,Batches!$A:$A,$A162))</f>
        <v/>
      </c>
      <c r="H162" s="19" t="str">
        <f t="array" ref="H162">IF($A162="","",IFERROR(1/(1/MIN(IF((Batches!$A$4:$A$1503=$A162)*(Batches!$C$4:$C$1503&lt;&gt;"")*(Batches!$K$4:$K$1503&gt;0),Batches!$C$4:$C$1503))),""))</f>
        <v/>
      </c>
      <c r="I162" s="18" t="str">
        <f t="shared" si="2"/>
        <v/>
      </c>
    </row>
    <row r="163" spans="1:9" x14ac:dyDescent="0.3">
      <c r="A163" s="17"/>
      <c r="B163" s="17"/>
      <c r="C163" s="17"/>
      <c r="D163" s="17"/>
      <c r="E163" s="17"/>
      <c r="F163" s="17"/>
      <c r="G163" s="18" t="str">
        <f>IF($A163="","",SUMIFS(Batches!$K:$K,Batches!$A:$A,$A163))</f>
        <v/>
      </c>
      <c r="H163" s="19" t="str">
        <f t="array" ref="H163">IF($A163="","",IFERROR(1/(1/MIN(IF((Batches!$A$4:$A$1503=$A163)*(Batches!$C$4:$C$1503&lt;&gt;"")*(Batches!$K$4:$K$1503&gt;0),Batches!$C$4:$C$1503))),""))</f>
        <v/>
      </c>
      <c r="I163" s="18" t="str">
        <f t="shared" si="2"/>
        <v/>
      </c>
    </row>
    <row r="164" spans="1:9" x14ac:dyDescent="0.3">
      <c r="A164" s="17"/>
      <c r="B164" s="17"/>
      <c r="C164" s="17"/>
      <c r="D164" s="17"/>
      <c r="E164" s="17"/>
      <c r="F164" s="17"/>
      <c r="G164" s="18" t="str">
        <f>IF($A164="","",SUMIFS(Batches!$K:$K,Batches!$A:$A,$A164))</f>
        <v/>
      </c>
      <c r="H164" s="19" t="str">
        <f t="array" ref="H164">IF($A164="","",IFERROR(1/(1/MIN(IF((Batches!$A$4:$A$1503=$A164)*(Batches!$C$4:$C$1503&lt;&gt;"")*(Batches!$K$4:$K$1503&gt;0),Batches!$C$4:$C$1503))),""))</f>
        <v/>
      </c>
      <c r="I164" s="18" t="str">
        <f t="shared" si="2"/>
        <v/>
      </c>
    </row>
    <row r="165" spans="1:9" x14ac:dyDescent="0.3">
      <c r="A165" s="17"/>
      <c r="B165" s="17"/>
      <c r="C165" s="17"/>
      <c r="D165" s="17"/>
      <c r="E165" s="17"/>
      <c r="F165" s="17"/>
      <c r="G165" s="18" t="str">
        <f>IF($A165="","",SUMIFS(Batches!$K:$K,Batches!$A:$A,$A165))</f>
        <v/>
      </c>
      <c r="H165" s="19" t="str">
        <f t="array" ref="H165">IF($A165="","",IFERROR(1/(1/MIN(IF((Batches!$A$4:$A$1503=$A165)*(Batches!$C$4:$C$1503&lt;&gt;"")*(Batches!$K$4:$K$1503&gt;0),Batches!$C$4:$C$1503))),""))</f>
        <v/>
      </c>
      <c r="I165" s="18" t="str">
        <f t="shared" si="2"/>
        <v/>
      </c>
    </row>
    <row r="166" spans="1:9" x14ac:dyDescent="0.3">
      <c r="A166" s="17"/>
      <c r="B166" s="17"/>
      <c r="C166" s="17"/>
      <c r="D166" s="17"/>
      <c r="E166" s="17"/>
      <c r="F166" s="17"/>
      <c r="G166" s="18" t="str">
        <f>IF($A166="","",SUMIFS(Batches!$K:$K,Batches!$A:$A,$A166))</f>
        <v/>
      </c>
      <c r="H166" s="19" t="str">
        <f t="array" ref="H166">IF($A166="","",IFERROR(1/(1/MIN(IF((Batches!$A$4:$A$1503=$A166)*(Batches!$C$4:$C$1503&lt;&gt;"")*(Batches!$K$4:$K$1503&gt;0),Batches!$C$4:$C$1503))),""))</f>
        <v/>
      </c>
      <c r="I166" s="18" t="str">
        <f t="shared" si="2"/>
        <v/>
      </c>
    </row>
    <row r="167" spans="1:9" x14ac:dyDescent="0.3">
      <c r="A167" s="17"/>
      <c r="B167" s="17"/>
      <c r="C167" s="17"/>
      <c r="D167" s="17"/>
      <c r="E167" s="17"/>
      <c r="F167" s="17"/>
      <c r="G167" s="18" t="str">
        <f>IF($A167="","",SUMIFS(Batches!$K:$K,Batches!$A:$A,$A167))</f>
        <v/>
      </c>
      <c r="H167" s="19" t="str">
        <f t="array" ref="H167">IF($A167="","",IFERROR(1/(1/MIN(IF((Batches!$A$4:$A$1503=$A167)*(Batches!$C$4:$C$1503&lt;&gt;"")*(Batches!$K$4:$K$1503&gt;0),Batches!$C$4:$C$1503))),""))</f>
        <v/>
      </c>
      <c r="I167" s="18" t="str">
        <f t="shared" si="2"/>
        <v/>
      </c>
    </row>
    <row r="168" spans="1:9" x14ac:dyDescent="0.3">
      <c r="A168" s="17"/>
      <c r="B168" s="17"/>
      <c r="C168" s="17"/>
      <c r="D168" s="17"/>
      <c r="E168" s="17"/>
      <c r="F168" s="17"/>
      <c r="G168" s="18" t="str">
        <f>IF($A168="","",SUMIFS(Batches!$K:$K,Batches!$A:$A,$A168))</f>
        <v/>
      </c>
      <c r="H168" s="19" t="str">
        <f t="array" ref="H168">IF($A168="","",IFERROR(1/(1/MIN(IF((Batches!$A$4:$A$1503=$A168)*(Batches!$C$4:$C$1503&lt;&gt;"")*(Batches!$K$4:$K$1503&gt;0),Batches!$C$4:$C$1503))),""))</f>
        <v/>
      </c>
      <c r="I168" s="18" t="str">
        <f t="shared" si="2"/>
        <v/>
      </c>
    </row>
    <row r="169" spans="1:9" x14ac:dyDescent="0.3">
      <c r="A169" s="17"/>
      <c r="B169" s="17"/>
      <c r="C169" s="17"/>
      <c r="D169" s="17"/>
      <c r="E169" s="17"/>
      <c r="F169" s="17"/>
      <c r="G169" s="18" t="str">
        <f>IF($A169="","",SUMIFS(Batches!$K:$K,Batches!$A:$A,$A169))</f>
        <v/>
      </c>
      <c r="H169" s="19" t="str">
        <f t="array" ref="H169">IF($A169="","",IFERROR(1/(1/MIN(IF((Batches!$A$4:$A$1503=$A169)*(Batches!$C$4:$C$1503&lt;&gt;"")*(Batches!$K$4:$K$1503&gt;0),Batches!$C$4:$C$1503))),""))</f>
        <v/>
      </c>
      <c r="I169" s="18" t="str">
        <f t="shared" si="2"/>
        <v/>
      </c>
    </row>
    <row r="170" spans="1:9" x14ac:dyDescent="0.3">
      <c r="A170" s="17"/>
      <c r="B170" s="17"/>
      <c r="C170" s="17"/>
      <c r="D170" s="17"/>
      <c r="E170" s="17"/>
      <c r="F170" s="17"/>
      <c r="G170" s="18" t="str">
        <f>IF($A170="","",SUMIFS(Batches!$K:$K,Batches!$A:$A,$A170))</f>
        <v/>
      </c>
      <c r="H170" s="19" t="str">
        <f t="array" ref="H170">IF($A170="","",IFERROR(1/(1/MIN(IF((Batches!$A$4:$A$1503=$A170)*(Batches!$C$4:$C$1503&lt;&gt;"")*(Batches!$K$4:$K$1503&gt;0),Batches!$C$4:$C$1503))),""))</f>
        <v/>
      </c>
      <c r="I170" s="18" t="str">
        <f t="shared" si="2"/>
        <v/>
      </c>
    </row>
    <row r="171" spans="1:9" x14ac:dyDescent="0.3">
      <c r="A171" s="17"/>
      <c r="B171" s="17"/>
      <c r="C171" s="17"/>
      <c r="D171" s="17"/>
      <c r="E171" s="17"/>
      <c r="F171" s="17"/>
      <c r="G171" s="18" t="str">
        <f>IF($A171="","",SUMIFS(Batches!$K:$K,Batches!$A:$A,$A171))</f>
        <v/>
      </c>
      <c r="H171" s="19" t="str">
        <f t="array" ref="H171">IF($A171="","",IFERROR(1/(1/MIN(IF((Batches!$A$4:$A$1503=$A171)*(Batches!$C$4:$C$1503&lt;&gt;"")*(Batches!$K$4:$K$1503&gt;0),Batches!$C$4:$C$1503))),""))</f>
        <v/>
      </c>
      <c r="I171" s="18" t="str">
        <f t="shared" si="2"/>
        <v/>
      </c>
    </row>
    <row r="172" spans="1:9" x14ac:dyDescent="0.3">
      <c r="A172" s="17"/>
      <c r="B172" s="17"/>
      <c r="C172" s="17"/>
      <c r="D172" s="17"/>
      <c r="E172" s="17"/>
      <c r="F172" s="17"/>
      <c r="G172" s="18" t="str">
        <f>IF($A172="","",SUMIFS(Batches!$K:$K,Batches!$A:$A,$A172))</f>
        <v/>
      </c>
      <c r="H172" s="19" t="str">
        <f t="array" ref="H172">IF($A172="","",IFERROR(1/(1/MIN(IF((Batches!$A$4:$A$1503=$A172)*(Batches!$C$4:$C$1503&lt;&gt;"")*(Batches!$K$4:$K$1503&gt;0),Batches!$C$4:$C$1503))),""))</f>
        <v/>
      </c>
      <c r="I172" s="18" t="str">
        <f t="shared" si="2"/>
        <v/>
      </c>
    </row>
    <row r="173" spans="1:9" x14ac:dyDescent="0.3">
      <c r="A173" s="17"/>
      <c r="B173" s="17"/>
      <c r="C173" s="17"/>
      <c r="D173" s="17"/>
      <c r="E173" s="17"/>
      <c r="F173" s="17"/>
      <c r="G173" s="18" t="str">
        <f>IF($A173="","",SUMIFS(Batches!$K:$K,Batches!$A:$A,$A173))</f>
        <v/>
      </c>
      <c r="H173" s="19" t="str">
        <f t="array" ref="H173">IF($A173="","",IFERROR(1/(1/MIN(IF((Batches!$A$4:$A$1503=$A173)*(Batches!$C$4:$C$1503&lt;&gt;"")*(Batches!$K$4:$K$1503&gt;0),Batches!$C$4:$C$1503))),""))</f>
        <v/>
      </c>
      <c r="I173" s="18" t="str">
        <f t="shared" si="2"/>
        <v/>
      </c>
    </row>
    <row r="174" spans="1:9" x14ac:dyDescent="0.3">
      <c r="A174" s="17"/>
      <c r="B174" s="17"/>
      <c r="C174" s="17"/>
      <c r="D174" s="17"/>
      <c r="E174" s="17"/>
      <c r="F174" s="17"/>
      <c r="G174" s="18" t="str">
        <f>IF($A174="","",SUMIFS(Batches!$K:$K,Batches!$A:$A,$A174))</f>
        <v/>
      </c>
      <c r="H174" s="19" t="str">
        <f t="array" ref="H174">IF($A174="","",IFERROR(1/(1/MIN(IF((Batches!$A$4:$A$1503=$A174)*(Batches!$C$4:$C$1503&lt;&gt;"")*(Batches!$K$4:$K$1503&gt;0),Batches!$C$4:$C$1503))),""))</f>
        <v/>
      </c>
      <c r="I174" s="18" t="str">
        <f t="shared" si="2"/>
        <v/>
      </c>
    </row>
    <row r="175" spans="1:9" x14ac:dyDescent="0.3">
      <c r="A175" s="17"/>
      <c r="B175" s="17"/>
      <c r="C175" s="17"/>
      <c r="D175" s="17"/>
      <c r="E175" s="17"/>
      <c r="F175" s="17"/>
      <c r="G175" s="18" t="str">
        <f>IF($A175="","",SUMIFS(Batches!$K:$K,Batches!$A:$A,$A175))</f>
        <v/>
      </c>
      <c r="H175" s="19" t="str">
        <f t="array" ref="H175">IF($A175="","",IFERROR(1/(1/MIN(IF((Batches!$A$4:$A$1503=$A175)*(Batches!$C$4:$C$1503&lt;&gt;"")*(Batches!$K$4:$K$1503&gt;0),Batches!$C$4:$C$1503))),""))</f>
        <v/>
      </c>
      <c r="I175" s="18" t="str">
        <f t="shared" si="2"/>
        <v/>
      </c>
    </row>
    <row r="176" spans="1:9" x14ac:dyDescent="0.3">
      <c r="A176" s="17"/>
      <c r="B176" s="17"/>
      <c r="C176" s="17"/>
      <c r="D176" s="17"/>
      <c r="E176" s="17"/>
      <c r="F176" s="17"/>
      <c r="G176" s="18" t="str">
        <f>IF($A176="","",SUMIFS(Batches!$K:$K,Batches!$A:$A,$A176))</f>
        <v/>
      </c>
      <c r="H176" s="19" t="str">
        <f t="array" ref="H176">IF($A176="","",IFERROR(1/(1/MIN(IF((Batches!$A$4:$A$1503=$A176)*(Batches!$C$4:$C$1503&lt;&gt;"")*(Batches!$K$4:$K$1503&gt;0),Batches!$C$4:$C$1503))),""))</f>
        <v/>
      </c>
      <c r="I176" s="18" t="str">
        <f t="shared" si="2"/>
        <v/>
      </c>
    </row>
    <row r="177" spans="1:9" x14ac:dyDescent="0.3">
      <c r="A177" s="17"/>
      <c r="B177" s="17"/>
      <c r="C177" s="17"/>
      <c r="D177" s="17"/>
      <c r="E177" s="17"/>
      <c r="F177" s="17"/>
      <c r="G177" s="18" t="str">
        <f>IF($A177="","",SUMIFS(Batches!$K:$K,Batches!$A:$A,$A177))</f>
        <v/>
      </c>
      <c r="H177" s="19" t="str">
        <f t="array" ref="H177">IF($A177="","",IFERROR(1/(1/MIN(IF((Batches!$A$4:$A$1503=$A177)*(Batches!$C$4:$C$1503&lt;&gt;"")*(Batches!$K$4:$K$1503&gt;0),Batches!$C$4:$C$1503))),""))</f>
        <v/>
      </c>
      <c r="I177" s="18" t="str">
        <f t="shared" si="2"/>
        <v/>
      </c>
    </row>
    <row r="178" spans="1:9" x14ac:dyDescent="0.3">
      <c r="A178" s="17"/>
      <c r="B178" s="17"/>
      <c r="C178" s="17"/>
      <c r="D178" s="17"/>
      <c r="E178" s="17"/>
      <c r="F178" s="17"/>
      <c r="G178" s="18" t="str">
        <f>IF($A178="","",SUMIFS(Batches!$K:$K,Batches!$A:$A,$A178))</f>
        <v/>
      </c>
      <c r="H178" s="19" t="str">
        <f t="array" ref="H178">IF($A178="","",IFERROR(1/(1/MIN(IF((Batches!$A$4:$A$1503=$A178)*(Batches!$C$4:$C$1503&lt;&gt;"")*(Batches!$K$4:$K$1503&gt;0),Batches!$C$4:$C$1503))),""))</f>
        <v/>
      </c>
      <c r="I178" s="18" t="str">
        <f t="shared" si="2"/>
        <v/>
      </c>
    </row>
    <row r="179" spans="1:9" x14ac:dyDescent="0.3">
      <c r="A179" s="17"/>
      <c r="B179" s="17"/>
      <c r="C179" s="17"/>
      <c r="D179" s="17"/>
      <c r="E179" s="17"/>
      <c r="F179" s="17"/>
      <c r="G179" s="18" t="str">
        <f>IF($A179="","",SUMIFS(Batches!$K:$K,Batches!$A:$A,$A179))</f>
        <v/>
      </c>
      <c r="H179" s="19" t="str">
        <f t="array" ref="H179">IF($A179="","",IFERROR(1/(1/MIN(IF((Batches!$A$4:$A$1503=$A179)*(Batches!$C$4:$C$1503&lt;&gt;"")*(Batches!$K$4:$K$1503&gt;0),Batches!$C$4:$C$1503))),""))</f>
        <v/>
      </c>
      <c r="I179" s="18" t="str">
        <f t="shared" si="2"/>
        <v/>
      </c>
    </row>
    <row r="180" spans="1:9" x14ac:dyDescent="0.3">
      <c r="A180" s="17"/>
      <c r="B180" s="17"/>
      <c r="C180" s="17"/>
      <c r="D180" s="17"/>
      <c r="E180" s="17"/>
      <c r="F180" s="17"/>
      <c r="G180" s="18" t="str">
        <f>IF($A180="","",SUMIFS(Batches!$K:$K,Batches!$A:$A,$A180))</f>
        <v/>
      </c>
      <c r="H180" s="19" t="str">
        <f t="array" ref="H180">IF($A180="","",IFERROR(1/(1/MIN(IF((Batches!$A$4:$A$1503=$A180)*(Batches!$C$4:$C$1503&lt;&gt;"")*(Batches!$K$4:$K$1503&gt;0),Batches!$C$4:$C$1503))),""))</f>
        <v/>
      </c>
      <c r="I180" s="18" t="str">
        <f t="shared" si="2"/>
        <v/>
      </c>
    </row>
    <row r="181" spans="1:9" x14ac:dyDescent="0.3">
      <c r="A181" s="17"/>
      <c r="B181" s="17"/>
      <c r="C181" s="17"/>
      <c r="D181" s="17"/>
      <c r="E181" s="17"/>
      <c r="F181" s="17"/>
      <c r="G181" s="18" t="str">
        <f>IF($A181="","",SUMIFS(Batches!$K:$K,Batches!$A:$A,$A181))</f>
        <v/>
      </c>
      <c r="H181" s="19" t="str">
        <f t="array" ref="H181">IF($A181="","",IFERROR(1/(1/MIN(IF((Batches!$A$4:$A$1503=$A181)*(Batches!$C$4:$C$1503&lt;&gt;"")*(Batches!$K$4:$K$1503&gt;0),Batches!$C$4:$C$1503))),""))</f>
        <v/>
      </c>
      <c r="I181" s="18" t="str">
        <f t="shared" si="2"/>
        <v/>
      </c>
    </row>
    <row r="182" spans="1:9" x14ac:dyDescent="0.3">
      <c r="A182" s="17"/>
      <c r="B182" s="17"/>
      <c r="C182" s="17"/>
      <c r="D182" s="17"/>
      <c r="E182" s="17"/>
      <c r="F182" s="17"/>
      <c r="G182" s="18" t="str">
        <f>IF($A182="","",SUMIFS(Batches!$K:$K,Batches!$A:$A,$A182))</f>
        <v/>
      </c>
      <c r="H182" s="19" t="str">
        <f t="array" ref="H182">IF($A182="","",IFERROR(1/(1/MIN(IF((Batches!$A$4:$A$1503=$A182)*(Batches!$C$4:$C$1503&lt;&gt;"")*(Batches!$K$4:$K$1503&gt;0),Batches!$C$4:$C$1503))),""))</f>
        <v/>
      </c>
      <c r="I182" s="18" t="str">
        <f t="shared" si="2"/>
        <v/>
      </c>
    </row>
    <row r="183" spans="1:9" x14ac:dyDescent="0.3">
      <c r="A183" s="17"/>
      <c r="B183" s="17"/>
      <c r="C183" s="17"/>
      <c r="D183" s="17"/>
      <c r="E183" s="17"/>
      <c r="F183" s="17"/>
      <c r="G183" s="18" t="str">
        <f>IF($A183="","",SUMIFS(Batches!$K:$K,Batches!$A:$A,$A183))</f>
        <v/>
      </c>
      <c r="H183" s="19" t="str">
        <f t="array" ref="H183">IF($A183="","",IFERROR(1/(1/MIN(IF((Batches!$A$4:$A$1503=$A183)*(Batches!$C$4:$C$1503&lt;&gt;"")*(Batches!$K$4:$K$1503&gt;0),Batches!$C$4:$C$1503))),""))</f>
        <v/>
      </c>
      <c r="I183" s="18" t="str">
        <f t="shared" si="2"/>
        <v/>
      </c>
    </row>
    <row r="184" spans="1:9" x14ac:dyDescent="0.3">
      <c r="A184" s="17"/>
      <c r="B184" s="17"/>
      <c r="C184" s="17"/>
      <c r="D184" s="17"/>
      <c r="E184" s="17"/>
      <c r="F184" s="17"/>
      <c r="G184" s="18" t="str">
        <f>IF($A184="","",SUMIFS(Batches!$K:$K,Batches!$A:$A,$A184))</f>
        <v/>
      </c>
      <c r="H184" s="19" t="str">
        <f t="array" ref="H184">IF($A184="","",IFERROR(1/(1/MIN(IF((Batches!$A$4:$A$1503=$A184)*(Batches!$C$4:$C$1503&lt;&gt;"")*(Batches!$K$4:$K$1503&gt;0),Batches!$C$4:$C$1503))),""))</f>
        <v/>
      </c>
      <c r="I184" s="18" t="str">
        <f t="shared" si="2"/>
        <v/>
      </c>
    </row>
    <row r="185" spans="1:9" x14ac:dyDescent="0.3">
      <c r="A185" s="17"/>
      <c r="B185" s="17"/>
      <c r="C185" s="17"/>
      <c r="D185" s="17"/>
      <c r="E185" s="17"/>
      <c r="F185" s="17"/>
      <c r="G185" s="18" t="str">
        <f>IF($A185="","",SUMIFS(Batches!$K:$K,Batches!$A:$A,$A185))</f>
        <v/>
      </c>
      <c r="H185" s="19" t="str">
        <f t="array" ref="H185">IF($A185="","",IFERROR(1/(1/MIN(IF((Batches!$A$4:$A$1503=$A185)*(Batches!$C$4:$C$1503&lt;&gt;"")*(Batches!$K$4:$K$1503&gt;0),Batches!$C$4:$C$1503))),""))</f>
        <v/>
      </c>
      <c r="I185" s="18" t="str">
        <f t="shared" si="2"/>
        <v/>
      </c>
    </row>
    <row r="186" spans="1:9" x14ac:dyDescent="0.3">
      <c r="A186" s="17"/>
      <c r="B186" s="17"/>
      <c r="C186" s="17"/>
      <c r="D186" s="17"/>
      <c r="E186" s="17"/>
      <c r="F186" s="17"/>
      <c r="G186" s="18" t="str">
        <f>IF($A186="","",SUMIFS(Batches!$K:$K,Batches!$A:$A,$A186))</f>
        <v/>
      </c>
      <c r="H186" s="19" t="str">
        <f t="array" ref="H186">IF($A186="","",IFERROR(1/(1/MIN(IF((Batches!$A$4:$A$1503=$A186)*(Batches!$C$4:$C$1503&lt;&gt;"")*(Batches!$K$4:$K$1503&gt;0),Batches!$C$4:$C$1503))),""))</f>
        <v/>
      </c>
      <c r="I186" s="18" t="str">
        <f t="shared" si="2"/>
        <v/>
      </c>
    </row>
    <row r="187" spans="1:9" x14ac:dyDescent="0.3">
      <c r="A187" s="17"/>
      <c r="B187" s="17"/>
      <c r="C187" s="17"/>
      <c r="D187" s="17"/>
      <c r="E187" s="17"/>
      <c r="F187" s="17"/>
      <c r="G187" s="18" t="str">
        <f>IF($A187="","",SUMIFS(Batches!$K:$K,Batches!$A:$A,$A187))</f>
        <v/>
      </c>
      <c r="H187" s="19" t="str">
        <f t="array" ref="H187">IF($A187="","",IFERROR(1/(1/MIN(IF((Batches!$A$4:$A$1503=$A187)*(Batches!$C$4:$C$1503&lt;&gt;"")*(Batches!$K$4:$K$1503&gt;0),Batches!$C$4:$C$1503))),""))</f>
        <v/>
      </c>
      <c r="I187" s="18" t="str">
        <f t="shared" si="2"/>
        <v/>
      </c>
    </row>
    <row r="188" spans="1:9" x14ac:dyDescent="0.3">
      <c r="A188" s="17"/>
      <c r="B188" s="17"/>
      <c r="C188" s="17"/>
      <c r="D188" s="17"/>
      <c r="E188" s="17"/>
      <c r="F188" s="17"/>
      <c r="G188" s="18" t="str">
        <f>IF($A188="","",SUMIFS(Batches!$K:$K,Batches!$A:$A,$A188))</f>
        <v/>
      </c>
      <c r="H188" s="19" t="str">
        <f t="array" ref="H188">IF($A188="","",IFERROR(1/(1/MIN(IF((Batches!$A$4:$A$1503=$A188)*(Batches!$C$4:$C$1503&lt;&gt;"")*(Batches!$K$4:$K$1503&gt;0),Batches!$C$4:$C$1503))),""))</f>
        <v/>
      </c>
      <c r="I188" s="18" t="str">
        <f t="shared" si="2"/>
        <v/>
      </c>
    </row>
    <row r="189" spans="1:9" x14ac:dyDescent="0.3">
      <c r="A189" s="17"/>
      <c r="B189" s="17"/>
      <c r="C189" s="17"/>
      <c r="D189" s="17"/>
      <c r="E189" s="17"/>
      <c r="F189" s="17"/>
      <c r="G189" s="18" t="str">
        <f>IF($A189="","",SUMIFS(Batches!$K:$K,Batches!$A:$A,$A189))</f>
        <v/>
      </c>
      <c r="H189" s="19" t="str">
        <f t="array" ref="H189">IF($A189="","",IFERROR(1/(1/MIN(IF((Batches!$A$4:$A$1503=$A189)*(Batches!$C$4:$C$1503&lt;&gt;"")*(Batches!$K$4:$K$1503&gt;0),Batches!$C$4:$C$1503))),""))</f>
        <v/>
      </c>
      <c r="I189" s="18" t="str">
        <f t="shared" si="2"/>
        <v/>
      </c>
    </row>
    <row r="190" spans="1:9" x14ac:dyDescent="0.3">
      <c r="A190" s="17"/>
      <c r="B190" s="17"/>
      <c r="C190" s="17"/>
      <c r="D190" s="17"/>
      <c r="E190" s="17"/>
      <c r="F190" s="17"/>
      <c r="G190" s="18" t="str">
        <f>IF($A190="","",SUMIFS(Batches!$K:$K,Batches!$A:$A,$A190))</f>
        <v/>
      </c>
      <c r="H190" s="19" t="str">
        <f t="array" ref="H190">IF($A190="","",IFERROR(1/(1/MIN(IF((Batches!$A$4:$A$1503=$A190)*(Batches!$C$4:$C$1503&lt;&gt;"")*(Batches!$K$4:$K$1503&gt;0),Batches!$C$4:$C$1503))),""))</f>
        <v/>
      </c>
      <c r="I190" s="18" t="str">
        <f t="shared" si="2"/>
        <v/>
      </c>
    </row>
    <row r="191" spans="1:9" x14ac:dyDescent="0.3">
      <c r="A191" s="17"/>
      <c r="B191" s="17"/>
      <c r="C191" s="17"/>
      <c r="D191" s="17"/>
      <c r="E191" s="17"/>
      <c r="F191" s="17"/>
      <c r="G191" s="18" t="str">
        <f>IF($A191="","",SUMIFS(Batches!$K:$K,Batches!$A:$A,$A191))</f>
        <v/>
      </c>
      <c r="H191" s="19" t="str">
        <f t="array" ref="H191">IF($A191="","",IFERROR(1/(1/MIN(IF((Batches!$A$4:$A$1503=$A191)*(Batches!$C$4:$C$1503&lt;&gt;"")*(Batches!$K$4:$K$1503&gt;0),Batches!$C$4:$C$1503))),""))</f>
        <v/>
      </c>
      <c r="I191" s="18" t="str">
        <f t="shared" si="2"/>
        <v/>
      </c>
    </row>
    <row r="192" spans="1:9" x14ac:dyDescent="0.3">
      <c r="A192" s="17"/>
      <c r="B192" s="17"/>
      <c r="C192" s="17"/>
      <c r="D192" s="17"/>
      <c r="E192" s="17"/>
      <c r="F192" s="17"/>
      <c r="G192" s="18" t="str">
        <f>IF($A192="","",SUMIFS(Batches!$K:$K,Batches!$A:$A,$A192))</f>
        <v/>
      </c>
      <c r="H192" s="19" t="str">
        <f t="array" ref="H192">IF($A192="","",IFERROR(1/(1/MIN(IF((Batches!$A$4:$A$1503=$A192)*(Batches!$C$4:$C$1503&lt;&gt;"")*(Batches!$K$4:$K$1503&gt;0),Batches!$C$4:$C$1503))),""))</f>
        <v/>
      </c>
      <c r="I192" s="18" t="str">
        <f t="shared" si="2"/>
        <v/>
      </c>
    </row>
    <row r="193" spans="1:9" x14ac:dyDescent="0.3">
      <c r="A193" s="17"/>
      <c r="B193" s="17"/>
      <c r="C193" s="17"/>
      <c r="D193" s="17"/>
      <c r="E193" s="17"/>
      <c r="F193" s="17"/>
      <c r="G193" s="18" t="str">
        <f>IF($A193="","",SUMIFS(Batches!$K:$K,Batches!$A:$A,$A193))</f>
        <v/>
      </c>
      <c r="H193" s="19" t="str">
        <f t="array" ref="H193">IF($A193="","",IFERROR(1/(1/MIN(IF((Batches!$A$4:$A$1503=$A193)*(Batches!$C$4:$C$1503&lt;&gt;"")*(Batches!$K$4:$K$1503&gt;0),Batches!$C$4:$C$1503))),""))</f>
        <v/>
      </c>
      <c r="I193" s="18" t="str">
        <f t="shared" si="2"/>
        <v/>
      </c>
    </row>
    <row r="194" spans="1:9" x14ac:dyDescent="0.3">
      <c r="A194" s="17"/>
      <c r="B194" s="17"/>
      <c r="C194" s="17"/>
      <c r="D194" s="17"/>
      <c r="E194" s="17"/>
      <c r="F194" s="17"/>
      <c r="G194" s="18" t="str">
        <f>IF($A194="","",SUMIFS(Batches!$K:$K,Batches!$A:$A,$A194))</f>
        <v/>
      </c>
      <c r="H194" s="19" t="str">
        <f t="array" ref="H194">IF($A194="","",IFERROR(1/(1/MIN(IF((Batches!$A$4:$A$1503=$A194)*(Batches!$C$4:$C$1503&lt;&gt;"")*(Batches!$K$4:$K$1503&gt;0),Batches!$C$4:$C$1503))),""))</f>
        <v/>
      </c>
      <c r="I194" s="18" t="str">
        <f t="shared" si="2"/>
        <v/>
      </c>
    </row>
    <row r="195" spans="1:9" x14ac:dyDescent="0.3">
      <c r="A195" s="17"/>
      <c r="B195" s="17"/>
      <c r="C195" s="17"/>
      <c r="D195" s="17"/>
      <c r="E195" s="17"/>
      <c r="F195" s="17"/>
      <c r="G195" s="18" t="str">
        <f>IF($A195="","",SUMIFS(Batches!$K:$K,Batches!$A:$A,$A195))</f>
        <v/>
      </c>
      <c r="H195" s="19" t="str">
        <f t="array" ref="H195">IF($A195="","",IFERROR(1/(1/MIN(IF((Batches!$A$4:$A$1503=$A195)*(Batches!$C$4:$C$1503&lt;&gt;"")*(Batches!$K$4:$K$1503&gt;0),Batches!$C$4:$C$1503))),""))</f>
        <v/>
      </c>
      <c r="I195" s="18" t="str">
        <f t="shared" si="2"/>
        <v/>
      </c>
    </row>
    <row r="196" spans="1:9" x14ac:dyDescent="0.3">
      <c r="A196" s="17"/>
      <c r="B196" s="17"/>
      <c r="C196" s="17"/>
      <c r="D196" s="17"/>
      <c r="E196" s="17"/>
      <c r="F196" s="17"/>
      <c r="G196" s="18" t="str">
        <f>IF($A196="","",SUMIFS(Batches!$K:$K,Batches!$A:$A,$A196))</f>
        <v/>
      </c>
      <c r="H196" s="19" t="str">
        <f t="array" ref="H196">IF($A196="","",IFERROR(1/(1/MIN(IF((Batches!$A$4:$A$1503=$A196)*(Batches!$C$4:$C$1503&lt;&gt;"")*(Batches!$K$4:$K$1503&gt;0),Batches!$C$4:$C$1503))),""))</f>
        <v/>
      </c>
      <c r="I196" s="18" t="str">
        <f t="shared" ref="I196:I259" si="3">IF($A196="","",IF(G196&lt;=N(F196),"Reorder","OK"))</f>
        <v/>
      </c>
    </row>
    <row r="197" spans="1:9" x14ac:dyDescent="0.3">
      <c r="A197" s="17"/>
      <c r="B197" s="17"/>
      <c r="C197" s="17"/>
      <c r="D197" s="17"/>
      <c r="E197" s="17"/>
      <c r="F197" s="17"/>
      <c r="G197" s="18" t="str">
        <f>IF($A197="","",SUMIFS(Batches!$K:$K,Batches!$A:$A,$A197))</f>
        <v/>
      </c>
      <c r="H197" s="19" t="str">
        <f t="array" ref="H197">IF($A197="","",IFERROR(1/(1/MIN(IF((Batches!$A$4:$A$1503=$A197)*(Batches!$C$4:$C$1503&lt;&gt;"")*(Batches!$K$4:$K$1503&gt;0),Batches!$C$4:$C$1503))),""))</f>
        <v/>
      </c>
      <c r="I197" s="18" t="str">
        <f t="shared" si="3"/>
        <v/>
      </c>
    </row>
    <row r="198" spans="1:9" x14ac:dyDescent="0.3">
      <c r="A198" s="17"/>
      <c r="B198" s="17"/>
      <c r="C198" s="17"/>
      <c r="D198" s="17"/>
      <c r="E198" s="17"/>
      <c r="F198" s="17"/>
      <c r="G198" s="18" t="str">
        <f>IF($A198="","",SUMIFS(Batches!$K:$K,Batches!$A:$A,$A198))</f>
        <v/>
      </c>
      <c r="H198" s="19" t="str">
        <f t="array" ref="H198">IF($A198="","",IFERROR(1/(1/MIN(IF((Batches!$A$4:$A$1503=$A198)*(Batches!$C$4:$C$1503&lt;&gt;"")*(Batches!$K$4:$K$1503&gt;0),Batches!$C$4:$C$1503))),""))</f>
        <v/>
      </c>
      <c r="I198" s="18" t="str">
        <f t="shared" si="3"/>
        <v/>
      </c>
    </row>
    <row r="199" spans="1:9" x14ac:dyDescent="0.3">
      <c r="A199" s="17"/>
      <c r="B199" s="17"/>
      <c r="C199" s="17"/>
      <c r="D199" s="17"/>
      <c r="E199" s="17"/>
      <c r="F199" s="17"/>
      <c r="G199" s="18" t="str">
        <f>IF($A199="","",SUMIFS(Batches!$K:$K,Batches!$A:$A,$A199))</f>
        <v/>
      </c>
      <c r="H199" s="19" t="str">
        <f t="array" ref="H199">IF($A199="","",IFERROR(1/(1/MIN(IF((Batches!$A$4:$A$1503=$A199)*(Batches!$C$4:$C$1503&lt;&gt;"")*(Batches!$K$4:$K$1503&gt;0),Batches!$C$4:$C$1503))),""))</f>
        <v/>
      </c>
      <c r="I199" s="18" t="str">
        <f t="shared" si="3"/>
        <v/>
      </c>
    </row>
    <row r="200" spans="1:9" x14ac:dyDescent="0.3">
      <c r="A200" s="17"/>
      <c r="B200" s="17"/>
      <c r="C200" s="17"/>
      <c r="D200" s="17"/>
      <c r="E200" s="17"/>
      <c r="F200" s="17"/>
      <c r="G200" s="18" t="str">
        <f>IF($A200="","",SUMIFS(Batches!$K:$K,Batches!$A:$A,$A200))</f>
        <v/>
      </c>
      <c r="H200" s="19" t="str">
        <f t="array" ref="H200">IF($A200="","",IFERROR(1/(1/MIN(IF((Batches!$A$4:$A$1503=$A200)*(Batches!$C$4:$C$1503&lt;&gt;"")*(Batches!$K$4:$K$1503&gt;0),Batches!$C$4:$C$1503))),""))</f>
        <v/>
      </c>
      <c r="I200" s="18" t="str">
        <f t="shared" si="3"/>
        <v/>
      </c>
    </row>
    <row r="201" spans="1:9" x14ac:dyDescent="0.3">
      <c r="A201" s="17"/>
      <c r="B201" s="17"/>
      <c r="C201" s="17"/>
      <c r="D201" s="17"/>
      <c r="E201" s="17"/>
      <c r="F201" s="17"/>
      <c r="G201" s="18" t="str">
        <f>IF($A201="","",SUMIFS(Batches!$K:$K,Batches!$A:$A,$A201))</f>
        <v/>
      </c>
      <c r="H201" s="19" t="str">
        <f t="array" ref="H201">IF($A201="","",IFERROR(1/(1/MIN(IF((Batches!$A$4:$A$1503=$A201)*(Batches!$C$4:$C$1503&lt;&gt;"")*(Batches!$K$4:$K$1503&gt;0),Batches!$C$4:$C$1503))),""))</f>
        <v/>
      </c>
      <c r="I201" s="18" t="str">
        <f t="shared" si="3"/>
        <v/>
      </c>
    </row>
    <row r="202" spans="1:9" x14ac:dyDescent="0.3">
      <c r="A202" s="17"/>
      <c r="B202" s="17"/>
      <c r="C202" s="17"/>
      <c r="D202" s="17"/>
      <c r="E202" s="17"/>
      <c r="F202" s="17"/>
      <c r="G202" s="18" t="str">
        <f>IF($A202="","",SUMIFS(Batches!$K:$K,Batches!$A:$A,$A202))</f>
        <v/>
      </c>
      <c r="H202" s="19" t="str">
        <f t="array" ref="H202">IF($A202="","",IFERROR(1/(1/MIN(IF((Batches!$A$4:$A$1503=$A202)*(Batches!$C$4:$C$1503&lt;&gt;"")*(Batches!$K$4:$K$1503&gt;0),Batches!$C$4:$C$1503))),""))</f>
        <v/>
      </c>
      <c r="I202" s="18" t="str">
        <f t="shared" si="3"/>
        <v/>
      </c>
    </row>
    <row r="203" spans="1:9" x14ac:dyDescent="0.3">
      <c r="A203" s="17"/>
      <c r="B203" s="17"/>
      <c r="C203" s="17"/>
      <c r="D203" s="17"/>
      <c r="E203" s="17"/>
      <c r="F203" s="17"/>
      <c r="G203" s="18" t="str">
        <f>IF($A203="","",SUMIFS(Batches!$K:$K,Batches!$A:$A,$A203))</f>
        <v/>
      </c>
      <c r="H203" s="19" t="str">
        <f t="array" ref="H203">IF($A203="","",IFERROR(1/(1/MIN(IF((Batches!$A$4:$A$1503=$A203)*(Batches!$C$4:$C$1503&lt;&gt;"")*(Batches!$K$4:$K$1503&gt;0),Batches!$C$4:$C$1503))),""))</f>
        <v/>
      </c>
      <c r="I203" s="18" t="str">
        <f t="shared" si="3"/>
        <v/>
      </c>
    </row>
    <row r="204" spans="1:9" x14ac:dyDescent="0.3">
      <c r="A204" s="17"/>
      <c r="B204" s="17"/>
      <c r="C204" s="17"/>
      <c r="D204" s="17"/>
      <c r="E204" s="17"/>
      <c r="F204" s="17"/>
      <c r="G204" s="18" t="str">
        <f>IF($A204="","",SUMIFS(Batches!$K:$K,Batches!$A:$A,$A204))</f>
        <v/>
      </c>
      <c r="H204" s="19" t="str">
        <f t="array" ref="H204">IF($A204="","",IFERROR(1/(1/MIN(IF((Batches!$A$4:$A$1503=$A204)*(Batches!$C$4:$C$1503&lt;&gt;"")*(Batches!$K$4:$K$1503&gt;0),Batches!$C$4:$C$1503))),""))</f>
        <v/>
      </c>
      <c r="I204" s="18" t="str">
        <f t="shared" si="3"/>
        <v/>
      </c>
    </row>
    <row r="205" spans="1:9" x14ac:dyDescent="0.3">
      <c r="A205" s="17"/>
      <c r="B205" s="17"/>
      <c r="C205" s="17"/>
      <c r="D205" s="17"/>
      <c r="E205" s="17"/>
      <c r="F205" s="17"/>
      <c r="G205" s="18" t="str">
        <f>IF($A205="","",SUMIFS(Batches!$K:$K,Batches!$A:$A,$A205))</f>
        <v/>
      </c>
      <c r="H205" s="19" t="str">
        <f t="array" ref="H205">IF($A205="","",IFERROR(1/(1/MIN(IF((Batches!$A$4:$A$1503=$A205)*(Batches!$C$4:$C$1503&lt;&gt;"")*(Batches!$K$4:$K$1503&gt;0),Batches!$C$4:$C$1503))),""))</f>
        <v/>
      </c>
      <c r="I205" s="18" t="str">
        <f t="shared" si="3"/>
        <v/>
      </c>
    </row>
    <row r="206" spans="1:9" x14ac:dyDescent="0.3">
      <c r="A206" s="17"/>
      <c r="B206" s="17"/>
      <c r="C206" s="17"/>
      <c r="D206" s="17"/>
      <c r="E206" s="17"/>
      <c r="F206" s="17"/>
      <c r="G206" s="18" t="str">
        <f>IF($A206="","",SUMIFS(Batches!$K:$K,Batches!$A:$A,$A206))</f>
        <v/>
      </c>
      <c r="H206" s="19" t="str">
        <f t="array" ref="H206">IF($A206="","",IFERROR(1/(1/MIN(IF((Batches!$A$4:$A$1503=$A206)*(Batches!$C$4:$C$1503&lt;&gt;"")*(Batches!$K$4:$K$1503&gt;0),Batches!$C$4:$C$1503))),""))</f>
        <v/>
      </c>
      <c r="I206" s="18" t="str">
        <f t="shared" si="3"/>
        <v/>
      </c>
    </row>
    <row r="207" spans="1:9" x14ac:dyDescent="0.3">
      <c r="A207" s="17"/>
      <c r="B207" s="17"/>
      <c r="C207" s="17"/>
      <c r="D207" s="17"/>
      <c r="E207" s="17"/>
      <c r="F207" s="17"/>
      <c r="G207" s="18" t="str">
        <f>IF($A207="","",SUMIFS(Batches!$K:$K,Batches!$A:$A,$A207))</f>
        <v/>
      </c>
      <c r="H207" s="19" t="str">
        <f t="array" ref="H207">IF($A207="","",IFERROR(1/(1/MIN(IF((Batches!$A$4:$A$1503=$A207)*(Batches!$C$4:$C$1503&lt;&gt;"")*(Batches!$K$4:$K$1503&gt;0),Batches!$C$4:$C$1503))),""))</f>
        <v/>
      </c>
      <c r="I207" s="18" t="str">
        <f t="shared" si="3"/>
        <v/>
      </c>
    </row>
    <row r="208" spans="1:9" x14ac:dyDescent="0.3">
      <c r="A208" s="17"/>
      <c r="B208" s="17"/>
      <c r="C208" s="17"/>
      <c r="D208" s="17"/>
      <c r="E208" s="17"/>
      <c r="F208" s="17"/>
      <c r="G208" s="18" t="str">
        <f>IF($A208="","",SUMIFS(Batches!$K:$K,Batches!$A:$A,$A208))</f>
        <v/>
      </c>
      <c r="H208" s="19" t="str">
        <f t="array" ref="H208">IF($A208="","",IFERROR(1/(1/MIN(IF((Batches!$A$4:$A$1503=$A208)*(Batches!$C$4:$C$1503&lt;&gt;"")*(Batches!$K$4:$K$1503&gt;0),Batches!$C$4:$C$1503))),""))</f>
        <v/>
      </c>
      <c r="I208" s="18" t="str">
        <f t="shared" si="3"/>
        <v/>
      </c>
    </row>
    <row r="209" spans="1:9" x14ac:dyDescent="0.3">
      <c r="A209" s="17"/>
      <c r="B209" s="17"/>
      <c r="C209" s="17"/>
      <c r="D209" s="17"/>
      <c r="E209" s="17"/>
      <c r="F209" s="17"/>
      <c r="G209" s="18" t="str">
        <f>IF($A209="","",SUMIFS(Batches!$K:$K,Batches!$A:$A,$A209))</f>
        <v/>
      </c>
      <c r="H209" s="19" t="str">
        <f t="array" ref="H209">IF($A209="","",IFERROR(1/(1/MIN(IF((Batches!$A$4:$A$1503=$A209)*(Batches!$C$4:$C$1503&lt;&gt;"")*(Batches!$K$4:$K$1503&gt;0),Batches!$C$4:$C$1503))),""))</f>
        <v/>
      </c>
      <c r="I209" s="18" t="str">
        <f t="shared" si="3"/>
        <v/>
      </c>
    </row>
    <row r="210" spans="1:9" x14ac:dyDescent="0.3">
      <c r="A210" s="17"/>
      <c r="B210" s="17"/>
      <c r="C210" s="17"/>
      <c r="D210" s="17"/>
      <c r="E210" s="17"/>
      <c r="F210" s="17"/>
      <c r="G210" s="18" t="str">
        <f>IF($A210="","",SUMIFS(Batches!$K:$K,Batches!$A:$A,$A210))</f>
        <v/>
      </c>
      <c r="H210" s="19" t="str">
        <f t="array" ref="H210">IF($A210="","",IFERROR(1/(1/MIN(IF((Batches!$A$4:$A$1503=$A210)*(Batches!$C$4:$C$1503&lt;&gt;"")*(Batches!$K$4:$K$1503&gt;0),Batches!$C$4:$C$1503))),""))</f>
        <v/>
      </c>
      <c r="I210" s="18" t="str">
        <f t="shared" si="3"/>
        <v/>
      </c>
    </row>
    <row r="211" spans="1:9" x14ac:dyDescent="0.3">
      <c r="A211" s="17"/>
      <c r="B211" s="17"/>
      <c r="C211" s="17"/>
      <c r="D211" s="17"/>
      <c r="E211" s="17"/>
      <c r="F211" s="17"/>
      <c r="G211" s="18" t="str">
        <f>IF($A211="","",SUMIFS(Batches!$K:$K,Batches!$A:$A,$A211))</f>
        <v/>
      </c>
      <c r="H211" s="19" t="str">
        <f t="array" ref="H211">IF($A211="","",IFERROR(1/(1/MIN(IF((Batches!$A$4:$A$1503=$A211)*(Batches!$C$4:$C$1503&lt;&gt;"")*(Batches!$K$4:$K$1503&gt;0),Batches!$C$4:$C$1503))),""))</f>
        <v/>
      </c>
      <c r="I211" s="18" t="str">
        <f t="shared" si="3"/>
        <v/>
      </c>
    </row>
    <row r="212" spans="1:9" x14ac:dyDescent="0.3">
      <c r="A212" s="17"/>
      <c r="B212" s="17"/>
      <c r="C212" s="17"/>
      <c r="D212" s="17"/>
      <c r="E212" s="17"/>
      <c r="F212" s="17"/>
      <c r="G212" s="18" t="str">
        <f>IF($A212="","",SUMIFS(Batches!$K:$K,Batches!$A:$A,$A212))</f>
        <v/>
      </c>
      <c r="H212" s="19" t="str">
        <f t="array" ref="H212">IF($A212="","",IFERROR(1/(1/MIN(IF((Batches!$A$4:$A$1503=$A212)*(Batches!$C$4:$C$1503&lt;&gt;"")*(Batches!$K$4:$K$1503&gt;0),Batches!$C$4:$C$1503))),""))</f>
        <v/>
      </c>
      <c r="I212" s="18" t="str">
        <f t="shared" si="3"/>
        <v/>
      </c>
    </row>
    <row r="213" spans="1:9" x14ac:dyDescent="0.3">
      <c r="A213" s="17"/>
      <c r="B213" s="17"/>
      <c r="C213" s="17"/>
      <c r="D213" s="17"/>
      <c r="E213" s="17"/>
      <c r="F213" s="17"/>
      <c r="G213" s="18" t="str">
        <f>IF($A213="","",SUMIFS(Batches!$K:$K,Batches!$A:$A,$A213))</f>
        <v/>
      </c>
      <c r="H213" s="19" t="str">
        <f t="array" ref="H213">IF($A213="","",IFERROR(1/(1/MIN(IF((Batches!$A$4:$A$1503=$A213)*(Batches!$C$4:$C$1503&lt;&gt;"")*(Batches!$K$4:$K$1503&gt;0),Batches!$C$4:$C$1503))),""))</f>
        <v/>
      </c>
      <c r="I213" s="18" t="str">
        <f t="shared" si="3"/>
        <v/>
      </c>
    </row>
    <row r="214" spans="1:9" x14ac:dyDescent="0.3">
      <c r="A214" s="17"/>
      <c r="B214" s="17"/>
      <c r="C214" s="17"/>
      <c r="D214" s="17"/>
      <c r="E214" s="17"/>
      <c r="F214" s="17"/>
      <c r="G214" s="18" t="str">
        <f>IF($A214="","",SUMIFS(Batches!$K:$K,Batches!$A:$A,$A214))</f>
        <v/>
      </c>
      <c r="H214" s="19" t="str">
        <f t="array" ref="H214">IF($A214="","",IFERROR(1/(1/MIN(IF((Batches!$A$4:$A$1503=$A214)*(Batches!$C$4:$C$1503&lt;&gt;"")*(Batches!$K$4:$K$1503&gt;0),Batches!$C$4:$C$1503))),""))</f>
        <v/>
      </c>
      <c r="I214" s="18" t="str">
        <f t="shared" si="3"/>
        <v/>
      </c>
    </row>
    <row r="215" spans="1:9" x14ac:dyDescent="0.3">
      <c r="A215" s="17"/>
      <c r="B215" s="17"/>
      <c r="C215" s="17"/>
      <c r="D215" s="17"/>
      <c r="E215" s="17"/>
      <c r="F215" s="17"/>
      <c r="G215" s="18" t="str">
        <f>IF($A215="","",SUMIFS(Batches!$K:$K,Batches!$A:$A,$A215))</f>
        <v/>
      </c>
      <c r="H215" s="19" t="str">
        <f t="array" ref="H215">IF($A215="","",IFERROR(1/(1/MIN(IF((Batches!$A$4:$A$1503=$A215)*(Batches!$C$4:$C$1503&lt;&gt;"")*(Batches!$K$4:$K$1503&gt;0),Batches!$C$4:$C$1503))),""))</f>
        <v/>
      </c>
      <c r="I215" s="18" t="str">
        <f t="shared" si="3"/>
        <v/>
      </c>
    </row>
    <row r="216" spans="1:9" x14ac:dyDescent="0.3">
      <c r="A216" s="17"/>
      <c r="B216" s="17"/>
      <c r="C216" s="17"/>
      <c r="D216" s="17"/>
      <c r="E216" s="17"/>
      <c r="F216" s="17"/>
      <c r="G216" s="18" t="str">
        <f>IF($A216="","",SUMIFS(Batches!$K:$K,Batches!$A:$A,$A216))</f>
        <v/>
      </c>
      <c r="H216" s="19" t="str">
        <f t="array" ref="H216">IF($A216="","",IFERROR(1/(1/MIN(IF((Batches!$A$4:$A$1503=$A216)*(Batches!$C$4:$C$1503&lt;&gt;"")*(Batches!$K$4:$K$1503&gt;0),Batches!$C$4:$C$1503))),""))</f>
        <v/>
      </c>
      <c r="I216" s="18" t="str">
        <f t="shared" si="3"/>
        <v/>
      </c>
    </row>
    <row r="217" spans="1:9" x14ac:dyDescent="0.3">
      <c r="A217" s="17"/>
      <c r="B217" s="17"/>
      <c r="C217" s="17"/>
      <c r="D217" s="17"/>
      <c r="E217" s="17"/>
      <c r="F217" s="17"/>
      <c r="G217" s="18" t="str">
        <f>IF($A217="","",SUMIFS(Batches!$K:$K,Batches!$A:$A,$A217))</f>
        <v/>
      </c>
      <c r="H217" s="19" t="str">
        <f t="array" ref="H217">IF($A217="","",IFERROR(1/(1/MIN(IF((Batches!$A$4:$A$1503=$A217)*(Batches!$C$4:$C$1503&lt;&gt;"")*(Batches!$K$4:$K$1503&gt;0),Batches!$C$4:$C$1503))),""))</f>
        <v/>
      </c>
      <c r="I217" s="18" t="str">
        <f t="shared" si="3"/>
        <v/>
      </c>
    </row>
    <row r="218" spans="1:9" x14ac:dyDescent="0.3">
      <c r="A218" s="17"/>
      <c r="B218" s="17"/>
      <c r="C218" s="17"/>
      <c r="D218" s="17"/>
      <c r="E218" s="17"/>
      <c r="F218" s="17"/>
      <c r="G218" s="18" t="str">
        <f>IF($A218="","",SUMIFS(Batches!$K:$K,Batches!$A:$A,$A218))</f>
        <v/>
      </c>
      <c r="H218" s="19" t="str">
        <f t="array" ref="H218">IF($A218="","",IFERROR(1/(1/MIN(IF((Batches!$A$4:$A$1503=$A218)*(Batches!$C$4:$C$1503&lt;&gt;"")*(Batches!$K$4:$K$1503&gt;0),Batches!$C$4:$C$1503))),""))</f>
        <v/>
      </c>
      <c r="I218" s="18" t="str">
        <f t="shared" si="3"/>
        <v/>
      </c>
    </row>
    <row r="219" spans="1:9" x14ac:dyDescent="0.3">
      <c r="A219" s="17"/>
      <c r="B219" s="17"/>
      <c r="C219" s="17"/>
      <c r="D219" s="17"/>
      <c r="E219" s="17"/>
      <c r="F219" s="17"/>
      <c r="G219" s="18" t="str">
        <f>IF($A219="","",SUMIFS(Batches!$K:$K,Batches!$A:$A,$A219))</f>
        <v/>
      </c>
      <c r="H219" s="19" t="str">
        <f t="array" ref="H219">IF($A219="","",IFERROR(1/(1/MIN(IF((Batches!$A$4:$A$1503=$A219)*(Batches!$C$4:$C$1503&lt;&gt;"")*(Batches!$K$4:$K$1503&gt;0),Batches!$C$4:$C$1503))),""))</f>
        <v/>
      </c>
      <c r="I219" s="18" t="str">
        <f t="shared" si="3"/>
        <v/>
      </c>
    </row>
    <row r="220" spans="1:9" x14ac:dyDescent="0.3">
      <c r="A220" s="17"/>
      <c r="B220" s="17"/>
      <c r="C220" s="17"/>
      <c r="D220" s="17"/>
      <c r="E220" s="17"/>
      <c r="F220" s="17"/>
      <c r="G220" s="18" t="str">
        <f>IF($A220="","",SUMIFS(Batches!$K:$K,Batches!$A:$A,$A220))</f>
        <v/>
      </c>
      <c r="H220" s="19" t="str">
        <f t="array" ref="H220">IF($A220="","",IFERROR(1/(1/MIN(IF((Batches!$A$4:$A$1503=$A220)*(Batches!$C$4:$C$1503&lt;&gt;"")*(Batches!$K$4:$K$1503&gt;0),Batches!$C$4:$C$1503))),""))</f>
        <v/>
      </c>
      <c r="I220" s="18" t="str">
        <f t="shared" si="3"/>
        <v/>
      </c>
    </row>
    <row r="221" spans="1:9" x14ac:dyDescent="0.3">
      <c r="A221" s="17"/>
      <c r="B221" s="17"/>
      <c r="C221" s="17"/>
      <c r="D221" s="17"/>
      <c r="E221" s="17"/>
      <c r="F221" s="17"/>
      <c r="G221" s="18" t="str">
        <f>IF($A221="","",SUMIFS(Batches!$K:$K,Batches!$A:$A,$A221))</f>
        <v/>
      </c>
      <c r="H221" s="19" t="str">
        <f t="array" ref="H221">IF($A221="","",IFERROR(1/(1/MIN(IF((Batches!$A$4:$A$1503=$A221)*(Batches!$C$4:$C$1503&lt;&gt;"")*(Batches!$K$4:$K$1503&gt;0),Batches!$C$4:$C$1503))),""))</f>
        <v/>
      </c>
      <c r="I221" s="18" t="str">
        <f t="shared" si="3"/>
        <v/>
      </c>
    </row>
    <row r="222" spans="1:9" x14ac:dyDescent="0.3">
      <c r="A222" s="17"/>
      <c r="B222" s="17"/>
      <c r="C222" s="17"/>
      <c r="D222" s="17"/>
      <c r="E222" s="17"/>
      <c r="F222" s="17"/>
      <c r="G222" s="18" t="str">
        <f>IF($A222="","",SUMIFS(Batches!$K:$K,Batches!$A:$A,$A222))</f>
        <v/>
      </c>
      <c r="H222" s="19" t="str">
        <f t="array" ref="H222">IF($A222="","",IFERROR(1/(1/MIN(IF((Batches!$A$4:$A$1503=$A222)*(Batches!$C$4:$C$1503&lt;&gt;"")*(Batches!$K$4:$K$1503&gt;0),Batches!$C$4:$C$1503))),""))</f>
        <v/>
      </c>
      <c r="I222" s="18" t="str">
        <f t="shared" si="3"/>
        <v/>
      </c>
    </row>
    <row r="223" spans="1:9" x14ac:dyDescent="0.3">
      <c r="A223" s="17"/>
      <c r="B223" s="17"/>
      <c r="C223" s="17"/>
      <c r="D223" s="17"/>
      <c r="E223" s="17"/>
      <c r="F223" s="17"/>
      <c r="G223" s="18" t="str">
        <f>IF($A223="","",SUMIFS(Batches!$K:$K,Batches!$A:$A,$A223))</f>
        <v/>
      </c>
      <c r="H223" s="19" t="str">
        <f t="array" ref="H223">IF($A223="","",IFERROR(1/(1/MIN(IF((Batches!$A$4:$A$1503=$A223)*(Batches!$C$4:$C$1503&lt;&gt;"")*(Batches!$K$4:$K$1503&gt;0),Batches!$C$4:$C$1503))),""))</f>
        <v/>
      </c>
      <c r="I223" s="18" t="str">
        <f t="shared" si="3"/>
        <v/>
      </c>
    </row>
    <row r="224" spans="1:9" x14ac:dyDescent="0.3">
      <c r="A224" s="17"/>
      <c r="B224" s="17"/>
      <c r="C224" s="17"/>
      <c r="D224" s="17"/>
      <c r="E224" s="17"/>
      <c r="F224" s="17"/>
      <c r="G224" s="18" t="str">
        <f>IF($A224="","",SUMIFS(Batches!$K:$K,Batches!$A:$A,$A224))</f>
        <v/>
      </c>
      <c r="H224" s="19" t="str">
        <f t="array" ref="H224">IF($A224="","",IFERROR(1/(1/MIN(IF((Batches!$A$4:$A$1503=$A224)*(Batches!$C$4:$C$1503&lt;&gt;"")*(Batches!$K$4:$K$1503&gt;0),Batches!$C$4:$C$1503))),""))</f>
        <v/>
      </c>
      <c r="I224" s="18" t="str">
        <f t="shared" si="3"/>
        <v/>
      </c>
    </row>
    <row r="225" spans="1:9" x14ac:dyDescent="0.3">
      <c r="A225" s="17"/>
      <c r="B225" s="17"/>
      <c r="C225" s="17"/>
      <c r="D225" s="17"/>
      <c r="E225" s="17"/>
      <c r="F225" s="17"/>
      <c r="G225" s="18" t="str">
        <f>IF($A225="","",SUMIFS(Batches!$K:$K,Batches!$A:$A,$A225))</f>
        <v/>
      </c>
      <c r="H225" s="19" t="str">
        <f t="array" ref="H225">IF($A225="","",IFERROR(1/(1/MIN(IF((Batches!$A$4:$A$1503=$A225)*(Batches!$C$4:$C$1503&lt;&gt;"")*(Batches!$K$4:$K$1503&gt;0),Batches!$C$4:$C$1503))),""))</f>
        <v/>
      </c>
      <c r="I225" s="18" t="str">
        <f t="shared" si="3"/>
        <v/>
      </c>
    </row>
    <row r="226" spans="1:9" x14ac:dyDescent="0.3">
      <c r="A226" s="17"/>
      <c r="B226" s="17"/>
      <c r="C226" s="17"/>
      <c r="D226" s="17"/>
      <c r="E226" s="17"/>
      <c r="F226" s="17"/>
      <c r="G226" s="18" t="str">
        <f>IF($A226="","",SUMIFS(Batches!$K:$K,Batches!$A:$A,$A226))</f>
        <v/>
      </c>
      <c r="H226" s="19" t="str">
        <f t="array" ref="H226">IF($A226="","",IFERROR(1/(1/MIN(IF((Batches!$A$4:$A$1503=$A226)*(Batches!$C$4:$C$1503&lt;&gt;"")*(Batches!$K$4:$K$1503&gt;0),Batches!$C$4:$C$1503))),""))</f>
        <v/>
      </c>
      <c r="I226" s="18" t="str">
        <f t="shared" si="3"/>
        <v/>
      </c>
    </row>
    <row r="227" spans="1:9" x14ac:dyDescent="0.3">
      <c r="A227" s="17"/>
      <c r="B227" s="17"/>
      <c r="C227" s="17"/>
      <c r="D227" s="17"/>
      <c r="E227" s="17"/>
      <c r="F227" s="17"/>
      <c r="G227" s="18" t="str">
        <f>IF($A227="","",SUMIFS(Batches!$K:$K,Batches!$A:$A,$A227))</f>
        <v/>
      </c>
      <c r="H227" s="19" t="str">
        <f t="array" ref="H227">IF($A227="","",IFERROR(1/(1/MIN(IF((Batches!$A$4:$A$1503=$A227)*(Batches!$C$4:$C$1503&lt;&gt;"")*(Batches!$K$4:$K$1503&gt;0),Batches!$C$4:$C$1503))),""))</f>
        <v/>
      </c>
      <c r="I227" s="18" t="str">
        <f t="shared" si="3"/>
        <v/>
      </c>
    </row>
    <row r="228" spans="1:9" x14ac:dyDescent="0.3">
      <c r="A228" s="17"/>
      <c r="B228" s="17"/>
      <c r="C228" s="17"/>
      <c r="D228" s="17"/>
      <c r="E228" s="17"/>
      <c r="F228" s="17"/>
      <c r="G228" s="18" t="str">
        <f>IF($A228="","",SUMIFS(Batches!$K:$K,Batches!$A:$A,$A228))</f>
        <v/>
      </c>
      <c r="H228" s="19" t="str">
        <f t="array" ref="H228">IF($A228="","",IFERROR(1/(1/MIN(IF((Batches!$A$4:$A$1503=$A228)*(Batches!$C$4:$C$1503&lt;&gt;"")*(Batches!$K$4:$K$1503&gt;0),Batches!$C$4:$C$1503))),""))</f>
        <v/>
      </c>
      <c r="I228" s="18" t="str">
        <f t="shared" si="3"/>
        <v/>
      </c>
    </row>
    <row r="229" spans="1:9" x14ac:dyDescent="0.3">
      <c r="A229" s="17"/>
      <c r="B229" s="17"/>
      <c r="C229" s="17"/>
      <c r="D229" s="17"/>
      <c r="E229" s="17"/>
      <c r="F229" s="17"/>
      <c r="G229" s="18" t="str">
        <f>IF($A229="","",SUMIFS(Batches!$K:$K,Batches!$A:$A,$A229))</f>
        <v/>
      </c>
      <c r="H229" s="19" t="str">
        <f t="array" ref="H229">IF($A229="","",IFERROR(1/(1/MIN(IF((Batches!$A$4:$A$1503=$A229)*(Batches!$C$4:$C$1503&lt;&gt;"")*(Batches!$K$4:$K$1503&gt;0),Batches!$C$4:$C$1503))),""))</f>
        <v/>
      </c>
      <c r="I229" s="18" t="str">
        <f t="shared" si="3"/>
        <v/>
      </c>
    </row>
    <row r="230" spans="1:9" x14ac:dyDescent="0.3">
      <c r="A230" s="17"/>
      <c r="B230" s="17"/>
      <c r="C230" s="17"/>
      <c r="D230" s="17"/>
      <c r="E230" s="17"/>
      <c r="F230" s="17"/>
      <c r="G230" s="18" t="str">
        <f>IF($A230="","",SUMIFS(Batches!$K:$K,Batches!$A:$A,$A230))</f>
        <v/>
      </c>
      <c r="H230" s="19" t="str">
        <f t="array" ref="H230">IF($A230="","",IFERROR(1/(1/MIN(IF((Batches!$A$4:$A$1503=$A230)*(Batches!$C$4:$C$1503&lt;&gt;"")*(Batches!$K$4:$K$1503&gt;0),Batches!$C$4:$C$1503))),""))</f>
        <v/>
      </c>
      <c r="I230" s="18" t="str">
        <f t="shared" si="3"/>
        <v/>
      </c>
    </row>
    <row r="231" spans="1:9" x14ac:dyDescent="0.3">
      <c r="A231" s="17"/>
      <c r="B231" s="17"/>
      <c r="C231" s="17"/>
      <c r="D231" s="17"/>
      <c r="E231" s="17"/>
      <c r="F231" s="17"/>
      <c r="G231" s="18" t="str">
        <f>IF($A231="","",SUMIFS(Batches!$K:$K,Batches!$A:$A,$A231))</f>
        <v/>
      </c>
      <c r="H231" s="19" t="str">
        <f t="array" ref="H231">IF($A231="","",IFERROR(1/(1/MIN(IF((Batches!$A$4:$A$1503=$A231)*(Batches!$C$4:$C$1503&lt;&gt;"")*(Batches!$K$4:$K$1503&gt;0),Batches!$C$4:$C$1503))),""))</f>
        <v/>
      </c>
      <c r="I231" s="18" t="str">
        <f t="shared" si="3"/>
        <v/>
      </c>
    </row>
    <row r="232" spans="1:9" x14ac:dyDescent="0.3">
      <c r="A232" s="17"/>
      <c r="B232" s="17"/>
      <c r="C232" s="17"/>
      <c r="D232" s="17"/>
      <c r="E232" s="17"/>
      <c r="F232" s="17"/>
      <c r="G232" s="18" t="str">
        <f>IF($A232="","",SUMIFS(Batches!$K:$K,Batches!$A:$A,$A232))</f>
        <v/>
      </c>
      <c r="H232" s="19" t="str">
        <f t="array" ref="H232">IF($A232="","",IFERROR(1/(1/MIN(IF((Batches!$A$4:$A$1503=$A232)*(Batches!$C$4:$C$1503&lt;&gt;"")*(Batches!$K$4:$K$1503&gt;0),Batches!$C$4:$C$1503))),""))</f>
        <v/>
      </c>
      <c r="I232" s="18" t="str">
        <f t="shared" si="3"/>
        <v/>
      </c>
    </row>
    <row r="233" spans="1:9" x14ac:dyDescent="0.3">
      <c r="A233" s="17"/>
      <c r="B233" s="17"/>
      <c r="C233" s="17"/>
      <c r="D233" s="17"/>
      <c r="E233" s="17"/>
      <c r="F233" s="17"/>
      <c r="G233" s="18" t="str">
        <f>IF($A233="","",SUMIFS(Batches!$K:$K,Batches!$A:$A,$A233))</f>
        <v/>
      </c>
      <c r="H233" s="19" t="str">
        <f t="array" ref="H233">IF($A233="","",IFERROR(1/(1/MIN(IF((Batches!$A$4:$A$1503=$A233)*(Batches!$C$4:$C$1503&lt;&gt;"")*(Batches!$K$4:$K$1503&gt;0),Batches!$C$4:$C$1503))),""))</f>
        <v/>
      </c>
      <c r="I233" s="18" t="str">
        <f t="shared" si="3"/>
        <v/>
      </c>
    </row>
    <row r="234" spans="1:9" x14ac:dyDescent="0.3">
      <c r="A234" s="17"/>
      <c r="B234" s="17"/>
      <c r="C234" s="17"/>
      <c r="D234" s="17"/>
      <c r="E234" s="17"/>
      <c r="F234" s="17"/>
      <c r="G234" s="18" t="str">
        <f>IF($A234="","",SUMIFS(Batches!$K:$K,Batches!$A:$A,$A234))</f>
        <v/>
      </c>
      <c r="H234" s="19" t="str">
        <f t="array" ref="H234">IF($A234="","",IFERROR(1/(1/MIN(IF((Batches!$A$4:$A$1503=$A234)*(Batches!$C$4:$C$1503&lt;&gt;"")*(Batches!$K$4:$K$1503&gt;0),Batches!$C$4:$C$1503))),""))</f>
        <v/>
      </c>
      <c r="I234" s="18" t="str">
        <f t="shared" si="3"/>
        <v/>
      </c>
    </row>
    <row r="235" spans="1:9" x14ac:dyDescent="0.3">
      <c r="A235" s="17"/>
      <c r="B235" s="17"/>
      <c r="C235" s="17"/>
      <c r="D235" s="17"/>
      <c r="E235" s="17"/>
      <c r="F235" s="17"/>
      <c r="G235" s="18" t="str">
        <f>IF($A235="","",SUMIFS(Batches!$K:$K,Batches!$A:$A,$A235))</f>
        <v/>
      </c>
      <c r="H235" s="19" t="str">
        <f t="array" ref="H235">IF($A235="","",IFERROR(1/(1/MIN(IF((Batches!$A$4:$A$1503=$A235)*(Batches!$C$4:$C$1503&lt;&gt;"")*(Batches!$K$4:$K$1503&gt;0),Batches!$C$4:$C$1503))),""))</f>
        <v/>
      </c>
      <c r="I235" s="18" t="str">
        <f t="shared" si="3"/>
        <v/>
      </c>
    </row>
    <row r="236" spans="1:9" x14ac:dyDescent="0.3">
      <c r="A236" s="17"/>
      <c r="B236" s="17"/>
      <c r="C236" s="17"/>
      <c r="D236" s="17"/>
      <c r="E236" s="17"/>
      <c r="F236" s="17"/>
      <c r="G236" s="18" t="str">
        <f>IF($A236="","",SUMIFS(Batches!$K:$K,Batches!$A:$A,$A236))</f>
        <v/>
      </c>
      <c r="H236" s="19" t="str">
        <f t="array" ref="H236">IF($A236="","",IFERROR(1/(1/MIN(IF((Batches!$A$4:$A$1503=$A236)*(Batches!$C$4:$C$1503&lt;&gt;"")*(Batches!$K$4:$K$1503&gt;0),Batches!$C$4:$C$1503))),""))</f>
        <v/>
      </c>
      <c r="I236" s="18" t="str">
        <f t="shared" si="3"/>
        <v/>
      </c>
    </row>
    <row r="237" spans="1:9" x14ac:dyDescent="0.3">
      <c r="A237" s="17"/>
      <c r="B237" s="17"/>
      <c r="C237" s="17"/>
      <c r="D237" s="17"/>
      <c r="E237" s="17"/>
      <c r="F237" s="17"/>
      <c r="G237" s="18" t="str">
        <f>IF($A237="","",SUMIFS(Batches!$K:$K,Batches!$A:$A,$A237))</f>
        <v/>
      </c>
      <c r="H237" s="19" t="str">
        <f t="array" ref="H237">IF($A237="","",IFERROR(1/(1/MIN(IF((Batches!$A$4:$A$1503=$A237)*(Batches!$C$4:$C$1503&lt;&gt;"")*(Batches!$K$4:$K$1503&gt;0),Batches!$C$4:$C$1503))),""))</f>
        <v/>
      </c>
      <c r="I237" s="18" t="str">
        <f t="shared" si="3"/>
        <v/>
      </c>
    </row>
    <row r="238" spans="1:9" x14ac:dyDescent="0.3">
      <c r="A238" s="17"/>
      <c r="B238" s="17"/>
      <c r="C238" s="17"/>
      <c r="D238" s="17"/>
      <c r="E238" s="17"/>
      <c r="F238" s="17"/>
      <c r="G238" s="18" t="str">
        <f>IF($A238="","",SUMIFS(Batches!$K:$K,Batches!$A:$A,$A238))</f>
        <v/>
      </c>
      <c r="H238" s="19" t="str">
        <f t="array" ref="H238">IF($A238="","",IFERROR(1/(1/MIN(IF((Batches!$A$4:$A$1503=$A238)*(Batches!$C$4:$C$1503&lt;&gt;"")*(Batches!$K$4:$K$1503&gt;0),Batches!$C$4:$C$1503))),""))</f>
        <v/>
      </c>
      <c r="I238" s="18" t="str">
        <f t="shared" si="3"/>
        <v/>
      </c>
    </row>
    <row r="239" spans="1:9" x14ac:dyDescent="0.3">
      <c r="A239" s="17"/>
      <c r="B239" s="17"/>
      <c r="C239" s="17"/>
      <c r="D239" s="17"/>
      <c r="E239" s="17"/>
      <c r="F239" s="17"/>
      <c r="G239" s="18" t="str">
        <f>IF($A239="","",SUMIFS(Batches!$K:$K,Batches!$A:$A,$A239))</f>
        <v/>
      </c>
      <c r="H239" s="19" t="str">
        <f t="array" ref="H239">IF($A239="","",IFERROR(1/(1/MIN(IF((Batches!$A$4:$A$1503=$A239)*(Batches!$C$4:$C$1503&lt;&gt;"")*(Batches!$K$4:$K$1503&gt;0),Batches!$C$4:$C$1503))),""))</f>
        <v/>
      </c>
      <c r="I239" s="18" t="str">
        <f t="shared" si="3"/>
        <v/>
      </c>
    </row>
    <row r="240" spans="1:9" x14ac:dyDescent="0.3">
      <c r="A240" s="17"/>
      <c r="B240" s="17"/>
      <c r="C240" s="17"/>
      <c r="D240" s="17"/>
      <c r="E240" s="17"/>
      <c r="F240" s="17"/>
      <c r="G240" s="18" t="str">
        <f>IF($A240="","",SUMIFS(Batches!$K:$K,Batches!$A:$A,$A240))</f>
        <v/>
      </c>
      <c r="H240" s="19" t="str">
        <f t="array" ref="H240">IF($A240="","",IFERROR(1/(1/MIN(IF((Batches!$A$4:$A$1503=$A240)*(Batches!$C$4:$C$1503&lt;&gt;"")*(Batches!$K$4:$K$1503&gt;0),Batches!$C$4:$C$1503))),""))</f>
        <v/>
      </c>
      <c r="I240" s="18" t="str">
        <f t="shared" si="3"/>
        <v/>
      </c>
    </row>
    <row r="241" spans="1:9" x14ac:dyDescent="0.3">
      <c r="A241" s="17"/>
      <c r="B241" s="17"/>
      <c r="C241" s="17"/>
      <c r="D241" s="17"/>
      <c r="E241" s="17"/>
      <c r="F241" s="17"/>
      <c r="G241" s="18" t="str">
        <f>IF($A241="","",SUMIFS(Batches!$K:$K,Batches!$A:$A,$A241))</f>
        <v/>
      </c>
      <c r="H241" s="19" t="str">
        <f t="array" ref="H241">IF($A241="","",IFERROR(1/(1/MIN(IF((Batches!$A$4:$A$1503=$A241)*(Batches!$C$4:$C$1503&lt;&gt;"")*(Batches!$K$4:$K$1503&gt;0),Batches!$C$4:$C$1503))),""))</f>
        <v/>
      </c>
      <c r="I241" s="18" t="str">
        <f t="shared" si="3"/>
        <v/>
      </c>
    </row>
    <row r="242" spans="1:9" x14ac:dyDescent="0.3">
      <c r="A242" s="17"/>
      <c r="B242" s="17"/>
      <c r="C242" s="17"/>
      <c r="D242" s="17"/>
      <c r="E242" s="17"/>
      <c r="F242" s="17"/>
      <c r="G242" s="18" t="str">
        <f>IF($A242="","",SUMIFS(Batches!$K:$K,Batches!$A:$A,$A242))</f>
        <v/>
      </c>
      <c r="H242" s="19" t="str">
        <f t="array" ref="H242">IF($A242="","",IFERROR(1/(1/MIN(IF((Batches!$A$4:$A$1503=$A242)*(Batches!$C$4:$C$1503&lt;&gt;"")*(Batches!$K$4:$K$1503&gt;0),Batches!$C$4:$C$1503))),""))</f>
        <v/>
      </c>
      <c r="I242" s="18" t="str">
        <f t="shared" si="3"/>
        <v/>
      </c>
    </row>
    <row r="243" spans="1:9" x14ac:dyDescent="0.3">
      <c r="A243" s="17"/>
      <c r="B243" s="17"/>
      <c r="C243" s="17"/>
      <c r="D243" s="17"/>
      <c r="E243" s="17"/>
      <c r="F243" s="17"/>
      <c r="G243" s="18" t="str">
        <f>IF($A243="","",SUMIFS(Batches!$K:$K,Batches!$A:$A,$A243))</f>
        <v/>
      </c>
      <c r="H243" s="19" t="str">
        <f t="array" ref="H243">IF($A243="","",IFERROR(1/(1/MIN(IF((Batches!$A$4:$A$1503=$A243)*(Batches!$C$4:$C$1503&lt;&gt;"")*(Batches!$K$4:$K$1503&gt;0),Batches!$C$4:$C$1503))),""))</f>
        <v/>
      </c>
      <c r="I243" s="18" t="str">
        <f t="shared" si="3"/>
        <v/>
      </c>
    </row>
    <row r="244" spans="1:9" x14ac:dyDescent="0.3">
      <c r="A244" s="17"/>
      <c r="B244" s="17"/>
      <c r="C244" s="17"/>
      <c r="D244" s="17"/>
      <c r="E244" s="17"/>
      <c r="F244" s="17"/>
      <c r="G244" s="18" t="str">
        <f>IF($A244="","",SUMIFS(Batches!$K:$K,Batches!$A:$A,$A244))</f>
        <v/>
      </c>
      <c r="H244" s="19" t="str">
        <f t="array" ref="H244">IF($A244="","",IFERROR(1/(1/MIN(IF((Batches!$A$4:$A$1503=$A244)*(Batches!$C$4:$C$1503&lt;&gt;"")*(Batches!$K$4:$K$1503&gt;0),Batches!$C$4:$C$1503))),""))</f>
        <v/>
      </c>
      <c r="I244" s="18" t="str">
        <f t="shared" si="3"/>
        <v/>
      </c>
    </row>
    <row r="245" spans="1:9" x14ac:dyDescent="0.3">
      <c r="A245" s="17"/>
      <c r="B245" s="17"/>
      <c r="C245" s="17"/>
      <c r="D245" s="17"/>
      <c r="E245" s="17"/>
      <c r="F245" s="17"/>
      <c r="G245" s="18" t="str">
        <f>IF($A245="","",SUMIFS(Batches!$K:$K,Batches!$A:$A,$A245))</f>
        <v/>
      </c>
      <c r="H245" s="19" t="str">
        <f t="array" ref="H245">IF($A245="","",IFERROR(1/(1/MIN(IF((Batches!$A$4:$A$1503=$A245)*(Batches!$C$4:$C$1503&lt;&gt;"")*(Batches!$K$4:$K$1503&gt;0),Batches!$C$4:$C$1503))),""))</f>
        <v/>
      </c>
      <c r="I245" s="18" t="str">
        <f t="shared" si="3"/>
        <v/>
      </c>
    </row>
    <row r="246" spans="1:9" x14ac:dyDescent="0.3">
      <c r="A246" s="17"/>
      <c r="B246" s="17"/>
      <c r="C246" s="17"/>
      <c r="D246" s="17"/>
      <c r="E246" s="17"/>
      <c r="F246" s="17"/>
      <c r="G246" s="18" t="str">
        <f>IF($A246="","",SUMIFS(Batches!$K:$K,Batches!$A:$A,$A246))</f>
        <v/>
      </c>
      <c r="H246" s="19" t="str">
        <f t="array" ref="H246">IF($A246="","",IFERROR(1/(1/MIN(IF((Batches!$A$4:$A$1503=$A246)*(Batches!$C$4:$C$1503&lt;&gt;"")*(Batches!$K$4:$K$1503&gt;0),Batches!$C$4:$C$1503))),""))</f>
        <v/>
      </c>
      <c r="I246" s="18" t="str">
        <f t="shared" si="3"/>
        <v/>
      </c>
    </row>
    <row r="247" spans="1:9" x14ac:dyDescent="0.3">
      <c r="A247" s="17"/>
      <c r="B247" s="17"/>
      <c r="C247" s="17"/>
      <c r="D247" s="17"/>
      <c r="E247" s="17"/>
      <c r="F247" s="17"/>
      <c r="G247" s="18" t="str">
        <f>IF($A247="","",SUMIFS(Batches!$K:$K,Batches!$A:$A,$A247))</f>
        <v/>
      </c>
      <c r="H247" s="19" t="str">
        <f t="array" ref="H247">IF($A247="","",IFERROR(1/(1/MIN(IF((Batches!$A$4:$A$1503=$A247)*(Batches!$C$4:$C$1503&lt;&gt;"")*(Batches!$K$4:$K$1503&gt;0),Batches!$C$4:$C$1503))),""))</f>
        <v/>
      </c>
      <c r="I247" s="18" t="str">
        <f t="shared" si="3"/>
        <v/>
      </c>
    </row>
    <row r="248" spans="1:9" x14ac:dyDescent="0.3">
      <c r="A248" s="17"/>
      <c r="B248" s="17"/>
      <c r="C248" s="17"/>
      <c r="D248" s="17"/>
      <c r="E248" s="17"/>
      <c r="F248" s="17"/>
      <c r="G248" s="18" t="str">
        <f>IF($A248="","",SUMIFS(Batches!$K:$K,Batches!$A:$A,$A248))</f>
        <v/>
      </c>
      <c r="H248" s="19" t="str">
        <f t="array" ref="H248">IF($A248="","",IFERROR(1/(1/MIN(IF((Batches!$A$4:$A$1503=$A248)*(Batches!$C$4:$C$1503&lt;&gt;"")*(Batches!$K$4:$K$1503&gt;0),Batches!$C$4:$C$1503))),""))</f>
        <v/>
      </c>
      <c r="I248" s="18" t="str">
        <f t="shared" si="3"/>
        <v/>
      </c>
    </row>
    <row r="249" spans="1:9" x14ac:dyDescent="0.3">
      <c r="A249" s="17"/>
      <c r="B249" s="17"/>
      <c r="C249" s="17"/>
      <c r="D249" s="17"/>
      <c r="E249" s="17"/>
      <c r="F249" s="17"/>
      <c r="G249" s="18" t="str">
        <f>IF($A249="","",SUMIFS(Batches!$K:$K,Batches!$A:$A,$A249))</f>
        <v/>
      </c>
      <c r="H249" s="19" t="str">
        <f t="array" ref="H249">IF($A249="","",IFERROR(1/(1/MIN(IF((Batches!$A$4:$A$1503=$A249)*(Batches!$C$4:$C$1503&lt;&gt;"")*(Batches!$K$4:$K$1503&gt;0),Batches!$C$4:$C$1503))),""))</f>
        <v/>
      </c>
      <c r="I249" s="18" t="str">
        <f t="shared" si="3"/>
        <v/>
      </c>
    </row>
    <row r="250" spans="1:9" x14ac:dyDescent="0.3">
      <c r="A250" s="17"/>
      <c r="B250" s="17"/>
      <c r="C250" s="17"/>
      <c r="D250" s="17"/>
      <c r="E250" s="17"/>
      <c r="F250" s="17"/>
      <c r="G250" s="18" t="str">
        <f>IF($A250="","",SUMIFS(Batches!$K:$K,Batches!$A:$A,$A250))</f>
        <v/>
      </c>
      <c r="H250" s="19" t="str">
        <f t="array" ref="H250">IF($A250="","",IFERROR(1/(1/MIN(IF((Batches!$A$4:$A$1503=$A250)*(Batches!$C$4:$C$1503&lt;&gt;"")*(Batches!$K$4:$K$1503&gt;0),Batches!$C$4:$C$1503))),""))</f>
        <v/>
      </c>
      <c r="I250" s="18" t="str">
        <f t="shared" si="3"/>
        <v/>
      </c>
    </row>
    <row r="251" spans="1:9" x14ac:dyDescent="0.3">
      <c r="A251" s="17"/>
      <c r="B251" s="17"/>
      <c r="C251" s="17"/>
      <c r="D251" s="17"/>
      <c r="E251" s="17"/>
      <c r="F251" s="17"/>
      <c r="G251" s="18" t="str">
        <f>IF($A251="","",SUMIFS(Batches!$K:$K,Batches!$A:$A,$A251))</f>
        <v/>
      </c>
      <c r="H251" s="19" t="str">
        <f t="array" ref="H251">IF($A251="","",IFERROR(1/(1/MIN(IF((Batches!$A$4:$A$1503=$A251)*(Batches!$C$4:$C$1503&lt;&gt;"")*(Batches!$K$4:$K$1503&gt;0),Batches!$C$4:$C$1503))),""))</f>
        <v/>
      </c>
      <c r="I251" s="18" t="str">
        <f t="shared" si="3"/>
        <v/>
      </c>
    </row>
    <row r="252" spans="1:9" x14ac:dyDescent="0.3">
      <c r="A252" s="17"/>
      <c r="B252" s="17"/>
      <c r="C252" s="17"/>
      <c r="D252" s="17"/>
      <c r="E252" s="17"/>
      <c r="F252" s="17"/>
      <c r="G252" s="18" t="str">
        <f>IF($A252="","",SUMIFS(Batches!$K:$K,Batches!$A:$A,$A252))</f>
        <v/>
      </c>
      <c r="H252" s="19" t="str">
        <f t="array" ref="H252">IF($A252="","",IFERROR(1/(1/MIN(IF((Batches!$A$4:$A$1503=$A252)*(Batches!$C$4:$C$1503&lt;&gt;"")*(Batches!$K$4:$K$1503&gt;0),Batches!$C$4:$C$1503))),""))</f>
        <v/>
      </c>
      <c r="I252" s="18" t="str">
        <f t="shared" si="3"/>
        <v/>
      </c>
    </row>
    <row r="253" spans="1:9" x14ac:dyDescent="0.3">
      <c r="A253" s="17"/>
      <c r="B253" s="17"/>
      <c r="C253" s="17"/>
      <c r="D253" s="17"/>
      <c r="E253" s="17"/>
      <c r="F253" s="17"/>
      <c r="G253" s="18" t="str">
        <f>IF($A253="","",SUMIFS(Batches!$K:$K,Batches!$A:$A,$A253))</f>
        <v/>
      </c>
      <c r="H253" s="19" t="str">
        <f t="array" ref="H253">IF($A253="","",IFERROR(1/(1/MIN(IF((Batches!$A$4:$A$1503=$A253)*(Batches!$C$4:$C$1503&lt;&gt;"")*(Batches!$K$4:$K$1503&gt;0),Batches!$C$4:$C$1503))),""))</f>
        <v/>
      </c>
      <c r="I253" s="18" t="str">
        <f t="shared" si="3"/>
        <v/>
      </c>
    </row>
    <row r="254" spans="1:9" x14ac:dyDescent="0.3">
      <c r="A254" s="17"/>
      <c r="B254" s="17"/>
      <c r="C254" s="17"/>
      <c r="D254" s="17"/>
      <c r="E254" s="17"/>
      <c r="F254" s="17"/>
      <c r="G254" s="18" t="str">
        <f>IF($A254="","",SUMIFS(Batches!$K:$K,Batches!$A:$A,$A254))</f>
        <v/>
      </c>
      <c r="H254" s="19" t="str">
        <f t="array" ref="H254">IF($A254="","",IFERROR(1/(1/MIN(IF((Batches!$A$4:$A$1503=$A254)*(Batches!$C$4:$C$1503&lt;&gt;"")*(Batches!$K$4:$K$1503&gt;0),Batches!$C$4:$C$1503))),""))</f>
        <v/>
      </c>
      <c r="I254" s="18" t="str">
        <f t="shared" si="3"/>
        <v/>
      </c>
    </row>
    <row r="255" spans="1:9" x14ac:dyDescent="0.3">
      <c r="A255" s="17"/>
      <c r="B255" s="17"/>
      <c r="C255" s="17"/>
      <c r="D255" s="17"/>
      <c r="E255" s="17"/>
      <c r="F255" s="17"/>
      <c r="G255" s="18" t="str">
        <f>IF($A255="","",SUMIFS(Batches!$K:$K,Batches!$A:$A,$A255))</f>
        <v/>
      </c>
      <c r="H255" s="19" t="str">
        <f t="array" ref="H255">IF($A255="","",IFERROR(1/(1/MIN(IF((Batches!$A$4:$A$1503=$A255)*(Batches!$C$4:$C$1503&lt;&gt;"")*(Batches!$K$4:$K$1503&gt;0),Batches!$C$4:$C$1503))),""))</f>
        <v/>
      </c>
      <c r="I255" s="18" t="str">
        <f t="shared" si="3"/>
        <v/>
      </c>
    </row>
    <row r="256" spans="1:9" x14ac:dyDescent="0.3">
      <c r="A256" s="17"/>
      <c r="B256" s="17"/>
      <c r="C256" s="17"/>
      <c r="D256" s="17"/>
      <c r="E256" s="17"/>
      <c r="F256" s="17"/>
      <c r="G256" s="18" t="str">
        <f>IF($A256="","",SUMIFS(Batches!$K:$K,Batches!$A:$A,$A256))</f>
        <v/>
      </c>
      <c r="H256" s="19" t="str">
        <f t="array" ref="H256">IF($A256="","",IFERROR(1/(1/MIN(IF((Batches!$A$4:$A$1503=$A256)*(Batches!$C$4:$C$1503&lt;&gt;"")*(Batches!$K$4:$K$1503&gt;0),Batches!$C$4:$C$1503))),""))</f>
        <v/>
      </c>
      <c r="I256" s="18" t="str">
        <f t="shared" si="3"/>
        <v/>
      </c>
    </row>
    <row r="257" spans="1:9" x14ac:dyDescent="0.3">
      <c r="A257" s="17"/>
      <c r="B257" s="17"/>
      <c r="C257" s="17"/>
      <c r="D257" s="17"/>
      <c r="E257" s="17"/>
      <c r="F257" s="17"/>
      <c r="G257" s="18" t="str">
        <f>IF($A257="","",SUMIFS(Batches!$K:$K,Batches!$A:$A,$A257))</f>
        <v/>
      </c>
      <c r="H257" s="19" t="str">
        <f t="array" ref="H257">IF($A257="","",IFERROR(1/(1/MIN(IF((Batches!$A$4:$A$1503=$A257)*(Batches!$C$4:$C$1503&lt;&gt;"")*(Batches!$K$4:$K$1503&gt;0),Batches!$C$4:$C$1503))),""))</f>
        <v/>
      </c>
      <c r="I257" s="18" t="str">
        <f t="shared" si="3"/>
        <v/>
      </c>
    </row>
    <row r="258" spans="1:9" x14ac:dyDescent="0.3">
      <c r="A258" s="17"/>
      <c r="B258" s="17"/>
      <c r="C258" s="17"/>
      <c r="D258" s="17"/>
      <c r="E258" s="17"/>
      <c r="F258" s="17"/>
      <c r="G258" s="18" t="str">
        <f>IF($A258="","",SUMIFS(Batches!$K:$K,Batches!$A:$A,$A258))</f>
        <v/>
      </c>
      <c r="H258" s="19" t="str">
        <f t="array" ref="H258">IF($A258="","",IFERROR(1/(1/MIN(IF((Batches!$A$4:$A$1503=$A258)*(Batches!$C$4:$C$1503&lt;&gt;"")*(Batches!$K$4:$K$1503&gt;0),Batches!$C$4:$C$1503))),""))</f>
        <v/>
      </c>
      <c r="I258" s="18" t="str">
        <f t="shared" si="3"/>
        <v/>
      </c>
    </row>
    <row r="259" spans="1:9" x14ac:dyDescent="0.3">
      <c r="A259" s="17"/>
      <c r="B259" s="17"/>
      <c r="C259" s="17"/>
      <c r="D259" s="17"/>
      <c r="E259" s="17"/>
      <c r="F259" s="17"/>
      <c r="G259" s="18" t="str">
        <f>IF($A259="","",SUMIFS(Batches!$K:$K,Batches!$A:$A,$A259))</f>
        <v/>
      </c>
      <c r="H259" s="19" t="str">
        <f t="array" ref="H259">IF($A259="","",IFERROR(1/(1/MIN(IF((Batches!$A$4:$A$1503=$A259)*(Batches!$C$4:$C$1503&lt;&gt;"")*(Batches!$K$4:$K$1503&gt;0),Batches!$C$4:$C$1503))),""))</f>
        <v/>
      </c>
      <c r="I259" s="18" t="str">
        <f t="shared" si="3"/>
        <v/>
      </c>
    </row>
    <row r="260" spans="1:9" x14ac:dyDescent="0.3">
      <c r="A260" s="17"/>
      <c r="B260" s="17"/>
      <c r="C260" s="17"/>
      <c r="D260" s="17"/>
      <c r="E260" s="17"/>
      <c r="F260" s="17"/>
      <c r="G260" s="18" t="str">
        <f>IF($A260="","",SUMIFS(Batches!$K:$K,Batches!$A:$A,$A260))</f>
        <v/>
      </c>
      <c r="H260" s="19" t="str">
        <f t="array" ref="H260">IF($A260="","",IFERROR(1/(1/MIN(IF((Batches!$A$4:$A$1503=$A260)*(Batches!$C$4:$C$1503&lt;&gt;"")*(Batches!$K$4:$K$1503&gt;0),Batches!$C$4:$C$1503))),""))</f>
        <v/>
      </c>
      <c r="I260" s="18" t="str">
        <f t="shared" ref="I260:I323" si="4">IF($A260="","",IF(G260&lt;=N(F260),"Reorder","OK"))</f>
        <v/>
      </c>
    </row>
    <row r="261" spans="1:9" x14ac:dyDescent="0.3">
      <c r="A261" s="17"/>
      <c r="B261" s="17"/>
      <c r="C261" s="17"/>
      <c r="D261" s="17"/>
      <c r="E261" s="17"/>
      <c r="F261" s="17"/>
      <c r="G261" s="18" t="str">
        <f>IF($A261="","",SUMIFS(Batches!$K:$K,Batches!$A:$A,$A261))</f>
        <v/>
      </c>
      <c r="H261" s="19" t="str">
        <f t="array" ref="H261">IF($A261="","",IFERROR(1/(1/MIN(IF((Batches!$A$4:$A$1503=$A261)*(Batches!$C$4:$C$1503&lt;&gt;"")*(Batches!$K$4:$K$1503&gt;0),Batches!$C$4:$C$1503))),""))</f>
        <v/>
      </c>
      <c r="I261" s="18" t="str">
        <f t="shared" si="4"/>
        <v/>
      </c>
    </row>
    <row r="262" spans="1:9" x14ac:dyDescent="0.3">
      <c r="A262" s="17"/>
      <c r="B262" s="17"/>
      <c r="C262" s="17"/>
      <c r="D262" s="17"/>
      <c r="E262" s="17"/>
      <c r="F262" s="17"/>
      <c r="G262" s="18" t="str">
        <f>IF($A262="","",SUMIFS(Batches!$K:$K,Batches!$A:$A,$A262))</f>
        <v/>
      </c>
      <c r="H262" s="19" t="str">
        <f t="array" ref="H262">IF($A262="","",IFERROR(1/(1/MIN(IF((Batches!$A$4:$A$1503=$A262)*(Batches!$C$4:$C$1503&lt;&gt;"")*(Batches!$K$4:$K$1503&gt;0),Batches!$C$4:$C$1503))),""))</f>
        <v/>
      </c>
      <c r="I262" s="18" t="str">
        <f t="shared" si="4"/>
        <v/>
      </c>
    </row>
    <row r="263" spans="1:9" x14ac:dyDescent="0.3">
      <c r="A263" s="17"/>
      <c r="B263" s="17"/>
      <c r="C263" s="17"/>
      <c r="D263" s="17"/>
      <c r="E263" s="17"/>
      <c r="F263" s="17"/>
      <c r="G263" s="18" t="str">
        <f>IF($A263="","",SUMIFS(Batches!$K:$K,Batches!$A:$A,$A263))</f>
        <v/>
      </c>
      <c r="H263" s="19" t="str">
        <f t="array" ref="H263">IF($A263="","",IFERROR(1/(1/MIN(IF((Batches!$A$4:$A$1503=$A263)*(Batches!$C$4:$C$1503&lt;&gt;"")*(Batches!$K$4:$K$1503&gt;0),Batches!$C$4:$C$1503))),""))</f>
        <v/>
      </c>
      <c r="I263" s="18" t="str">
        <f t="shared" si="4"/>
        <v/>
      </c>
    </row>
    <row r="264" spans="1:9" x14ac:dyDescent="0.3">
      <c r="A264" s="17"/>
      <c r="B264" s="17"/>
      <c r="C264" s="17"/>
      <c r="D264" s="17"/>
      <c r="E264" s="17"/>
      <c r="F264" s="17"/>
      <c r="G264" s="18" t="str">
        <f>IF($A264="","",SUMIFS(Batches!$K:$K,Batches!$A:$A,$A264))</f>
        <v/>
      </c>
      <c r="H264" s="19" t="str">
        <f t="array" ref="H264">IF($A264="","",IFERROR(1/(1/MIN(IF((Batches!$A$4:$A$1503=$A264)*(Batches!$C$4:$C$1503&lt;&gt;"")*(Batches!$K$4:$K$1503&gt;0),Batches!$C$4:$C$1503))),""))</f>
        <v/>
      </c>
      <c r="I264" s="18" t="str">
        <f t="shared" si="4"/>
        <v/>
      </c>
    </row>
    <row r="265" spans="1:9" x14ac:dyDescent="0.3">
      <c r="A265" s="17"/>
      <c r="B265" s="17"/>
      <c r="C265" s="17"/>
      <c r="D265" s="17"/>
      <c r="E265" s="17"/>
      <c r="F265" s="17"/>
      <c r="G265" s="18" t="str">
        <f>IF($A265="","",SUMIFS(Batches!$K:$K,Batches!$A:$A,$A265))</f>
        <v/>
      </c>
      <c r="H265" s="19" t="str">
        <f t="array" ref="H265">IF($A265="","",IFERROR(1/(1/MIN(IF((Batches!$A$4:$A$1503=$A265)*(Batches!$C$4:$C$1503&lt;&gt;"")*(Batches!$K$4:$K$1503&gt;0),Batches!$C$4:$C$1503))),""))</f>
        <v/>
      </c>
      <c r="I265" s="18" t="str">
        <f t="shared" si="4"/>
        <v/>
      </c>
    </row>
    <row r="266" spans="1:9" x14ac:dyDescent="0.3">
      <c r="A266" s="17"/>
      <c r="B266" s="17"/>
      <c r="C266" s="17"/>
      <c r="D266" s="17"/>
      <c r="E266" s="17"/>
      <c r="F266" s="17"/>
      <c r="G266" s="18" t="str">
        <f>IF($A266="","",SUMIFS(Batches!$K:$K,Batches!$A:$A,$A266))</f>
        <v/>
      </c>
      <c r="H266" s="19" t="str">
        <f t="array" ref="H266">IF($A266="","",IFERROR(1/(1/MIN(IF((Batches!$A$4:$A$1503=$A266)*(Batches!$C$4:$C$1503&lt;&gt;"")*(Batches!$K$4:$K$1503&gt;0),Batches!$C$4:$C$1503))),""))</f>
        <v/>
      </c>
      <c r="I266" s="18" t="str">
        <f t="shared" si="4"/>
        <v/>
      </c>
    </row>
    <row r="267" spans="1:9" x14ac:dyDescent="0.3">
      <c r="A267" s="17"/>
      <c r="B267" s="17"/>
      <c r="C267" s="17"/>
      <c r="D267" s="17"/>
      <c r="E267" s="17"/>
      <c r="F267" s="17"/>
      <c r="G267" s="18" t="str">
        <f>IF($A267="","",SUMIFS(Batches!$K:$K,Batches!$A:$A,$A267))</f>
        <v/>
      </c>
      <c r="H267" s="19" t="str">
        <f t="array" ref="H267">IF($A267="","",IFERROR(1/(1/MIN(IF((Batches!$A$4:$A$1503=$A267)*(Batches!$C$4:$C$1503&lt;&gt;"")*(Batches!$K$4:$K$1503&gt;0),Batches!$C$4:$C$1503))),""))</f>
        <v/>
      </c>
      <c r="I267" s="18" t="str">
        <f t="shared" si="4"/>
        <v/>
      </c>
    </row>
    <row r="268" spans="1:9" x14ac:dyDescent="0.3">
      <c r="A268" s="17"/>
      <c r="B268" s="17"/>
      <c r="C268" s="17"/>
      <c r="D268" s="17"/>
      <c r="E268" s="17"/>
      <c r="F268" s="17"/>
      <c r="G268" s="18" t="str">
        <f>IF($A268="","",SUMIFS(Batches!$K:$K,Batches!$A:$A,$A268))</f>
        <v/>
      </c>
      <c r="H268" s="19" t="str">
        <f t="array" ref="H268">IF($A268="","",IFERROR(1/(1/MIN(IF((Batches!$A$4:$A$1503=$A268)*(Batches!$C$4:$C$1503&lt;&gt;"")*(Batches!$K$4:$K$1503&gt;0),Batches!$C$4:$C$1503))),""))</f>
        <v/>
      </c>
      <c r="I268" s="18" t="str">
        <f t="shared" si="4"/>
        <v/>
      </c>
    </row>
    <row r="269" spans="1:9" x14ac:dyDescent="0.3">
      <c r="A269" s="17"/>
      <c r="B269" s="17"/>
      <c r="C269" s="17"/>
      <c r="D269" s="17"/>
      <c r="E269" s="17"/>
      <c r="F269" s="17"/>
      <c r="G269" s="18" t="str">
        <f>IF($A269="","",SUMIFS(Batches!$K:$K,Batches!$A:$A,$A269))</f>
        <v/>
      </c>
      <c r="H269" s="19" t="str">
        <f t="array" ref="H269">IF($A269="","",IFERROR(1/(1/MIN(IF((Batches!$A$4:$A$1503=$A269)*(Batches!$C$4:$C$1503&lt;&gt;"")*(Batches!$K$4:$K$1503&gt;0),Batches!$C$4:$C$1503))),""))</f>
        <v/>
      </c>
      <c r="I269" s="18" t="str">
        <f t="shared" si="4"/>
        <v/>
      </c>
    </row>
    <row r="270" spans="1:9" x14ac:dyDescent="0.3">
      <c r="A270" s="17"/>
      <c r="B270" s="17"/>
      <c r="C270" s="17"/>
      <c r="D270" s="17"/>
      <c r="E270" s="17"/>
      <c r="F270" s="17"/>
      <c r="G270" s="18" t="str">
        <f>IF($A270="","",SUMIFS(Batches!$K:$K,Batches!$A:$A,$A270))</f>
        <v/>
      </c>
      <c r="H270" s="19" t="str">
        <f t="array" ref="H270">IF($A270="","",IFERROR(1/(1/MIN(IF((Batches!$A$4:$A$1503=$A270)*(Batches!$C$4:$C$1503&lt;&gt;"")*(Batches!$K$4:$K$1503&gt;0),Batches!$C$4:$C$1503))),""))</f>
        <v/>
      </c>
      <c r="I270" s="18" t="str">
        <f t="shared" si="4"/>
        <v/>
      </c>
    </row>
    <row r="271" spans="1:9" x14ac:dyDescent="0.3">
      <c r="A271" s="17"/>
      <c r="B271" s="17"/>
      <c r="C271" s="17"/>
      <c r="D271" s="17"/>
      <c r="E271" s="17"/>
      <c r="F271" s="17"/>
      <c r="G271" s="18" t="str">
        <f>IF($A271="","",SUMIFS(Batches!$K:$K,Batches!$A:$A,$A271))</f>
        <v/>
      </c>
      <c r="H271" s="19" t="str">
        <f t="array" ref="H271">IF($A271="","",IFERROR(1/(1/MIN(IF((Batches!$A$4:$A$1503=$A271)*(Batches!$C$4:$C$1503&lt;&gt;"")*(Batches!$K$4:$K$1503&gt;0),Batches!$C$4:$C$1503))),""))</f>
        <v/>
      </c>
      <c r="I271" s="18" t="str">
        <f t="shared" si="4"/>
        <v/>
      </c>
    </row>
    <row r="272" spans="1:9" x14ac:dyDescent="0.3">
      <c r="A272" s="17"/>
      <c r="B272" s="17"/>
      <c r="C272" s="17"/>
      <c r="D272" s="17"/>
      <c r="E272" s="17"/>
      <c r="F272" s="17"/>
      <c r="G272" s="18" t="str">
        <f>IF($A272="","",SUMIFS(Batches!$K:$K,Batches!$A:$A,$A272))</f>
        <v/>
      </c>
      <c r="H272" s="19" t="str">
        <f t="array" ref="H272">IF($A272="","",IFERROR(1/(1/MIN(IF((Batches!$A$4:$A$1503=$A272)*(Batches!$C$4:$C$1503&lt;&gt;"")*(Batches!$K$4:$K$1503&gt;0),Batches!$C$4:$C$1503))),""))</f>
        <v/>
      </c>
      <c r="I272" s="18" t="str">
        <f t="shared" si="4"/>
        <v/>
      </c>
    </row>
    <row r="273" spans="1:9" x14ac:dyDescent="0.3">
      <c r="A273" s="17"/>
      <c r="B273" s="17"/>
      <c r="C273" s="17"/>
      <c r="D273" s="17"/>
      <c r="E273" s="17"/>
      <c r="F273" s="17"/>
      <c r="G273" s="18" t="str">
        <f>IF($A273="","",SUMIFS(Batches!$K:$K,Batches!$A:$A,$A273))</f>
        <v/>
      </c>
      <c r="H273" s="19" t="str">
        <f t="array" ref="H273">IF($A273="","",IFERROR(1/(1/MIN(IF((Batches!$A$4:$A$1503=$A273)*(Batches!$C$4:$C$1503&lt;&gt;"")*(Batches!$K$4:$K$1503&gt;0),Batches!$C$4:$C$1503))),""))</f>
        <v/>
      </c>
      <c r="I273" s="18" t="str">
        <f t="shared" si="4"/>
        <v/>
      </c>
    </row>
    <row r="274" spans="1:9" x14ac:dyDescent="0.3">
      <c r="A274" s="17"/>
      <c r="B274" s="17"/>
      <c r="C274" s="17"/>
      <c r="D274" s="17"/>
      <c r="E274" s="17"/>
      <c r="F274" s="17"/>
      <c r="G274" s="18" t="str">
        <f>IF($A274="","",SUMIFS(Batches!$K:$K,Batches!$A:$A,$A274))</f>
        <v/>
      </c>
      <c r="H274" s="19" t="str">
        <f t="array" ref="H274">IF($A274="","",IFERROR(1/(1/MIN(IF((Batches!$A$4:$A$1503=$A274)*(Batches!$C$4:$C$1503&lt;&gt;"")*(Batches!$K$4:$K$1503&gt;0),Batches!$C$4:$C$1503))),""))</f>
        <v/>
      </c>
      <c r="I274" s="18" t="str">
        <f t="shared" si="4"/>
        <v/>
      </c>
    </row>
    <row r="275" spans="1:9" x14ac:dyDescent="0.3">
      <c r="A275" s="17"/>
      <c r="B275" s="17"/>
      <c r="C275" s="17"/>
      <c r="D275" s="17"/>
      <c r="E275" s="17"/>
      <c r="F275" s="17"/>
      <c r="G275" s="18" t="str">
        <f>IF($A275="","",SUMIFS(Batches!$K:$K,Batches!$A:$A,$A275))</f>
        <v/>
      </c>
      <c r="H275" s="19" t="str">
        <f t="array" ref="H275">IF($A275="","",IFERROR(1/(1/MIN(IF((Batches!$A$4:$A$1503=$A275)*(Batches!$C$4:$C$1503&lt;&gt;"")*(Batches!$K$4:$K$1503&gt;0),Batches!$C$4:$C$1503))),""))</f>
        <v/>
      </c>
      <c r="I275" s="18" t="str">
        <f t="shared" si="4"/>
        <v/>
      </c>
    </row>
    <row r="276" spans="1:9" x14ac:dyDescent="0.3">
      <c r="A276" s="17"/>
      <c r="B276" s="17"/>
      <c r="C276" s="17"/>
      <c r="D276" s="17"/>
      <c r="E276" s="17"/>
      <c r="F276" s="17"/>
      <c r="G276" s="18" t="str">
        <f>IF($A276="","",SUMIFS(Batches!$K:$K,Batches!$A:$A,$A276))</f>
        <v/>
      </c>
      <c r="H276" s="19" t="str">
        <f t="array" ref="H276">IF($A276="","",IFERROR(1/(1/MIN(IF((Batches!$A$4:$A$1503=$A276)*(Batches!$C$4:$C$1503&lt;&gt;"")*(Batches!$K$4:$K$1503&gt;0),Batches!$C$4:$C$1503))),""))</f>
        <v/>
      </c>
      <c r="I276" s="18" t="str">
        <f t="shared" si="4"/>
        <v/>
      </c>
    </row>
    <row r="277" spans="1:9" x14ac:dyDescent="0.3">
      <c r="A277" s="17"/>
      <c r="B277" s="17"/>
      <c r="C277" s="17"/>
      <c r="D277" s="17"/>
      <c r="E277" s="17"/>
      <c r="F277" s="17"/>
      <c r="G277" s="18" t="str">
        <f>IF($A277="","",SUMIFS(Batches!$K:$K,Batches!$A:$A,$A277))</f>
        <v/>
      </c>
      <c r="H277" s="19" t="str">
        <f t="array" ref="H277">IF($A277="","",IFERROR(1/(1/MIN(IF((Batches!$A$4:$A$1503=$A277)*(Batches!$C$4:$C$1503&lt;&gt;"")*(Batches!$K$4:$K$1503&gt;0),Batches!$C$4:$C$1503))),""))</f>
        <v/>
      </c>
      <c r="I277" s="18" t="str">
        <f t="shared" si="4"/>
        <v/>
      </c>
    </row>
    <row r="278" spans="1:9" x14ac:dyDescent="0.3">
      <c r="A278" s="17"/>
      <c r="B278" s="17"/>
      <c r="C278" s="17"/>
      <c r="D278" s="17"/>
      <c r="E278" s="17"/>
      <c r="F278" s="17"/>
      <c r="G278" s="18" t="str">
        <f>IF($A278="","",SUMIFS(Batches!$K:$K,Batches!$A:$A,$A278))</f>
        <v/>
      </c>
      <c r="H278" s="19" t="str">
        <f t="array" ref="H278">IF($A278="","",IFERROR(1/(1/MIN(IF((Batches!$A$4:$A$1503=$A278)*(Batches!$C$4:$C$1503&lt;&gt;"")*(Batches!$K$4:$K$1503&gt;0),Batches!$C$4:$C$1503))),""))</f>
        <v/>
      </c>
      <c r="I278" s="18" t="str">
        <f t="shared" si="4"/>
        <v/>
      </c>
    </row>
    <row r="279" spans="1:9" x14ac:dyDescent="0.3">
      <c r="A279" s="17"/>
      <c r="B279" s="17"/>
      <c r="C279" s="17"/>
      <c r="D279" s="17"/>
      <c r="E279" s="17"/>
      <c r="F279" s="17"/>
      <c r="G279" s="18" t="str">
        <f>IF($A279="","",SUMIFS(Batches!$K:$K,Batches!$A:$A,$A279))</f>
        <v/>
      </c>
      <c r="H279" s="19" t="str">
        <f t="array" ref="H279">IF($A279="","",IFERROR(1/(1/MIN(IF((Batches!$A$4:$A$1503=$A279)*(Batches!$C$4:$C$1503&lt;&gt;"")*(Batches!$K$4:$K$1503&gt;0),Batches!$C$4:$C$1503))),""))</f>
        <v/>
      </c>
      <c r="I279" s="18" t="str">
        <f t="shared" si="4"/>
        <v/>
      </c>
    </row>
    <row r="280" spans="1:9" x14ac:dyDescent="0.3">
      <c r="A280" s="17"/>
      <c r="B280" s="17"/>
      <c r="C280" s="17"/>
      <c r="D280" s="17"/>
      <c r="E280" s="17"/>
      <c r="F280" s="17"/>
      <c r="G280" s="18" t="str">
        <f>IF($A280="","",SUMIFS(Batches!$K:$K,Batches!$A:$A,$A280))</f>
        <v/>
      </c>
      <c r="H280" s="19" t="str">
        <f t="array" ref="H280">IF($A280="","",IFERROR(1/(1/MIN(IF((Batches!$A$4:$A$1503=$A280)*(Batches!$C$4:$C$1503&lt;&gt;"")*(Batches!$K$4:$K$1503&gt;0),Batches!$C$4:$C$1503))),""))</f>
        <v/>
      </c>
      <c r="I280" s="18" t="str">
        <f t="shared" si="4"/>
        <v/>
      </c>
    </row>
    <row r="281" spans="1:9" x14ac:dyDescent="0.3">
      <c r="A281" s="17"/>
      <c r="B281" s="17"/>
      <c r="C281" s="17"/>
      <c r="D281" s="17"/>
      <c r="E281" s="17"/>
      <c r="F281" s="17"/>
      <c r="G281" s="18" t="str">
        <f>IF($A281="","",SUMIFS(Batches!$K:$K,Batches!$A:$A,$A281))</f>
        <v/>
      </c>
      <c r="H281" s="19" t="str">
        <f t="array" ref="H281">IF($A281="","",IFERROR(1/(1/MIN(IF((Batches!$A$4:$A$1503=$A281)*(Batches!$C$4:$C$1503&lt;&gt;"")*(Batches!$K$4:$K$1503&gt;0),Batches!$C$4:$C$1503))),""))</f>
        <v/>
      </c>
      <c r="I281" s="18" t="str">
        <f t="shared" si="4"/>
        <v/>
      </c>
    </row>
    <row r="282" spans="1:9" x14ac:dyDescent="0.3">
      <c r="A282" s="17"/>
      <c r="B282" s="17"/>
      <c r="C282" s="17"/>
      <c r="D282" s="17"/>
      <c r="E282" s="17"/>
      <c r="F282" s="17"/>
      <c r="G282" s="18" t="str">
        <f>IF($A282="","",SUMIFS(Batches!$K:$K,Batches!$A:$A,$A282))</f>
        <v/>
      </c>
      <c r="H282" s="19" t="str">
        <f t="array" ref="H282">IF($A282="","",IFERROR(1/(1/MIN(IF((Batches!$A$4:$A$1503=$A282)*(Batches!$C$4:$C$1503&lt;&gt;"")*(Batches!$K$4:$K$1503&gt;0),Batches!$C$4:$C$1503))),""))</f>
        <v/>
      </c>
      <c r="I282" s="18" t="str">
        <f t="shared" si="4"/>
        <v/>
      </c>
    </row>
    <row r="283" spans="1:9" x14ac:dyDescent="0.3">
      <c r="A283" s="17"/>
      <c r="B283" s="17"/>
      <c r="C283" s="17"/>
      <c r="D283" s="17"/>
      <c r="E283" s="17"/>
      <c r="F283" s="17"/>
      <c r="G283" s="18" t="str">
        <f>IF($A283="","",SUMIFS(Batches!$K:$K,Batches!$A:$A,$A283))</f>
        <v/>
      </c>
      <c r="H283" s="19" t="str">
        <f t="array" ref="H283">IF($A283="","",IFERROR(1/(1/MIN(IF((Batches!$A$4:$A$1503=$A283)*(Batches!$C$4:$C$1503&lt;&gt;"")*(Batches!$K$4:$K$1503&gt;0),Batches!$C$4:$C$1503))),""))</f>
        <v/>
      </c>
      <c r="I283" s="18" t="str">
        <f t="shared" si="4"/>
        <v/>
      </c>
    </row>
    <row r="284" spans="1:9" x14ac:dyDescent="0.3">
      <c r="A284" s="17"/>
      <c r="B284" s="17"/>
      <c r="C284" s="17"/>
      <c r="D284" s="17"/>
      <c r="E284" s="17"/>
      <c r="F284" s="17"/>
      <c r="G284" s="18" t="str">
        <f>IF($A284="","",SUMIFS(Batches!$K:$K,Batches!$A:$A,$A284))</f>
        <v/>
      </c>
      <c r="H284" s="19" t="str">
        <f t="array" ref="H284">IF($A284="","",IFERROR(1/(1/MIN(IF((Batches!$A$4:$A$1503=$A284)*(Batches!$C$4:$C$1503&lt;&gt;"")*(Batches!$K$4:$K$1503&gt;0),Batches!$C$4:$C$1503))),""))</f>
        <v/>
      </c>
      <c r="I284" s="18" t="str">
        <f t="shared" si="4"/>
        <v/>
      </c>
    </row>
    <row r="285" spans="1:9" x14ac:dyDescent="0.3">
      <c r="A285" s="17"/>
      <c r="B285" s="17"/>
      <c r="C285" s="17"/>
      <c r="D285" s="17"/>
      <c r="E285" s="17"/>
      <c r="F285" s="17"/>
      <c r="G285" s="18" t="str">
        <f>IF($A285="","",SUMIFS(Batches!$K:$K,Batches!$A:$A,$A285))</f>
        <v/>
      </c>
      <c r="H285" s="19" t="str">
        <f t="array" ref="H285">IF($A285="","",IFERROR(1/(1/MIN(IF((Batches!$A$4:$A$1503=$A285)*(Batches!$C$4:$C$1503&lt;&gt;"")*(Batches!$K$4:$K$1503&gt;0),Batches!$C$4:$C$1503))),""))</f>
        <v/>
      </c>
      <c r="I285" s="18" t="str">
        <f t="shared" si="4"/>
        <v/>
      </c>
    </row>
    <row r="286" spans="1:9" x14ac:dyDescent="0.3">
      <c r="A286" s="17"/>
      <c r="B286" s="17"/>
      <c r="C286" s="17"/>
      <c r="D286" s="17"/>
      <c r="E286" s="17"/>
      <c r="F286" s="17"/>
      <c r="G286" s="18" t="str">
        <f>IF($A286="","",SUMIFS(Batches!$K:$K,Batches!$A:$A,$A286))</f>
        <v/>
      </c>
      <c r="H286" s="19" t="str">
        <f t="array" ref="H286">IF($A286="","",IFERROR(1/(1/MIN(IF((Batches!$A$4:$A$1503=$A286)*(Batches!$C$4:$C$1503&lt;&gt;"")*(Batches!$K$4:$K$1503&gt;0),Batches!$C$4:$C$1503))),""))</f>
        <v/>
      </c>
      <c r="I286" s="18" t="str">
        <f t="shared" si="4"/>
        <v/>
      </c>
    </row>
    <row r="287" spans="1:9" x14ac:dyDescent="0.3">
      <c r="A287" s="17"/>
      <c r="B287" s="17"/>
      <c r="C287" s="17"/>
      <c r="D287" s="17"/>
      <c r="E287" s="17"/>
      <c r="F287" s="17"/>
      <c r="G287" s="18" t="str">
        <f>IF($A287="","",SUMIFS(Batches!$K:$K,Batches!$A:$A,$A287))</f>
        <v/>
      </c>
      <c r="H287" s="19" t="str">
        <f t="array" ref="H287">IF($A287="","",IFERROR(1/(1/MIN(IF((Batches!$A$4:$A$1503=$A287)*(Batches!$C$4:$C$1503&lt;&gt;"")*(Batches!$K$4:$K$1503&gt;0),Batches!$C$4:$C$1503))),""))</f>
        <v/>
      </c>
      <c r="I287" s="18" t="str">
        <f t="shared" si="4"/>
        <v/>
      </c>
    </row>
    <row r="288" spans="1:9" x14ac:dyDescent="0.3">
      <c r="A288" s="17"/>
      <c r="B288" s="17"/>
      <c r="C288" s="17"/>
      <c r="D288" s="17"/>
      <c r="E288" s="17"/>
      <c r="F288" s="17"/>
      <c r="G288" s="18" t="str">
        <f>IF($A288="","",SUMIFS(Batches!$K:$K,Batches!$A:$A,$A288))</f>
        <v/>
      </c>
      <c r="H288" s="19" t="str">
        <f t="array" ref="H288">IF($A288="","",IFERROR(1/(1/MIN(IF((Batches!$A$4:$A$1503=$A288)*(Batches!$C$4:$C$1503&lt;&gt;"")*(Batches!$K$4:$K$1503&gt;0),Batches!$C$4:$C$1503))),""))</f>
        <v/>
      </c>
      <c r="I288" s="18" t="str">
        <f t="shared" si="4"/>
        <v/>
      </c>
    </row>
    <row r="289" spans="1:9" x14ac:dyDescent="0.3">
      <c r="A289" s="17"/>
      <c r="B289" s="17"/>
      <c r="C289" s="17"/>
      <c r="D289" s="17"/>
      <c r="E289" s="17"/>
      <c r="F289" s="17"/>
      <c r="G289" s="18" t="str">
        <f>IF($A289="","",SUMIFS(Batches!$K:$K,Batches!$A:$A,$A289))</f>
        <v/>
      </c>
      <c r="H289" s="19" t="str">
        <f t="array" ref="H289">IF($A289="","",IFERROR(1/(1/MIN(IF((Batches!$A$4:$A$1503=$A289)*(Batches!$C$4:$C$1503&lt;&gt;"")*(Batches!$K$4:$K$1503&gt;0),Batches!$C$4:$C$1503))),""))</f>
        <v/>
      </c>
      <c r="I289" s="18" t="str">
        <f t="shared" si="4"/>
        <v/>
      </c>
    </row>
    <row r="290" spans="1:9" x14ac:dyDescent="0.3">
      <c r="A290" s="17"/>
      <c r="B290" s="17"/>
      <c r="C290" s="17"/>
      <c r="D290" s="17"/>
      <c r="E290" s="17"/>
      <c r="F290" s="17"/>
      <c r="G290" s="18" t="str">
        <f>IF($A290="","",SUMIFS(Batches!$K:$K,Batches!$A:$A,$A290))</f>
        <v/>
      </c>
      <c r="H290" s="19" t="str">
        <f t="array" ref="H290">IF($A290="","",IFERROR(1/(1/MIN(IF((Batches!$A$4:$A$1503=$A290)*(Batches!$C$4:$C$1503&lt;&gt;"")*(Batches!$K$4:$K$1503&gt;0),Batches!$C$4:$C$1503))),""))</f>
        <v/>
      </c>
      <c r="I290" s="18" t="str">
        <f t="shared" si="4"/>
        <v/>
      </c>
    </row>
    <row r="291" spans="1:9" x14ac:dyDescent="0.3">
      <c r="A291" s="17"/>
      <c r="B291" s="17"/>
      <c r="C291" s="17"/>
      <c r="D291" s="17"/>
      <c r="E291" s="17"/>
      <c r="F291" s="17"/>
      <c r="G291" s="18" t="str">
        <f>IF($A291="","",SUMIFS(Batches!$K:$K,Batches!$A:$A,$A291))</f>
        <v/>
      </c>
      <c r="H291" s="19" t="str">
        <f t="array" ref="H291">IF($A291="","",IFERROR(1/(1/MIN(IF((Batches!$A$4:$A$1503=$A291)*(Batches!$C$4:$C$1503&lt;&gt;"")*(Batches!$K$4:$K$1503&gt;0),Batches!$C$4:$C$1503))),""))</f>
        <v/>
      </c>
      <c r="I291" s="18" t="str">
        <f t="shared" si="4"/>
        <v/>
      </c>
    </row>
    <row r="292" spans="1:9" x14ac:dyDescent="0.3">
      <c r="A292" s="17"/>
      <c r="B292" s="17"/>
      <c r="C292" s="17"/>
      <c r="D292" s="17"/>
      <c r="E292" s="17"/>
      <c r="F292" s="17"/>
      <c r="G292" s="18" t="str">
        <f>IF($A292="","",SUMIFS(Batches!$K:$K,Batches!$A:$A,$A292))</f>
        <v/>
      </c>
      <c r="H292" s="19" t="str">
        <f t="array" ref="H292">IF($A292="","",IFERROR(1/(1/MIN(IF((Batches!$A$4:$A$1503=$A292)*(Batches!$C$4:$C$1503&lt;&gt;"")*(Batches!$K$4:$K$1503&gt;0),Batches!$C$4:$C$1503))),""))</f>
        <v/>
      </c>
      <c r="I292" s="18" t="str">
        <f t="shared" si="4"/>
        <v/>
      </c>
    </row>
    <row r="293" spans="1:9" x14ac:dyDescent="0.3">
      <c r="A293" s="17"/>
      <c r="B293" s="17"/>
      <c r="C293" s="17"/>
      <c r="D293" s="17"/>
      <c r="E293" s="17"/>
      <c r="F293" s="17"/>
      <c r="G293" s="18" t="str">
        <f>IF($A293="","",SUMIFS(Batches!$K:$K,Batches!$A:$A,$A293))</f>
        <v/>
      </c>
      <c r="H293" s="19" t="str">
        <f t="array" ref="H293">IF($A293="","",IFERROR(1/(1/MIN(IF((Batches!$A$4:$A$1503=$A293)*(Batches!$C$4:$C$1503&lt;&gt;"")*(Batches!$K$4:$K$1503&gt;0),Batches!$C$4:$C$1503))),""))</f>
        <v/>
      </c>
      <c r="I293" s="18" t="str">
        <f t="shared" si="4"/>
        <v/>
      </c>
    </row>
    <row r="294" spans="1:9" x14ac:dyDescent="0.3">
      <c r="A294" s="17"/>
      <c r="B294" s="17"/>
      <c r="C294" s="17"/>
      <c r="D294" s="17"/>
      <c r="E294" s="17"/>
      <c r="F294" s="17"/>
      <c r="G294" s="18" t="str">
        <f>IF($A294="","",SUMIFS(Batches!$K:$K,Batches!$A:$A,$A294))</f>
        <v/>
      </c>
      <c r="H294" s="19" t="str">
        <f t="array" ref="H294">IF($A294="","",IFERROR(1/(1/MIN(IF((Batches!$A$4:$A$1503=$A294)*(Batches!$C$4:$C$1503&lt;&gt;"")*(Batches!$K$4:$K$1503&gt;0),Batches!$C$4:$C$1503))),""))</f>
        <v/>
      </c>
      <c r="I294" s="18" t="str">
        <f t="shared" si="4"/>
        <v/>
      </c>
    </row>
    <row r="295" spans="1:9" x14ac:dyDescent="0.3">
      <c r="A295" s="17"/>
      <c r="B295" s="17"/>
      <c r="C295" s="17"/>
      <c r="D295" s="17"/>
      <c r="E295" s="17"/>
      <c r="F295" s="17"/>
      <c r="G295" s="18" t="str">
        <f>IF($A295="","",SUMIFS(Batches!$K:$K,Batches!$A:$A,$A295))</f>
        <v/>
      </c>
      <c r="H295" s="19" t="str">
        <f t="array" ref="H295">IF($A295="","",IFERROR(1/(1/MIN(IF((Batches!$A$4:$A$1503=$A295)*(Batches!$C$4:$C$1503&lt;&gt;"")*(Batches!$K$4:$K$1503&gt;0),Batches!$C$4:$C$1503))),""))</f>
        <v/>
      </c>
      <c r="I295" s="18" t="str">
        <f t="shared" si="4"/>
        <v/>
      </c>
    </row>
    <row r="296" spans="1:9" x14ac:dyDescent="0.3">
      <c r="A296" s="17"/>
      <c r="B296" s="17"/>
      <c r="C296" s="17"/>
      <c r="D296" s="17"/>
      <c r="E296" s="17"/>
      <c r="F296" s="17"/>
      <c r="G296" s="18" t="str">
        <f>IF($A296="","",SUMIFS(Batches!$K:$K,Batches!$A:$A,$A296))</f>
        <v/>
      </c>
      <c r="H296" s="19" t="str">
        <f t="array" ref="H296">IF($A296="","",IFERROR(1/(1/MIN(IF((Batches!$A$4:$A$1503=$A296)*(Batches!$C$4:$C$1503&lt;&gt;"")*(Batches!$K$4:$K$1503&gt;0),Batches!$C$4:$C$1503))),""))</f>
        <v/>
      </c>
      <c r="I296" s="18" t="str">
        <f t="shared" si="4"/>
        <v/>
      </c>
    </row>
    <row r="297" spans="1:9" x14ac:dyDescent="0.3">
      <c r="A297" s="17"/>
      <c r="B297" s="17"/>
      <c r="C297" s="17"/>
      <c r="D297" s="17"/>
      <c r="E297" s="17"/>
      <c r="F297" s="17"/>
      <c r="G297" s="18" t="str">
        <f>IF($A297="","",SUMIFS(Batches!$K:$K,Batches!$A:$A,$A297))</f>
        <v/>
      </c>
      <c r="H297" s="19" t="str">
        <f t="array" ref="H297">IF($A297="","",IFERROR(1/(1/MIN(IF((Batches!$A$4:$A$1503=$A297)*(Batches!$C$4:$C$1503&lt;&gt;"")*(Batches!$K$4:$K$1503&gt;0),Batches!$C$4:$C$1503))),""))</f>
        <v/>
      </c>
      <c r="I297" s="18" t="str">
        <f t="shared" si="4"/>
        <v/>
      </c>
    </row>
    <row r="298" spans="1:9" x14ac:dyDescent="0.3">
      <c r="A298" s="17"/>
      <c r="B298" s="17"/>
      <c r="C298" s="17"/>
      <c r="D298" s="17"/>
      <c r="E298" s="17"/>
      <c r="F298" s="17"/>
      <c r="G298" s="18" t="str">
        <f>IF($A298="","",SUMIFS(Batches!$K:$K,Batches!$A:$A,$A298))</f>
        <v/>
      </c>
      <c r="H298" s="19" t="str">
        <f t="array" ref="H298">IF($A298="","",IFERROR(1/(1/MIN(IF((Batches!$A$4:$A$1503=$A298)*(Batches!$C$4:$C$1503&lt;&gt;"")*(Batches!$K$4:$K$1503&gt;0),Batches!$C$4:$C$1503))),""))</f>
        <v/>
      </c>
      <c r="I298" s="18" t="str">
        <f t="shared" si="4"/>
        <v/>
      </c>
    </row>
    <row r="299" spans="1:9" x14ac:dyDescent="0.3">
      <c r="A299" s="17"/>
      <c r="B299" s="17"/>
      <c r="C299" s="17"/>
      <c r="D299" s="17"/>
      <c r="E299" s="17"/>
      <c r="F299" s="17"/>
      <c r="G299" s="18" t="str">
        <f>IF($A299="","",SUMIFS(Batches!$K:$K,Batches!$A:$A,$A299))</f>
        <v/>
      </c>
      <c r="H299" s="19" t="str">
        <f t="array" ref="H299">IF($A299="","",IFERROR(1/(1/MIN(IF((Batches!$A$4:$A$1503=$A299)*(Batches!$C$4:$C$1503&lt;&gt;"")*(Batches!$K$4:$K$1503&gt;0),Batches!$C$4:$C$1503))),""))</f>
        <v/>
      </c>
      <c r="I299" s="18" t="str">
        <f t="shared" si="4"/>
        <v/>
      </c>
    </row>
    <row r="300" spans="1:9" x14ac:dyDescent="0.3">
      <c r="A300" s="17"/>
      <c r="B300" s="17"/>
      <c r="C300" s="17"/>
      <c r="D300" s="17"/>
      <c r="E300" s="17"/>
      <c r="F300" s="17"/>
      <c r="G300" s="18" t="str">
        <f>IF($A300="","",SUMIFS(Batches!$K:$K,Batches!$A:$A,$A300))</f>
        <v/>
      </c>
      <c r="H300" s="19" t="str">
        <f t="array" ref="H300">IF($A300="","",IFERROR(1/(1/MIN(IF((Batches!$A$4:$A$1503=$A300)*(Batches!$C$4:$C$1503&lt;&gt;"")*(Batches!$K$4:$K$1503&gt;0),Batches!$C$4:$C$1503))),""))</f>
        <v/>
      </c>
      <c r="I300" s="18" t="str">
        <f t="shared" si="4"/>
        <v/>
      </c>
    </row>
    <row r="301" spans="1:9" x14ac:dyDescent="0.3">
      <c r="A301" s="17"/>
      <c r="B301" s="17"/>
      <c r="C301" s="17"/>
      <c r="D301" s="17"/>
      <c r="E301" s="17"/>
      <c r="F301" s="17"/>
      <c r="G301" s="18" t="str">
        <f>IF($A301="","",SUMIFS(Batches!$K:$K,Batches!$A:$A,$A301))</f>
        <v/>
      </c>
      <c r="H301" s="19" t="str">
        <f t="array" ref="H301">IF($A301="","",IFERROR(1/(1/MIN(IF((Batches!$A$4:$A$1503=$A301)*(Batches!$C$4:$C$1503&lt;&gt;"")*(Batches!$K$4:$K$1503&gt;0),Batches!$C$4:$C$1503))),""))</f>
        <v/>
      </c>
      <c r="I301" s="18" t="str">
        <f t="shared" si="4"/>
        <v/>
      </c>
    </row>
    <row r="302" spans="1:9" x14ac:dyDescent="0.3">
      <c r="A302" s="17"/>
      <c r="B302" s="17"/>
      <c r="C302" s="17"/>
      <c r="D302" s="17"/>
      <c r="E302" s="17"/>
      <c r="F302" s="17"/>
      <c r="G302" s="18" t="str">
        <f>IF($A302="","",SUMIFS(Batches!$K:$K,Batches!$A:$A,$A302))</f>
        <v/>
      </c>
      <c r="H302" s="19" t="str">
        <f t="array" ref="H302">IF($A302="","",IFERROR(1/(1/MIN(IF((Batches!$A$4:$A$1503=$A302)*(Batches!$C$4:$C$1503&lt;&gt;"")*(Batches!$K$4:$K$1503&gt;0),Batches!$C$4:$C$1503))),""))</f>
        <v/>
      </c>
      <c r="I302" s="18" t="str">
        <f t="shared" si="4"/>
        <v/>
      </c>
    </row>
    <row r="303" spans="1:9" x14ac:dyDescent="0.3">
      <c r="A303" s="17"/>
      <c r="B303" s="17"/>
      <c r="C303" s="17"/>
      <c r="D303" s="17"/>
      <c r="E303" s="17"/>
      <c r="F303" s="17"/>
      <c r="G303" s="18" t="str">
        <f>IF($A303="","",SUMIFS(Batches!$K:$K,Batches!$A:$A,$A303))</f>
        <v/>
      </c>
      <c r="H303" s="19" t="str">
        <f t="array" ref="H303">IF($A303="","",IFERROR(1/(1/MIN(IF((Batches!$A$4:$A$1503=$A303)*(Batches!$C$4:$C$1503&lt;&gt;"")*(Batches!$K$4:$K$1503&gt;0),Batches!$C$4:$C$1503))),""))</f>
        <v/>
      </c>
      <c r="I303" s="18" t="str">
        <f t="shared" si="4"/>
        <v/>
      </c>
    </row>
    <row r="304" spans="1:9" x14ac:dyDescent="0.3">
      <c r="A304" s="17"/>
      <c r="B304" s="17"/>
      <c r="C304" s="17"/>
      <c r="D304" s="17"/>
      <c r="E304" s="17"/>
      <c r="F304" s="17"/>
      <c r="G304" s="18" t="str">
        <f>IF($A304="","",SUMIFS(Batches!$K:$K,Batches!$A:$A,$A304))</f>
        <v/>
      </c>
      <c r="H304" s="19" t="str">
        <f t="array" ref="H304">IF($A304="","",IFERROR(1/(1/MIN(IF((Batches!$A$4:$A$1503=$A304)*(Batches!$C$4:$C$1503&lt;&gt;"")*(Batches!$K$4:$K$1503&gt;0),Batches!$C$4:$C$1503))),""))</f>
        <v/>
      </c>
      <c r="I304" s="18" t="str">
        <f t="shared" si="4"/>
        <v/>
      </c>
    </row>
    <row r="305" spans="1:9" x14ac:dyDescent="0.3">
      <c r="A305" s="17"/>
      <c r="B305" s="17"/>
      <c r="C305" s="17"/>
      <c r="D305" s="17"/>
      <c r="E305" s="17"/>
      <c r="F305" s="17"/>
      <c r="G305" s="18" t="str">
        <f>IF($A305="","",SUMIFS(Batches!$K:$K,Batches!$A:$A,$A305))</f>
        <v/>
      </c>
      <c r="H305" s="19" t="str">
        <f t="array" ref="H305">IF($A305="","",IFERROR(1/(1/MIN(IF((Batches!$A$4:$A$1503=$A305)*(Batches!$C$4:$C$1503&lt;&gt;"")*(Batches!$K$4:$K$1503&gt;0),Batches!$C$4:$C$1503))),""))</f>
        <v/>
      </c>
      <c r="I305" s="18" t="str">
        <f t="shared" si="4"/>
        <v/>
      </c>
    </row>
    <row r="306" spans="1:9" x14ac:dyDescent="0.3">
      <c r="A306" s="17"/>
      <c r="B306" s="17"/>
      <c r="C306" s="17"/>
      <c r="D306" s="17"/>
      <c r="E306" s="17"/>
      <c r="F306" s="17"/>
      <c r="G306" s="18" t="str">
        <f>IF($A306="","",SUMIFS(Batches!$K:$K,Batches!$A:$A,$A306))</f>
        <v/>
      </c>
      <c r="H306" s="19" t="str">
        <f t="array" ref="H306">IF($A306="","",IFERROR(1/(1/MIN(IF((Batches!$A$4:$A$1503=$A306)*(Batches!$C$4:$C$1503&lt;&gt;"")*(Batches!$K$4:$K$1503&gt;0),Batches!$C$4:$C$1503))),""))</f>
        <v/>
      </c>
      <c r="I306" s="18" t="str">
        <f t="shared" si="4"/>
        <v/>
      </c>
    </row>
    <row r="307" spans="1:9" x14ac:dyDescent="0.3">
      <c r="A307" s="17"/>
      <c r="B307" s="17"/>
      <c r="C307" s="17"/>
      <c r="D307" s="17"/>
      <c r="E307" s="17"/>
      <c r="F307" s="17"/>
      <c r="G307" s="18" t="str">
        <f>IF($A307="","",SUMIFS(Batches!$K:$K,Batches!$A:$A,$A307))</f>
        <v/>
      </c>
      <c r="H307" s="19" t="str">
        <f t="array" ref="H307">IF($A307="","",IFERROR(1/(1/MIN(IF((Batches!$A$4:$A$1503=$A307)*(Batches!$C$4:$C$1503&lt;&gt;"")*(Batches!$K$4:$K$1503&gt;0),Batches!$C$4:$C$1503))),""))</f>
        <v/>
      </c>
      <c r="I307" s="18" t="str">
        <f t="shared" si="4"/>
        <v/>
      </c>
    </row>
    <row r="308" spans="1:9" x14ac:dyDescent="0.3">
      <c r="A308" s="17"/>
      <c r="B308" s="17"/>
      <c r="C308" s="17"/>
      <c r="D308" s="17"/>
      <c r="E308" s="17"/>
      <c r="F308" s="17"/>
      <c r="G308" s="18" t="str">
        <f>IF($A308="","",SUMIFS(Batches!$K:$K,Batches!$A:$A,$A308))</f>
        <v/>
      </c>
      <c r="H308" s="19" t="str">
        <f t="array" ref="H308">IF($A308="","",IFERROR(1/(1/MIN(IF((Batches!$A$4:$A$1503=$A308)*(Batches!$C$4:$C$1503&lt;&gt;"")*(Batches!$K$4:$K$1503&gt;0),Batches!$C$4:$C$1503))),""))</f>
        <v/>
      </c>
      <c r="I308" s="18" t="str">
        <f t="shared" si="4"/>
        <v/>
      </c>
    </row>
    <row r="309" spans="1:9" x14ac:dyDescent="0.3">
      <c r="A309" s="17"/>
      <c r="B309" s="17"/>
      <c r="C309" s="17"/>
      <c r="D309" s="17"/>
      <c r="E309" s="17"/>
      <c r="F309" s="17"/>
      <c r="G309" s="18" t="str">
        <f>IF($A309="","",SUMIFS(Batches!$K:$K,Batches!$A:$A,$A309))</f>
        <v/>
      </c>
      <c r="H309" s="19" t="str">
        <f t="array" ref="H309">IF($A309="","",IFERROR(1/(1/MIN(IF((Batches!$A$4:$A$1503=$A309)*(Batches!$C$4:$C$1503&lt;&gt;"")*(Batches!$K$4:$K$1503&gt;0),Batches!$C$4:$C$1503))),""))</f>
        <v/>
      </c>
      <c r="I309" s="18" t="str">
        <f t="shared" si="4"/>
        <v/>
      </c>
    </row>
    <row r="310" spans="1:9" x14ac:dyDescent="0.3">
      <c r="A310" s="17"/>
      <c r="B310" s="17"/>
      <c r="C310" s="17"/>
      <c r="D310" s="17"/>
      <c r="E310" s="17"/>
      <c r="F310" s="17"/>
      <c r="G310" s="18" t="str">
        <f>IF($A310="","",SUMIFS(Batches!$K:$K,Batches!$A:$A,$A310))</f>
        <v/>
      </c>
      <c r="H310" s="19" t="str">
        <f t="array" ref="H310">IF($A310="","",IFERROR(1/(1/MIN(IF((Batches!$A$4:$A$1503=$A310)*(Batches!$C$4:$C$1503&lt;&gt;"")*(Batches!$K$4:$K$1503&gt;0),Batches!$C$4:$C$1503))),""))</f>
        <v/>
      </c>
      <c r="I310" s="18" t="str">
        <f t="shared" si="4"/>
        <v/>
      </c>
    </row>
    <row r="311" spans="1:9" x14ac:dyDescent="0.3">
      <c r="A311" s="17"/>
      <c r="B311" s="17"/>
      <c r="C311" s="17"/>
      <c r="D311" s="17"/>
      <c r="E311" s="17"/>
      <c r="F311" s="17"/>
      <c r="G311" s="18" t="str">
        <f>IF($A311="","",SUMIFS(Batches!$K:$K,Batches!$A:$A,$A311))</f>
        <v/>
      </c>
      <c r="H311" s="19" t="str">
        <f t="array" ref="H311">IF($A311="","",IFERROR(1/(1/MIN(IF((Batches!$A$4:$A$1503=$A311)*(Batches!$C$4:$C$1503&lt;&gt;"")*(Batches!$K$4:$K$1503&gt;0),Batches!$C$4:$C$1503))),""))</f>
        <v/>
      </c>
      <c r="I311" s="18" t="str">
        <f t="shared" si="4"/>
        <v/>
      </c>
    </row>
    <row r="312" spans="1:9" x14ac:dyDescent="0.3">
      <c r="A312" s="17"/>
      <c r="B312" s="17"/>
      <c r="C312" s="17"/>
      <c r="D312" s="17"/>
      <c r="E312" s="17"/>
      <c r="F312" s="17"/>
      <c r="G312" s="18" t="str">
        <f>IF($A312="","",SUMIFS(Batches!$K:$K,Batches!$A:$A,$A312))</f>
        <v/>
      </c>
      <c r="H312" s="19" t="str">
        <f t="array" ref="H312">IF($A312="","",IFERROR(1/(1/MIN(IF((Batches!$A$4:$A$1503=$A312)*(Batches!$C$4:$C$1503&lt;&gt;"")*(Batches!$K$4:$K$1503&gt;0),Batches!$C$4:$C$1503))),""))</f>
        <v/>
      </c>
      <c r="I312" s="18" t="str">
        <f t="shared" si="4"/>
        <v/>
      </c>
    </row>
    <row r="313" spans="1:9" x14ac:dyDescent="0.3">
      <c r="A313" s="17"/>
      <c r="B313" s="17"/>
      <c r="C313" s="17"/>
      <c r="D313" s="17"/>
      <c r="E313" s="17"/>
      <c r="F313" s="17"/>
      <c r="G313" s="18" t="str">
        <f>IF($A313="","",SUMIFS(Batches!$K:$K,Batches!$A:$A,$A313))</f>
        <v/>
      </c>
      <c r="H313" s="19" t="str">
        <f t="array" ref="H313">IF($A313="","",IFERROR(1/(1/MIN(IF((Batches!$A$4:$A$1503=$A313)*(Batches!$C$4:$C$1503&lt;&gt;"")*(Batches!$K$4:$K$1503&gt;0),Batches!$C$4:$C$1503))),""))</f>
        <v/>
      </c>
      <c r="I313" s="18" t="str">
        <f t="shared" si="4"/>
        <v/>
      </c>
    </row>
    <row r="314" spans="1:9" x14ac:dyDescent="0.3">
      <c r="A314" s="17"/>
      <c r="B314" s="17"/>
      <c r="C314" s="17"/>
      <c r="D314" s="17"/>
      <c r="E314" s="17"/>
      <c r="F314" s="17"/>
      <c r="G314" s="18" t="str">
        <f>IF($A314="","",SUMIFS(Batches!$K:$K,Batches!$A:$A,$A314))</f>
        <v/>
      </c>
      <c r="H314" s="19" t="str">
        <f t="array" ref="H314">IF($A314="","",IFERROR(1/(1/MIN(IF((Batches!$A$4:$A$1503=$A314)*(Batches!$C$4:$C$1503&lt;&gt;"")*(Batches!$K$4:$K$1503&gt;0),Batches!$C$4:$C$1503))),""))</f>
        <v/>
      </c>
      <c r="I314" s="18" t="str">
        <f t="shared" si="4"/>
        <v/>
      </c>
    </row>
    <row r="315" spans="1:9" x14ac:dyDescent="0.3">
      <c r="A315" s="17"/>
      <c r="B315" s="17"/>
      <c r="C315" s="17"/>
      <c r="D315" s="17"/>
      <c r="E315" s="17"/>
      <c r="F315" s="17"/>
      <c r="G315" s="18" t="str">
        <f>IF($A315="","",SUMIFS(Batches!$K:$K,Batches!$A:$A,$A315))</f>
        <v/>
      </c>
      <c r="H315" s="19" t="str">
        <f t="array" ref="H315">IF($A315="","",IFERROR(1/(1/MIN(IF((Batches!$A$4:$A$1503=$A315)*(Batches!$C$4:$C$1503&lt;&gt;"")*(Batches!$K$4:$K$1503&gt;0),Batches!$C$4:$C$1503))),""))</f>
        <v/>
      </c>
      <c r="I315" s="18" t="str">
        <f t="shared" si="4"/>
        <v/>
      </c>
    </row>
    <row r="316" spans="1:9" x14ac:dyDescent="0.3">
      <c r="A316" s="17"/>
      <c r="B316" s="17"/>
      <c r="C316" s="17"/>
      <c r="D316" s="17"/>
      <c r="E316" s="17"/>
      <c r="F316" s="17"/>
      <c r="G316" s="18" t="str">
        <f>IF($A316="","",SUMIFS(Batches!$K:$K,Batches!$A:$A,$A316))</f>
        <v/>
      </c>
      <c r="H316" s="19" t="str">
        <f t="array" ref="H316">IF($A316="","",IFERROR(1/(1/MIN(IF((Batches!$A$4:$A$1503=$A316)*(Batches!$C$4:$C$1503&lt;&gt;"")*(Batches!$K$4:$K$1503&gt;0),Batches!$C$4:$C$1503))),""))</f>
        <v/>
      </c>
      <c r="I316" s="18" t="str">
        <f t="shared" si="4"/>
        <v/>
      </c>
    </row>
    <row r="317" spans="1:9" x14ac:dyDescent="0.3">
      <c r="A317" s="17"/>
      <c r="B317" s="17"/>
      <c r="C317" s="17"/>
      <c r="D317" s="17"/>
      <c r="E317" s="17"/>
      <c r="F317" s="17"/>
      <c r="G317" s="18" t="str">
        <f>IF($A317="","",SUMIFS(Batches!$K:$K,Batches!$A:$A,$A317))</f>
        <v/>
      </c>
      <c r="H317" s="19" t="str">
        <f t="array" ref="H317">IF($A317="","",IFERROR(1/(1/MIN(IF((Batches!$A$4:$A$1503=$A317)*(Batches!$C$4:$C$1503&lt;&gt;"")*(Batches!$K$4:$K$1503&gt;0),Batches!$C$4:$C$1503))),""))</f>
        <v/>
      </c>
      <c r="I317" s="18" t="str">
        <f t="shared" si="4"/>
        <v/>
      </c>
    </row>
    <row r="318" spans="1:9" x14ac:dyDescent="0.3">
      <c r="A318" s="17"/>
      <c r="B318" s="17"/>
      <c r="C318" s="17"/>
      <c r="D318" s="17"/>
      <c r="E318" s="17"/>
      <c r="F318" s="17"/>
      <c r="G318" s="18" t="str">
        <f>IF($A318="","",SUMIFS(Batches!$K:$K,Batches!$A:$A,$A318))</f>
        <v/>
      </c>
      <c r="H318" s="19" t="str">
        <f t="array" ref="H318">IF($A318="","",IFERROR(1/(1/MIN(IF((Batches!$A$4:$A$1503=$A318)*(Batches!$C$4:$C$1503&lt;&gt;"")*(Batches!$K$4:$K$1503&gt;0),Batches!$C$4:$C$1503))),""))</f>
        <v/>
      </c>
      <c r="I318" s="18" t="str">
        <f t="shared" si="4"/>
        <v/>
      </c>
    </row>
    <row r="319" spans="1:9" x14ac:dyDescent="0.3">
      <c r="A319" s="17"/>
      <c r="B319" s="17"/>
      <c r="C319" s="17"/>
      <c r="D319" s="17"/>
      <c r="E319" s="17"/>
      <c r="F319" s="17"/>
      <c r="G319" s="18" t="str">
        <f>IF($A319="","",SUMIFS(Batches!$K:$K,Batches!$A:$A,$A319))</f>
        <v/>
      </c>
      <c r="H319" s="19" t="str">
        <f t="array" ref="H319">IF($A319="","",IFERROR(1/(1/MIN(IF((Batches!$A$4:$A$1503=$A319)*(Batches!$C$4:$C$1503&lt;&gt;"")*(Batches!$K$4:$K$1503&gt;0),Batches!$C$4:$C$1503))),""))</f>
        <v/>
      </c>
      <c r="I319" s="18" t="str">
        <f t="shared" si="4"/>
        <v/>
      </c>
    </row>
    <row r="320" spans="1:9" x14ac:dyDescent="0.3">
      <c r="A320" s="17"/>
      <c r="B320" s="17"/>
      <c r="C320" s="17"/>
      <c r="D320" s="17"/>
      <c r="E320" s="17"/>
      <c r="F320" s="17"/>
      <c r="G320" s="18" t="str">
        <f>IF($A320="","",SUMIFS(Batches!$K:$K,Batches!$A:$A,$A320))</f>
        <v/>
      </c>
      <c r="H320" s="19" t="str">
        <f t="array" ref="H320">IF($A320="","",IFERROR(1/(1/MIN(IF((Batches!$A$4:$A$1503=$A320)*(Batches!$C$4:$C$1503&lt;&gt;"")*(Batches!$K$4:$K$1503&gt;0),Batches!$C$4:$C$1503))),""))</f>
        <v/>
      </c>
      <c r="I320" s="18" t="str">
        <f t="shared" si="4"/>
        <v/>
      </c>
    </row>
    <row r="321" spans="1:9" x14ac:dyDescent="0.3">
      <c r="A321" s="17"/>
      <c r="B321" s="17"/>
      <c r="C321" s="17"/>
      <c r="D321" s="17"/>
      <c r="E321" s="17"/>
      <c r="F321" s="17"/>
      <c r="G321" s="18" t="str">
        <f>IF($A321="","",SUMIFS(Batches!$K:$K,Batches!$A:$A,$A321))</f>
        <v/>
      </c>
      <c r="H321" s="19" t="str">
        <f t="array" ref="H321">IF($A321="","",IFERROR(1/(1/MIN(IF((Batches!$A$4:$A$1503=$A321)*(Batches!$C$4:$C$1503&lt;&gt;"")*(Batches!$K$4:$K$1503&gt;0),Batches!$C$4:$C$1503))),""))</f>
        <v/>
      </c>
      <c r="I321" s="18" t="str">
        <f t="shared" si="4"/>
        <v/>
      </c>
    </row>
    <row r="322" spans="1:9" x14ac:dyDescent="0.3">
      <c r="A322" s="17"/>
      <c r="B322" s="17"/>
      <c r="C322" s="17"/>
      <c r="D322" s="17"/>
      <c r="E322" s="17"/>
      <c r="F322" s="17"/>
      <c r="G322" s="18" t="str">
        <f>IF($A322="","",SUMIFS(Batches!$K:$K,Batches!$A:$A,$A322))</f>
        <v/>
      </c>
      <c r="H322" s="19" t="str">
        <f t="array" ref="H322">IF($A322="","",IFERROR(1/(1/MIN(IF((Batches!$A$4:$A$1503=$A322)*(Batches!$C$4:$C$1503&lt;&gt;"")*(Batches!$K$4:$K$1503&gt;0),Batches!$C$4:$C$1503))),""))</f>
        <v/>
      </c>
      <c r="I322" s="18" t="str">
        <f t="shared" si="4"/>
        <v/>
      </c>
    </row>
    <row r="323" spans="1:9" x14ac:dyDescent="0.3">
      <c r="A323" s="17"/>
      <c r="B323" s="17"/>
      <c r="C323" s="17"/>
      <c r="D323" s="17"/>
      <c r="E323" s="17"/>
      <c r="F323" s="17"/>
      <c r="G323" s="18" t="str">
        <f>IF($A323="","",SUMIFS(Batches!$K:$K,Batches!$A:$A,$A323))</f>
        <v/>
      </c>
      <c r="H323" s="19" t="str">
        <f t="array" ref="H323">IF($A323="","",IFERROR(1/(1/MIN(IF((Batches!$A$4:$A$1503=$A323)*(Batches!$C$4:$C$1503&lt;&gt;"")*(Batches!$K$4:$K$1503&gt;0),Batches!$C$4:$C$1503))),""))</f>
        <v/>
      </c>
      <c r="I323" s="18" t="str">
        <f t="shared" si="4"/>
        <v/>
      </c>
    </row>
    <row r="324" spans="1:9" x14ac:dyDescent="0.3">
      <c r="A324" s="17"/>
      <c r="B324" s="17"/>
      <c r="C324" s="17"/>
      <c r="D324" s="17"/>
      <c r="E324" s="17"/>
      <c r="F324" s="17"/>
      <c r="G324" s="18" t="str">
        <f>IF($A324="","",SUMIFS(Batches!$K:$K,Batches!$A:$A,$A324))</f>
        <v/>
      </c>
      <c r="H324" s="19" t="str">
        <f t="array" ref="H324">IF($A324="","",IFERROR(1/(1/MIN(IF((Batches!$A$4:$A$1503=$A324)*(Batches!$C$4:$C$1503&lt;&gt;"")*(Batches!$K$4:$K$1503&gt;0),Batches!$C$4:$C$1503))),""))</f>
        <v/>
      </c>
      <c r="I324" s="18" t="str">
        <f t="shared" ref="I324:I387" si="5">IF($A324="","",IF(G324&lt;=N(F324),"Reorder","OK"))</f>
        <v/>
      </c>
    </row>
    <row r="325" spans="1:9" x14ac:dyDescent="0.3">
      <c r="A325" s="17"/>
      <c r="B325" s="17"/>
      <c r="C325" s="17"/>
      <c r="D325" s="17"/>
      <c r="E325" s="17"/>
      <c r="F325" s="17"/>
      <c r="G325" s="18" t="str">
        <f>IF($A325="","",SUMIFS(Batches!$K:$K,Batches!$A:$A,$A325))</f>
        <v/>
      </c>
      <c r="H325" s="19" t="str">
        <f t="array" ref="H325">IF($A325="","",IFERROR(1/(1/MIN(IF((Batches!$A$4:$A$1503=$A325)*(Batches!$C$4:$C$1503&lt;&gt;"")*(Batches!$K$4:$K$1503&gt;0),Batches!$C$4:$C$1503))),""))</f>
        <v/>
      </c>
      <c r="I325" s="18" t="str">
        <f t="shared" si="5"/>
        <v/>
      </c>
    </row>
    <row r="326" spans="1:9" x14ac:dyDescent="0.3">
      <c r="A326" s="17"/>
      <c r="B326" s="17"/>
      <c r="C326" s="17"/>
      <c r="D326" s="17"/>
      <c r="E326" s="17"/>
      <c r="F326" s="17"/>
      <c r="G326" s="18" t="str">
        <f>IF($A326="","",SUMIFS(Batches!$K:$K,Batches!$A:$A,$A326))</f>
        <v/>
      </c>
      <c r="H326" s="19" t="str">
        <f t="array" ref="H326">IF($A326="","",IFERROR(1/(1/MIN(IF((Batches!$A$4:$A$1503=$A326)*(Batches!$C$4:$C$1503&lt;&gt;"")*(Batches!$K$4:$K$1503&gt;0),Batches!$C$4:$C$1503))),""))</f>
        <v/>
      </c>
      <c r="I326" s="18" t="str">
        <f t="shared" si="5"/>
        <v/>
      </c>
    </row>
    <row r="327" spans="1:9" x14ac:dyDescent="0.3">
      <c r="A327" s="17"/>
      <c r="B327" s="17"/>
      <c r="C327" s="17"/>
      <c r="D327" s="17"/>
      <c r="E327" s="17"/>
      <c r="F327" s="17"/>
      <c r="G327" s="18" t="str">
        <f>IF($A327="","",SUMIFS(Batches!$K:$K,Batches!$A:$A,$A327))</f>
        <v/>
      </c>
      <c r="H327" s="19" t="str">
        <f t="array" ref="H327">IF($A327="","",IFERROR(1/(1/MIN(IF((Batches!$A$4:$A$1503=$A327)*(Batches!$C$4:$C$1503&lt;&gt;"")*(Batches!$K$4:$K$1503&gt;0),Batches!$C$4:$C$1503))),""))</f>
        <v/>
      </c>
      <c r="I327" s="18" t="str">
        <f t="shared" si="5"/>
        <v/>
      </c>
    </row>
    <row r="328" spans="1:9" x14ac:dyDescent="0.3">
      <c r="A328" s="17"/>
      <c r="B328" s="17"/>
      <c r="C328" s="17"/>
      <c r="D328" s="17"/>
      <c r="E328" s="17"/>
      <c r="F328" s="17"/>
      <c r="G328" s="18" t="str">
        <f>IF($A328="","",SUMIFS(Batches!$K:$K,Batches!$A:$A,$A328))</f>
        <v/>
      </c>
      <c r="H328" s="19" t="str">
        <f t="array" ref="H328">IF($A328="","",IFERROR(1/(1/MIN(IF((Batches!$A$4:$A$1503=$A328)*(Batches!$C$4:$C$1503&lt;&gt;"")*(Batches!$K$4:$K$1503&gt;0),Batches!$C$4:$C$1503))),""))</f>
        <v/>
      </c>
      <c r="I328" s="18" t="str">
        <f t="shared" si="5"/>
        <v/>
      </c>
    </row>
    <row r="329" spans="1:9" x14ac:dyDescent="0.3">
      <c r="A329" s="17"/>
      <c r="B329" s="17"/>
      <c r="C329" s="17"/>
      <c r="D329" s="17"/>
      <c r="E329" s="17"/>
      <c r="F329" s="17"/>
      <c r="G329" s="18" t="str">
        <f>IF($A329="","",SUMIFS(Batches!$K:$K,Batches!$A:$A,$A329))</f>
        <v/>
      </c>
      <c r="H329" s="19" t="str">
        <f t="array" ref="H329">IF($A329="","",IFERROR(1/(1/MIN(IF((Batches!$A$4:$A$1503=$A329)*(Batches!$C$4:$C$1503&lt;&gt;"")*(Batches!$K$4:$K$1503&gt;0),Batches!$C$4:$C$1503))),""))</f>
        <v/>
      </c>
      <c r="I329" s="18" t="str">
        <f t="shared" si="5"/>
        <v/>
      </c>
    </row>
    <row r="330" spans="1:9" x14ac:dyDescent="0.3">
      <c r="A330" s="17"/>
      <c r="B330" s="17"/>
      <c r="C330" s="17"/>
      <c r="D330" s="17"/>
      <c r="E330" s="17"/>
      <c r="F330" s="17"/>
      <c r="G330" s="18" t="str">
        <f>IF($A330="","",SUMIFS(Batches!$K:$K,Batches!$A:$A,$A330))</f>
        <v/>
      </c>
      <c r="H330" s="19" t="str">
        <f t="array" ref="H330">IF($A330="","",IFERROR(1/(1/MIN(IF((Batches!$A$4:$A$1503=$A330)*(Batches!$C$4:$C$1503&lt;&gt;"")*(Batches!$K$4:$K$1503&gt;0),Batches!$C$4:$C$1503))),""))</f>
        <v/>
      </c>
      <c r="I330" s="18" t="str">
        <f t="shared" si="5"/>
        <v/>
      </c>
    </row>
    <row r="331" spans="1:9" x14ac:dyDescent="0.3">
      <c r="A331" s="17"/>
      <c r="B331" s="17"/>
      <c r="C331" s="17"/>
      <c r="D331" s="17"/>
      <c r="E331" s="17"/>
      <c r="F331" s="17"/>
      <c r="G331" s="18" t="str">
        <f>IF($A331="","",SUMIFS(Batches!$K:$K,Batches!$A:$A,$A331))</f>
        <v/>
      </c>
      <c r="H331" s="19" t="str">
        <f t="array" ref="H331">IF($A331="","",IFERROR(1/(1/MIN(IF((Batches!$A$4:$A$1503=$A331)*(Batches!$C$4:$C$1503&lt;&gt;"")*(Batches!$K$4:$K$1503&gt;0),Batches!$C$4:$C$1503))),""))</f>
        <v/>
      </c>
      <c r="I331" s="18" t="str">
        <f t="shared" si="5"/>
        <v/>
      </c>
    </row>
    <row r="332" spans="1:9" x14ac:dyDescent="0.3">
      <c r="A332" s="17"/>
      <c r="B332" s="17"/>
      <c r="C332" s="17"/>
      <c r="D332" s="17"/>
      <c r="E332" s="17"/>
      <c r="F332" s="17"/>
      <c r="G332" s="18" t="str">
        <f>IF($A332="","",SUMIFS(Batches!$K:$K,Batches!$A:$A,$A332))</f>
        <v/>
      </c>
      <c r="H332" s="19" t="str">
        <f t="array" ref="H332">IF($A332="","",IFERROR(1/(1/MIN(IF((Batches!$A$4:$A$1503=$A332)*(Batches!$C$4:$C$1503&lt;&gt;"")*(Batches!$K$4:$K$1503&gt;0),Batches!$C$4:$C$1503))),""))</f>
        <v/>
      </c>
      <c r="I332" s="18" t="str">
        <f t="shared" si="5"/>
        <v/>
      </c>
    </row>
    <row r="333" spans="1:9" x14ac:dyDescent="0.3">
      <c r="A333" s="17"/>
      <c r="B333" s="17"/>
      <c r="C333" s="17"/>
      <c r="D333" s="17"/>
      <c r="E333" s="17"/>
      <c r="F333" s="17"/>
      <c r="G333" s="18" t="str">
        <f>IF($A333="","",SUMIFS(Batches!$K:$K,Batches!$A:$A,$A333))</f>
        <v/>
      </c>
      <c r="H333" s="19" t="str">
        <f t="array" ref="H333">IF($A333="","",IFERROR(1/(1/MIN(IF((Batches!$A$4:$A$1503=$A333)*(Batches!$C$4:$C$1503&lt;&gt;"")*(Batches!$K$4:$K$1503&gt;0),Batches!$C$4:$C$1503))),""))</f>
        <v/>
      </c>
      <c r="I333" s="18" t="str">
        <f t="shared" si="5"/>
        <v/>
      </c>
    </row>
    <row r="334" spans="1:9" x14ac:dyDescent="0.3">
      <c r="A334" s="17"/>
      <c r="B334" s="17"/>
      <c r="C334" s="17"/>
      <c r="D334" s="17"/>
      <c r="E334" s="17"/>
      <c r="F334" s="17"/>
      <c r="G334" s="18" t="str">
        <f>IF($A334="","",SUMIFS(Batches!$K:$K,Batches!$A:$A,$A334))</f>
        <v/>
      </c>
      <c r="H334" s="19" t="str">
        <f t="array" ref="H334">IF($A334="","",IFERROR(1/(1/MIN(IF((Batches!$A$4:$A$1503=$A334)*(Batches!$C$4:$C$1503&lt;&gt;"")*(Batches!$K$4:$K$1503&gt;0),Batches!$C$4:$C$1503))),""))</f>
        <v/>
      </c>
      <c r="I334" s="18" t="str">
        <f t="shared" si="5"/>
        <v/>
      </c>
    </row>
    <row r="335" spans="1:9" x14ac:dyDescent="0.3">
      <c r="A335" s="17"/>
      <c r="B335" s="17"/>
      <c r="C335" s="17"/>
      <c r="D335" s="17"/>
      <c r="E335" s="17"/>
      <c r="F335" s="17"/>
      <c r="G335" s="18" t="str">
        <f>IF($A335="","",SUMIFS(Batches!$K:$K,Batches!$A:$A,$A335))</f>
        <v/>
      </c>
      <c r="H335" s="19" t="str">
        <f t="array" ref="H335">IF($A335="","",IFERROR(1/(1/MIN(IF((Batches!$A$4:$A$1503=$A335)*(Batches!$C$4:$C$1503&lt;&gt;"")*(Batches!$K$4:$K$1503&gt;0),Batches!$C$4:$C$1503))),""))</f>
        <v/>
      </c>
      <c r="I335" s="18" t="str">
        <f t="shared" si="5"/>
        <v/>
      </c>
    </row>
    <row r="336" spans="1:9" x14ac:dyDescent="0.3">
      <c r="A336" s="17"/>
      <c r="B336" s="17"/>
      <c r="C336" s="17"/>
      <c r="D336" s="17"/>
      <c r="E336" s="17"/>
      <c r="F336" s="17"/>
      <c r="G336" s="18" t="str">
        <f>IF($A336="","",SUMIFS(Batches!$K:$K,Batches!$A:$A,$A336))</f>
        <v/>
      </c>
      <c r="H336" s="19" t="str">
        <f t="array" ref="H336">IF($A336="","",IFERROR(1/(1/MIN(IF((Batches!$A$4:$A$1503=$A336)*(Batches!$C$4:$C$1503&lt;&gt;"")*(Batches!$K$4:$K$1503&gt;0),Batches!$C$4:$C$1503))),""))</f>
        <v/>
      </c>
      <c r="I336" s="18" t="str">
        <f t="shared" si="5"/>
        <v/>
      </c>
    </row>
    <row r="337" spans="1:9" x14ac:dyDescent="0.3">
      <c r="A337" s="17"/>
      <c r="B337" s="17"/>
      <c r="C337" s="17"/>
      <c r="D337" s="17"/>
      <c r="E337" s="17"/>
      <c r="F337" s="17"/>
      <c r="G337" s="18" t="str">
        <f>IF($A337="","",SUMIFS(Batches!$K:$K,Batches!$A:$A,$A337))</f>
        <v/>
      </c>
      <c r="H337" s="19" t="str">
        <f t="array" ref="H337">IF($A337="","",IFERROR(1/(1/MIN(IF((Batches!$A$4:$A$1503=$A337)*(Batches!$C$4:$C$1503&lt;&gt;"")*(Batches!$K$4:$K$1503&gt;0),Batches!$C$4:$C$1503))),""))</f>
        <v/>
      </c>
      <c r="I337" s="18" t="str">
        <f t="shared" si="5"/>
        <v/>
      </c>
    </row>
    <row r="338" spans="1:9" x14ac:dyDescent="0.3">
      <c r="A338" s="17"/>
      <c r="B338" s="17"/>
      <c r="C338" s="17"/>
      <c r="D338" s="17"/>
      <c r="E338" s="17"/>
      <c r="F338" s="17"/>
      <c r="G338" s="18" t="str">
        <f>IF($A338="","",SUMIFS(Batches!$K:$K,Batches!$A:$A,$A338))</f>
        <v/>
      </c>
      <c r="H338" s="19" t="str">
        <f t="array" ref="H338">IF($A338="","",IFERROR(1/(1/MIN(IF((Batches!$A$4:$A$1503=$A338)*(Batches!$C$4:$C$1503&lt;&gt;"")*(Batches!$K$4:$K$1503&gt;0),Batches!$C$4:$C$1503))),""))</f>
        <v/>
      </c>
      <c r="I338" s="18" t="str">
        <f t="shared" si="5"/>
        <v/>
      </c>
    </row>
    <row r="339" spans="1:9" x14ac:dyDescent="0.3">
      <c r="A339" s="17"/>
      <c r="B339" s="17"/>
      <c r="C339" s="17"/>
      <c r="D339" s="17"/>
      <c r="E339" s="17"/>
      <c r="F339" s="17"/>
      <c r="G339" s="18" t="str">
        <f>IF($A339="","",SUMIFS(Batches!$K:$K,Batches!$A:$A,$A339))</f>
        <v/>
      </c>
      <c r="H339" s="19" t="str">
        <f t="array" ref="H339">IF($A339="","",IFERROR(1/(1/MIN(IF((Batches!$A$4:$A$1503=$A339)*(Batches!$C$4:$C$1503&lt;&gt;"")*(Batches!$K$4:$K$1503&gt;0),Batches!$C$4:$C$1503))),""))</f>
        <v/>
      </c>
      <c r="I339" s="18" t="str">
        <f t="shared" si="5"/>
        <v/>
      </c>
    </row>
    <row r="340" spans="1:9" x14ac:dyDescent="0.3">
      <c r="A340" s="17"/>
      <c r="B340" s="17"/>
      <c r="C340" s="17"/>
      <c r="D340" s="17"/>
      <c r="E340" s="17"/>
      <c r="F340" s="17"/>
      <c r="G340" s="18" t="str">
        <f>IF($A340="","",SUMIFS(Batches!$K:$K,Batches!$A:$A,$A340))</f>
        <v/>
      </c>
      <c r="H340" s="19" t="str">
        <f t="array" ref="H340">IF($A340="","",IFERROR(1/(1/MIN(IF((Batches!$A$4:$A$1503=$A340)*(Batches!$C$4:$C$1503&lt;&gt;"")*(Batches!$K$4:$K$1503&gt;0),Batches!$C$4:$C$1503))),""))</f>
        <v/>
      </c>
      <c r="I340" s="18" t="str">
        <f t="shared" si="5"/>
        <v/>
      </c>
    </row>
    <row r="341" spans="1:9" x14ac:dyDescent="0.3">
      <c r="A341" s="17"/>
      <c r="B341" s="17"/>
      <c r="C341" s="17"/>
      <c r="D341" s="17"/>
      <c r="E341" s="17"/>
      <c r="F341" s="17"/>
      <c r="G341" s="18" t="str">
        <f>IF($A341="","",SUMIFS(Batches!$K:$K,Batches!$A:$A,$A341))</f>
        <v/>
      </c>
      <c r="H341" s="19" t="str">
        <f t="array" ref="H341">IF($A341="","",IFERROR(1/(1/MIN(IF((Batches!$A$4:$A$1503=$A341)*(Batches!$C$4:$C$1503&lt;&gt;"")*(Batches!$K$4:$K$1503&gt;0),Batches!$C$4:$C$1503))),""))</f>
        <v/>
      </c>
      <c r="I341" s="18" t="str">
        <f t="shared" si="5"/>
        <v/>
      </c>
    </row>
    <row r="342" spans="1:9" x14ac:dyDescent="0.3">
      <c r="A342" s="17"/>
      <c r="B342" s="17"/>
      <c r="C342" s="17"/>
      <c r="D342" s="17"/>
      <c r="E342" s="17"/>
      <c r="F342" s="17"/>
      <c r="G342" s="18" t="str">
        <f>IF($A342="","",SUMIFS(Batches!$K:$K,Batches!$A:$A,$A342))</f>
        <v/>
      </c>
      <c r="H342" s="19" t="str">
        <f t="array" ref="H342">IF($A342="","",IFERROR(1/(1/MIN(IF((Batches!$A$4:$A$1503=$A342)*(Batches!$C$4:$C$1503&lt;&gt;"")*(Batches!$K$4:$K$1503&gt;0),Batches!$C$4:$C$1503))),""))</f>
        <v/>
      </c>
      <c r="I342" s="18" t="str">
        <f t="shared" si="5"/>
        <v/>
      </c>
    </row>
    <row r="343" spans="1:9" x14ac:dyDescent="0.3">
      <c r="A343" s="17"/>
      <c r="B343" s="17"/>
      <c r="C343" s="17"/>
      <c r="D343" s="17"/>
      <c r="E343" s="17"/>
      <c r="F343" s="17"/>
      <c r="G343" s="18" t="str">
        <f>IF($A343="","",SUMIFS(Batches!$K:$K,Batches!$A:$A,$A343))</f>
        <v/>
      </c>
      <c r="H343" s="19" t="str">
        <f t="array" ref="H343">IF($A343="","",IFERROR(1/(1/MIN(IF((Batches!$A$4:$A$1503=$A343)*(Batches!$C$4:$C$1503&lt;&gt;"")*(Batches!$K$4:$K$1503&gt;0),Batches!$C$4:$C$1503))),""))</f>
        <v/>
      </c>
      <c r="I343" s="18" t="str">
        <f t="shared" si="5"/>
        <v/>
      </c>
    </row>
    <row r="344" spans="1:9" x14ac:dyDescent="0.3">
      <c r="A344" s="17"/>
      <c r="B344" s="17"/>
      <c r="C344" s="17"/>
      <c r="D344" s="17"/>
      <c r="E344" s="17"/>
      <c r="F344" s="17"/>
      <c r="G344" s="18" t="str">
        <f>IF($A344="","",SUMIFS(Batches!$K:$K,Batches!$A:$A,$A344))</f>
        <v/>
      </c>
      <c r="H344" s="19" t="str">
        <f t="array" ref="H344">IF($A344="","",IFERROR(1/(1/MIN(IF((Batches!$A$4:$A$1503=$A344)*(Batches!$C$4:$C$1503&lt;&gt;"")*(Batches!$K$4:$K$1503&gt;0),Batches!$C$4:$C$1503))),""))</f>
        <v/>
      </c>
      <c r="I344" s="18" t="str">
        <f t="shared" si="5"/>
        <v/>
      </c>
    </row>
    <row r="345" spans="1:9" x14ac:dyDescent="0.3">
      <c r="A345" s="17"/>
      <c r="B345" s="17"/>
      <c r="C345" s="17"/>
      <c r="D345" s="17"/>
      <c r="E345" s="17"/>
      <c r="F345" s="17"/>
      <c r="G345" s="18" t="str">
        <f>IF($A345="","",SUMIFS(Batches!$K:$K,Batches!$A:$A,$A345))</f>
        <v/>
      </c>
      <c r="H345" s="19" t="str">
        <f t="array" ref="H345">IF($A345="","",IFERROR(1/(1/MIN(IF((Batches!$A$4:$A$1503=$A345)*(Batches!$C$4:$C$1503&lt;&gt;"")*(Batches!$K$4:$K$1503&gt;0),Batches!$C$4:$C$1503))),""))</f>
        <v/>
      </c>
      <c r="I345" s="18" t="str">
        <f t="shared" si="5"/>
        <v/>
      </c>
    </row>
    <row r="346" spans="1:9" x14ac:dyDescent="0.3">
      <c r="A346" s="17"/>
      <c r="B346" s="17"/>
      <c r="C346" s="17"/>
      <c r="D346" s="17"/>
      <c r="E346" s="17"/>
      <c r="F346" s="17"/>
      <c r="G346" s="18" t="str">
        <f>IF($A346="","",SUMIFS(Batches!$K:$K,Batches!$A:$A,$A346))</f>
        <v/>
      </c>
      <c r="H346" s="19" t="str">
        <f t="array" ref="H346">IF($A346="","",IFERROR(1/(1/MIN(IF((Batches!$A$4:$A$1503=$A346)*(Batches!$C$4:$C$1503&lt;&gt;"")*(Batches!$K$4:$K$1503&gt;0),Batches!$C$4:$C$1503))),""))</f>
        <v/>
      </c>
      <c r="I346" s="18" t="str">
        <f t="shared" si="5"/>
        <v/>
      </c>
    </row>
    <row r="347" spans="1:9" x14ac:dyDescent="0.3">
      <c r="A347" s="17"/>
      <c r="B347" s="17"/>
      <c r="C347" s="17"/>
      <c r="D347" s="17"/>
      <c r="E347" s="17"/>
      <c r="F347" s="17"/>
      <c r="G347" s="18" t="str">
        <f>IF($A347="","",SUMIFS(Batches!$K:$K,Batches!$A:$A,$A347))</f>
        <v/>
      </c>
      <c r="H347" s="19" t="str">
        <f t="array" ref="H347">IF($A347="","",IFERROR(1/(1/MIN(IF((Batches!$A$4:$A$1503=$A347)*(Batches!$C$4:$C$1503&lt;&gt;"")*(Batches!$K$4:$K$1503&gt;0),Batches!$C$4:$C$1503))),""))</f>
        <v/>
      </c>
      <c r="I347" s="18" t="str">
        <f t="shared" si="5"/>
        <v/>
      </c>
    </row>
    <row r="348" spans="1:9" x14ac:dyDescent="0.3">
      <c r="A348" s="17"/>
      <c r="B348" s="17"/>
      <c r="C348" s="17"/>
      <c r="D348" s="17"/>
      <c r="E348" s="17"/>
      <c r="F348" s="17"/>
      <c r="G348" s="18" t="str">
        <f>IF($A348="","",SUMIFS(Batches!$K:$K,Batches!$A:$A,$A348))</f>
        <v/>
      </c>
      <c r="H348" s="19" t="str">
        <f t="array" ref="H348">IF($A348="","",IFERROR(1/(1/MIN(IF((Batches!$A$4:$A$1503=$A348)*(Batches!$C$4:$C$1503&lt;&gt;"")*(Batches!$K$4:$K$1503&gt;0),Batches!$C$4:$C$1503))),""))</f>
        <v/>
      </c>
      <c r="I348" s="18" t="str">
        <f t="shared" si="5"/>
        <v/>
      </c>
    </row>
    <row r="349" spans="1:9" x14ac:dyDescent="0.3">
      <c r="A349" s="17"/>
      <c r="B349" s="17"/>
      <c r="C349" s="17"/>
      <c r="D349" s="17"/>
      <c r="E349" s="17"/>
      <c r="F349" s="17"/>
      <c r="G349" s="18" t="str">
        <f>IF($A349="","",SUMIFS(Batches!$K:$K,Batches!$A:$A,$A349))</f>
        <v/>
      </c>
      <c r="H349" s="19" t="str">
        <f t="array" ref="H349">IF($A349="","",IFERROR(1/(1/MIN(IF((Batches!$A$4:$A$1503=$A349)*(Batches!$C$4:$C$1503&lt;&gt;"")*(Batches!$K$4:$K$1503&gt;0),Batches!$C$4:$C$1503))),""))</f>
        <v/>
      </c>
      <c r="I349" s="18" t="str">
        <f t="shared" si="5"/>
        <v/>
      </c>
    </row>
    <row r="350" spans="1:9" x14ac:dyDescent="0.3">
      <c r="A350" s="17"/>
      <c r="B350" s="17"/>
      <c r="C350" s="17"/>
      <c r="D350" s="17"/>
      <c r="E350" s="17"/>
      <c r="F350" s="17"/>
      <c r="G350" s="18" t="str">
        <f>IF($A350="","",SUMIFS(Batches!$K:$K,Batches!$A:$A,$A350))</f>
        <v/>
      </c>
      <c r="H350" s="19" t="str">
        <f t="array" ref="H350">IF($A350="","",IFERROR(1/(1/MIN(IF((Batches!$A$4:$A$1503=$A350)*(Batches!$C$4:$C$1503&lt;&gt;"")*(Batches!$K$4:$K$1503&gt;0),Batches!$C$4:$C$1503))),""))</f>
        <v/>
      </c>
      <c r="I350" s="18" t="str">
        <f t="shared" si="5"/>
        <v/>
      </c>
    </row>
    <row r="351" spans="1:9" x14ac:dyDescent="0.3">
      <c r="A351" s="17"/>
      <c r="B351" s="17"/>
      <c r="C351" s="17"/>
      <c r="D351" s="17"/>
      <c r="E351" s="17"/>
      <c r="F351" s="17"/>
      <c r="G351" s="18" t="str">
        <f>IF($A351="","",SUMIFS(Batches!$K:$K,Batches!$A:$A,$A351))</f>
        <v/>
      </c>
      <c r="H351" s="19" t="str">
        <f t="array" ref="H351">IF($A351="","",IFERROR(1/(1/MIN(IF((Batches!$A$4:$A$1503=$A351)*(Batches!$C$4:$C$1503&lt;&gt;"")*(Batches!$K$4:$K$1503&gt;0),Batches!$C$4:$C$1503))),""))</f>
        <v/>
      </c>
      <c r="I351" s="18" t="str">
        <f t="shared" si="5"/>
        <v/>
      </c>
    </row>
    <row r="352" spans="1:9" x14ac:dyDescent="0.3">
      <c r="A352" s="17"/>
      <c r="B352" s="17"/>
      <c r="C352" s="17"/>
      <c r="D352" s="17"/>
      <c r="E352" s="17"/>
      <c r="F352" s="17"/>
      <c r="G352" s="18" t="str">
        <f>IF($A352="","",SUMIFS(Batches!$K:$K,Batches!$A:$A,$A352))</f>
        <v/>
      </c>
      <c r="H352" s="19" t="str">
        <f t="array" ref="H352">IF($A352="","",IFERROR(1/(1/MIN(IF((Batches!$A$4:$A$1503=$A352)*(Batches!$C$4:$C$1503&lt;&gt;"")*(Batches!$K$4:$K$1503&gt;0),Batches!$C$4:$C$1503))),""))</f>
        <v/>
      </c>
      <c r="I352" s="18" t="str">
        <f t="shared" si="5"/>
        <v/>
      </c>
    </row>
    <row r="353" spans="1:9" x14ac:dyDescent="0.3">
      <c r="A353" s="17"/>
      <c r="B353" s="17"/>
      <c r="C353" s="17"/>
      <c r="D353" s="17"/>
      <c r="E353" s="17"/>
      <c r="F353" s="17"/>
      <c r="G353" s="18" t="str">
        <f>IF($A353="","",SUMIFS(Batches!$K:$K,Batches!$A:$A,$A353))</f>
        <v/>
      </c>
      <c r="H353" s="19" t="str">
        <f t="array" ref="H353">IF($A353="","",IFERROR(1/(1/MIN(IF((Batches!$A$4:$A$1503=$A353)*(Batches!$C$4:$C$1503&lt;&gt;"")*(Batches!$K$4:$K$1503&gt;0),Batches!$C$4:$C$1503))),""))</f>
        <v/>
      </c>
      <c r="I353" s="18" t="str">
        <f t="shared" si="5"/>
        <v/>
      </c>
    </row>
    <row r="354" spans="1:9" x14ac:dyDescent="0.3">
      <c r="A354" s="17"/>
      <c r="B354" s="17"/>
      <c r="C354" s="17"/>
      <c r="D354" s="17"/>
      <c r="E354" s="17"/>
      <c r="F354" s="17"/>
      <c r="G354" s="18" t="str">
        <f>IF($A354="","",SUMIFS(Batches!$K:$K,Batches!$A:$A,$A354))</f>
        <v/>
      </c>
      <c r="H354" s="19" t="str">
        <f t="array" ref="H354">IF($A354="","",IFERROR(1/(1/MIN(IF((Batches!$A$4:$A$1503=$A354)*(Batches!$C$4:$C$1503&lt;&gt;"")*(Batches!$K$4:$K$1503&gt;0),Batches!$C$4:$C$1503))),""))</f>
        <v/>
      </c>
      <c r="I354" s="18" t="str">
        <f t="shared" si="5"/>
        <v/>
      </c>
    </row>
    <row r="355" spans="1:9" x14ac:dyDescent="0.3">
      <c r="A355" s="17"/>
      <c r="B355" s="17"/>
      <c r="C355" s="17"/>
      <c r="D355" s="17"/>
      <c r="E355" s="17"/>
      <c r="F355" s="17"/>
      <c r="G355" s="18" t="str">
        <f>IF($A355="","",SUMIFS(Batches!$K:$K,Batches!$A:$A,$A355))</f>
        <v/>
      </c>
      <c r="H355" s="19" t="str">
        <f t="array" ref="H355">IF($A355="","",IFERROR(1/(1/MIN(IF((Batches!$A$4:$A$1503=$A355)*(Batches!$C$4:$C$1503&lt;&gt;"")*(Batches!$K$4:$K$1503&gt;0),Batches!$C$4:$C$1503))),""))</f>
        <v/>
      </c>
      <c r="I355" s="18" t="str">
        <f t="shared" si="5"/>
        <v/>
      </c>
    </row>
    <row r="356" spans="1:9" x14ac:dyDescent="0.3">
      <c r="A356" s="17"/>
      <c r="B356" s="17"/>
      <c r="C356" s="17"/>
      <c r="D356" s="17"/>
      <c r="E356" s="17"/>
      <c r="F356" s="17"/>
      <c r="G356" s="18" t="str">
        <f>IF($A356="","",SUMIFS(Batches!$K:$K,Batches!$A:$A,$A356))</f>
        <v/>
      </c>
      <c r="H356" s="19" t="str">
        <f t="array" ref="H356">IF($A356="","",IFERROR(1/(1/MIN(IF((Batches!$A$4:$A$1503=$A356)*(Batches!$C$4:$C$1503&lt;&gt;"")*(Batches!$K$4:$K$1503&gt;0),Batches!$C$4:$C$1503))),""))</f>
        <v/>
      </c>
      <c r="I356" s="18" t="str">
        <f t="shared" si="5"/>
        <v/>
      </c>
    </row>
    <row r="357" spans="1:9" x14ac:dyDescent="0.3">
      <c r="A357" s="17"/>
      <c r="B357" s="17"/>
      <c r="C357" s="17"/>
      <c r="D357" s="17"/>
      <c r="E357" s="17"/>
      <c r="F357" s="17"/>
      <c r="G357" s="18" t="str">
        <f>IF($A357="","",SUMIFS(Batches!$K:$K,Batches!$A:$A,$A357))</f>
        <v/>
      </c>
      <c r="H357" s="19" t="str">
        <f t="array" ref="H357">IF($A357="","",IFERROR(1/(1/MIN(IF((Batches!$A$4:$A$1503=$A357)*(Batches!$C$4:$C$1503&lt;&gt;"")*(Batches!$K$4:$K$1503&gt;0),Batches!$C$4:$C$1503))),""))</f>
        <v/>
      </c>
      <c r="I357" s="18" t="str">
        <f t="shared" si="5"/>
        <v/>
      </c>
    </row>
    <row r="358" spans="1:9" x14ac:dyDescent="0.3">
      <c r="A358" s="17"/>
      <c r="B358" s="17"/>
      <c r="C358" s="17"/>
      <c r="D358" s="17"/>
      <c r="E358" s="17"/>
      <c r="F358" s="17"/>
      <c r="G358" s="18" t="str">
        <f>IF($A358="","",SUMIFS(Batches!$K:$K,Batches!$A:$A,$A358))</f>
        <v/>
      </c>
      <c r="H358" s="19" t="str">
        <f t="array" ref="H358">IF($A358="","",IFERROR(1/(1/MIN(IF((Batches!$A$4:$A$1503=$A358)*(Batches!$C$4:$C$1503&lt;&gt;"")*(Batches!$K$4:$K$1503&gt;0),Batches!$C$4:$C$1503))),""))</f>
        <v/>
      </c>
      <c r="I358" s="18" t="str">
        <f t="shared" si="5"/>
        <v/>
      </c>
    </row>
    <row r="359" spans="1:9" x14ac:dyDescent="0.3">
      <c r="A359" s="17"/>
      <c r="B359" s="17"/>
      <c r="C359" s="17"/>
      <c r="D359" s="17"/>
      <c r="E359" s="17"/>
      <c r="F359" s="17"/>
      <c r="G359" s="18" t="str">
        <f>IF($A359="","",SUMIFS(Batches!$K:$K,Batches!$A:$A,$A359))</f>
        <v/>
      </c>
      <c r="H359" s="19" t="str">
        <f t="array" ref="H359">IF($A359="","",IFERROR(1/(1/MIN(IF((Batches!$A$4:$A$1503=$A359)*(Batches!$C$4:$C$1503&lt;&gt;"")*(Batches!$K$4:$K$1503&gt;0),Batches!$C$4:$C$1503))),""))</f>
        <v/>
      </c>
      <c r="I359" s="18" t="str">
        <f t="shared" si="5"/>
        <v/>
      </c>
    </row>
    <row r="360" spans="1:9" x14ac:dyDescent="0.3">
      <c r="A360" s="17"/>
      <c r="B360" s="17"/>
      <c r="C360" s="17"/>
      <c r="D360" s="17"/>
      <c r="E360" s="17"/>
      <c r="F360" s="17"/>
      <c r="G360" s="18" t="str">
        <f>IF($A360="","",SUMIFS(Batches!$K:$K,Batches!$A:$A,$A360))</f>
        <v/>
      </c>
      <c r="H360" s="19" t="str">
        <f t="array" ref="H360">IF($A360="","",IFERROR(1/(1/MIN(IF((Batches!$A$4:$A$1503=$A360)*(Batches!$C$4:$C$1503&lt;&gt;"")*(Batches!$K$4:$K$1503&gt;0),Batches!$C$4:$C$1503))),""))</f>
        <v/>
      </c>
      <c r="I360" s="18" t="str">
        <f t="shared" si="5"/>
        <v/>
      </c>
    </row>
    <row r="361" spans="1:9" x14ac:dyDescent="0.3">
      <c r="A361" s="17"/>
      <c r="B361" s="17"/>
      <c r="C361" s="17"/>
      <c r="D361" s="17"/>
      <c r="E361" s="17"/>
      <c r="F361" s="17"/>
      <c r="G361" s="18" t="str">
        <f>IF($A361="","",SUMIFS(Batches!$K:$K,Batches!$A:$A,$A361))</f>
        <v/>
      </c>
      <c r="H361" s="19" t="str">
        <f t="array" ref="H361">IF($A361="","",IFERROR(1/(1/MIN(IF((Batches!$A$4:$A$1503=$A361)*(Batches!$C$4:$C$1503&lt;&gt;"")*(Batches!$K$4:$K$1503&gt;0),Batches!$C$4:$C$1503))),""))</f>
        <v/>
      </c>
      <c r="I361" s="18" t="str">
        <f t="shared" si="5"/>
        <v/>
      </c>
    </row>
    <row r="362" spans="1:9" x14ac:dyDescent="0.3">
      <c r="A362" s="17"/>
      <c r="B362" s="17"/>
      <c r="C362" s="17"/>
      <c r="D362" s="17"/>
      <c r="E362" s="17"/>
      <c r="F362" s="17"/>
      <c r="G362" s="18" t="str">
        <f>IF($A362="","",SUMIFS(Batches!$K:$K,Batches!$A:$A,$A362))</f>
        <v/>
      </c>
      <c r="H362" s="19" t="str">
        <f t="array" ref="H362">IF($A362="","",IFERROR(1/(1/MIN(IF((Batches!$A$4:$A$1503=$A362)*(Batches!$C$4:$C$1503&lt;&gt;"")*(Batches!$K$4:$K$1503&gt;0),Batches!$C$4:$C$1503))),""))</f>
        <v/>
      </c>
      <c r="I362" s="18" t="str">
        <f t="shared" si="5"/>
        <v/>
      </c>
    </row>
    <row r="363" spans="1:9" x14ac:dyDescent="0.3">
      <c r="A363" s="17"/>
      <c r="B363" s="17"/>
      <c r="C363" s="17"/>
      <c r="D363" s="17"/>
      <c r="E363" s="17"/>
      <c r="F363" s="17"/>
      <c r="G363" s="18" t="str">
        <f>IF($A363="","",SUMIFS(Batches!$K:$K,Batches!$A:$A,$A363))</f>
        <v/>
      </c>
      <c r="H363" s="19" t="str">
        <f t="array" ref="H363">IF($A363="","",IFERROR(1/(1/MIN(IF((Batches!$A$4:$A$1503=$A363)*(Batches!$C$4:$C$1503&lt;&gt;"")*(Batches!$K$4:$K$1503&gt;0),Batches!$C$4:$C$1503))),""))</f>
        <v/>
      </c>
      <c r="I363" s="18" t="str">
        <f t="shared" si="5"/>
        <v/>
      </c>
    </row>
    <row r="364" spans="1:9" x14ac:dyDescent="0.3">
      <c r="A364" s="17"/>
      <c r="B364" s="17"/>
      <c r="C364" s="17"/>
      <c r="D364" s="17"/>
      <c r="E364" s="17"/>
      <c r="F364" s="17"/>
      <c r="G364" s="18" t="str">
        <f>IF($A364="","",SUMIFS(Batches!$K:$K,Batches!$A:$A,$A364))</f>
        <v/>
      </c>
      <c r="H364" s="19" t="str">
        <f t="array" ref="H364">IF($A364="","",IFERROR(1/(1/MIN(IF((Batches!$A$4:$A$1503=$A364)*(Batches!$C$4:$C$1503&lt;&gt;"")*(Batches!$K$4:$K$1503&gt;0),Batches!$C$4:$C$1503))),""))</f>
        <v/>
      </c>
      <c r="I364" s="18" t="str">
        <f t="shared" si="5"/>
        <v/>
      </c>
    </row>
    <row r="365" spans="1:9" x14ac:dyDescent="0.3">
      <c r="A365" s="17"/>
      <c r="B365" s="17"/>
      <c r="C365" s="17"/>
      <c r="D365" s="17"/>
      <c r="E365" s="17"/>
      <c r="F365" s="17"/>
      <c r="G365" s="18" t="str">
        <f>IF($A365="","",SUMIFS(Batches!$K:$K,Batches!$A:$A,$A365))</f>
        <v/>
      </c>
      <c r="H365" s="19" t="str">
        <f t="array" ref="H365">IF($A365="","",IFERROR(1/(1/MIN(IF((Batches!$A$4:$A$1503=$A365)*(Batches!$C$4:$C$1503&lt;&gt;"")*(Batches!$K$4:$K$1503&gt;0),Batches!$C$4:$C$1503))),""))</f>
        <v/>
      </c>
      <c r="I365" s="18" t="str">
        <f t="shared" si="5"/>
        <v/>
      </c>
    </row>
    <row r="366" spans="1:9" x14ac:dyDescent="0.3">
      <c r="A366" s="17"/>
      <c r="B366" s="17"/>
      <c r="C366" s="17"/>
      <c r="D366" s="17"/>
      <c r="E366" s="17"/>
      <c r="F366" s="17"/>
      <c r="G366" s="18" t="str">
        <f>IF($A366="","",SUMIFS(Batches!$K:$K,Batches!$A:$A,$A366))</f>
        <v/>
      </c>
      <c r="H366" s="19" t="str">
        <f t="array" ref="H366">IF($A366="","",IFERROR(1/(1/MIN(IF((Batches!$A$4:$A$1503=$A366)*(Batches!$C$4:$C$1503&lt;&gt;"")*(Batches!$K$4:$K$1503&gt;0),Batches!$C$4:$C$1503))),""))</f>
        <v/>
      </c>
      <c r="I366" s="18" t="str">
        <f t="shared" si="5"/>
        <v/>
      </c>
    </row>
    <row r="367" spans="1:9" x14ac:dyDescent="0.3">
      <c r="A367" s="17"/>
      <c r="B367" s="17"/>
      <c r="C367" s="17"/>
      <c r="D367" s="17"/>
      <c r="E367" s="17"/>
      <c r="F367" s="17"/>
      <c r="G367" s="18" t="str">
        <f>IF($A367="","",SUMIFS(Batches!$K:$K,Batches!$A:$A,$A367))</f>
        <v/>
      </c>
      <c r="H367" s="19" t="str">
        <f t="array" ref="H367">IF($A367="","",IFERROR(1/(1/MIN(IF((Batches!$A$4:$A$1503=$A367)*(Batches!$C$4:$C$1503&lt;&gt;"")*(Batches!$K$4:$K$1503&gt;0),Batches!$C$4:$C$1503))),""))</f>
        <v/>
      </c>
      <c r="I367" s="18" t="str">
        <f t="shared" si="5"/>
        <v/>
      </c>
    </row>
    <row r="368" spans="1:9" x14ac:dyDescent="0.3">
      <c r="A368" s="17"/>
      <c r="B368" s="17"/>
      <c r="C368" s="17"/>
      <c r="D368" s="17"/>
      <c r="E368" s="17"/>
      <c r="F368" s="17"/>
      <c r="G368" s="18" t="str">
        <f>IF($A368="","",SUMIFS(Batches!$K:$K,Batches!$A:$A,$A368))</f>
        <v/>
      </c>
      <c r="H368" s="19" t="str">
        <f t="array" ref="H368">IF($A368="","",IFERROR(1/(1/MIN(IF((Batches!$A$4:$A$1503=$A368)*(Batches!$C$4:$C$1503&lt;&gt;"")*(Batches!$K$4:$K$1503&gt;0),Batches!$C$4:$C$1503))),""))</f>
        <v/>
      </c>
      <c r="I368" s="18" t="str">
        <f t="shared" si="5"/>
        <v/>
      </c>
    </row>
    <row r="369" spans="1:9" x14ac:dyDescent="0.3">
      <c r="A369" s="17"/>
      <c r="B369" s="17"/>
      <c r="C369" s="17"/>
      <c r="D369" s="17"/>
      <c r="E369" s="17"/>
      <c r="F369" s="17"/>
      <c r="G369" s="18" t="str">
        <f>IF($A369="","",SUMIFS(Batches!$K:$K,Batches!$A:$A,$A369))</f>
        <v/>
      </c>
      <c r="H369" s="19" t="str">
        <f t="array" ref="H369">IF($A369="","",IFERROR(1/(1/MIN(IF((Batches!$A$4:$A$1503=$A369)*(Batches!$C$4:$C$1503&lt;&gt;"")*(Batches!$K$4:$K$1503&gt;0),Batches!$C$4:$C$1503))),""))</f>
        <v/>
      </c>
      <c r="I369" s="18" t="str">
        <f t="shared" si="5"/>
        <v/>
      </c>
    </row>
    <row r="370" spans="1:9" x14ac:dyDescent="0.3">
      <c r="A370" s="17"/>
      <c r="B370" s="17"/>
      <c r="C370" s="17"/>
      <c r="D370" s="17"/>
      <c r="E370" s="17"/>
      <c r="F370" s="17"/>
      <c r="G370" s="18" t="str">
        <f>IF($A370="","",SUMIFS(Batches!$K:$K,Batches!$A:$A,$A370))</f>
        <v/>
      </c>
      <c r="H370" s="19" t="str">
        <f t="array" ref="H370">IF($A370="","",IFERROR(1/(1/MIN(IF((Batches!$A$4:$A$1503=$A370)*(Batches!$C$4:$C$1503&lt;&gt;"")*(Batches!$K$4:$K$1503&gt;0),Batches!$C$4:$C$1503))),""))</f>
        <v/>
      </c>
      <c r="I370" s="18" t="str">
        <f t="shared" si="5"/>
        <v/>
      </c>
    </row>
    <row r="371" spans="1:9" x14ac:dyDescent="0.3">
      <c r="A371" s="17"/>
      <c r="B371" s="17"/>
      <c r="C371" s="17"/>
      <c r="D371" s="17"/>
      <c r="E371" s="17"/>
      <c r="F371" s="17"/>
      <c r="G371" s="18" t="str">
        <f>IF($A371="","",SUMIFS(Batches!$K:$K,Batches!$A:$A,$A371))</f>
        <v/>
      </c>
      <c r="H371" s="19" t="str">
        <f t="array" ref="H371">IF($A371="","",IFERROR(1/(1/MIN(IF((Batches!$A$4:$A$1503=$A371)*(Batches!$C$4:$C$1503&lt;&gt;"")*(Batches!$K$4:$K$1503&gt;0),Batches!$C$4:$C$1503))),""))</f>
        <v/>
      </c>
      <c r="I371" s="18" t="str">
        <f t="shared" si="5"/>
        <v/>
      </c>
    </row>
    <row r="372" spans="1:9" x14ac:dyDescent="0.3">
      <c r="A372" s="17"/>
      <c r="B372" s="17"/>
      <c r="C372" s="17"/>
      <c r="D372" s="17"/>
      <c r="E372" s="17"/>
      <c r="F372" s="17"/>
      <c r="G372" s="18" t="str">
        <f>IF($A372="","",SUMIFS(Batches!$K:$K,Batches!$A:$A,$A372))</f>
        <v/>
      </c>
      <c r="H372" s="19" t="str">
        <f t="array" ref="H372">IF($A372="","",IFERROR(1/(1/MIN(IF((Batches!$A$4:$A$1503=$A372)*(Batches!$C$4:$C$1503&lt;&gt;"")*(Batches!$K$4:$K$1503&gt;0),Batches!$C$4:$C$1503))),""))</f>
        <v/>
      </c>
      <c r="I372" s="18" t="str">
        <f t="shared" si="5"/>
        <v/>
      </c>
    </row>
    <row r="373" spans="1:9" x14ac:dyDescent="0.3">
      <c r="A373" s="17"/>
      <c r="B373" s="17"/>
      <c r="C373" s="17"/>
      <c r="D373" s="17"/>
      <c r="E373" s="17"/>
      <c r="F373" s="17"/>
      <c r="G373" s="18" t="str">
        <f>IF($A373="","",SUMIFS(Batches!$K:$K,Batches!$A:$A,$A373))</f>
        <v/>
      </c>
      <c r="H373" s="19" t="str">
        <f t="array" ref="H373">IF($A373="","",IFERROR(1/(1/MIN(IF((Batches!$A$4:$A$1503=$A373)*(Batches!$C$4:$C$1503&lt;&gt;"")*(Batches!$K$4:$K$1503&gt;0),Batches!$C$4:$C$1503))),""))</f>
        <v/>
      </c>
      <c r="I373" s="18" t="str">
        <f t="shared" si="5"/>
        <v/>
      </c>
    </row>
    <row r="374" spans="1:9" x14ac:dyDescent="0.3">
      <c r="A374" s="17"/>
      <c r="B374" s="17"/>
      <c r="C374" s="17"/>
      <c r="D374" s="17"/>
      <c r="E374" s="17"/>
      <c r="F374" s="17"/>
      <c r="G374" s="18" t="str">
        <f>IF($A374="","",SUMIFS(Batches!$K:$K,Batches!$A:$A,$A374))</f>
        <v/>
      </c>
      <c r="H374" s="19" t="str">
        <f t="array" ref="H374">IF($A374="","",IFERROR(1/(1/MIN(IF((Batches!$A$4:$A$1503=$A374)*(Batches!$C$4:$C$1503&lt;&gt;"")*(Batches!$K$4:$K$1503&gt;0),Batches!$C$4:$C$1503))),""))</f>
        <v/>
      </c>
      <c r="I374" s="18" t="str">
        <f t="shared" si="5"/>
        <v/>
      </c>
    </row>
    <row r="375" spans="1:9" x14ac:dyDescent="0.3">
      <c r="A375" s="17"/>
      <c r="B375" s="17"/>
      <c r="C375" s="17"/>
      <c r="D375" s="17"/>
      <c r="E375" s="17"/>
      <c r="F375" s="17"/>
      <c r="G375" s="18" t="str">
        <f>IF($A375="","",SUMIFS(Batches!$K:$K,Batches!$A:$A,$A375))</f>
        <v/>
      </c>
      <c r="H375" s="19" t="str">
        <f t="array" ref="H375">IF($A375="","",IFERROR(1/(1/MIN(IF((Batches!$A$4:$A$1503=$A375)*(Batches!$C$4:$C$1503&lt;&gt;"")*(Batches!$K$4:$K$1503&gt;0),Batches!$C$4:$C$1503))),""))</f>
        <v/>
      </c>
      <c r="I375" s="18" t="str">
        <f t="shared" si="5"/>
        <v/>
      </c>
    </row>
    <row r="376" spans="1:9" x14ac:dyDescent="0.3">
      <c r="A376" s="17"/>
      <c r="B376" s="17"/>
      <c r="C376" s="17"/>
      <c r="D376" s="17"/>
      <c r="E376" s="17"/>
      <c r="F376" s="17"/>
      <c r="G376" s="18" t="str">
        <f>IF($A376="","",SUMIFS(Batches!$K:$K,Batches!$A:$A,$A376))</f>
        <v/>
      </c>
      <c r="H376" s="19" t="str">
        <f t="array" ref="H376">IF($A376="","",IFERROR(1/(1/MIN(IF((Batches!$A$4:$A$1503=$A376)*(Batches!$C$4:$C$1503&lt;&gt;"")*(Batches!$K$4:$K$1503&gt;0),Batches!$C$4:$C$1503))),""))</f>
        <v/>
      </c>
      <c r="I376" s="18" t="str">
        <f t="shared" si="5"/>
        <v/>
      </c>
    </row>
    <row r="377" spans="1:9" x14ac:dyDescent="0.3">
      <c r="A377" s="17"/>
      <c r="B377" s="17"/>
      <c r="C377" s="17"/>
      <c r="D377" s="17"/>
      <c r="E377" s="17"/>
      <c r="F377" s="17"/>
      <c r="G377" s="18" t="str">
        <f>IF($A377="","",SUMIFS(Batches!$K:$K,Batches!$A:$A,$A377))</f>
        <v/>
      </c>
      <c r="H377" s="19" t="str">
        <f t="array" ref="H377">IF($A377="","",IFERROR(1/(1/MIN(IF((Batches!$A$4:$A$1503=$A377)*(Batches!$C$4:$C$1503&lt;&gt;"")*(Batches!$K$4:$K$1503&gt;0),Batches!$C$4:$C$1503))),""))</f>
        <v/>
      </c>
      <c r="I377" s="18" t="str">
        <f t="shared" si="5"/>
        <v/>
      </c>
    </row>
    <row r="378" spans="1:9" x14ac:dyDescent="0.3">
      <c r="A378" s="17"/>
      <c r="B378" s="17"/>
      <c r="C378" s="17"/>
      <c r="D378" s="17"/>
      <c r="E378" s="17"/>
      <c r="F378" s="17"/>
      <c r="G378" s="18" t="str">
        <f>IF($A378="","",SUMIFS(Batches!$K:$K,Batches!$A:$A,$A378))</f>
        <v/>
      </c>
      <c r="H378" s="19" t="str">
        <f t="array" ref="H378">IF($A378="","",IFERROR(1/(1/MIN(IF((Batches!$A$4:$A$1503=$A378)*(Batches!$C$4:$C$1503&lt;&gt;"")*(Batches!$K$4:$K$1503&gt;0),Batches!$C$4:$C$1503))),""))</f>
        <v/>
      </c>
      <c r="I378" s="18" t="str">
        <f t="shared" si="5"/>
        <v/>
      </c>
    </row>
    <row r="379" spans="1:9" x14ac:dyDescent="0.3">
      <c r="A379" s="17"/>
      <c r="B379" s="17"/>
      <c r="C379" s="17"/>
      <c r="D379" s="17"/>
      <c r="E379" s="17"/>
      <c r="F379" s="17"/>
      <c r="G379" s="18" t="str">
        <f>IF($A379="","",SUMIFS(Batches!$K:$K,Batches!$A:$A,$A379))</f>
        <v/>
      </c>
      <c r="H379" s="19" t="str">
        <f t="array" ref="H379">IF($A379="","",IFERROR(1/(1/MIN(IF((Batches!$A$4:$A$1503=$A379)*(Batches!$C$4:$C$1503&lt;&gt;"")*(Batches!$K$4:$K$1503&gt;0),Batches!$C$4:$C$1503))),""))</f>
        <v/>
      </c>
      <c r="I379" s="18" t="str">
        <f t="shared" si="5"/>
        <v/>
      </c>
    </row>
    <row r="380" spans="1:9" x14ac:dyDescent="0.3">
      <c r="A380" s="17"/>
      <c r="B380" s="17"/>
      <c r="C380" s="17"/>
      <c r="D380" s="17"/>
      <c r="E380" s="17"/>
      <c r="F380" s="17"/>
      <c r="G380" s="18" t="str">
        <f>IF($A380="","",SUMIFS(Batches!$K:$K,Batches!$A:$A,$A380))</f>
        <v/>
      </c>
      <c r="H380" s="19" t="str">
        <f t="array" ref="H380">IF($A380="","",IFERROR(1/(1/MIN(IF((Batches!$A$4:$A$1503=$A380)*(Batches!$C$4:$C$1503&lt;&gt;"")*(Batches!$K$4:$K$1503&gt;0),Batches!$C$4:$C$1503))),""))</f>
        <v/>
      </c>
      <c r="I380" s="18" t="str">
        <f t="shared" si="5"/>
        <v/>
      </c>
    </row>
    <row r="381" spans="1:9" x14ac:dyDescent="0.3">
      <c r="A381" s="17"/>
      <c r="B381" s="17"/>
      <c r="C381" s="17"/>
      <c r="D381" s="17"/>
      <c r="E381" s="17"/>
      <c r="F381" s="17"/>
      <c r="G381" s="18" t="str">
        <f>IF($A381="","",SUMIFS(Batches!$K:$K,Batches!$A:$A,$A381))</f>
        <v/>
      </c>
      <c r="H381" s="19" t="str">
        <f t="array" ref="H381">IF($A381="","",IFERROR(1/(1/MIN(IF((Batches!$A$4:$A$1503=$A381)*(Batches!$C$4:$C$1503&lt;&gt;"")*(Batches!$K$4:$K$1503&gt;0),Batches!$C$4:$C$1503))),""))</f>
        <v/>
      </c>
      <c r="I381" s="18" t="str">
        <f t="shared" si="5"/>
        <v/>
      </c>
    </row>
    <row r="382" spans="1:9" x14ac:dyDescent="0.3">
      <c r="A382" s="17"/>
      <c r="B382" s="17"/>
      <c r="C382" s="17"/>
      <c r="D382" s="17"/>
      <c r="E382" s="17"/>
      <c r="F382" s="17"/>
      <c r="G382" s="18" t="str">
        <f>IF($A382="","",SUMIFS(Batches!$K:$K,Batches!$A:$A,$A382))</f>
        <v/>
      </c>
      <c r="H382" s="19" t="str">
        <f t="array" ref="H382">IF($A382="","",IFERROR(1/(1/MIN(IF((Batches!$A$4:$A$1503=$A382)*(Batches!$C$4:$C$1503&lt;&gt;"")*(Batches!$K$4:$K$1503&gt;0),Batches!$C$4:$C$1503))),""))</f>
        <v/>
      </c>
      <c r="I382" s="18" t="str">
        <f t="shared" si="5"/>
        <v/>
      </c>
    </row>
    <row r="383" spans="1:9" x14ac:dyDescent="0.3">
      <c r="A383" s="17"/>
      <c r="B383" s="17"/>
      <c r="C383" s="17"/>
      <c r="D383" s="17"/>
      <c r="E383" s="17"/>
      <c r="F383" s="17"/>
      <c r="G383" s="18" t="str">
        <f>IF($A383="","",SUMIFS(Batches!$K:$K,Batches!$A:$A,$A383))</f>
        <v/>
      </c>
      <c r="H383" s="19" t="str">
        <f t="array" ref="H383">IF($A383="","",IFERROR(1/(1/MIN(IF((Batches!$A$4:$A$1503=$A383)*(Batches!$C$4:$C$1503&lt;&gt;"")*(Batches!$K$4:$K$1503&gt;0),Batches!$C$4:$C$1503))),""))</f>
        <v/>
      </c>
      <c r="I383" s="18" t="str">
        <f t="shared" si="5"/>
        <v/>
      </c>
    </row>
    <row r="384" spans="1:9" x14ac:dyDescent="0.3">
      <c r="A384" s="17"/>
      <c r="B384" s="17"/>
      <c r="C384" s="17"/>
      <c r="D384" s="17"/>
      <c r="E384" s="17"/>
      <c r="F384" s="17"/>
      <c r="G384" s="18" t="str">
        <f>IF($A384="","",SUMIFS(Batches!$K:$K,Batches!$A:$A,$A384))</f>
        <v/>
      </c>
      <c r="H384" s="19" t="str">
        <f t="array" ref="H384">IF($A384="","",IFERROR(1/(1/MIN(IF((Batches!$A$4:$A$1503=$A384)*(Batches!$C$4:$C$1503&lt;&gt;"")*(Batches!$K$4:$K$1503&gt;0),Batches!$C$4:$C$1503))),""))</f>
        <v/>
      </c>
      <c r="I384" s="18" t="str">
        <f t="shared" si="5"/>
        <v/>
      </c>
    </row>
    <row r="385" spans="1:9" x14ac:dyDescent="0.3">
      <c r="A385" s="17"/>
      <c r="B385" s="17"/>
      <c r="C385" s="17"/>
      <c r="D385" s="17"/>
      <c r="E385" s="17"/>
      <c r="F385" s="17"/>
      <c r="G385" s="18" t="str">
        <f>IF($A385="","",SUMIFS(Batches!$K:$K,Batches!$A:$A,$A385))</f>
        <v/>
      </c>
      <c r="H385" s="19" t="str">
        <f t="array" ref="H385">IF($A385="","",IFERROR(1/(1/MIN(IF((Batches!$A$4:$A$1503=$A385)*(Batches!$C$4:$C$1503&lt;&gt;"")*(Batches!$K$4:$K$1503&gt;0),Batches!$C$4:$C$1503))),""))</f>
        <v/>
      </c>
      <c r="I385" s="18" t="str">
        <f t="shared" si="5"/>
        <v/>
      </c>
    </row>
    <row r="386" spans="1:9" x14ac:dyDescent="0.3">
      <c r="A386" s="17"/>
      <c r="B386" s="17"/>
      <c r="C386" s="17"/>
      <c r="D386" s="17"/>
      <c r="E386" s="17"/>
      <c r="F386" s="17"/>
      <c r="G386" s="18" t="str">
        <f>IF($A386="","",SUMIFS(Batches!$K:$K,Batches!$A:$A,$A386))</f>
        <v/>
      </c>
      <c r="H386" s="19" t="str">
        <f t="array" ref="H386">IF($A386="","",IFERROR(1/(1/MIN(IF((Batches!$A$4:$A$1503=$A386)*(Batches!$C$4:$C$1503&lt;&gt;"")*(Batches!$K$4:$K$1503&gt;0),Batches!$C$4:$C$1503))),""))</f>
        <v/>
      </c>
      <c r="I386" s="18" t="str">
        <f t="shared" si="5"/>
        <v/>
      </c>
    </row>
    <row r="387" spans="1:9" x14ac:dyDescent="0.3">
      <c r="A387" s="17"/>
      <c r="B387" s="17"/>
      <c r="C387" s="17"/>
      <c r="D387" s="17"/>
      <c r="E387" s="17"/>
      <c r="F387" s="17"/>
      <c r="G387" s="18" t="str">
        <f>IF($A387="","",SUMIFS(Batches!$K:$K,Batches!$A:$A,$A387))</f>
        <v/>
      </c>
      <c r="H387" s="19" t="str">
        <f t="array" ref="H387">IF($A387="","",IFERROR(1/(1/MIN(IF((Batches!$A$4:$A$1503=$A387)*(Batches!$C$4:$C$1503&lt;&gt;"")*(Batches!$K$4:$K$1503&gt;0),Batches!$C$4:$C$1503))),""))</f>
        <v/>
      </c>
      <c r="I387" s="18" t="str">
        <f t="shared" si="5"/>
        <v/>
      </c>
    </row>
    <row r="388" spans="1:9" x14ac:dyDescent="0.3">
      <c r="A388" s="17"/>
      <c r="B388" s="17"/>
      <c r="C388" s="17"/>
      <c r="D388" s="17"/>
      <c r="E388" s="17"/>
      <c r="F388" s="17"/>
      <c r="G388" s="18" t="str">
        <f>IF($A388="","",SUMIFS(Batches!$K:$K,Batches!$A:$A,$A388))</f>
        <v/>
      </c>
      <c r="H388" s="19" t="str">
        <f t="array" ref="H388">IF($A388="","",IFERROR(1/(1/MIN(IF((Batches!$A$4:$A$1503=$A388)*(Batches!$C$4:$C$1503&lt;&gt;"")*(Batches!$K$4:$K$1503&gt;0),Batches!$C$4:$C$1503))),""))</f>
        <v/>
      </c>
      <c r="I388" s="18" t="str">
        <f t="shared" ref="I388:I451" si="6">IF($A388="","",IF(G388&lt;=N(F388),"Reorder","OK"))</f>
        <v/>
      </c>
    </row>
    <row r="389" spans="1:9" x14ac:dyDescent="0.3">
      <c r="A389" s="17"/>
      <c r="B389" s="17"/>
      <c r="C389" s="17"/>
      <c r="D389" s="17"/>
      <c r="E389" s="17"/>
      <c r="F389" s="17"/>
      <c r="G389" s="18" t="str">
        <f>IF($A389="","",SUMIFS(Batches!$K:$K,Batches!$A:$A,$A389))</f>
        <v/>
      </c>
      <c r="H389" s="19" t="str">
        <f t="array" ref="H389">IF($A389="","",IFERROR(1/(1/MIN(IF((Batches!$A$4:$A$1503=$A389)*(Batches!$C$4:$C$1503&lt;&gt;"")*(Batches!$K$4:$K$1503&gt;0),Batches!$C$4:$C$1503))),""))</f>
        <v/>
      </c>
      <c r="I389" s="18" t="str">
        <f t="shared" si="6"/>
        <v/>
      </c>
    </row>
    <row r="390" spans="1:9" x14ac:dyDescent="0.3">
      <c r="A390" s="17"/>
      <c r="B390" s="17"/>
      <c r="C390" s="17"/>
      <c r="D390" s="17"/>
      <c r="E390" s="17"/>
      <c r="F390" s="17"/>
      <c r="G390" s="18" t="str">
        <f>IF($A390="","",SUMIFS(Batches!$K:$K,Batches!$A:$A,$A390))</f>
        <v/>
      </c>
      <c r="H390" s="19" t="str">
        <f t="array" ref="H390">IF($A390="","",IFERROR(1/(1/MIN(IF((Batches!$A$4:$A$1503=$A390)*(Batches!$C$4:$C$1503&lt;&gt;"")*(Batches!$K$4:$K$1503&gt;0),Batches!$C$4:$C$1503))),""))</f>
        <v/>
      </c>
      <c r="I390" s="18" t="str">
        <f t="shared" si="6"/>
        <v/>
      </c>
    </row>
    <row r="391" spans="1:9" x14ac:dyDescent="0.3">
      <c r="A391" s="17"/>
      <c r="B391" s="17"/>
      <c r="C391" s="17"/>
      <c r="D391" s="17"/>
      <c r="E391" s="17"/>
      <c r="F391" s="17"/>
      <c r="G391" s="18" t="str">
        <f>IF($A391="","",SUMIFS(Batches!$K:$K,Batches!$A:$A,$A391))</f>
        <v/>
      </c>
      <c r="H391" s="19" t="str">
        <f t="array" ref="H391">IF($A391="","",IFERROR(1/(1/MIN(IF((Batches!$A$4:$A$1503=$A391)*(Batches!$C$4:$C$1503&lt;&gt;"")*(Batches!$K$4:$K$1503&gt;0),Batches!$C$4:$C$1503))),""))</f>
        <v/>
      </c>
      <c r="I391" s="18" t="str">
        <f t="shared" si="6"/>
        <v/>
      </c>
    </row>
    <row r="392" spans="1:9" x14ac:dyDescent="0.3">
      <c r="A392" s="17"/>
      <c r="B392" s="17"/>
      <c r="C392" s="17"/>
      <c r="D392" s="17"/>
      <c r="E392" s="17"/>
      <c r="F392" s="17"/>
      <c r="G392" s="18" t="str">
        <f>IF($A392="","",SUMIFS(Batches!$K:$K,Batches!$A:$A,$A392))</f>
        <v/>
      </c>
      <c r="H392" s="19" t="str">
        <f t="array" ref="H392">IF($A392="","",IFERROR(1/(1/MIN(IF((Batches!$A$4:$A$1503=$A392)*(Batches!$C$4:$C$1503&lt;&gt;"")*(Batches!$K$4:$K$1503&gt;0),Batches!$C$4:$C$1503))),""))</f>
        <v/>
      </c>
      <c r="I392" s="18" t="str">
        <f t="shared" si="6"/>
        <v/>
      </c>
    </row>
    <row r="393" spans="1:9" x14ac:dyDescent="0.3">
      <c r="A393" s="17"/>
      <c r="B393" s="17"/>
      <c r="C393" s="17"/>
      <c r="D393" s="17"/>
      <c r="E393" s="17"/>
      <c r="F393" s="17"/>
      <c r="G393" s="18" t="str">
        <f>IF($A393="","",SUMIFS(Batches!$K:$K,Batches!$A:$A,$A393))</f>
        <v/>
      </c>
      <c r="H393" s="19" t="str">
        <f t="array" ref="H393">IF($A393="","",IFERROR(1/(1/MIN(IF((Batches!$A$4:$A$1503=$A393)*(Batches!$C$4:$C$1503&lt;&gt;"")*(Batches!$K$4:$K$1503&gt;0),Batches!$C$4:$C$1503))),""))</f>
        <v/>
      </c>
      <c r="I393" s="18" t="str">
        <f t="shared" si="6"/>
        <v/>
      </c>
    </row>
    <row r="394" spans="1:9" x14ac:dyDescent="0.3">
      <c r="A394" s="17"/>
      <c r="B394" s="17"/>
      <c r="C394" s="17"/>
      <c r="D394" s="17"/>
      <c r="E394" s="17"/>
      <c r="F394" s="17"/>
      <c r="G394" s="18" t="str">
        <f>IF($A394="","",SUMIFS(Batches!$K:$K,Batches!$A:$A,$A394))</f>
        <v/>
      </c>
      <c r="H394" s="19" t="str">
        <f t="array" ref="H394">IF($A394="","",IFERROR(1/(1/MIN(IF((Batches!$A$4:$A$1503=$A394)*(Batches!$C$4:$C$1503&lt;&gt;"")*(Batches!$K$4:$K$1503&gt;0),Batches!$C$4:$C$1503))),""))</f>
        <v/>
      </c>
      <c r="I394" s="18" t="str">
        <f t="shared" si="6"/>
        <v/>
      </c>
    </row>
    <row r="395" spans="1:9" x14ac:dyDescent="0.3">
      <c r="A395" s="17"/>
      <c r="B395" s="17"/>
      <c r="C395" s="17"/>
      <c r="D395" s="17"/>
      <c r="E395" s="17"/>
      <c r="F395" s="17"/>
      <c r="G395" s="18" t="str">
        <f>IF($A395="","",SUMIFS(Batches!$K:$K,Batches!$A:$A,$A395))</f>
        <v/>
      </c>
      <c r="H395" s="19" t="str">
        <f t="array" ref="H395">IF($A395="","",IFERROR(1/(1/MIN(IF((Batches!$A$4:$A$1503=$A395)*(Batches!$C$4:$C$1503&lt;&gt;"")*(Batches!$K$4:$K$1503&gt;0),Batches!$C$4:$C$1503))),""))</f>
        <v/>
      </c>
      <c r="I395" s="18" t="str">
        <f t="shared" si="6"/>
        <v/>
      </c>
    </row>
    <row r="396" spans="1:9" x14ac:dyDescent="0.3">
      <c r="A396" s="17"/>
      <c r="B396" s="17"/>
      <c r="C396" s="17"/>
      <c r="D396" s="17"/>
      <c r="E396" s="17"/>
      <c r="F396" s="17"/>
      <c r="G396" s="18" t="str">
        <f>IF($A396="","",SUMIFS(Batches!$K:$K,Batches!$A:$A,$A396))</f>
        <v/>
      </c>
      <c r="H396" s="19" t="str">
        <f t="array" ref="H396">IF($A396="","",IFERROR(1/(1/MIN(IF((Batches!$A$4:$A$1503=$A396)*(Batches!$C$4:$C$1503&lt;&gt;"")*(Batches!$K$4:$K$1503&gt;0),Batches!$C$4:$C$1503))),""))</f>
        <v/>
      </c>
      <c r="I396" s="18" t="str">
        <f t="shared" si="6"/>
        <v/>
      </c>
    </row>
    <row r="397" spans="1:9" x14ac:dyDescent="0.3">
      <c r="A397" s="17"/>
      <c r="B397" s="17"/>
      <c r="C397" s="17"/>
      <c r="D397" s="17"/>
      <c r="E397" s="17"/>
      <c r="F397" s="17"/>
      <c r="G397" s="18" t="str">
        <f>IF($A397="","",SUMIFS(Batches!$K:$K,Batches!$A:$A,$A397))</f>
        <v/>
      </c>
      <c r="H397" s="19" t="str">
        <f t="array" ref="H397">IF($A397="","",IFERROR(1/(1/MIN(IF((Batches!$A$4:$A$1503=$A397)*(Batches!$C$4:$C$1503&lt;&gt;"")*(Batches!$K$4:$K$1503&gt;0),Batches!$C$4:$C$1503))),""))</f>
        <v/>
      </c>
      <c r="I397" s="18" t="str">
        <f t="shared" si="6"/>
        <v/>
      </c>
    </row>
    <row r="398" spans="1:9" x14ac:dyDescent="0.3">
      <c r="A398" s="17"/>
      <c r="B398" s="17"/>
      <c r="C398" s="17"/>
      <c r="D398" s="17"/>
      <c r="E398" s="17"/>
      <c r="F398" s="17"/>
      <c r="G398" s="18" t="str">
        <f>IF($A398="","",SUMIFS(Batches!$K:$K,Batches!$A:$A,$A398))</f>
        <v/>
      </c>
      <c r="H398" s="19" t="str">
        <f t="array" ref="H398">IF($A398="","",IFERROR(1/(1/MIN(IF((Batches!$A$4:$A$1503=$A398)*(Batches!$C$4:$C$1503&lt;&gt;"")*(Batches!$K$4:$K$1503&gt;0),Batches!$C$4:$C$1503))),""))</f>
        <v/>
      </c>
      <c r="I398" s="18" t="str">
        <f t="shared" si="6"/>
        <v/>
      </c>
    </row>
    <row r="399" spans="1:9" x14ac:dyDescent="0.3">
      <c r="A399" s="17"/>
      <c r="B399" s="17"/>
      <c r="C399" s="17"/>
      <c r="D399" s="17"/>
      <c r="E399" s="17"/>
      <c r="F399" s="17"/>
      <c r="G399" s="18" t="str">
        <f>IF($A399="","",SUMIFS(Batches!$K:$K,Batches!$A:$A,$A399))</f>
        <v/>
      </c>
      <c r="H399" s="19" t="str">
        <f t="array" ref="H399">IF($A399="","",IFERROR(1/(1/MIN(IF((Batches!$A$4:$A$1503=$A399)*(Batches!$C$4:$C$1503&lt;&gt;"")*(Batches!$K$4:$K$1503&gt;0),Batches!$C$4:$C$1503))),""))</f>
        <v/>
      </c>
      <c r="I399" s="18" t="str">
        <f t="shared" si="6"/>
        <v/>
      </c>
    </row>
    <row r="400" spans="1:9" x14ac:dyDescent="0.3">
      <c r="A400" s="17"/>
      <c r="B400" s="17"/>
      <c r="C400" s="17"/>
      <c r="D400" s="17"/>
      <c r="E400" s="17"/>
      <c r="F400" s="17"/>
      <c r="G400" s="18" t="str">
        <f>IF($A400="","",SUMIFS(Batches!$K:$K,Batches!$A:$A,$A400))</f>
        <v/>
      </c>
      <c r="H400" s="19" t="str">
        <f t="array" ref="H400">IF($A400="","",IFERROR(1/(1/MIN(IF((Batches!$A$4:$A$1503=$A400)*(Batches!$C$4:$C$1503&lt;&gt;"")*(Batches!$K$4:$K$1503&gt;0),Batches!$C$4:$C$1503))),""))</f>
        <v/>
      </c>
      <c r="I400" s="18" t="str">
        <f t="shared" si="6"/>
        <v/>
      </c>
    </row>
    <row r="401" spans="1:9" x14ac:dyDescent="0.3">
      <c r="A401" s="17"/>
      <c r="B401" s="17"/>
      <c r="C401" s="17"/>
      <c r="D401" s="17"/>
      <c r="E401" s="17"/>
      <c r="F401" s="17"/>
      <c r="G401" s="18" t="str">
        <f>IF($A401="","",SUMIFS(Batches!$K:$K,Batches!$A:$A,$A401))</f>
        <v/>
      </c>
      <c r="H401" s="19" t="str">
        <f t="array" ref="H401">IF($A401="","",IFERROR(1/(1/MIN(IF((Batches!$A$4:$A$1503=$A401)*(Batches!$C$4:$C$1503&lt;&gt;"")*(Batches!$K$4:$K$1503&gt;0),Batches!$C$4:$C$1503))),""))</f>
        <v/>
      </c>
      <c r="I401" s="18" t="str">
        <f t="shared" si="6"/>
        <v/>
      </c>
    </row>
    <row r="402" spans="1:9" x14ac:dyDescent="0.3">
      <c r="A402" s="17"/>
      <c r="B402" s="17"/>
      <c r="C402" s="17"/>
      <c r="D402" s="17"/>
      <c r="E402" s="17"/>
      <c r="F402" s="17"/>
      <c r="G402" s="18" t="str">
        <f>IF($A402="","",SUMIFS(Batches!$K:$K,Batches!$A:$A,$A402))</f>
        <v/>
      </c>
      <c r="H402" s="19" t="str">
        <f t="array" ref="H402">IF($A402="","",IFERROR(1/(1/MIN(IF((Batches!$A$4:$A$1503=$A402)*(Batches!$C$4:$C$1503&lt;&gt;"")*(Batches!$K$4:$K$1503&gt;0),Batches!$C$4:$C$1503))),""))</f>
        <v/>
      </c>
      <c r="I402" s="18" t="str">
        <f t="shared" si="6"/>
        <v/>
      </c>
    </row>
    <row r="403" spans="1:9" x14ac:dyDescent="0.3">
      <c r="A403" s="17"/>
      <c r="B403" s="17"/>
      <c r="C403" s="17"/>
      <c r="D403" s="17"/>
      <c r="E403" s="17"/>
      <c r="F403" s="17"/>
      <c r="G403" s="18" t="str">
        <f>IF($A403="","",SUMIFS(Batches!$K:$K,Batches!$A:$A,$A403))</f>
        <v/>
      </c>
      <c r="H403" s="19" t="str">
        <f t="array" ref="H403">IF($A403="","",IFERROR(1/(1/MIN(IF((Batches!$A$4:$A$1503=$A403)*(Batches!$C$4:$C$1503&lt;&gt;"")*(Batches!$K$4:$K$1503&gt;0),Batches!$C$4:$C$1503))),""))</f>
        <v/>
      </c>
      <c r="I403" s="18" t="str">
        <f t="shared" si="6"/>
        <v/>
      </c>
    </row>
    <row r="404" spans="1:9" x14ac:dyDescent="0.3">
      <c r="A404" s="17"/>
      <c r="B404" s="17"/>
      <c r="C404" s="17"/>
      <c r="D404" s="17"/>
      <c r="E404" s="17"/>
      <c r="F404" s="17"/>
      <c r="G404" s="18" t="str">
        <f>IF($A404="","",SUMIFS(Batches!$K:$K,Batches!$A:$A,$A404))</f>
        <v/>
      </c>
      <c r="H404" s="19" t="str">
        <f t="array" ref="H404">IF($A404="","",IFERROR(1/(1/MIN(IF((Batches!$A$4:$A$1503=$A404)*(Batches!$C$4:$C$1503&lt;&gt;"")*(Batches!$K$4:$K$1503&gt;0),Batches!$C$4:$C$1503))),""))</f>
        <v/>
      </c>
      <c r="I404" s="18" t="str">
        <f t="shared" si="6"/>
        <v/>
      </c>
    </row>
    <row r="405" spans="1:9" x14ac:dyDescent="0.3">
      <c r="A405" s="17"/>
      <c r="B405" s="17"/>
      <c r="C405" s="17"/>
      <c r="D405" s="17"/>
      <c r="E405" s="17"/>
      <c r="F405" s="17"/>
      <c r="G405" s="18" t="str">
        <f>IF($A405="","",SUMIFS(Batches!$K:$K,Batches!$A:$A,$A405))</f>
        <v/>
      </c>
      <c r="H405" s="19" t="str">
        <f t="array" ref="H405">IF($A405="","",IFERROR(1/(1/MIN(IF((Batches!$A$4:$A$1503=$A405)*(Batches!$C$4:$C$1503&lt;&gt;"")*(Batches!$K$4:$K$1503&gt;0),Batches!$C$4:$C$1503))),""))</f>
        <v/>
      </c>
      <c r="I405" s="18" t="str">
        <f t="shared" si="6"/>
        <v/>
      </c>
    </row>
    <row r="406" spans="1:9" x14ac:dyDescent="0.3">
      <c r="A406" s="17"/>
      <c r="B406" s="17"/>
      <c r="C406" s="17"/>
      <c r="D406" s="17"/>
      <c r="E406" s="17"/>
      <c r="F406" s="17"/>
      <c r="G406" s="18" t="str">
        <f>IF($A406="","",SUMIFS(Batches!$K:$K,Batches!$A:$A,$A406))</f>
        <v/>
      </c>
      <c r="H406" s="19" t="str">
        <f t="array" ref="H406">IF($A406="","",IFERROR(1/(1/MIN(IF((Batches!$A$4:$A$1503=$A406)*(Batches!$C$4:$C$1503&lt;&gt;"")*(Batches!$K$4:$K$1503&gt;0),Batches!$C$4:$C$1503))),""))</f>
        <v/>
      </c>
      <c r="I406" s="18" t="str">
        <f t="shared" si="6"/>
        <v/>
      </c>
    </row>
    <row r="407" spans="1:9" x14ac:dyDescent="0.3">
      <c r="A407" s="17"/>
      <c r="B407" s="17"/>
      <c r="C407" s="17"/>
      <c r="D407" s="17"/>
      <c r="E407" s="17"/>
      <c r="F407" s="17"/>
      <c r="G407" s="18" t="str">
        <f>IF($A407="","",SUMIFS(Batches!$K:$K,Batches!$A:$A,$A407))</f>
        <v/>
      </c>
      <c r="H407" s="19" t="str">
        <f t="array" ref="H407">IF($A407="","",IFERROR(1/(1/MIN(IF((Batches!$A$4:$A$1503=$A407)*(Batches!$C$4:$C$1503&lt;&gt;"")*(Batches!$K$4:$K$1503&gt;0),Batches!$C$4:$C$1503))),""))</f>
        <v/>
      </c>
      <c r="I407" s="18" t="str">
        <f t="shared" si="6"/>
        <v/>
      </c>
    </row>
    <row r="408" spans="1:9" x14ac:dyDescent="0.3">
      <c r="A408" s="17"/>
      <c r="B408" s="17"/>
      <c r="C408" s="17"/>
      <c r="D408" s="17"/>
      <c r="E408" s="17"/>
      <c r="F408" s="17"/>
      <c r="G408" s="18" t="str">
        <f>IF($A408="","",SUMIFS(Batches!$K:$K,Batches!$A:$A,$A408))</f>
        <v/>
      </c>
      <c r="H408" s="19" t="str">
        <f t="array" ref="H408">IF($A408="","",IFERROR(1/(1/MIN(IF((Batches!$A$4:$A$1503=$A408)*(Batches!$C$4:$C$1503&lt;&gt;"")*(Batches!$K$4:$K$1503&gt;0),Batches!$C$4:$C$1503))),""))</f>
        <v/>
      </c>
      <c r="I408" s="18" t="str">
        <f t="shared" si="6"/>
        <v/>
      </c>
    </row>
    <row r="409" spans="1:9" x14ac:dyDescent="0.3">
      <c r="A409" s="17"/>
      <c r="B409" s="17"/>
      <c r="C409" s="17"/>
      <c r="D409" s="17"/>
      <c r="E409" s="17"/>
      <c r="F409" s="17"/>
      <c r="G409" s="18" t="str">
        <f>IF($A409="","",SUMIFS(Batches!$K:$K,Batches!$A:$A,$A409))</f>
        <v/>
      </c>
      <c r="H409" s="19" t="str">
        <f t="array" ref="H409">IF($A409="","",IFERROR(1/(1/MIN(IF((Batches!$A$4:$A$1503=$A409)*(Batches!$C$4:$C$1503&lt;&gt;"")*(Batches!$K$4:$K$1503&gt;0),Batches!$C$4:$C$1503))),""))</f>
        <v/>
      </c>
      <c r="I409" s="18" t="str">
        <f t="shared" si="6"/>
        <v/>
      </c>
    </row>
    <row r="410" spans="1:9" x14ac:dyDescent="0.3">
      <c r="A410" s="17"/>
      <c r="B410" s="17"/>
      <c r="C410" s="17"/>
      <c r="D410" s="17"/>
      <c r="E410" s="17"/>
      <c r="F410" s="17"/>
      <c r="G410" s="18" t="str">
        <f>IF($A410="","",SUMIFS(Batches!$K:$K,Batches!$A:$A,$A410))</f>
        <v/>
      </c>
      <c r="H410" s="19" t="str">
        <f t="array" ref="H410">IF($A410="","",IFERROR(1/(1/MIN(IF((Batches!$A$4:$A$1503=$A410)*(Batches!$C$4:$C$1503&lt;&gt;"")*(Batches!$K$4:$K$1503&gt;0),Batches!$C$4:$C$1503))),""))</f>
        <v/>
      </c>
      <c r="I410" s="18" t="str">
        <f t="shared" si="6"/>
        <v/>
      </c>
    </row>
    <row r="411" spans="1:9" x14ac:dyDescent="0.3">
      <c r="A411" s="17"/>
      <c r="B411" s="17"/>
      <c r="C411" s="17"/>
      <c r="D411" s="17"/>
      <c r="E411" s="17"/>
      <c r="F411" s="17"/>
      <c r="G411" s="18" t="str">
        <f>IF($A411="","",SUMIFS(Batches!$K:$K,Batches!$A:$A,$A411))</f>
        <v/>
      </c>
      <c r="H411" s="19" t="str">
        <f t="array" ref="H411">IF($A411="","",IFERROR(1/(1/MIN(IF((Batches!$A$4:$A$1503=$A411)*(Batches!$C$4:$C$1503&lt;&gt;"")*(Batches!$K$4:$K$1503&gt;0),Batches!$C$4:$C$1503))),""))</f>
        <v/>
      </c>
      <c r="I411" s="18" t="str">
        <f t="shared" si="6"/>
        <v/>
      </c>
    </row>
    <row r="412" spans="1:9" x14ac:dyDescent="0.3">
      <c r="A412" s="17"/>
      <c r="B412" s="17"/>
      <c r="C412" s="17"/>
      <c r="D412" s="17"/>
      <c r="E412" s="17"/>
      <c r="F412" s="17"/>
      <c r="G412" s="18" t="str">
        <f>IF($A412="","",SUMIFS(Batches!$K:$K,Batches!$A:$A,$A412))</f>
        <v/>
      </c>
      <c r="H412" s="19" t="str">
        <f t="array" ref="H412">IF($A412="","",IFERROR(1/(1/MIN(IF((Batches!$A$4:$A$1503=$A412)*(Batches!$C$4:$C$1503&lt;&gt;"")*(Batches!$K$4:$K$1503&gt;0),Batches!$C$4:$C$1503))),""))</f>
        <v/>
      </c>
      <c r="I412" s="18" t="str">
        <f t="shared" si="6"/>
        <v/>
      </c>
    </row>
    <row r="413" spans="1:9" x14ac:dyDescent="0.3">
      <c r="A413" s="17"/>
      <c r="B413" s="17"/>
      <c r="C413" s="17"/>
      <c r="D413" s="17"/>
      <c r="E413" s="17"/>
      <c r="F413" s="17"/>
      <c r="G413" s="18" t="str">
        <f>IF($A413="","",SUMIFS(Batches!$K:$K,Batches!$A:$A,$A413))</f>
        <v/>
      </c>
      <c r="H413" s="19" t="str">
        <f t="array" ref="H413">IF($A413="","",IFERROR(1/(1/MIN(IF((Batches!$A$4:$A$1503=$A413)*(Batches!$C$4:$C$1503&lt;&gt;"")*(Batches!$K$4:$K$1503&gt;0),Batches!$C$4:$C$1503))),""))</f>
        <v/>
      </c>
      <c r="I413" s="18" t="str">
        <f t="shared" si="6"/>
        <v/>
      </c>
    </row>
    <row r="414" spans="1:9" x14ac:dyDescent="0.3">
      <c r="A414" s="17"/>
      <c r="B414" s="17"/>
      <c r="C414" s="17"/>
      <c r="D414" s="17"/>
      <c r="E414" s="17"/>
      <c r="F414" s="17"/>
      <c r="G414" s="18" t="str">
        <f>IF($A414="","",SUMIFS(Batches!$K:$K,Batches!$A:$A,$A414))</f>
        <v/>
      </c>
      <c r="H414" s="19" t="str">
        <f t="array" ref="H414">IF($A414="","",IFERROR(1/(1/MIN(IF((Batches!$A$4:$A$1503=$A414)*(Batches!$C$4:$C$1503&lt;&gt;"")*(Batches!$K$4:$K$1503&gt;0),Batches!$C$4:$C$1503))),""))</f>
        <v/>
      </c>
      <c r="I414" s="18" t="str">
        <f t="shared" si="6"/>
        <v/>
      </c>
    </row>
    <row r="415" spans="1:9" x14ac:dyDescent="0.3">
      <c r="A415" s="17"/>
      <c r="B415" s="17"/>
      <c r="C415" s="17"/>
      <c r="D415" s="17"/>
      <c r="E415" s="17"/>
      <c r="F415" s="17"/>
      <c r="G415" s="18" t="str">
        <f>IF($A415="","",SUMIFS(Batches!$K:$K,Batches!$A:$A,$A415))</f>
        <v/>
      </c>
      <c r="H415" s="19" t="str">
        <f t="array" ref="H415">IF($A415="","",IFERROR(1/(1/MIN(IF((Batches!$A$4:$A$1503=$A415)*(Batches!$C$4:$C$1503&lt;&gt;"")*(Batches!$K$4:$K$1503&gt;0),Batches!$C$4:$C$1503))),""))</f>
        <v/>
      </c>
      <c r="I415" s="18" t="str">
        <f t="shared" si="6"/>
        <v/>
      </c>
    </row>
    <row r="416" spans="1:9" x14ac:dyDescent="0.3">
      <c r="A416" s="17"/>
      <c r="B416" s="17"/>
      <c r="C416" s="17"/>
      <c r="D416" s="17"/>
      <c r="E416" s="17"/>
      <c r="F416" s="17"/>
      <c r="G416" s="18" t="str">
        <f>IF($A416="","",SUMIFS(Batches!$K:$K,Batches!$A:$A,$A416))</f>
        <v/>
      </c>
      <c r="H416" s="19" t="str">
        <f t="array" ref="H416">IF($A416="","",IFERROR(1/(1/MIN(IF((Batches!$A$4:$A$1503=$A416)*(Batches!$C$4:$C$1503&lt;&gt;"")*(Batches!$K$4:$K$1503&gt;0),Batches!$C$4:$C$1503))),""))</f>
        <v/>
      </c>
      <c r="I416" s="18" t="str">
        <f t="shared" si="6"/>
        <v/>
      </c>
    </row>
    <row r="417" spans="1:9" x14ac:dyDescent="0.3">
      <c r="A417" s="17"/>
      <c r="B417" s="17"/>
      <c r="C417" s="17"/>
      <c r="D417" s="17"/>
      <c r="E417" s="17"/>
      <c r="F417" s="17"/>
      <c r="G417" s="18" t="str">
        <f>IF($A417="","",SUMIFS(Batches!$K:$K,Batches!$A:$A,$A417))</f>
        <v/>
      </c>
      <c r="H417" s="19" t="str">
        <f t="array" ref="H417">IF($A417="","",IFERROR(1/(1/MIN(IF((Batches!$A$4:$A$1503=$A417)*(Batches!$C$4:$C$1503&lt;&gt;"")*(Batches!$K$4:$K$1503&gt;0),Batches!$C$4:$C$1503))),""))</f>
        <v/>
      </c>
      <c r="I417" s="18" t="str">
        <f t="shared" si="6"/>
        <v/>
      </c>
    </row>
    <row r="418" spans="1:9" x14ac:dyDescent="0.3">
      <c r="A418" s="17"/>
      <c r="B418" s="17"/>
      <c r="C418" s="17"/>
      <c r="D418" s="17"/>
      <c r="E418" s="17"/>
      <c r="F418" s="17"/>
      <c r="G418" s="18" t="str">
        <f>IF($A418="","",SUMIFS(Batches!$K:$K,Batches!$A:$A,$A418))</f>
        <v/>
      </c>
      <c r="H418" s="19" t="str">
        <f t="array" ref="H418">IF($A418="","",IFERROR(1/(1/MIN(IF((Batches!$A$4:$A$1503=$A418)*(Batches!$C$4:$C$1503&lt;&gt;"")*(Batches!$K$4:$K$1503&gt;0),Batches!$C$4:$C$1503))),""))</f>
        <v/>
      </c>
      <c r="I418" s="18" t="str">
        <f t="shared" si="6"/>
        <v/>
      </c>
    </row>
    <row r="419" spans="1:9" x14ac:dyDescent="0.3">
      <c r="A419" s="17"/>
      <c r="B419" s="17"/>
      <c r="C419" s="17"/>
      <c r="D419" s="17"/>
      <c r="E419" s="17"/>
      <c r="F419" s="17"/>
      <c r="G419" s="18" t="str">
        <f>IF($A419="","",SUMIFS(Batches!$K:$K,Batches!$A:$A,$A419))</f>
        <v/>
      </c>
      <c r="H419" s="19" t="str">
        <f t="array" ref="H419">IF($A419="","",IFERROR(1/(1/MIN(IF((Batches!$A$4:$A$1503=$A419)*(Batches!$C$4:$C$1503&lt;&gt;"")*(Batches!$K$4:$K$1503&gt;0),Batches!$C$4:$C$1503))),""))</f>
        <v/>
      </c>
      <c r="I419" s="18" t="str">
        <f t="shared" si="6"/>
        <v/>
      </c>
    </row>
    <row r="420" spans="1:9" x14ac:dyDescent="0.3">
      <c r="A420" s="17"/>
      <c r="B420" s="17"/>
      <c r="C420" s="17"/>
      <c r="D420" s="17"/>
      <c r="E420" s="17"/>
      <c r="F420" s="17"/>
      <c r="G420" s="18" t="str">
        <f>IF($A420="","",SUMIFS(Batches!$K:$K,Batches!$A:$A,$A420))</f>
        <v/>
      </c>
      <c r="H420" s="19" t="str">
        <f t="array" ref="H420">IF($A420="","",IFERROR(1/(1/MIN(IF((Batches!$A$4:$A$1503=$A420)*(Batches!$C$4:$C$1503&lt;&gt;"")*(Batches!$K$4:$K$1503&gt;0),Batches!$C$4:$C$1503))),""))</f>
        <v/>
      </c>
      <c r="I420" s="18" t="str">
        <f t="shared" si="6"/>
        <v/>
      </c>
    </row>
    <row r="421" spans="1:9" x14ac:dyDescent="0.3">
      <c r="A421" s="17"/>
      <c r="B421" s="17"/>
      <c r="C421" s="17"/>
      <c r="D421" s="17"/>
      <c r="E421" s="17"/>
      <c r="F421" s="17"/>
      <c r="G421" s="18" t="str">
        <f>IF($A421="","",SUMIFS(Batches!$K:$K,Batches!$A:$A,$A421))</f>
        <v/>
      </c>
      <c r="H421" s="19" t="str">
        <f t="array" ref="H421">IF($A421="","",IFERROR(1/(1/MIN(IF((Batches!$A$4:$A$1503=$A421)*(Batches!$C$4:$C$1503&lt;&gt;"")*(Batches!$K$4:$K$1503&gt;0),Batches!$C$4:$C$1503))),""))</f>
        <v/>
      </c>
      <c r="I421" s="18" t="str">
        <f t="shared" si="6"/>
        <v/>
      </c>
    </row>
    <row r="422" spans="1:9" x14ac:dyDescent="0.3">
      <c r="A422" s="17"/>
      <c r="B422" s="17"/>
      <c r="C422" s="17"/>
      <c r="D422" s="17"/>
      <c r="E422" s="17"/>
      <c r="F422" s="17"/>
      <c r="G422" s="18" t="str">
        <f>IF($A422="","",SUMIFS(Batches!$K:$K,Batches!$A:$A,$A422))</f>
        <v/>
      </c>
      <c r="H422" s="19" t="str">
        <f t="array" ref="H422">IF($A422="","",IFERROR(1/(1/MIN(IF((Batches!$A$4:$A$1503=$A422)*(Batches!$C$4:$C$1503&lt;&gt;"")*(Batches!$K$4:$K$1503&gt;0),Batches!$C$4:$C$1503))),""))</f>
        <v/>
      </c>
      <c r="I422" s="18" t="str">
        <f t="shared" si="6"/>
        <v/>
      </c>
    </row>
    <row r="423" spans="1:9" x14ac:dyDescent="0.3">
      <c r="A423" s="17"/>
      <c r="B423" s="17"/>
      <c r="C423" s="17"/>
      <c r="D423" s="17"/>
      <c r="E423" s="17"/>
      <c r="F423" s="17"/>
      <c r="G423" s="18" t="str">
        <f>IF($A423="","",SUMIFS(Batches!$K:$K,Batches!$A:$A,$A423))</f>
        <v/>
      </c>
      <c r="H423" s="19" t="str">
        <f t="array" ref="H423">IF($A423="","",IFERROR(1/(1/MIN(IF((Batches!$A$4:$A$1503=$A423)*(Batches!$C$4:$C$1503&lt;&gt;"")*(Batches!$K$4:$K$1503&gt;0),Batches!$C$4:$C$1503))),""))</f>
        <v/>
      </c>
      <c r="I423" s="18" t="str">
        <f t="shared" si="6"/>
        <v/>
      </c>
    </row>
    <row r="424" spans="1:9" x14ac:dyDescent="0.3">
      <c r="A424" s="17"/>
      <c r="B424" s="17"/>
      <c r="C424" s="17"/>
      <c r="D424" s="17"/>
      <c r="E424" s="17"/>
      <c r="F424" s="17"/>
      <c r="G424" s="18" t="str">
        <f>IF($A424="","",SUMIFS(Batches!$K:$K,Batches!$A:$A,$A424))</f>
        <v/>
      </c>
      <c r="H424" s="19" t="str">
        <f t="array" ref="H424">IF($A424="","",IFERROR(1/(1/MIN(IF((Batches!$A$4:$A$1503=$A424)*(Batches!$C$4:$C$1503&lt;&gt;"")*(Batches!$K$4:$K$1503&gt;0),Batches!$C$4:$C$1503))),""))</f>
        <v/>
      </c>
      <c r="I424" s="18" t="str">
        <f t="shared" si="6"/>
        <v/>
      </c>
    </row>
    <row r="425" spans="1:9" x14ac:dyDescent="0.3">
      <c r="A425" s="17"/>
      <c r="B425" s="17"/>
      <c r="C425" s="17"/>
      <c r="D425" s="17"/>
      <c r="E425" s="17"/>
      <c r="F425" s="17"/>
      <c r="G425" s="18" t="str">
        <f>IF($A425="","",SUMIFS(Batches!$K:$K,Batches!$A:$A,$A425))</f>
        <v/>
      </c>
      <c r="H425" s="19" t="str">
        <f t="array" ref="H425">IF($A425="","",IFERROR(1/(1/MIN(IF((Batches!$A$4:$A$1503=$A425)*(Batches!$C$4:$C$1503&lt;&gt;"")*(Batches!$K$4:$K$1503&gt;0),Batches!$C$4:$C$1503))),""))</f>
        <v/>
      </c>
      <c r="I425" s="18" t="str">
        <f t="shared" si="6"/>
        <v/>
      </c>
    </row>
    <row r="426" spans="1:9" x14ac:dyDescent="0.3">
      <c r="A426" s="17"/>
      <c r="B426" s="17"/>
      <c r="C426" s="17"/>
      <c r="D426" s="17"/>
      <c r="E426" s="17"/>
      <c r="F426" s="17"/>
      <c r="G426" s="18" t="str">
        <f>IF($A426="","",SUMIFS(Batches!$K:$K,Batches!$A:$A,$A426))</f>
        <v/>
      </c>
      <c r="H426" s="19" t="str">
        <f t="array" ref="H426">IF($A426="","",IFERROR(1/(1/MIN(IF((Batches!$A$4:$A$1503=$A426)*(Batches!$C$4:$C$1503&lt;&gt;"")*(Batches!$K$4:$K$1503&gt;0),Batches!$C$4:$C$1503))),""))</f>
        <v/>
      </c>
      <c r="I426" s="18" t="str">
        <f t="shared" si="6"/>
        <v/>
      </c>
    </row>
    <row r="427" spans="1:9" x14ac:dyDescent="0.3">
      <c r="A427" s="17"/>
      <c r="B427" s="17"/>
      <c r="C427" s="17"/>
      <c r="D427" s="17"/>
      <c r="E427" s="17"/>
      <c r="F427" s="17"/>
      <c r="G427" s="18" t="str">
        <f>IF($A427="","",SUMIFS(Batches!$K:$K,Batches!$A:$A,$A427))</f>
        <v/>
      </c>
      <c r="H427" s="19" t="str">
        <f t="array" ref="H427">IF($A427="","",IFERROR(1/(1/MIN(IF((Batches!$A$4:$A$1503=$A427)*(Batches!$C$4:$C$1503&lt;&gt;"")*(Batches!$K$4:$K$1503&gt;0),Batches!$C$4:$C$1503))),""))</f>
        <v/>
      </c>
      <c r="I427" s="18" t="str">
        <f t="shared" si="6"/>
        <v/>
      </c>
    </row>
    <row r="428" spans="1:9" x14ac:dyDescent="0.3">
      <c r="A428" s="17"/>
      <c r="B428" s="17"/>
      <c r="C428" s="17"/>
      <c r="D428" s="17"/>
      <c r="E428" s="17"/>
      <c r="F428" s="17"/>
      <c r="G428" s="18" t="str">
        <f>IF($A428="","",SUMIFS(Batches!$K:$K,Batches!$A:$A,$A428))</f>
        <v/>
      </c>
      <c r="H428" s="19" t="str">
        <f t="array" ref="H428">IF($A428="","",IFERROR(1/(1/MIN(IF((Batches!$A$4:$A$1503=$A428)*(Batches!$C$4:$C$1503&lt;&gt;"")*(Batches!$K$4:$K$1503&gt;0),Batches!$C$4:$C$1503))),""))</f>
        <v/>
      </c>
      <c r="I428" s="18" t="str">
        <f t="shared" si="6"/>
        <v/>
      </c>
    </row>
    <row r="429" spans="1:9" x14ac:dyDescent="0.3">
      <c r="A429" s="17"/>
      <c r="B429" s="17"/>
      <c r="C429" s="17"/>
      <c r="D429" s="17"/>
      <c r="E429" s="17"/>
      <c r="F429" s="17"/>
      <c r="G429" s="18" t="str">
        <f>IF($A429="","",SUMIFS(Batches!$K:$K,Batches!$A:$A,$A429))</f>
        <v/>
      </c>
      <c r="H429" s="19" t="str">
        <f t="array" ref="H429">IF($A429="","",IFERROR(1/(1/MIN(IF((Batches!$A$4:$A$1503=$A429)*(Batches!$C$4:$C$1503&lt;&gt;"")*(Batches!$K$4:$K$1503&gt;0),Batches!$C$4:$C$1503))),""))</f>
        <v/>
      </c>
      <c r="I429" s="18" t="str">
        <f t="shared" si="6"/>
        <v/>
      </c>
    </row>
    <row r="430" spans="1:9" x14ac:dyDescent="0.3">
      <c r="A430" s="17"/>
      <c r="B430" s="17"/>
      <c r="C430" s="17"/>
      <c r="D430" s="17"/>
      <c r="E430" s="17"/>
      <c r="F430" s="17"/>
      <c r="G430" s="18" t="str">
        <f>IF($A430="","",SUMIFS(Batches!$K:$K,Batches!$A:$A,$A430))</f>
        <v/>
      </c>
      <c r="H430" s="19" t="str">
        <f t="array" ref="H430">IF($A430="","",IFERROR(1/(1/MIN(IF((Batches!$A$4:$A$1503=$A430)*(Batches!$C$4:$C$1503&lt;&gt;"")*(Batches!$K$4:$K$1503&gt;0),Batches!$C$4:$C$1503))),""))</f>
        <v/>
      </c>
      <c r="I430" s="18" t="str">
        <f t="shared" si="6"/>
        <v/>
      </c>
    </row>
    <row r="431" spans="1:9" x14ac:dyDescent="0.3">
      <c r="A431" s="17"/>
      <c r="B431" s="17"/>
      <c r="C431" s="17"/>
      <c r="D431" s="17"/>
      <c r="E431" s="17"/>
      <c r="F431" s="17"/>
      <c r="G431" s="18" t="str">
        <f>IF($A431="","",SUMIFS(Batches!$K:$K,Batches!$A:$A,$A431))</f>
        <v/>
      </c>
      <c r="H431" s="19" t="str">
        <f t="array" ref="H431">IF($A431="","",IFERROR(1/(1/MIN(IF((Batches!$A$4:$A$1503=$A431)*(Batches!$C$4:$C$1503&lt;&gt;"")*(Batches!$K$4:$K$1503&gt;0),Batches!$C$4:$C$1503))),""))</f>
        <v/>
      </c>
      <c r="I431" s="18" t="str">
        <f t="shared" si="6"/>
        <v/>
      </c>
    </row>
    <row r="432" spans="1:9" x14ac:dyDescent="0.3">
      <c r="A432" s="17"/>
      <c r="B432" s="17"/>
      <c r="C432" s="17"/>
      <c r="D432" s="17"/>
      <c r="E432" s="17"/>
      <c r="F432" s="17"/>
      <c r="G432" s="18" t="str">
        <f>IF($A432="","",SUMIFS(Batches!$K:$K,Batches!$A:$A,$A432))</f>
        <v/>
      </c>
      <c r="H432" s="19" t="str">
        <f t="array" ref="H432">IF($A432="","",IFERROR(1/(1/MIN(IF((Batches!$A$4:$A$1503=$A432)*(Batches!$C$4:$C$1503&lt;&gt;"")*(Batches!$K$4:$K$1503&gt;0),Batches!$C$4:$C$1503))),""))</f>
        <v/>
      </c>
      <c r="I432" s="18" t="str">
        <f t="shared" si="6"/>
        <v/>
      </c>
    </row>
    <row r="433" spans="1:9" x14ac:dyDescent="0.3">
      <c r="A433" s="17"/>
      <c r="B433" s="17"/>
      <c r="C433" s="17"/>
      <c r="D433" s="17"/>
      <c r="E433" s="17"/>
      <c r="F433" s="17"/>
      <c r="G433" s="18" t="str">
        <f>IF($A433="","",SUMIFS(Batches!$K:$K,Batches!$A:$A,$A433))</f>
        <v/>
      </c>
      <c r="H433" s="19" t="str">
        <f t="array" ref="H433">IF($A433="","",IFERROR(1/(1/MIN(IF((Batches!$A$4:$A$1503=$A433)*(Batches!$C$4:$C$1503&lt;&gt;"")*(Batches!$K$4:$K$1503&gt;0),Batches!$C$4:$C$1503))),""))</f>
        <v/>
      </c>
      <c r="I433" s="18" t="str">
        <f t="shared" si="6"/>
        <v/>
      </c>
    </row>
    <row r="434" spans="1:9" x14ac:dyDescent="0.3">
      <c r="A434" s="17"/>
      <c r="B434" s="17"/>
      <c r="C434" s="17"/>
      <c r="D434" s="17"/>
      <c r="E434" s="17"/>
      <c r="F434" s="17"/>
      <c r="G434" s="18" t="str">
        <f>IF($A434="","",SUMIFS(Batches!$K:$K,Batches!$A:$A,$A434))</f>
        <v/>
      </c>
      <c r="H434" s="19" t="str">
        <f t="array" ref="H434">IF($A434="","",IFERROR(1/(1/MIN(IF((Batches!$A$4:$A$1503=$A434)*(Batches!$C$4:$C$1503&lt;&gt;"")*(Batches!$K$4:$K$1503&gt;0),Batches!$C$4:$C$1503))),""))</f>
        <v/>
      </c>
      <c r="I434" s="18" t="str">
        <f t="shared" si="6"/>
        <v/>
      </c>
    </row>
    <row r="435" spans="1:9" x14ac:dyDescent="0.3">
      <c r="A435" s="17"/>
      <c r="B435" s="17"/>
      <c r="C435" s="17"/>
      <c r="D435" s="17"/>
      <c r="E435" s="17"/>
      <c r="F435" s="17"/>
      <c r="G435" s="18" t="str">
        <f>IF($A435="","",SUMIFS(Batches!$K:$K,Batches!$A:$A,$A435))</f>
        <v/>
      </c>
      <c r="H435" s="19" t="str">
        <f t="array" ref="H435">IF($A435="","",IFERROR(1/(1/MIN(IF((Batches!$A$4:$A$1503=$A435)*(Batches!$C$4:$C$1503&lt;&gt;"")*(Batches!$K$4:$K$1503&gt;0),Batches!$C$4:$C$1503))),""))</f>
        <v/>
      </c>
      <c r="I435" s="18" t="str">
        <f t="shared" si="6"/>
        <v/>
      </c>
    </row>
    <row r="436" spans="1:9" x14ac:dyDescent="0.3">
      <c r="A436" s="17"/>
      <c r="B436" s="17"/>
      <c r="C436" s="17"/>
      <c r="D436" s="17"/>
      <c r="E436" s="17"/>
      <c r="F436" s="17"/>
      <c r="G436" s="18" t="str">
        <f>IF($A436="","",SUMIFS(Batches!$K:$K,Batches!$A:$A,$A436))</f>
        <v/>
      </c>
      <c r="H436" s="19" t="str">
        <f t="array" ref="H436">IF($A436="","",IFERROR(1/(1/MIN(IF((Batches!$A$4:$A$1503=$A436)*(Batches!$C$4:$C$1503&lt;&gt;"")*(Batches!$K$4:$K$1503&gt;0),Batches!$C$4:$C$1503))),""))</f>
        <v/>
      </c>
      <c r="I436" s="18" t="str">
        <f t="shared" si="6"/>
        <v/>
      </c>
    </row>
    <row r="437" spans="1:9" x14ac:dyDescent="0.3">
      <c r="A437" s="17"/>
      <c r="B437" s="17"/>
      <c r="C437" s="17"/>
      <c r="D437" s="17"/>
      <c r="E437" s="17"/>
      <c r="F437" s="17"/>
      <c r="G437" s="18" t="str">
        <f>IF($A437="","",SUMIFS(Batches!$K:$K,Batches!$A:$A,$A437))</f>
        <v/>
      </c>
      <c r="H437" s="19" t="str">
        <f t="array" ref="H437">IF($A437="","",IFERROR(1/(1/MIN(IF((Batches!$A$4:$A$1503=$A437)*(Batches!$C$4:$C$1503&lt;&gt;"")*(Batches!$K$4:$K$1503&gt;0),Batches!$C$4:$C$1503))),""))</f>
        <v/>
      </c>
      <c r="I437" s="18" t="str">
        <f t="shared" si="6"/>
        <v/>
      </c>
    </row>
    <row r="438" spans="1:9" x14ac:dyDescent="0.3">
      <c r="A438" s="17"/>
      <c r="B438" s="17"/>
      <c r="C438" s="17"/>
      <c r="D438" s="17"/>
      <c r="E438" s="17"/>
      <c r="F438" s="17"/>
      <c r="G438" s="18" t="str">
        <f>IF($A438="","",SUMIFS(Batches!$K:$K,Batches!$A:$A,$A438))</f>
        <v/>
      </c>
      <c r="H438" s="19" t="str">
        <f t="array" ref="H438">IF($A438="","",IFERROR(1/(1/MIN(IF((Batches!$A$4:$A$1503=$A438)*(Batches!$C$4:$C$1503&lt;&gt;"")*(Batches!$K$4:$K$1503&gt;0),Batches!$C$4:$C$1503))),""))</f>
        <v/>
      </c>
      <c r="I438" s="18" t="str">
        <f t="shared" si="6"/>
        <v/>
      </c>
    </row>
    <row r="439" spans="1:9" x14ac:dyDescent="0.3">
      <c r="A439" s="17"/>
      <c r="B439" s="17"/>
      <c r="C439" s="17"/>
      <c r="D439" s="17"/>
      <c r="E439" s="17"/>
      <c r="F439" s="17"/>
      <c r="G439" s="18" t="str">
        <f>IF($A439="","",SUMIFS(Batches!$K:$K,Batches!$A:$A,$A439))</f>
        <v/>
      </c>
      <c r="H439" s="19" t="str">
        <f t="array" ref="H439">IF($A439="","",IFERROR(1/(1/MIN(IF((Batches!$A$4:$A$1503=$A439)*(Batches!$C$4:$C$1503&lt;&gt;"")*(Batches!$K$4:$K$1503&gt;0),Batches!$C$4:$C$1503))),""))</f>
        <v/>
      </c>
      <c r="I439" s="18" t="str">
        <f t="shared" si="6"/>
        <v/>
      </c>
    </row>
    <row r="440" spans="1:9" x14ac:dyDescent="0.3">
      <c r="A440" s="17"/>
      <c r="B440" s="17"/>
      <c r="C440" s="17"/>
      <c r="D440" s="17"/>
      <c r="E440" s="17"/>
      <c r="F440" s="17"/>
      <c r="G440" s="18" t="str">
        <f>IF($A440="","",SUMIFS(Batches!$K:$K,Batches!$A:$A,$A440))</f>
        <v/>
      </c>
      <c r="H440" s="19" t="str">
        <f t="array" ref="H440">IF($A440="","",IFERROR(1/(1/MIN(IF((Batches!$A$4:$A$1503=$A440)*(Batches!$C$4:$C$1503&lt;&gt;"")*(Batches!$K$4:$K$1503&gt;0),Batches!$C$4:$C$1503))),""))</f>
        <v/>
      </c>
      <c r="I440" s="18" t="str">
        <f t="shared" si="6"/>
        <v/>
      </c>
    </row>
    <row r="441" spans="1:9" x14ac:dyDescent="0.3">
      <c r="A441" s="17"/>
      <c r="B441" s="17"/>
      <c r="C441" s="17"/>
      <c r="D441" s="17"/>
      <c r="E441" s="17"/>
      <c r="F441" s="17"/>
      <c r="G441" s="18" t="str">
        <f>IF($A441="","",SUMIFS(Batches!$K:$K,Batches!$A:$A,$A441))</f>
        <v/>
      </c>
      <c r="H441" s="19" t="str">
        <f t="array" ref="H441">IF($A441="","",IFERROR(1/(1/MIN(IF((Batches!$A$4:$A$1503=$A441)*(Batches!$C$4:$C$1503&lt;&gt;"")*(Batches!$K$4:$K$1503&gt;0),Batches!$C$4:$C$1503))),""))</f>
        <v/>
      </c>
      <c r="I441" s="18" t="str">
        <f t="shared" si="6"/>
        <v/>
      </c>
    </row>
    <row r="442" spans="1:9" x14ac:dyDescent="0.3">
      <c r="A442" s="17"/>
      <c r="B442" s="17"/>
      <c r="C442" s="17"/>
      <c r="D442" s="17"/>
      <c r="E442" s="17"/>
      <c r="F442" s="17"/>
      <c r="G442" s="18" t="str">
        <f>IF($A442="","",SUMIFS(Batches!$K:$K,Batches!$A:$A,$A442))</f>
        <v/>
      </c>
      <c r="H442" s="19" t="str">
        <f t="array" ref="H442">IF($A442="","",IFERROR(1/(1/MIN(IF((Batches!$A$4:$A$1503=$A442)*(Batches!$C$4:$C$1503&lt;&gt;"")*(Batches!$K$4:$K$1503&gt;0),Batches!$C$4:$C$1503))),""))</f>
        <v/>
      </c>
      <c r="I442" s="18" t="str">
        <f t="shared" si="6"/>
        <v/>
      </c>
    </row>
    <row r="443" spans="1:9" x14ac:dyDescent="0.3">
      <c r="A443" s="17"/>
      <c r="B443" s="17"/>
      <c r="C443" s="17"/>
      <c r="D443" s="17"/>
      <c r="E443" s="17"/>
      <c r="F443" s="17"/>
      <c r="G443" s="18" t="str">
        <f>IF($A443="","",SUMIFS(Batches!$K:$K,Batches!$A:$A,$A443))</f>
        <v/>
      </c>
      <c r="H443" s="19" t="str">
        <f t="array" ref="H443">IF($A443="","",IFERROR(1/(1/MIN(IF((Batches!$A$4:$A$1503=$A443)*(Batches!$C$4:$C$1503&lt;&gt;"")*(Batches!$K$4:$K$1503&gt;0),Batches!$C$4:$C$1503))),""))</f>
        <v/>
      </c>
      <c r="I443" s="18" t="str">
        <f t="shared" si="6"/>
        <v/>
      </c>
    </row>
    <row r="444" spans="1:9" x14ac:dyDescent="0.3">
      <c r="A444" s="17"/>
      <c r="B444" s="17"/>
      <c r="C444" s="17"/>
      <c r="D444" s="17"/>
      <c r="E444" s="17"/>
      <c r="F444" s="17"/>
      <c r="G444" s="18" t="str">
        <f>IF($A444="","",SUMIFS(Batches!$K:$K,Batches!$A:$A,$A444))</f>
        <v/>
      </c>
      <c r="H444" s="19" t="str">
        <f t="array" ref="H444">IF($A444="","",IFERROR(1/(1/MIN(IF((Batches!$A$4:$A$1503=$A444)*(Batches!$C$4:$C$1503&lt;&gt;"")*(Batches!$K$4:$K$1503&gt;0),Batches!$C$4:$C$1503))),""))</f>
        <v/>
      </c>
      <c r="I444" s="18" t="str">
        <f t="shared" si="6"/>
        <v/>
      </c>
    </row>
    <row r="445" spans="1:9" x14ac:dyDescent="0.3">
      <c r="A445" s="17"/>
      <c r="B445" s="17"/>
      <c r="C445" s="17"/>
      <c r="D445" s="17"/>
      <c r="E445" s="17"/>
      <c r="F445" s="17"/>
      <c r="G445" s="18" t="str">
        <f>IF($A445="","",SUMIFS(Batches!$K:$K,Batches!$A:$A,$A445))</f>
        <v/>
      </c>
      <c r="H445" s="19" t="str">
        <f t="array" ref="H445">IF($A445="","",IFERROR(1/(1/MIN(IF((Batches!$A$4:$A$1503=$A445)*(Batches!$C$4:$C$1503&lt;&gt;"")*(Batches!$K$4:$K$1503&gt;0),Batches!$C$4:$C$1503))),""))</f>
        <v/>
      </c>
      <c r="I445" s="18" t="str">
        <f t="shared" si="6"/>
        <v/>
      </c>
    </row>
    <row r="446" spans="1:9" x14ac:dyDescent="0.3">
      <c r="A446" s="17"/>
      <c r="B446" s="17"/>
      <c r="C446" s="17"/>
      <c r="D446" s="17"/>
      <c r="E446" s="17"/>
      <c r="F446" s="17"/>
      <c r="G446" s="18" t="str">
        <f>IF($A446="","",SUMIFS(Batches!$K:$K,Batches!$A:$A,$A446))</f>
        <v/>
      </c>
      <c r="H446" s="19" t="str">
        <f t="array" ref="H446">IF($A446="","",IFERROR(1/(1/MIN(IF((Batches!$A$4:$A$1503=$A446)*(Batches!$C$4:$C$1503&lt;&gt;"")*(Batches!$K$4:$K$1503&gt;0),Batches!$C$4:$C$1503))),""))</f>
        <v/>
      </c>
      <c r="I446" s="18" t="str">
        <f t="shared" si="6"/>
        <v/>
      </c>
    </row>
    <row r="447" spans="1:9" x14ac:dyDescent="0.3">
      <c r="A447" s="17"/>
      <c r="B447" s="17"/>
      <c r="C447" s="17"/>
      <c r="D447" s="17"/>
      <c r="E447" s="17"/>
      <c r="F447" s="17"/>
      <c r="G447" s="18" t="str">
        <f>IF($A447="","",SUMIFS(Batches!$K:$K,Batches!$A:$A,$A447))</f>
        <v/>
      </c>
      <c r="H447" s="19" t="str">
        <f t="array" ref="H447">IF($A447="","",IFERROR(1/(1/MIN(IF((Batches!$A$4:$A$1503=$A447)*(Batches!$C$4:$C$1503&lt;&gt;"")*(Batches!$K$4:$K$1503&gt;0),Batches!$C$4:$C$1503))),""))</f>
        <v/>
      </c>
      <c r="I447" s="18" t="str">
        <f t="shared" si="6"/>
        <v/>
      </c>
    </row>
    <row r="448" spans="1:9" x14ac:dyDescent="0.3">
      <c r="A448" s="17"/>
      <c r="B448" s="17"/>
      <c r="C448" s="17"/>
      <c r="D448" s="17"/>
      <c r="E448" s="17"/>
      <c r="F448" s="17"/>
      <c r="G448" s="18" t="str">
        <f>IF($A448="","",SUMIFS(Batches!$K:$K,Batches!$A:$A,$A448))</f>
        <v/>
      </c>
      <c r="H448" s="19" t="str">
        <f t="array" ref="H448">IF($A448="","",IFERROR(1/(1/MIN(IF((Batches!$A$4:$A$1503=$A448)*(Batches!$C$4:$C$1503&lt;&gt;"")*(Batches!$K$4:$K$1503&gt;0),Batches!$C$4:$C$1503))),""))</f>
        <v/>
      </c>
      <c r="I448" s="18" t="str">
        <f t="shared" si="6"/>
        <v/>
      </c>
    </row>
    <row r="449" spans="1:9" x14ac:dyDescent="0.3">
      <c r="A449" s="17"/>
      <c r="B449" s="17"/>
      <c r="C449" s="17"/>
      <c r="D449" s="17"/>
      <c r="E449" s="17"/>
      <c r="F449" s="17"/>
      <c r="G449" s="18" t="str">
        <f>IF($A449="","",SUMIFS(Batches!$K:$K,Batches!$A:$A,$A449))</f>
        <v/>
      </c>
      <c r="H449" s="19" t="str">
        <f t="array" ref="H449">IF($A449="","",IFERROR(1/(1/MIN(IF((Batches!$A$4:$A$1503=$A449)*(Batches!$C$4:$C$1503&lt;&gt;"")*(Batches!$K$4:$K$1503&gt;0),Batches!$C$4:$C$1503))),""))</f>
        <v/>
      </c>
      <c r="I449" s="18" t="str">
        <f t="shared" si="6"/>
        <v/>
      </c>
    </row>
    <row r="450" spans="1:9" x14ac:dyDescent="0.3">
      <c r="A450" s="17"/>
      <c r="B450" s="17"/>
      <c r="C450" s="17"/>
      <c r="D450" s="17"/>
      <c r="E450" s="17"/>
      <c r="F450" s="17"/>
      <c r="G450" s="18" t="str">
        <f>IF($A450="","",SUMIFS(Batches!$K:$K,Batches!$A:$A,$A450))</f>
        <v/>
      </c>
      <c r="H450" s="19" t="str">
        <f t="array" ref="H450">IF($A450="","",IFERROR(1/(1/MIN(IF((Batches!$A$4:$A$1503=$A450)*(Batches!$C$4:$C$1503&lt;&gt;"")*(Batches!$K$4:$K$1503&gt;0),Batches!$C$4:$C$1503))),""))</f>
        <v/>
      </c>
      <c r="I450" s="18" t="str">
        <f t="shared" si="6"/>
        <v/>
      </c>
    </row>
    <row r="451" spans="1:9" x14ac:dyDescent="0.3">
      <c r="A451" s="17"/>
      <c r="B451" s="17"/>
      <c r="C451" s="17"/>
      <c r="D451" s="17"/>
      <c r="E451" s="17"/>
      <c r="F451" s="17"/>
      <c r="G451" s="18" t="str">
        <f>IF($A451="","",SUMIFS(Batches!$K:$K,Batches!$A:$A,$A451))</f>
        <v/>
      </c>
      <c r="H451" s="19" t="str">
        <f t="array" ref="H451">IF($A451="","",IFERROR(1/(1/MIN(IF((Batches!$A$4:$A$1503=$A451)*(Batches!$C$4:$C$1503&lt;&gt;"")*(Batches!$K$4:$K$1503&gt;0),Batches!$C$4:$C$1503))),""))</f>
        <v/>
      </c>
      <c r="I451" s="18" t="str">
        <f t="shared" si="6"/>
        <v/>
      </c>
    </row>
    <row r="452" spans="1:9" x14ac:dyDescent="0.3">
      <c r="A452" s="17"/>
      <c r="B452" s="17"/>
      <c r="C452" s="17"/>
      <c r="D452" s="17"/>
      <c r="E452" s="17"/>
      <c r="F452" s="17"/>
      <c r="G452" s="18" t="str">
        <f>IF($A452="","",SUMIFS(Batches!$K:$K,Batches!$A:$A,$A452))</f>
        <v/>
      </c>
      <c r="H452" s="19" t="str">
        <f t="array" ref="H452">IF($A452="","",IFERROR(1/(1/MIN(IF((Batches!$A$4:$A$1503=$A452)*(Batches!$C$4:$C$1503&lt;&gt;"")*(Batches!$K$4:$K$1503&gt;0),Batches!$C$4:$C$1503))),""))</f>
        <v/>
      </c>
      <c r="I452" s="18" t="str">
        <f t="shared" ref="I452:I503" si="7">IF($A452="","",IF(G452&lt;=N(F452),"Reorder","OK"))</f>
        <v/>
      </c>
    </row>
    <row r="453" spans="1:9" x14ac:dyDescent="0.3">
      <c r="A453" s="17"/>
      <c r="B453" s="17"/>
      <c r="C453" s="17"/>
      <c r="D453" s="17"/>
      <c r="E453" s="17"/>
      <c r="F453" s="17"/>
      <c r="G453" s="18" t="str">
        <f>IF($A453="","",SUMIFS(Batches!$K:$K,Batches!$A:$A,$A453))</f>
        <v/>
      </c>
      <c r="H453" s="19" t="str">
        <f t="array" ref="H453">IF($A453="","",IFERROR(1/(1/MIN(IF((Batches!$A$4:$A$1503=$A453)*(Batches!$C$4:$C$1503&lt;&gt;"")*(Batches!$K$4:$K$1503&gt;0),Batches!$C$4:$C$1503))),""))</f>
        <v/>
      </c>
      <c r="I453" s="18" t="str">
        <f t="shared" si="7"/>
        <v/>
      </c>
    </row>
    <row r="454" spans="1:9" x14ac:dyDescent="0.3">
      <c r="A454" s="17"/>
      <c r="B454" s="17"/>
      <c r="C454" s="17"/>
      <c r="D454" s="17"/>
      <c r="E454" s="17"/>
      <c r="F454" s="17"/>
      <c r="G454" s="18" t="str">
        <f>IF($A454="","",SUMIFS(Batches!$K:$K,Batches!$A:$A,$A454))</f>
        <v/>
      </c>
      <c r="H454" s="19" t="str">
        <f t="array" ref="H454">IF($A454="","",IFERROR(1/(1/MIN(IF((Batches!$A$4:$A$1503=$A454)*(Batches!$C$4:$C$1503&lt;&gt;"")*(Batches!$K$4:$K$1503&gt;0),Batches!$C$4:$C$1503))),""))</f>
        <v/>
      </c>
      <c r="I454" s="18" t="str">
        <f t="shared" si="7"/>
        <v/>
      </c>
    </row>
    <row r="455" spans="1:9" x14ac:dyDescent="0.3">
      <c r="A455" s="17"/>
      <c r="B455" s="17"/>
      <c r="C455" s="17"/>
      <c r="D455" s="17"/>
      <c r="E455" s="17"/>
      <c r="F455" s="17"/>
      <c r="G455" s="18" t="str">
        <f>IF($A455="","",SUMIFS(Batches!$K:$K,Batches!$A:$A,$A455))</f>
        <v/>
      </c>
      <c r="H455" s="19" t="str">
        <f t="array" ref="H455">IF($A455="","",IFERROR(1/(1/MIN(IF((Batches!$A$4:$A$1503=$A455)*(Batches!$C$4:$C$1503&lt;&gt;"")*(Batches!$K$4:$K$1503&gt;0),Batches!$C$4:$C$1503))),""))</f>
        <v/>
      </c>
      <c r="I455" s="18" t="str">
        <f t="shared" si="7"/>
        <v/>
      </c>
    </row>
    <row r="456" spans="1:9" x14ac:dyDescent="0.3">
      <c r="A456" s="17"/>
      <c r="B456" s="17"/>
      <c r="C456" s="17"/>
      <c r="D456" s="17"/>
      <c r="E456" s="17"/>
      <c r="F456" s="17"/>
      <c r="G456" s="18" t="str">
        <f>IF($A456="","",SUMIFS(Batches!$K:$K,Batches!$A:$A,$A456))</f>
        <v/>
      </c>
      <c r="H456" s="19" t="str">
        <f t="array" ref="H456">IF($A456="","",IFERROR(1/(1/MIN(IF((Batches!$A$4:$A$1503=$A456)*(Batches!$C$4:$C$1503&lt;&gt;"")*(Batches!$K$4:$K$1503&gt;0),Batches!$C$4:$C$1503))),""))</f>
        <v/>
      </c>
      <c r="I456" s="18" t="str">
        <f t="shared" si="7"/>
        <v/>
      </c>
    </row>
    <row r="457" spans="1:9" x14ac:dyDescent="0.3">
      <c r="A457" s="17"/>
      <c r="B457" s="17"/>
      <c r="C457" s="17"/>
      <c r="D457" s="17"/>
      <c r="E457" s="17"/>
      <c r="F457" s="17"/>
      <c r="G457" s="18" t="str">
        <f>IF($A457="","",SUMIFS(Batches!$K:$K,Batches!$A:$A,$A457))</f>
        <v/>
      </c>
      <c r="H457" s="19" t="str">
        <f t="array" ref="H457">IF($A457="","",IFERROR(1/(1/MIN(IF((Batches!$A$4:$A$1503=$A457)*(Batches!$C$4:$C$1503&lt;&gt;"")*(Batches!$K$4:$K$1503&gt;0),Batches!$C$4:$C$1503))),""))</f>
        <v/>
      </c>
      <c r="I457" s="18" t="str">
        <f t="shared" si="7"/>
        <v/>
      </c>
    </row>
    <row r="458" spans="1:9" x14ac:dyDescent="0.3">
      <c r="A458" s="17"/>
      <c r="B458" s="17"/>
      <c r="C458" s="17"/>
      <c r="D458" s="17"/>
      <c r="E458" s="17"/>
      <c r="F458" s="17"/>
      <c r="G458" s="18" t="str">
        <f>IF($A458="","",SUMIFS(Batches!$K:$K,Batches!$A:$A,$A458))</f>
        <v/>
      </c>
      <c r="H458" s="19" t="str">
        <f t="array" ref="H458">IF($A458="","",IFERROR(1/(1/MIN(IF((Batches!$A$4:$A$1503=$A458)*(Batches!$C$4:$C$1503&lt;&gt;"")*(Batches!$K$4:$K$1503&gt;0),Batches!$C$4:$C$1503))),""))</f>
        <v/>
      </c>
      <c r="I458" s="18" t="str">
        <f t="shared" si="7"/>
        <v/>
      </c>
    </row>
    <row r="459" spans="1:9" x14ac:dyDescent="0.3">
      <c r="A459" s="17"/>
      <c r="B459" s="17"/>
      <c r="C459" s="17"/>
      <c r="D459" s="17"/>
      <c r="E459" s="17"/>
      <c r="F459" s="17"/>
      <c r="G459" s="18" t="str">
        <f>IF($A459="","",SUMIFS(Batches!$K:$K,Batches!$A:$A,$A459))</f>
        <v/>
      </c>
      <c r="H459" s="19" t="str">
        <f t="array" ref="H459">IF($A459="","",IFERROR(1/(1/MIN(IF((Batches!$A$4:$A$1503=$A459)*(Batches!$C$4:$C$1503&lt;&gt;"")*(Batches!$K$4:$K$1503&gt;0),Batches!$C$4:$C$1503))),""))</f>
        <v/>
      </c>
      <c r="I459" s="18" t="str">
        <f t="shared" si="7"/>
        <v/>
      </c>
    </row>
    <row r="460" spans="1:9" x14ac:dyDescent="0.3">
      <c r="A460" s="17"/>
      <c r="B460" s="17"/>
      <c r="C460" s="17"/>
      <c r="D460" s="17"/>
      <c r="E460" s="17"/>
      <c r="F460" s="17"/>
      <c r="G460" s="18" t="str">
        <f>IF($A460="","",SUMIFS(Batches!$K:$K,Batches!$A:$A,$A460))</f>
        <v/>
      </c>
      <c r="H460" s="19" t="str">
        <f t="array" ref="H460">IF($A460="","",IFERROR(1/(1/MIN(IF((Batches!$A$4:$A$1503=$A460)*(Batches!$C$4:$C$1503&lt;&gt;"")*(Batches!$K$4:$K$1503&gt;0),Batches!$C$4:$C$1503))),""))</f>
        <v/>
      </c>
      <c r="I460" s="18" t="str">
        <f t="shared" si="7"/>
        <v/>
      </c>
    </row>
    <row r="461" spans="1:9" x14ac:dyDescent="0.3">
      <c r="A461" s="17"/>
      <c r="B461" s="17"/>
      <c r="C461" s="17"/>
      <c r="D461" s="17"/>
      <c r="E461" s="17"/>
      <c r="F461" s="17"/>
      <c r="G461" s="18" t="str">
        <f>IF($A461="","",SUMIFS(Batches!$K:$K,Batches!$A:$A,$A461))</f>
        <v/>
      </c>
      <c r="H461" s="19" t="str">
        <f t="array" ref="H461">IF($A461="","",IFERROR(1/(1/MIN(IF((Batches!$A$4:$A$1503=$A461)*(Batches!$C$4:$C$1503&lt;&gt;"")*(Batches!$K$4:$K$1503&gt;0),Batches!$C$4:$C$1503))),""))</f>
        <v/>
      </c>
      <c r="I461" s="18" t="str">
        <f t="shared" si="7"/>
        <v/>
      </c>
    </row>
    <row r="462" spans="1:9" x14ac:dyDescent="0.3">
      <c r="A462" s="17"/>
      <c r="B462" s="17"/>
      <c r="C462" s="17"/>
      <c r="D462" s="17"/>
      <c r="E462" s="17"/>
      <c r="F462" s="17"/>
      <c r="G462" s="18" t="str">
        <f>IF($A462="","",SUMIFS(Batches!$K:$K,Batches!$A:$A,$A462))</f>
        <v/>
      </c>
      <c r="H462" s="19" t="str">
        <f t="array" ref="H462">IF($A462="","",IFERROR(1/(1/MIN(IF((Batches!$A$4:$A$1503=$A462)*(Batches!$C$4:$C$1503&lt;&gt;"")*(Batches!$K$4:$K$1503&gt;0),Batches!$C$4:$C$1503))),""))</f>
        <v/>
      </c>
      <c r="I462" s="18" t="str">
        <f t="shared" si="7"/>
        <v/>
      </c>
    </row>
    <row r="463" spans="1:9" x14ac:dyDescent="0.3">
      <c r="A463" s="17"/>
      <c r="B463" s="17"/>
      <c r="C463" s="17"/>
      <c r="D463" s="17"/>
      <c r="E463" s="17"/>
      <c r="F463" s="17"/>
      <c r="G463" s="18" t="str">
        <f>IF($A463="","",SUMIFS(Batches!$K:$K,Batches!$A:$A,$A463))</f>
        <v/>
      </c>
      <c r="H463" s="19" t="str">
        <f t="array" ref="H463">IF($A463="","",IFERROR(1/(1/MIN(IF((Batches!$A$4:$A$1503=$A463)*(Batches!$C$4:$C$1503&lt;&gt;"")*(Batches!$K$4:$K$1503&gt;0),Batches!$C$4:$C$1503))),""))</f>
        <v/>
      </c>
      <c r="I463" s="18" t="str">
        <f t="shared" si="7"/>
        <v/>
      </c>
    </row>
    <row r="464" spans="1:9" x14ac:dyDescent="0.3">
      <c r="A464" s="17"/>
      <c r="B464" s="17"/>
      <c r="C464" s="17"/>
      <c r="D464" s="17"/>
      <c r="E464" s="17"/>
      <c r="F464" s="17"/>
      <c r="G464" s="18" t="str">
        <f>IF($A464="","",SUMIFS(Batches!$K:$K,Batches!$A:$A,$A464))</f>
        <v/>
      </c>
      <c r="H464" s="19" t="str">
        <f t="array" ref="H464">IF($A464="","",IFERROR(1/(1/MIN(IF((Batches!$A$4:$A$1503=$A464)*(Batches!$C$4:$C$1503&lt;&gt;"")*(Batches!$K$4:$K$1503&gt;0),Batches!$C$4:$C$1503))),""))</f>
        <v/>
      </c>
      <c r="I464" s="18" t="str">
        <f t="shared" si="7"/>
        <v/>
      </c>
    </row>
    <row r="465" spans="1:9" x14ac:dyDescent="0.3">
      <c r="A465" s="17"/>
      <c r="B465" s="17"/>
      <c r="C465" s="17"/>
      <c r="D465" s="17"/>
      <c r="E465" s="17"/>
      <c r="F465" s="17"/>
      <c r="G465" s="18" t="str">
        <f>IF($A465="","",SUMIFS(Batches!$K:$K,Batches!$A:$A,$A465))</f>
        <v/>
      </c>
      <c r="H465" s="19" t="str">
        <f t="array" ref="H465">IF($A465="","",IFERROR(1/(1/MIN(IF((Batches!$A$4:$A$1503=$A465)*(Batches!$C$4:$C$1503&lt;&gt;"")*(Batches!$K$4:$K$1503&gt;0),Batches!$C$4:$C$1503))),""))</f>
        <v/>
      </c>
      <c r="I465" s="18" t="str">
        <f t="shared" si="7"/>
        <v/>
      </c>
    </row>
    <row r="466" spans="1:9" x14ac:dyDescent="0.3">
      <c r="A466" s="17"/>
      <c r="B466" s="17"/>
      <c r="C466" s="17"/>
      <c r="D466" s="17"/>
      <c r="E466" s="17"/>
      <c r="F466" s="17"/>
      <c r="G466" s="18" t="str">
        <f>IF($A466="","",SUMIFS(Batches!$K:$K,Batches!$A:$A,$A466))</f>
        <v/>
      </c>
      <c r="H466" s="19" t="str">
        <f t="array" ref="H466">IF($A466="","",IFERROR(1/(1/MIN(IF((Batches!$A$4:$A$1503=$A466)*(Batches!$C$4:$C$1503&lt;&gt;"")*(Batches!$K$4:$K$1503&gt;0),Batches!$C$4:$C$1503))),""))</f>
        <v/>
      </c>
      <c r="I466" s="18" t="str">
        <f t="shared" si="7"/>
        <v/>
      </c>
    </row>
    <row r="467" spans="1:9" x14ac:dyDescent="0.3">
      <c r="A467" s="17"/>
      <c r="B467" s="17"/>
      <c r="C467" s="17"/>
      <c r="D467" s="17"/>
      <c r="E467" s="17"/>
      <c r="F467" s="17"/>
      <c r="G467" s="18" t="str">
        <f>IF($A467="","",SUMIFS(Batches!$K:$K,Batches!$A:$A,$A467))</f>
        <v/>
      </c>
      <c r="H467" s="19" t="str">
        <f t="array" ref="H467">IF($A467="","",IFERROR(1/(1/MIN(IF((Batches!$A$4:$A$1503=$A467)*(Batches!$C$4:$C$1503&lt;&gt;"")*(Batches!$K$4:$K$1503&gt;0),Batches!$C$4:$C$1503))),""))</f>
        <v/>
      </c>
      <c r="I467" s="18" t="str">
        <f t="shared" si="7"/>
        <v/>
      </c>
    </row>
    <row r="468" spans="1:9" x14ac:dyDescent="0.3">
      <c r="A468" s="17"/>
      <c r="B468" s="17"/>
      <c r="C468" s="17"/>
      <c r="D468" s="17"/>
      <c r="E468" s="17"/>
      <c r="F468" s="17"/>
      <c r="G468" s="18" t="str">
        <f>IF($A468="","",SUMIFS(Batches!$K:$K,Batches!$A:$A,$A468))</f>
        <v/>
      </c>
      <c r="H468" s="19" t="str">
        <f t="array" ref="H468">IF($A468="","",IFERROR(1/(1/MIN(IF((Batches!$A$4:$A$1503=$A468)*(Batches!$C$4:$C$1503&lt;&gt;"")*(Batches!$K$4:$K$1503&gt;0),Batches!$C$4:$C$1503))),""))</f>
        <v/>
      </c>
      <c r="I468" s="18" t="str">
        <f t="shared" si="7"/>
        <v/>
      </c>
    </row>
    <row r="469" spans="1:9" x14ac:dyDescent="0.3">
      <c r="A469" s="17"/>
      <c r="B469" s="17"/>
      <c r="C469" s="17"/>
      <c r="D469" s="17"/>
      <c r="E469" s="17"/>
      <c r="F469" s="17"/>
      <c r="G469" s="18" t="str">
        <f>IF($A469="","",SUMIFS(Batches!$K:$K,Batches!$A:$A,$A469))</f>
        <v/>
      </c>
      <c r="H469" s="19" t="str">
        <f t="array" ref="H469">IF($A469="","",IFERROR(1/(1/MIN(IF((Batches!$A$4:$A$1503=$A469)*(Batches!$C$4:$C$1503&lt;&gt;"")*(Batches!$K$4:$K$1503&gt;0),Batches!$C$4:$C$1503))),""))</f>
        <v/>
      </c>
      <c r="I469" s="18" t="str">
        <f t="shared" si="7"/>
        <v/>
      </c>
    </row>
    <row r="470" spans="1:9" x14ac:dyDescent="0.3">
      <c r="A470" s="17"/>
      <c r="B470" s="17"/>
      <c r="C470" s="17"/>
      <c r="D470" s="17"/>
      <c r="E470" s="17"/>
      <c r="F470" s="17"/>
      <c r="G470" s="18" t="str">
        <f>IF($A470="","",SUMIFS(Batches!$K:$K,Batches!$A:$A,$A470))</f>
        <v/>
      </c>
      <c r="H470" s="19" t="str">
        <f t="array" ref="H470">IF($A470="","",IFERROR(1/(1/MIN(IF((Batches!$A$4:$A$1503=$A470)*(Batches!$C$4:$C$1503&lt;&gt;"")*(Batches!$K$4:$K$1503&gt;0),Batches!$C$4:$C$1503))),""))</f>
        <v/>
      </c>
      <c r="I470" s="18" t="str">
        <f t="shared" si="7"/>
        <v/>
      </c>
    </row>
    <row r="471" spans="1:9" x14ac:dyDescent="0.3">
      <c r="A471" s="17"/>
      <c r="B471" s="17"/>
      <c r="C471" s="17"/>
      <c r="D471" s="17"/>
      <c r="E471" s="17"/>
      <c r="F471" s="17"/>
      <c r="G471" s="18" t="str">
        <f>IF($A471="","",SUMIFS(Batches!$K:$K,Batches!$A:$A,$A471))</f>
        <v/>
      </c>
      <c r="H471" s="19" t="str">
        <f t="array" ref="H471">IF($A471="","",IFERROR(1/(1/MIN(IF((Batches!$A$4:$A$1503=$A471)*(Batches!$C$4:$C$1503&lt;&gt;"")*(Batches!$K$4:$K$1503&gt;0),Batches!$C$4:$C$1503))),""))</f>
        <v/>
      </c>
      <c r="I471" s="18" t="str">
        <f t="shared" si="7"/>
        <v/>
      </c>
    </row>
    <row r="472" spans="1:9" x14ac:dyDescent="0.3">
      <c r="A472" s="17"/>
      <c r="B472" s="17"/>
      <c r="C472" s="17"/>
      <c r="D472" s="17"/>
      <c r="E472" s="17"/>
      <c r="F472" s="17"/>
      <c r="G472" s="18" t="str">
        <f>IF($A472="","",SUMIFS(Batches!$K:$K,Batches!$A:$A,$A472))</f>
        <v/>
      </c>
      <c r="H472" s="19" t="str">
        <f t="array" ref="H472">IF($A472="","",IFERROR(1/(1/MIN(IF((Batches!$A$4:$A$1503=$A472)*(Batches!$C$4:$C$1503&lt;&gt;"")*(Batches!$K$4:$K$1503&gt;0),Batches!$C$4:$C$1503))),""))</f>
        <v/>
      </c>
      <c r="I472" s="18" t="str">
        <f t="shared" si="7"/>
        <v/>
      </c>
    </row>
    <row r="473" spans="1:9" x14ac:dyDescent="0.3">
      <c r="A473" s="17"/>
      <c r="B473" s="17"/>
      <c r="C473" s="17"/>
      <c r="D473" s="17"/>
      <c r="E473" s="17"/>
      <c r="F473" s="17"/>
      <c r="G473" s="18" t="str">
        <f>IF($A473="","",SUMIFS(Batches!$K:$K,Batches!$A:$A,$A473))</f>
        <v/>
      </c>
      <c r="H473" s="19" t="str">
        <f t="array" ref="H473">IF($A473="","",IFERROR(1/(1/MIN(IF((Batches!$A$4:$A$1503=$A473)*(Batches!$C$4:$C$1503&lt;&gt;"")*(Batches!$K$4:$K$1503&gt;0),Batches!$C$4:$C$1503))),""))</f>
        <v/>
      </c>
      <c r="I473" s="18" t="str">
        <f t="shared" si="7"/>
        <v/>
      </c>
    </row>
    <row r="474" spans="1:9" x14ac:dyDescent="0.3">
      <c r="A474" s="17"/>
      <c r="B474" s="17"/>
      <c r="C474" s="17"/>
      <c r="D474" s="17"/>
      <c r="E474" s="17"/>
      <c r="F474" s="17"/>
      <c r="G474" s="18" t="str">
        <f>IF($A474="","",SUMIFS(Batches!$K:$K,Batches!$A:$A,$A474))</f>
        <v/>
      </c>
      <c r="H474" s="19" t="str">
        <f t="array" ref="H474">IF($A474="","",IFERROR(1/(1/MIN(IF((Batches!$A$4:$A$1503=$A474)*(Batches!$C$4:$C$1503&lt;&gt;"")*(Batches!$K$4:$K$1503&gt;0),Batches!$C$4:$C$1503))),""))</f>
        <v/>
      </c>
      <c r="I474" s="18" t="str">
        <f t="shared" si="7"/>
        <v/>
      </c>
    </row>
    <row r="475" spans="1:9" x14ac:dyDescent="0.3">
      <c r="A475" s="17"/>
      <c r="B475" s="17"/>
      <c r="C475" s="17"/>
      <c r="D475" s="17"/>
      <c r="E475" s="17"/>
      <c r="F475" s="17"/>
      <c r="G475" s="18" t="str">
        <f>IF($A475="","",SUMIFS(Batches!$K:$K,Batches!$A:$A,$A475))</f>
        <v/>
      </c>
      <c r="H475" s="19" t="str">
        <f t="array" ref="H475">IF($A475="","",IFERROR(1/(1/MIN(IF((Batches!$A$4:$A$1503=$A475)*(Batches!$C$4:$C$1503&lt;&gt;"")*(Batches!$K$4:$K$1503&gt;0),Batches!$C$4:$C$1503))),""))</f>
        <v/>
      </c>
      <c r="I475" s="18" t="str">
        <f t="shared" si="7"/>
        <v/>
      </c>
    </row>
    <row r="476" spans="1:9" x14ac:dyDescent="0.3">
      <c r="A476" s="17"/>
      <c r="B476" s="17"/>
      <c r="C476" s="17"/>
      <c r="D476" s="17"/>
      <c r="E476" s="17"/>
      <c r="F476" s="17"/>
      <c r="G476" s="18" t="str">
        <f>IF($A476="","",SUMIFS(Batches!$K:$K,Batches!$A:$A,$A476))</f>
        <v/>
      </c>
      <c r="H476" s="19" t="str">
        <f t="array" ref="H476">IF($A476="","",IFERROR(1/(1/MIN(IF((Batches!$A$4:$A$1503=$A476)*(Batches!$C$4:$C$1503&lt;&gt;"")*(Batches!$K$4:$K$1503&gt;0),Batches!$C$4:$C$1503))),""))</f>
        <v/>
      </c>
      <c r="I476" s="18" t="str">
        <f t="shared" si="7"/>
        <v/>
      </c>
    </row>
    <row r="477" spans="1:9" x14ac:dyDescent="0.3">
      <c r="A477" s="17"/>
      <c r="B477" s="17"/>
      <c r="C477" s="17"/>
      <c r="D477" s="17"/>
      <c r="E477" s="17"/>
      <c r="F477" s="17"/>
      <c r="G477" s="18" t="str">
        <f>IF($A477="","",SUMIFS(Batches!$K:$K,Batches!$A:$A,$A477))</f>
        <v/>
      </c>
      <c r="H477" s="19" t="str">
        <f t="array" ref="H477">IF($A477="","",IFERROR(1/(1/MIN(IF((Batches!$A$4:$A$1503=$A477)*(Batches!$C$4:$C$1503&lt;&gt;"")*(Batches!$K$4:$K$1503&gt;0),Batches!$C$4:$C$1503))),""))</f>
        <v/>
      </c>
      <c r="I477" s="18" t="str">
        <f t="shared" si="7"/>
        <v/>
      </c>
    </row>
    <row r="478" spans="1:9" x14ac:dyDescent="0.3">
      <c r="A478" s="17"/>
      <c r="B478" s="17"/>
      <c r="C478" s="17"/>
      <c r="D478" s="17"/>
      <c r="E478" s="17"/>
      <c r="F478" s="17"/>
      <c r="G478" s="18" t="str">
        <f>IF($A478="","",SUMIFS(Batches!$K:$K,Batches!$A:$A,$A478))</f>
        <v/>
      </c>
      <c r="H478" s="19" t="str">
        <f t="array" ref="H478">IF($A478="","",IFERROR(1/(1/MIN(IF((Batches!$A$4:$A$1503=$A478)*(Batches!$C$4:$C$1503&lt;&gt;"")*(Batches!$K$4:$K$1503&gt;0),Batches!$C$4:$C$1503))),""))</f>
        <v/>
      </c>
      <c r="I478" s="18" t="str">
        <f t="shared" si="7"/>
        <v/>
      </c>
    </row>
    <row r="479" spans="1:9" x14ac:dyDescent="0.3">
      <c r="A479" s="17"/>
      <c r="B479" s="17"/>
      <c r="C479" s="17"/>
      <c r="D479" s="17"/>
      <c r="E479" s="17"/>
      <c r="F479" s="17"/>
      <c r="G479" s="18" t="str">
        <f>IF($A479="","",SUMIFS(Batches!$K:$K,Batches!$A:$A,$A479))</f>
        <v/>
      </c>
      <c r="H479" s="19" t="str">
        <f t="array" ref="H479">IF($A479="","",IFERROR(1/(1/MIN(IF((Batches!$A$4:$A$1503=$A479)*(Batches!$C$4:$C$1503&lt;&gt;"")*(Batches!$K$4:$K$1503&gt;0),Batches!$C$4:$C$1503))),""))</f>
        <v/>
      </c>
      <c r="I479" s="18" t="str">
        <f t="shared" si="7"/>
        <v/>
      </c>
    </row>
    <row r="480" spans="1:9" x14ac:dyDescent="0.3">
      <c r="A480" s="17"/>
      <c r="B480" s="17"/>
      <c r="C480" s="17"/>
      <c r="D480" s="17"/>
      <c r="E480" s="17"/>
      <c r="F480" s="17"/>
      <c r="G480" s="18" t="str">
        <f>IF($A480="","",SUMIFS(Batches!$K:$K,Batches!$A:$A,$A480))</f>
        <v/>
      </c>
      <c r="H480" s="19" t="str">
        <f t="array" ref="H480">IF($A480="","",IFERROR(1/(1/MIN(IF((Batches!$A$4:$A$1503=$A480)*(Batches!$C$4:$C$1503&lt;&gt;"")*(Batches!$K$4:$K$1503&gt;0),Batches!$C$4:$C$1503))),""))</f>
        <v/>
      </c>
      <c r="I480" s="18" t="str">
        <f t="shared" si="7"/>
        <v/>
      </c>
    </row>
    <row r="481" spans="1:9" x14ac:dyDescent="0.3">
      <c r="A481" s="17"/>
      <c r="B481" s="17"/>
      <c r="C481" s="17"/>
      <c r="D481" s="17"/>
      <c r="E481" s="17"/>
      <c r="F481" s="17"/>
      <c r="G481" s="18" t="str">
        <f>IF($A481="","",SUMIFS(Batches!$K:$K,Batches!$A:$A,$A481))</f>
        <v/>
      </c>
      <c r="H481" s="19" t="str">
        <f t="array" ref="H481">IF($A481="","",IFERROR(1/(1/MIN(IF((Batches!$A$4:$A$1503=$A481)*(Batches!$C$4:$C$1503&lt;&gt;"")*(Batches!$K$4:$K$1503&gt;0),Batches!$C$4:$C$1503))),""))</f>
        <v/>
      </c>
      <c r="I481" s="18" t="str">
        <f t="shared" si="7"/>
        <v/>
      </c>
    </row>
    <row r="482" spans="1:9" x14ac:dyDescent="0.3">
      <c r="A482" s="17"/>
      <c r="B482" s="17"/>
      <c r="C482" s="17"/>
      <c r="D482" s="17"/>
      <c r="E482" s="17"/>
      <c r="F482" s="17"/>
      <c r="G482" s="18" t="str">
        <f>IF($A482="","",SUMIFS(Batches!$K:$K,Batches!$A:$A,$A482))</f>
        <v/>
      </c>
      <c r="H482" s="19" t="str">
        <f t="array" ref="H482">IF($A482="","",IFERROR(1/(1/MIN(IF((Batches!$A$4:$A$1503=$A482)*(Batches!$C$4:$C$1503&lt;&gt;"")*(Batches!$K$4:$K$1503&gt;0),Batches!$C$4:$C$1503))),""))</f>
        <v/>
      </c>
      <c r="I482" s="18" t="str">
        <f t="shared" si="7"/>
        <v/>
      </c>
    </row>
    <row r="483" spans="1:9" x14ac:dyDescent="0.3">
      <c r="A483" s="17"/>
      <c r="B483" s="17"/>
      <c r="C483" s="17"/>
      <c r="D483" s="17"/>
      <c r="E483" s="17"/>
      <c r="F483" s="17"/>
      <c r="G483" s="18" t="str">
        <f>IF($A483="","",SUMIFS(Batches!$K:$K,Batches!$A:$A,$A483))</f>
        <v/>
      </c>
      <c r="H483" s="19" t="str">
        <f t="array" ref="H483">IF($A483="","",IFERROR(1/(1/MIN(IF((Batches!$A$4:$A$1503=$A483)*(Batches!$C$4:$C$1503&lt;&gt;"")*(Batches!$K$4:$K$1503&gt;0),Batches!$C$4:$C$1503))),""))</f>
        <v/>
      </c>
      <c r="I483" s="18" t="str">
        <f t="shared" si="7"/>
        <v/>
      </c>
    </row>
    <row r="484" spans="1:9" x14ac:dyDescent="0.3">
      <c r="A484" s="17"/>
      <c r="B484" s="17"/>
      <c r="C484" s="17"/>
      <c r="D484" s="17"/>
      <c r="E484" s="17"/>
      <c r="F484" s="17"/>
      <c r="G484" s="18" t="str">
        <f>IF($A484="","",SUMIFS(Batches!$K:$K,Batches!$A:$A,$A484))</f>
        <v/>
      </c>
      <c r="H484" s="19" t="str">
        <f t="array" ref="H484">IF($A484="","",IFERROR(1/(1/MIN(IF((Batches!$A$4:$A$1503=$A484)*(Batches!$C$4:$C$1503&lt;&gt;"")*(Batches!$K$4:$K$1503&gt;0),Batches!$C$4:$C$1503))),""))</f>
        <v/>
      </c>
      <c r="I484" s="18" t="str">
        <f t="shared" si="7"/>
        <v/>
      </c>
    </row>
    <row r="485" spans="1:9" x14ac:dyDescent="0.3">
      <c r="A485" s="17"/>
      <c r="B485" s="17"/>
      <c r="C485" s="17"/>
      <c r="D485" s="17"/>
      <c r="E485" s="17"/>
      <c r="F485" s="17"/>
      <c r="G485" s="18" t="str">
        <f>IF($A485="","",SUMIFS(Batches!$K:$K,Batches!$A:$A,$A485))</f>
        <v/>
      </c>
      <c r="H485" s="19" t="str">
        <f t="array" ref="H485">IF($A485="","",IFERROR(1/(1/MIN(IF((Batches!$A$4:$A$1503=$A485)*(Batches!$C$4:$C$1503&lt;&gt;"")*(Batches!$K$4:$K$1503&gt;0),Batches!$C$4:$C$1503))),""))</f>
        <v/>
      </c>
      <c r="I485" s="18" t="str">
        <f t="shared" si="7"/>
        <v/>
      </c>
    </row>
    <row r="486" spans="1:9" x14ac:dyDescent="0.3">
      <c r="A486" s="17"/>
      <c r="B486" s="17"/>
      <c r="C486" s="17"/>
      <c r="D486" s="17"/>
      <c r="E486" s="17"/>
      <c r="F486" s="17"/>
      <c r="G486" s="18" t="str">
        <f>IF($A486="","",SUMIFS(Batches!$K:$K,Batches!$A:$A,$A486))</f>
        <v/>
      </c>
      <c r="H486" s="19" t="str">
        <f t="array" ref="H486">IF($A486="","",IFERROR(1/(1/MIN(IF((Batches!$A$4:$A$1503=$A486)*(Batches!$C$4:$C$1503&lt;&gt;"")*(Batches!$K$4:$K$1503&gt;0),Batches!$C$4:$C$1503))),""))</f>
        <v/>
      </c>
      <c r="I486" s="18" t="str">
        <f t="shared" si="7"/>
        <v/>
      </c>
    </row>
    <row r="487" spans="1:9" x14ac:dyDescent="0.3">
      <c r="A487" s="17"/>
      <c r="B487" s="17"/>
      <c r="C487" s="17"/>
      <c r="D487" s="17"/>
      <c r="E487" s="17"/>
      <c r="F487" s="17"/>
      <c r="G487" s="18" t="str">
        <f>IF($A487="","",SUMIFS(Batches!$K:$K,Batches!$A:$A,$A487))</f>
        <v/>
      </c>
      <c r="H487" s="19" t="str">
        <f t="array" ref="H487">IF($A487="","",IFERROR(1/(1/MIN(IF((Batches!$A$4:$A$1503=$A487)*(Batches!$C$4:$C$1503&lt;&gt;"")*(Batches!$K$4:$K$1503&gt;0),Batches!$C$4:$C$1503))),""))</f>
        <v/>
      </c>
      <c r="I487" s="18" t="str">
        <f t="shared" si="7"/>
        <v/>
      </c>
    </row>
    <row r="488" spans="1:9" x14ac:dyDescent="0.3">
      <c r="A488" s="17"/>
      <c r="B488" s="17"/>
      <c r="C488" s="17"/>
      <c r="D488" s="17"/>
      <c r="E488" s="17"/>
      <c r="F488" s="17"/>
      <c r="G488" s="18" t="str">
        <f>IF($A488="","",SUMIFS(Batches!$K:$K,Batches!$A:$A,$A488))</f>
        <v/>
      </c>
      <c r="H488" s="19" t="str">
        <f t="array" ref="H488">IF($A488="","",IFERROR(1/(1/MIN(IF((Batches!$A$4:$A$1503=$A488)*(Batches!$C$4:$C$1503&lt;&gt;"")*(Batches!$K$4:$K$1503&gt;0),Batches!$C$4:$C$1503))),""))</f>
        <v/>
      </c>
      <c r="I488" s="18" t="str">
        <f t="shared" si="7"/>
        <v/>
      </c>
    </row>
    <row r="489" spans="1:9" x14ac:dyDescent="0.3">
      <c r="A489" s="17"/>
      <c r="B489" s="17"/>
      <c r="C489" s="17"/>
      <c r="D489" s="17"/>
      <c r="E489" s="17"/>
      <c r="F489" s="17"/>
      <c r="G489" s="18" t="str">
        <f>IF($A489="","",SUMIFS(Batches!$K:$K,Batches!$A:$A,$A489))</f>
        <v/>
      </c>
      <c r="H489" s="19" t="str">
        <f t="array" ref="H489">IF($A489="","",IFERROR(1/(1/MIN(IF((Batches!$A$4:$A$1503=$A489)*(Batches!$C$4:$C$1503&lt;&gt;"")*(Batches!$K$4:$K$1503&gt;0),Batches!$C$4:$C$1503))),""))</f>
        <v/>
      </c>
      <c r="I489" s="18" t="str">
        <f t="shared" si="7"/>
        <v/>
      </c>
    </row>
    <row r="490" spans="1:9" x14ac:dyDescent="0.3">
      <c r="A490" s="17"/>
      <c r="B490" s="17"/>
      <c r="C490" s="17"/>
      <c r="D490" s="17"/>
      <c r="E490" s="17"/>
      <c r="F490" s="17"/>
      <c r="G490" s="18" t="str">
        <f>IF($A490="","",SUMIFS(Batches!$K:$K,Batches!$A:$A,$A490))</f>
        <v/>
      </c>
      <c r="H490" s="19" t="str">
        <f t="array" ref="H490">IF($A490="","",IFERROR(1/(1/MIN(IF((Batches!$A$4:$A$1503=$A490)*(Batches!$C$4:$C$1503&lt;&gt;"")*(Batches!$K$4:$K$1503&gt;0),Batches!$C$4:$C$1503))),""))</f>
        <v/>
      </c>
      <c r="I490" s="18" t="str">
        <f t="shared" si="7"/>
        <v/>
      </c>
    </row>
    <row r="491" spans="1:9" x14ac:dyDescent="0.3">
      <c r="A491" s="17"/>
      <c r="B491" s="17"/>
      <c r="C491" s="17"/>
      <c r="D491" s="17"/>
      <c r="E491" s="17"/>
      <c r="F491" s="17"/>
      <c r="G491" s="18" t="str">
        <f>IF($A491="","",SUMIFS(Batches!$K:$K,Batches!$A:$A,$A491))</f>
        <v/>
      </c>
      <c r="H491" s="19" t="str">
        <f t="array" ref="H491">IF($A491="","",IFERROR(1/(1/MIN(IF((Batches!$A$4:$A$1503=$A491)*(Batches!$C$4:$C$1503&lt;&gt;"")*(Batches!$K$4:$K$1503&gt;0),Batches!$C$4:$C$1503))),""))</f>
        <v/>
      </c>
      <c r="I491" s="18" t="str">
        <f t="shared" si="7"/>
        <v/>
      </c>
    </row>
    <row r="492" spans="1:9" x14ac:dyDescent="0.3">
      <c r="A492" s="17"/>
      <c r="B492" s="17"/>
      <c r="C492" s="17"/>
      <c r="D492" s="17"/>
      <c r="E492" s="17"/>
      <c r="F492" s="17"/>
      <c r="G492" s="18" t="str">
        <f>IF($A492="","",SUMIFS(Batches!$K:$K,Batches!$A:$A,$A492))</f>
        <v/>
      </c>
      <c r="H492" s="19" t="str">
        <f t="array" ref="H492">IF($A492="","",IFERROR(1/(1/MIN(IF((Batches!$A$4:$A$1503=$A492)*(Batches!$C$4:$C$1503&lt;&gt;"")*(Batches!$K$4:$K$1503&gt;0),Batches!$C$4:$C$1503))),""))</f>
        <v/>
      </c>
      <c r="I492" s="18" t="str">
        <f t="shared" si="7"/>
        <v/>
      </c>
    </row>
    <row r="493" spans="1:9" x14ac:dyDescent="0.3">
      <c r="A493" s="17"/>
      <c r="B493" s="17"/>
      <c r="C493" s="17"/>
      <c r="D493" s="17"/>
      <c r="E493" s="17"/>
      <c r="F493" s="17"/>
      <c r="G493" s="18" t="str">
        <f>IF($A493="","",SUMIFS(Batches!$K:$K,Batches!$A:$A,$A493))</f>
        <v/>
      </c>
      <c r="H493" s="19" t="str">
        <f t="array" ref="H493">IF($A493="","",IFERROR(1/(1/MIN(IF((Batches!$A$4:$A$1503=$A493)*(Batches!$C$4:$C$1503&lt;&gt;"")*(Batches!$K$4:$K$1503&gt;0),Batches!$C$4:$C$1503))),""))</f>
        <v/>
      </c>
      <c r="I493" s="18" t="str">
        <f t="shared" si="7"/>
        <v/>
      </c>
    </row>
    <row r="494" spans="1:9" x14ac:dyDescent="0.3">
      <c r="A494" s="17"/>
      <c r="B494" s="17"/>
      <c r="C494" s="17"/>
      <c r="D494" s="17"/>
      <c r="E494" s="17"/>
      <c r="F494" s="17"/>
      <c r="G494" s="18" t="str">
        <f>IF($A494="","",SUMIFS(Batches!$K:$K,Batches!$A:$A,$A494))</f>
        <v/>
      </c>
      <c r="H494" s="19" t="str">
        <f t="array" ref="H494">IF($A494="","",IFERROR(1/(1/MIN(IF((Batches!$A$4:$A$1503=$A494)*(Batches!$C$4:$C$1503&lt;&gt;"")*(Batches!$K$4:$K$1503&gt;0),Batches!$C$4:$C$1503))),""))</f>
        <v/>
      </c>
      <c r="I494" s="18" t="str">
        <f t="shared" si="7"/>
        <v/>
      </c>
    </row>
    <row r="495" spans="1:9" x14ac:dyDescent="0.3">
      <c r="A495" s="17"/>
      <c r="B495" s="17"/>
      <c r="C495" s="17"/>
      <c r="D495" s="17"/>
      <c r="E495" s="17"/>
      <c r="F495" s="17"/>
      <c r="G495" s="18" t="str">
        <f>IF($A495="","",SUMIFS(Batches!$K:$K,Batches!$A:$A,$A495))</f>
        <v/>
      </c>
      <c r="H495" s="19" t="str">
        <f t="array" ref="H495">IF($A495="","",IFERROR(1/(1/MIN(IF((Batches!$A$4:$A$1503=$A495)*(Batches!$C$4:$C$1503&lt;&gt;"")*(Batches!$K$4:$K$1503&gt;0),Batches!$C$4:$C$1503))),""))</f>
        <v/>
      </c>
      <c r="I495" s="18" t="str">
        <f t="shared" si="7"/>
        <v/>
      </c>
    </row>
    <row r="496" spans="1:9" x14ac:dyDescent="0.3">
      <c r="A496" s="17"/>
      <c r="B496" s="17"/>
      <c r="C496" s="17"/>
      <c r="D496" s="17"/>
      <c r="E496" s="17"/>
      <c r="F496" s="17"/>
      <c r="G496" s="18" t="str">
        <f>IF($A496="","",SUMIFS(Batches!$K:$K,Batches!$A:$A,$A496))</f>
        <v/>
      </c>
      <c r="H496" s="19" t="str">
        <f t="array" ref="H496">IF($A496="","",IFERROR(1/(1/MIN(IF((Batches!$A$4:$A$1503=$A496)*(Batches!$C$4:$C$1503&lt;&gt;"")*(Batches!$K$4:$K$1503&gt;0),Batches!$C$4:$C$1503))),""))</f>
        <v/>
      </c>
      <c r="I496" s="18" t="str">
        <f t="shared" si="7"/>
        <v/>
      </c>
    </row>
    <row r="497" spans="1:9" x14ac:dyDescent="0.3">
      <c r="A497" s="17"/>
      <c r="B497" s="17"/>
      <c r="C497" s="17"/>
      <c r="D497" s="17"/>
      <c r="E497" s="17"/>
      <c r="F497" s="17"/>
      <c r="G497" s="18" t="str">
        <f>IF($A497="","",SUMIFS(Batches!$K:$K,Batches!$A:$A,$A497))</f>
        <v/>
      </c>
      <c r="H497" s="19" t="str">
        <f t="array" ref="H497">IF($A497="","",IFERROR(1/(1/MIN(IF((Batches!$A$4:$A$1503=$A497)*(Batches!$C$4:$C$1503&lt;&gt;"")*(Batches!$K$4:$K$1503&gt;0),Batches!$C$4:$C$1503))),""))</f>
        <v/>
      </c>
      <c r="I497" s="18" t="str">
        <f t="shared" si="7"/>
        <v/>
      </c>
    </row>
    <row r="498" spans="1:9" x14ac:dyDescent="0.3">
      <c r="A498" s="17"/>
      <c r="B498" s="17"/>
      <c r="C498" s="17"/>
      <c r="D498" s="17"/>
      <c r="E498" s="17"/>
      <c r="F498" s="17"/>
      <c r="G498" s="18" t="str">
        <f>IF($A498="","",SUMIFS(Batches!$K:$K,Batches!$A:$A,$A498))</f>
        <v/>
      </c>
      <c r="H498" s="19" t="str">
        <f t="array" ref="H498">IF($A498="","",IFERROR(1/(1/MIN(IF((Batches!$A$4:$A$1503=$A498)*(Batches!$C$4:$C$1503&lt;&gt;"")*(Batches!$K$4:$K$1503&gt;0),Batches!$C$4:$C$1503))),""))</f>
        <v/>
      </c>
      <c r="I498" s="18" t="str">
        <f t="shared" si="7"/>
        <v/>
      </c>
    </row>
    <row r="499" spans="1:9" x14ac:dyDescent="0.3">
      <c r="A499" s="17"/>
      <c r="B499" s="17"/>
      <c r="C499" s="17"/>
      <c r="D499" s="17"/>
      <c r="E499" s="17"/>
      <c r="F499" s="17"/>
      <c r="G499" s="18" t="str">
        <f>IF($A499="","",SUMIFS(Batches!$K:$K,Batches!$A:$A,$A499))</f>
        <v/>
      </c>
      <c r="H499" s="19" t="str">
        <f t="array" ref="H499">IF($A499="","",IFERROR(1/(1/MIN(IF((Batches!$A$4:$A$1503=$A499)*(Batches!$C$4:$C$1503&lt;&gt;"")*(Batches!$K$4:$K$1503&gt;0),Batches!$C$4:$C$1503))),""))</f>
        <v/>
      </c>
      <c r="I499" s="18" t="str">
        <f t="shared" si="7"/>
        <v/>
      </c>
    </row>
    <row r="500" spans="1:9" x14ac:dyDescent="0.3">
      <c r="A500" s="17"/>
      <c r="B500" s="17"/>
      <c r="C500" s="17"/>
      <c r="D500" s="17"/>
      <c r="E500" s="17"/>
      <c r="F500" s="17"/>
      <c r="G500" s="18" t="str">
        <f>IF($A500="","",SUMIFS(Batches!$K:$K,Batches!$A:$A,$A500))</f>
        <v/>
      </c>
      <c r="H500" s="19" t="str">
        <f t="array" ref="H500">IF($A500="","",IFERROR(1/(1/MIN(IF((Batches!$A$4:$A$1503=$A500)*(Batches!$C$4:$C$1503&lt;&gt;"")*(Batches!$K$4:$K$1503&gt;0),Batches!$C$4:$C$1503))),""))</f>
        <v/>
      </c>
      <c r="I500" s="18" t="str">
        <f t="shared" si="7"/>
        <v/>
      </c>
    </row>
    <row r="501" spans="1:9" x14ac:dyDescent="0.3">
      <c r="A501" s="17"/>
      <c r="B501" s="17"/>
      <c r="C501" s="17"/>
      <c r="D501" s="17"/>
      <c r="E501" s="17"/>
      <c r="F501" s="17"/>
      <c r="G501" s="18" t="str">
        <f>IF($A501="","",SUMIFS(Batches!$K:$K,Batches!$A:$A,$A501))</f>
        <v/>
      </c>
      <c r="H501" s="19" t="str">
        <f t="array" ref="H501">IF($A501="","",IFERROR(1/(1/MIN(IF((Batches!$A$4:$A$1503=$A501)*(Batches!$C$4:$C$1503&lt;&gt;"")*(Batches!$K$4:$K$1503&gt;0),Batches!$C$4:$C$1503))),""))</f>
        <v/>
      </c>
      <c r="I501" s="18" t="str">
        <f t="shared" si="7"/>
        <v/>
      </c>
    </row>
    <row r="502" spans="1:9" x14ac:dyDescent="0.3">
      <c r="A502" s="17"/>
      <c r="B502" s="17"/>
      <c r="C502" s="17"/>
      <c r="D502" s="17"/>
      <c r="E502" s="17"/>
      <c r="F502" s="17"/>
      <c r="G502" s="18" t="str">
        <f>IF($A502="","",SUMIFS(Batches!$K:$K,Batches!$A:$A,$A502))</f>
        <v/>
      </c>
      <c r="H502" s="19" t="str">
        <f t="array" ref="H502">IF($A502="","",IFERROR(1/(1/MIN(IF((Batches!$A$4:$A$1503=$A502)*(Batches!$C$4:$C$1503&lt;&gt;"")*(Batches!$K$4:$K$1503&gt;0),Batches!$C$4:$C$1503))),""))</f>
        <v/>
      </c>
      <c r="I502" s="18" t="str">
        <f t="shared" si="7"/>
        <v/>
      </c>
    </row>
    <row r="503" spans="1:9" x14ac:dyDescent="0.3">
      <c r="A503" s="17"/>
      <c r="B503" s="17"/>
      <c r="C503" s="17"/>
      <c r="D503" s="17"/>
      <c r="E503" s="17"/>
      <c r="F503" s="17"/>
      <c r="G503" s="18" t="str">
        <f>IF($A503="","",SUMIFS(Batches!$K:$K,Batches!$A:$A,$A503))</f>
        <v/>
      </c>
      <c r="H503" s="19" t="str">
        <f t="array" ref="H503">IF($A503="","",IFERROR(1/(1/MIN(IF((Batches!$A$4:$A$1503=$A503)*(Batches!$C$4:$C$1503&lt;&gt;"")*(Batches!$K$4:$K$1503&gt;0),Batches!$C$4:$C$1503))),""))</f>
        <v/>
      </c>
      <c r="I503" s="18" t="str">
        <f t="shared" si="7"/>
        <v/>
      </c>
    </row>
  </sheetData>
  <conditionalFormatting sqref="I4:I503">
    <cfRule type="cellIs" dxfId="5" priority="1" operator="equal">
      <formula>"Reorder"</formula>
    </cfRule>
  </conditionalFormatting>
  <dataValidations count="1">
    <dataValidation type="list" allowBlank="1" sqref="B4:B503" xr:uid="{00000000-0002-0000-0200-000000000000}">
      <formula1>"Tablet,Capsule,Syrup,Injection,Ointment,Drops,Powder,Inhaler,Surgical,Consumable,Other"</formula1>
    </dataValidation>
  </dataValidations>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O15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34" customWidth="1"/>
    <col min="2" max="3" width="12" customWidth="1"/>
    <col min="4" max="4" width="22" customWidth="1"/>
    <col min="5" max="6" width="12" customWidth="1"/>
    <col min="7" max="7" width="10" customWidth="1"/>
    <col min="8" max="8" width="11" customWidth="1"/>
    <col min="9" max="12" width="10" customWidth="1"/>
    <col min="13" max="14" width="12" customWidth="1"/>
    <col min="15" max="15" width="22" customWidth="1"/>
  </cols>
  <sheetData>
    <row r="1" spans="1:15" ht="25.95" customHeight="1" x14ac:dyDescent="0.4">
      <c r="A1" s="1" t="s">
        <v>72</v>
      </c>
    </row>
    <row r="2" spans="1:15" x14ac:dyDescent="0.3">
      <c r="A2" s="2" t="s">
        <v>73</v>
      </c>
    </row>
    <row r="3" spans="1:15" ht="31.95" customHeight="1" x14ac:dyDescent="0.3">
      <c r="A3" s="16" t="s">
        <v>34</v>
      </c>
      <c r="B3" s="16" t="s">
        <v>74</v>
      </c>
      <c r="C3" s="16" t="s">
        <v>75</v>
      </c>
      <c r="D3" s="16" t="s">
        <v>76</v>
      </c>
      <c r="E3" s="16" t="s">
        <v>77</v>
      </c>
      <c r="F3" s="16" t="s">
        <v>78</v>
      </c>
      <c r="G3" s="16" t="s">
        <v>79</v>
      </c>
      <c r="H3" s="16" t="s">
        <v>80</v>
      </c>
      <c r="I3" s="16" t="s">
        <v>81</v>
      </c>
      <c r="J3" s="16" t="s">
        <v>82</v>
      </c>
      <c r="K3" s="16" t="s">
        <v>40</v>
      </c>
      <c r="L3" s="16" t="s">
        <v>83</v>
      </c>
      <c r="M3" s="16" t="s">
        <v>42</v>
      </c>
      <c r="N3" s="16" t="s">
        <v>84</v>
      </c>
      <c r="O3" s="16" t="s">
        <v>85</v>
      </c>
    </row>
    <row r="4" spans="1:15" x14ac:dyDescent="0.3">
      <c r="A4" s="17" t="s">
        <v>43</v>
      </c>
      <c r="B4" s="17" t="s">
        <v>86</v>
      </c>
      <c r="C4" s="20">
        <v>46326</v>
      </c>
      <c r="D4" s="17" t="s">
        <v>87</v>
      </c>
      <c r="E4" s="17" t="s">
        <v>88</v>
      </c>
      <c r="F4" s="20">
        <v>45928</v>
      </c>
      <c r="G4" s="17">
        <v>40</v>
      </c>
      <c r="H4" s="21">
        <v>9.5</v>
      </c>
      <c r="I4" s="21">
        <v>15</v>
      </c>
      <c r="J4" s="18">
        <f>IF($A4="","",SUMIFS(Issues!$D:$D,Issues!$B:$B,$A4,Issues!$C:$C,$B4))</f>
        <v>0</v>
      </c>
      <c r="K4" s="18">
        <f t="shared" ref="K4:K67" si="0">IF($A4="","",N($G4)-J4)</f>
        <v>40</v>
      </c>
      <c r="L4" s="18">
        <f ca="1">IF(OR($A4="",$C4=""),"",$C4-Settings!$B$4)</f>
        <v>-2</v>
      </c>
      <c r="M4" s="18" t="str">
        <f ca="1">IF($A4="","",IF(K4&lt;=0,"Nil stock",IF($C4="","OK",IF($C4&lt;Settings!$B$4,"Expired",IF(L4&lt;=Settings!$B$5,"Near expiry","OK")))))</f>
        <v>Expired</v>
      </c>
      <c r="N4" s="22">
        <f t="shared" ref="N4:N67" si="1">IF($A4="","",MAX(0,K4)*N($H4))</f>
        <v>380</v>
      </c>
      <c r="O4" s="17" t="s">
        <v>89</v>
      </c>
    </row>
    <row r="5" spans="1:15" x14ac:dyDescent="0.3">
      <c r="A5" s="17" t="s">
        <v>43</v>
      </c>
      <c r="B5" s="17" t="s">
        <v>90</v>
      </c>
      <c r="C5" s="20">
        <v>46783</v>
      </c>
      <c r="D5" s="17" t="s">
        <v>87</v>
      </c>
      <c r="E5" s="17" t="s">
        <v>91</v>
      </c>
      <c r="F5" s="20">
        <v>46298</v>
      </c>
      <c r="G5" s="17">
        <v>100</v>
      </c>
      <c r="H5" s="21">
        <v>9.8000000000000007</v>
      </c>
      <c r="I5" s="21">
        <v>15.5</v>
      </c>
      <c r="J5" s="18">
        <f>IF($A5="","",SUMIFS(Issues!$D:$D,Issues!$B:$B,$A5,Issues!$C:$C,$B5))</f>
        <v>18</v>
      </c>
      <c r="K5" s="18">
        <f t="shared" si="0"/>
        <v>82</v>
      </c>
      <c r="L5" s="18">
        <f ca="1">IF(OR($A5="",$C5=""),"",$C5-Settings!$B$4)</f>
        <v>455</v>
      </c>
      <c r="M5" s="18" t="str">
        <f ca="1">IF($A5="","",IF(K5&lt;=0,"Nil stock",IF($C5="","OK",IF($C5&lt;Settings!$B$4,"Expired",IF(L5&lt;=Settings!$B$5,"Near expiry","OK")))))</f>
        <v>OK</v>
      </c>
      <c r="N5" s="22">
        <f t="shared" si="1"/>
        <v>803.6</v>
      </c>
      <c r="O5" s="17"/>
    </row>
    <row r="6" spans="1:15" x14ac:dyDescent="0.3">
      <c r="A6" s="17" t="s">
        <v>48</v>
      </c>
      <c r="B6" s="17" t="s">
        <v>92</v>
      </c>
      <c r="C6" s="20">
        <v>46387</v>
      </c>
      <c r="D6" s="17" t="s">
        <v>93</v>
      </c>
      <c r="E6" s="17" t="s">
        <v>94</v>
      </c>
      <c r="F6" s="20">
        <v>46028</v>
      </c>
      <c r="G6" s="17">
        <v>50</v>
      </c>
      <c r="H6" s="21">
        <v>14</v>
      </c>
      <c r="I6" s="21">
        <v>22</v>
      </c>
      <c r="J6" s="18">
        <f>IF($A6="","",SUMIFS(Issues!$D:$D,Issues!$B:$B,$A6,Issues!$C:$C,$B6))</f>
        <v>4</v>
      </c>
      <c r="K6" s="18">
        <f t="shared" si="0"/>
        <v>46</v>
      </c>
      <c r="L6" s="18">
        <f ca="1">IF(OR($A6="",$C6=""),"",$C6-Settings!$B$4)</f>
        <v>59</v>
      </c>
      <c r="M6" s="18" t="str">
        <f ca="1">IF($A6="","",IF(K6&lt;=0,"Nil stock",IF($C6="","OK",IF($C6&lt;Settings!$B$4,"Expired",IF(L6&lt;=Settings!$B$5,"Near expiry","OK")))))</f>
        <v>Near expiry</v>
      </c>
      <c r="N6" s="22">
        <f t="shared" si="1"/>
        <v>644</v>
      </c>
      <c r="O6" s="17"/>
    </row>
    <row r="7" spans="1:15" x14ac:dyDescent="0.3">
      <c r="A7" s="17" t="s">
        <v>49</v>
      </c>
      <c r="B7" s="17" t="s">
        <v>95</v>
      </c>
      <c r="C7" s="20">
        <v>46538</v>
      </c>
      <c r="D7" s="17" t="s">
        <v>93</v>
      </c>
      <c r="E7" s="17" t="s">
        <v>96</v>
      </c>
      <c r="F7" s="20">
        <v>46238</v>
      </c>
      <c r="G7" s="17">
        <v>60</v>
      </c>
      <c r="H7" s="21">
        <v>62</v>
      </c>
      <c r="I7" s="21">
        <v>98</v>
      </c>
      <c r="J7" s="18">
        <f>IF($A7="","",SUMIFS(Issues!$D:$D,Issues!$B:$B,$A7,Issues!$C:$C,$B7))</f>
        <v>5</v>
      </c>
      <c r="K7" s="18">
        <f t="shared" si="0"/>
        <v>55</v>
      </c>
      <c r="L7" s="18">
        <f ca="1">IF(OR($A7="",$C7=""),"",$C7-Settings!$B$4)</f>
        <v>210</v>
      </c>
      <c r="M7" s="18" t="str">
        <f ca="1">IF($A7="","",IF(K7&lt;=0,"Nil stock",IF($C7="","OK",IF($C7&lt;Settings!$B$4,"Expired",IF(L7&lt;=Settings!$B$5,"Near expiry","OK")))))</f>
        <v>OK</v>
      </c>
      <c r="N7" s="22">
        <f t="shared" si="1"/>
        <v>3410</v>
      </c>
      <c r="O7" s="17"/>
    </row>
    <row r="8" spans="1:15" x14ac:dyDescent="0.3">
      <c r="A8" s="17" t="s">
        <v>52</v>
      </c>
      <c r="B8" s="17" t="s">
        <v>97</v>
      </c>
      <c r="C8" s="20">
        <v>46418</v>
      </c>
      <c r="D8" s="17" t="s">
        <v>87</v>
      </c>
      <c r="E8" s="17" t="s">
        <v>98</v>
      </c>
      <c r="F8" s="20">
        <v>46178</v>
      </c>
      <c r="G8" s="17">
        <v>120</v>
      </c>
      <c r="H8" s="21">
        <v>16</v>
      </c>
      <c r="I8" s="21">
        <v>21</v>
      </c>
      <c r="J8" s="18">
        <f>IF($A8="","",SUMIFS(Issues!$D:$D,Issues!$B:$B,$A8,Issues!$C:$C,$B8))</f>
        <v>10</v>
      </c>
      <c r="K8" s="18">
        <f t="shared" si="0"/>
        <v>110</v>
      </c>
      <c r="L8" s="18">
        <f ca="1">IF(OR($A8="",$C8=""),"",$C8-Settings!$B$4)</f>
        <v>90</v>
      </c>
      <c r="M8" s="18" t="str">
        <f ca="1">IF($A8="","",IF(K8&lt;=0,"Nil stock",IF($C8="","OK",IF($C8&lt;Settings!$B$4,"Expired",IF(L8&lt;=Settings!$B$5,"Near expiry","OK")))))</f>
        <v>Near expiry</v>
      </c>
      <c r="N8" s="22">
        <f t="shared" si="1"/>
        <v>1760</v>
      </c>
      <c r="O8" s="17"/>
    </row>
    <row r="9" spans="1:15" x14ac:dyDescent="0.3">
      <c r="A9" s="17" t="s">
        <v>56</v>
      </c>
      <c r="B9" s="17" t="s">
        <v>99</v>
      </c>
      <c r="C9" s="20">
        <v>46356</v>
      </c>
      <c r="D9" s="17" t="s">
        <v>100</v>
      </c>
      <c r="E9" s="17" t="s">
        <v>101</v>
      </c>
      <c r="F9" s="20">
        <v>46008</v>
      </c>
      <c r="G9" s="17">
        <v>12</v>
      </c>
      <c r="H9" s="21">
        <v>68</v>
      </c>
      <c r="I9" s="21">
        <v>105</v>
      </c>
      <c r="J9" s="18">
        <f>IF($A9="","",SUMIFS(Issues!$D:$D,Issues!$B:$B,$A9,Issues!$C:$C,$B9))</f>
        <v>3</v>
      </c>
      <c r="K9" s="18">
        <f t="shared" si="0"/>
        <v>9</v>
      </c>
      <c r="L9" s="18">
        <f ca="1">IF(OR($A9="",$C9=""),"",$C9-Settings!$B$4)</f>
        <v>28</v>
      </c>
      <c r="M9" s="18" t="str">
        <f ca="1">IF($A9="","",IF(K9&lt;=0,"Nil stock",IF($C9="","OK",IF($C9&lt;Settings!$B$4,"Expired",IF(L9&lt;=Settings!$B$5,"Near expiry","OK")))))</f>
        <v>Near expiry</v>
      </c>
      <c r="N9" s="22">
        <f t="shared" si="1"/>
        <v>612</v>
      </c>
      <c r="O9" s="17"/>
    </row>
    <row r="10" spans="1:15" x14ac:dyDescent="0.3">
      <c r="A10" s="17" t="s">
        <v>60</v>
      </c>
      <c r="B10" s="17" t="s">
        <v>102</v>
      </c>
      <c r="C10" s="20">
        <v>47238</v>
      </c>
      <c r="D10" s="17" t="s">
        <v>100</v>
      </c>
      <c r="E10" s="17" t="s">
        <v>103</v>
      </c>
      <c r="F10" s="20">
        <v>46268</v>
      </c>
      <c r="G10" s="17">
        <v>500</v>
      </c>
      <c r="H10" s="21">
        <v>4.2</v>
      </c>
      <c r="I10" s="21">
        <v>7</v>
      </c>
      <c r="J10" s="18">
        <f>IF($A10="","",SUMIFS(Issues!$D:$D,Issues!$B:$B,$A10,Issues!$C:$C,$B10))</f>
        <v>40</v>
      </c>
      <c r="K10" s="18">
        <f t="shared" si="0"/>
        <v>460</v>
      </c>
      <c r="L10" s="18">
        <f ca="1">IF(OR($A10="",$C10=""),"",$C10-Settings!$B$4)</f>
        <v>910</v>
      </c>
      <c r="M10" s="18" t="str">
        <f ca="1">IF($A10="","",IF(K10&lt;=0,"Nil stock",IF($C10="","OK",IF($C10&lt;Settings!$B$4,"Expired",IF(L10&lt;=Settings!$B$5,"Near expiry","OK")))))</f>
        <v>OK</v>
      </c>
      <c r="N10" s="22">
        <f t="shared" si="1"/>
        <v>1932</v>
      </c>
      <c r="O10" s="17"/>
    </row>
    <row r="11" spans="1:15" x14ac:dyDescent="0.3">
      <c r="A11" s="17" t="s">
        <v>65</v>
      </c>
      <c r="B11" s="17" t="s">
        <v>104</v>
      </c>
      <c r="C11" s="20"/>
      <c r="D11" s="17" t="s">
        <v>100</v>
      </c>
      <c r="E11" s="17" t="s">
        <v>103</v>
      </c>
      <c r="F11" s="20">
        <v>46268</v>
      </c>
      <c r="G11" s="17">
        <v>10</v>
      </c>
      <c r="H11" s="21">
        <v>145</v>
      </c>
      <c r="I11" s="21">
        <v>210</v>
      </c>
      <c r="J11" s="18">
        <f>IF($A11="","",SUMIFS(Issues!$D:$D,Issues!$B:$B,$A11,Issues!$C:$C,$B11))</f>
        <v>0</v>
      </c>
      <c r="K11" s="18">
        <f t="shared" si="0"/>
        <v>10</v>
      </c>
      <c r="L11" s="18" t="str">
        <f>IF(OR($A11="",$C11=""),"",$C11-Settings!$B$4)</f>
        <v/>
      </c>
      <c r="M11" s="18" t="str">
        <f>IF($A11="","",IF(K11&lt;=0,"Nil stock",IF($C11="","OK",IF($C11&lt;Settings!$B$4,"Expired",IF(L11&lt;=Settings!$B$5,"Near expiry","OK")))))</f>
        <v>OK</v>
      </c>
      <c r="N11" s="22">
        <f t="shared" si="1"/>
        <v>1450</v>
      </c>
      <c r="O11" s="17"/>
    </row>
    <row r="12" spans="1:15" x14ac:dyDescent="0.3">
      <c r="A12" s="17" t="s">
        <v>69</v>
      </c>
      <c r="B12" s="17" t="s">
        <v>105</v>
      </c>
      <c r="C12" s="20">
        <v>46843</v>
      </c>
      <c r="D12" s="17" t="s">
        <v>93</v>
      </c>
      <c r="E12" s="17" t="s">
        <v>106</v>
      </c>
      <c r="F12" s="20">
        <v>46318</v>
      </c>
      <c r="G12" s="17">
        <v>48</v>
      </c>
      <c r="H12" s="21">
        <v>22</v>
      </c>
      <c r="I12" s="21">
        <v>35</v>
      </c>
      <c r="J12" s="18">
        <f>IF($A12="","",SUMIFS(Issues!$D:$D,Issues!$B:$B,$A12,Issues!$C:$C,$B12))</f>
        <v>6</v>
      </c>
      <c r="K12" s="18">
        <f t="shared" si="0"/>
        <v>42</v>
      </c>
      <c r="L12" s="18">
        <f ca="1">IF(OR($A12="",$C12=""),"",$C12-Settings!$B$4)</f>
        <v>515</v>
      </c>
      <c r="M12" s="18" t="str">
        <f ca="1">IF($A12="","",IF(K12&lt;=0,"Nil stock",IF($C12="","OK",IF($C12&lt;Settings!$B$4,"Expired",IF(L12&lt;=Settings!$B$5,"Near expiry","OK")))))</f>
        <v>OK</v>
      </c>
      <c r="N12" s="22">
        <f t="shared" si="1"/>
        <v>924</v>
      </c>
      <c r="O12" s="17"/>
    </row>
    <row r="13" spans="1:15" x14ac:dyDescent="0.3">
      <c r="A13" s="17"/>
      <c r="B13" s="17"/>
      <c r="C13" s="20"/>
      <c r="D13" s="17"/>
      <c r="E13" s="17"/>
      <c r="F13" s="20"/>
      <c r="G13" s="17"/>
      <c r="H13" s="21"/>
      <c r="I13" s="21"/>
      <c r="J13" s="18" t="str">
        <f>IF($A13="","",SUMIFS(Issues!$D:$D,Issues!$B:$B,$A13,Issues!$C:$C,$B13))</f>
        <v/>
      </c>
      <c r="K13" s="18" t="str">
        <f t="shared" si="0"/>
        <v/>
      </c>
      <c r="L13" s="18" t="str">
        <f>IF(OR($A13="",$C13=""),"",$C13-Settings!$B$4)</f>
        <v/>
      </c>
      <c r="M13" s="18" t="str">
        <f>IF($A13="","",IF(K13&lt;=0,"Nil stock",IF($C13="","OK",IF($C13&lt;Settings!$B$4,"Expired",IF(L13&lt;=Settings!$B$5,"Near expiry","OK")))))</f>
        <v/>
      </c>
      <c r="N13" s="22" t="str">
        <f t="shared" si="1"/>
        <v/>
      </c>
      <c r="O13" s="17"/>
    </row>
    <row r="14" spans="1:15" x14ac:dyDescent="0.3">
      <c r="A14" s="17"/>
      <c r="B14" s="17"/>
      <c r="C14" s="20"/>
      <c r="D14" s="17"/>
      <c r="E14" s="17"/>
      <c r="F14" s="20"/>
      <c r="G14" s="17"/>
      <c r="H14" s="21"/>
      <c r="I14" s="21"/>
      <c r="J14" s="18" t="str">
        <f>IF($A14="","",SUMIFS(Issues!$D:$D,Issues!$B:$B,$A14,Issues!$C:$C,$B14))</f>
        <v/>
      </c>
      <c r="K14" s="18" t="str">
        <f t="shared" si="0"/>
        <v/>
      </c>
      <c r="L14" s="18" t="str">
        <f>IF(OR($A14="",$C14=""),"",$C14-Settings!$B$4)</f>
        <v/>
      </c>
      <c r="M14" s="18" t="str">
        <f>IF($A14="","",IF(K14&lt;=0,"Nil stock",IF($C14="","OK",IF($C14&lt;Settings!$B$4,"Expired",IF(L14&lt;=Settings!$B$5,"Near expiry","OK")))))</f>
        <v/>
      </c>
      <c r="N14" s="22" t="str">
        <f t="shared" si="1"/>
        <v/>
      </c>
      <c r="O14" s="17"/>
    </row>
    <row r="15" spans="1:15" x14ac:dyDescent="0.3">
      <c r="A15" s="17"/>
      <c r="B15" s="17"/>
      <c r="C15" s="20"/>
      <c r="D15" s="17"/>
      <c r="E15" s="17"/>
      <c r="F15" s="20"/>
      <c r="G15" s="17"/>
      <c r="H15" s="21"/>
      <c r="I15" s="21"/>
      <c r="J15" s="18" t="str">
        <f>IF($A15="","",SUMIFS(Issues!$D:$D,Issues!$B:$B,$A15,Issues!$C:$C,$B15))</f>
        <v/>
      </c>
      <c r="K15" s="18" t="str">
        <f t="shared" si="0"/>
        <v/>
      </c>
      <c r="L15" s="18" t="str">
        <f>IF(OR($A15="",$C15=""),"",$C15-Settings!$B$4)</f>
        <v/>
      </c>
      <c r="M15" s="18" t="str">
        <f>IF($A15="","",IF(K15&lt;=0,"Nil stock",IF($C15="","OK",IF($C15&lt;Settings!$B$4,"Expired",IF(L15&lt;=Settings!$B$5,"Near expiry","OK")))))</f>
        <v/>
      </c>
      <c r="N15" s="22" t="str">
        <f t="shared" si="1"/>
        <v/>
      </c>
      <c r="O15" s="17"/>
    </row>
    <row r="16" spans="1:15" x14ac:dyDescent="0.3">
      <c r="A16" s="17"/>
      <c r="B16" s="17"/>
      <c r="C16" s="20"/>
      <c r="D16" s="17"/>
      <c r="E16" s="17"/>
      <c r="F16" s="20"/>
      <c r="G16" s="17"/>
      <c r="H16" s="21"/>
      <c r="I16" s="21"/>
      <c r="J16" s="18" t="str">
        <f>IF($A16="","",SUMIFS(Issues!$D:$D,Issues!$B:$B,$A16,Issues!$C:$C,$B16))</f>
        <v/>
      </c>
      <c r="K16" s="18" t="str">
        <f t="shared" si="0"/>
        <v/>
      </c>
      <c r="L16" s="18" t="str">
        <f>IF(OR($A16="",$C16=""),"",$C16-Settings!$B$4)</f>
        <v/>
      </c>
      <c r="M16" s="18" t="str">
        <f>IF($A16="","",IF(K16&lt;=0,"Nil stock",IF($C16="","OK",IF($C16&lt;Settings!$B$4,"Expired",IF(L16&lt;=Settings!$B$5,"Near expiry","OK")))))</f>
        <v/>
      </c>
      <c r="N16" s="22" t="str">
        <f t="shared" si="1"/>
        <v/>
      </c>
      <c r="O16" s="17"/>
    </row>
    <row r="17" spans="1:15" x14ac:dyDescent="0.3">
      <c r="A17" s="17"/>
      <c r="B17" s="17"/>
      <c r="C17" s="20"/>
      <c r="D17" s="17"/>
      <c r="E17" s="17"/>
      <c r="F17" s="20"/>
      <c r="G17" s="17"/>
      <c r="H17" s="21"/>
      <c r="I17" s="21"/>
      <c r="J17" s="18" t="str">
        <f>IF($A17="","",SUMIFS(Issues!$D:$D,Issues!$B:$B,$A17,Issues!$C:$C,$B17))</f>
        <v/>
      </c>
      <c r="K17" s="18" t="str">
        <f t="shared" si="0"/>
        <v/>
      </c>
      <c r="L17" s="18" t="str">
        <f>IF(OR($A17="",$C17=""),"",$C17-Settings!$B$4)</f>
        <v/>
      </c>
      <c r="M17" s="18" t="str">
        <f>IF($A17="","",IF(K17&lt;=0,"Nil stock",IF($C17="","OK",IF($C17&lt;Settings!$B$4,"Expired",IF(L17&lt;=Settings!$B$5,"Near expiry","OK")))))</f>
        <v/>
      </c>
      <c r="N17" s="22" t="str">
        <f t="shared" si="1"/>
        <v/>
      </c>
      <c r="O17" s="17"/>
    </row>
    <row r="18" spans="1:15" x14ac:dyDescent="0.3">
      <c r="A18" s="17"/>
      <c r="B18" s="17"/>
      <c r="C18" s="20"/>
      <c r="D18" s="17"/>
      <c r="E18" s="17"/>
      <c r="F18" s="20"/>
      <c r="G18" s="17"/>
      <c r="H18" s="21"/>
      <c r="I18" s="21"/>
      <c r="J18" s="18" t="str">
        <f>IF($A18="","",SUMIFS(Issues!$D:$D,Issues!$B:$B,$A18,Issues!$C:$C,$B18))</f>
        <v/>
      </c>
      <c r="K18" s="18" t="str">
        <f t="shared" si="0"/>
        <v/>
      </c>
      <c r="L18" s="18" t="str">
        <f>IF(OR($A18="",$C18=""),"",$C18-Settings!$B$4)</f>
        <v/>
      </c>
      <c r="M18" s="18" t="str">
        <f>IF($A18="","",IF(K18&lt;=0,"Nil stock",IF($C18="","OK",IF($C18&lt;Settings!$B$4,"Expired",IF(L18&lt;=Settings!$B$5,"Near expiry","OK")))))</f>
        <v/>
      </c>
      <c r="N18" s="22" t="str">
        <f t="shared" si="1"/>
        <v/>
      </c>
      <c r="O18" s="17"/>
    </row>
    <row r="19" spans="1:15" x14ac:dyDescent="0.3">
      <c r="A19" s="17"/>
      <c r="B19" s="17"/>
      <c r="C19" s="20"/>
      <c r="D19" s="17"/>
      <c r="E19" s="17"/>
      <c r="F19" s="20"/>
      <c r="G19" s="17"/>
      <c r="H19" s="21"/>
      <c r="I19" s="21"/>
      <c r="J19" s="18" t="str">
        <f>IF($A19="","",SUMIFS(Issues!$D:$D,Issues!$B:$B,$A19,Issues!$C:$C,$B19))</f>
        <v/>
      </c>
      <c r="K19" s="18" t="str">
        <f t="shared" si="0"/>
        <v/>
      </c>
      <c r="L19" s="18" t="str">
        <f>IF(OR($A19="",$C19=""),"",$C19-Settings!$B$4)</f>
        <v/>
      </c>
      <c r="M19" s="18" t="str">
        <f>IF($A19="","",IF(K19&lt;=0,"Nil stock",IF($C19="","OK",IF($C19&lt;Settings!$B$4,"Expired",IF(L19&lt;=Settings!$B$5,"Near expiry","OK")))))</f>
        <v/>
      </c>
      <c r="N19" s="22" t="str">
        <f t="shared" si="1"/>
        <v/>
      </c>
      <c r="O19" s="17"/>
    </row>
    <row r="20" spans="1:15" x14ac:dyDescent="0.3">
      <c r="A20" s="17"/>
      <c r="B20" s="17"/>
      <c r="C20" s="20"/>
      <c r="D20" s="17"/>
      <c r="E20" s="17"/>
      <c r="F20" s="20"/>
      <c r="G20" s="17"/>
      <c r="H20" s="21"/>
      <c r="I20" s="21"/>
      <c r="J20" s="18" t="str">
        <f>IF($A20="","",SUMIFS(Issues!$D:$D,Issues!$B:$B,$A20,Issues!$C:$C,$B20))</f>
        <v/>
      </c>
      <c r="K20" s="18" t="str">
        <f t="shared" si="0"/>
        <v/>
      </c>
      <c r="L20" s="18" t="str">
        <f>IF(OR($A20="",$C20=""),"",$C20-Settings!$B$4)</f>
        <v/>
      </c>
      <c r="M20" s="18" t="str">
        <f>IF($A20="","",IF(K20&lt;=0,"Nil stock",IF($C20="","OK",IF($C20&lt;Settings!$B$4,"Expired",IF(L20&lt;=Settings!$B$5,"Near expiry","OK")))))</f>
        <v/>
      </c>
      <c r="N20" s="22" t="str">
        <f t="shared" si="1"/>
        <v/>
      </c>
      <c r="O20" s="17"/>
    </row>
    <row r="21" spans="1:15" x14ac:dyDescent="0.3">
      <c r="A21" s="17"/>
      <c r="B21" s="17"/>
      <c r="C21" s="20"/>
      <c r="D21" s="17"/>
      <c r="E21" s="17"/>
      <c r="F21" s="20"/>
      <c r="G21" s="17"/>
      <c r="H21" s="21"/>
      <c r="I21" s="21"/>
      <c r="J21" s="18" t="str">
        <f>IF($A21="","",SUMIFS(Issues!$D:$D,Issues!$B:$B,$A21,Issues!$C:$C,$B21))</f>
        <v/>
      </c>
      <c r="K21" s="18" t="str">
        <f t="shared" si="0"/>
        <v/>
      </c>
      <c r="L21" s="18" t="str">
        <f>IF(OR($A21="",$C21=""),"",$C21-Settings!$B$4)</f>
        <v/>
      </c>
      <c r="M21" s="18" t="str">
        <f>IF($A21="","",IF(K21&lt;=0,"Nil stock",IF($C21="","OK",IF($C21&lt;Settings!$B$4,"Expired",IF(L21&lt;=Settings!$B$5,"Near expiry","OK")))))</f>
        <v/>
      </c>
      <c r="N21" s="22" t="str">
        <f t="shared" si="1"/>
        <v/>
      </c>
      <c r="O21" s="17"/>
    </row>
    <row r="22" spans="1:15" x14ac:dyDescent="0.3">
      <c r="A22" s="17"/>
      <c r="B22" s="17"/>
      <c r="C22" s="20"/>
      <c r="D22" s="17"/>
      <c r="E22" s="17"/>
      <c r="F22" s="20"/>
      <c r="G22" s="17"/>
      <c r="H22" s="21"/>
      <c r="I22" s="21"/>
      <c r="J22" s="18" t="str">
        <f>IF($A22="","",SUMIFS(Issues!$D:$D,Issues!$B:$B,$A22,Issues!$C:$C,$B22))</f>
        <v/>
      </c>
      <c r="K22" s="18" t="str">
        <f t="shared" si="0"/>
        <v/>
      </c>
      <c r="L22" s="18" t="str">
        <f>IF(OR($A22="",$C22=""),"",$C22-Settings!$B$4)</f>
        <v/>
      </c>
      <c r="M22" s="18" t="str">
        <f>IF($A22="","",IF(K22&lt;=0,"Nil stock",IF($C22="","OK",IF($C22&lt;Settings!$B$4,"Expired",IF(L22&lt;=Settings!$B$5,"Near expiry","OK")))))</f>
        <v/>
      </c>
      <c r="N22" s="22" t="str">
        <f t="shared" si="1"/>
        <v/>
      </c>
      <c r="O22" s="17"/>
    </row>
    <row r="23" spans="1:15" x14ac:dyDescent="0.3">
      <c r="A23" s="17"/>
      <c r="B23" s="17"/>
      <c r="C23" s="20"/>
      <c r="D23" s="17"/>
      <c r="E23" s="17"/>
      <c r="F23" s="20"/>
      <c r="G23" s="17"/>
      <c r="H23" s="21"/>
      <c r="I23" s="21"/>
      <c r="J23" s="18" t="str">
        <f>IF($A23="","",SUMIFS(Issues!$D:$D,Issues!$B:$B,$A23,Issues!$C:$C,$B23))</f>
        <v/>
      </c>
      <c r="K23" s="18" t="str">
        <f t="shared" si="0"/>
        <v/>
      </c>
      <c r="L23" s="18" t="str">
        <f>IF(OR($A23="",$C23=""),"",$C23-Settings!$B$4)</f>
        <v/>
      </c>
      <c r="M23" s="18" t="str">
        <f>IF($A23="","",IF(K23&lt;=0,"Nil stock",IF($C23="","OK",IF($C23&lt;Settings!$B$4,"Expired",IF(L23&lt;=Settings!$B$5,"Near expiry","OK")))))</f>
        <v/>
      </c>
      <c r="N23" s="22" t="str">
        <f t="shared" si="1"/>
        <v/>
      </c>
      <c r="O23" s="17"/>
    </row>
    <row r="24" spans="1:15" x14ac:dyDescent="0.3">
      <c r="A24" s="17"/>
      <c r="B24" s="17"/>
      <c r="C24" s="20"/>
      <c r="D24" s="17"/>
      <c r="E24" s="17"/>
      <c r="F24" s="20"/>
      <c r="G24" s="17"/>
      <c r="H24" s="21"/>
      <c r="I24" s="21"/>
      <c r="J24" s="18" t="str">
        <f>IF($A24="","",SUMIFS(Issues!$D:$D,Issues!$B:$B,$A24,Issues!$C:$C,$B24))</f>
        <v/>
      </c>
      <c r="K24" s="18" t="str">
        <f t="shared" si="0"/>
        <v/>
      </c>
      <c r="L24" s="18" t="str">
        <f>IF(OR($A24="",$C24=""),"",$C24-Settings!$B$4)</f>
        <v/>
      </c>
      <c r="M24" s="18" t="str">
        <f>IF($A24="","",IF(K24&lt;=0,"Nil stock",IF($C24="","OK",IF($C24&lt;Settings!$B$4,"Expired",IF(L24&lt;=Settings!$B$5,"Near expiry","OK")))))</f>
        <v/>
      </c>
      <c r="N24" s="22" t="str">
        <f t="shared" si="1"/>
        <v/>
      </c>
      <c r="O24" s="17"/>
    </row>
    <row r="25" spans="1:15" x14ac:dyDescent="0.3">
      <c r="A25" s="17"/>
      <c r="B25" s="17"/>
      <c r="C25" s="20"/>
      <c r="D25" s="17"/>
      <c r="E25" s="17"/>
      <c r="F25" s="20"/>
      <c r="G25" s="17"/>
      <c r="H25" s="21"/>
      <c r="I25" s="21"/>
      <c r="J25" s="18" t="str">
        <f>IF($A25="","",SUMIFS(Issues!$D:$D,Issues!$B:$B,$A25,Issues!$C:$C,$B25))</f>
        <v/>
      </c>
      <c r="K25" s="18" t="str">
        <f t="shared" si="0"/>
        <v/>
      </c>
      <c r="L25" s="18" t="str">
        <f>IF(OR($A25="",$C25=""),"",$C25-Settings!$B$4)</f>
        <v/>
      </c>
      <c r="M25" s="18" t="str">
        <f>IF($A25="","",IF(K25&lt;=0,"Nil stock",IF($C25="","OK",IF($C25&lt;Settings!$B$4,"Expired",IF(L25&lt;=Settings!$B$5,"Near expiry","OK")))))</f>
        <v/>
      </c>
      <c r="N25" s="22" t="str">
        <f t="shared" si="1"/>
        <v/>
      </c>
      <c r="O25" s="17"/>
    </row>
    <row r="26" spans="1:15" x14ac:dyDescent="0.3">
      <c r="A26" s="17"/>
      <c r="B26" s="17"/>
      <c r="C26" s="20"/>
      <c r="D26" s="17"/>
      <c r="E26" s="17"/>
      <c r="F26" s="20"/>
      <c r="G26" s="17"/>
      <c r="H26" s="21"/>
      <c r="I26" s="21"/>
      <c r="J26" s="18" t="str">
        <f>IF($A26="","",SUMIFS(Issues!$D:$D,Issues!$B:$B,$A26,Issues!$C:$C,$B26))</f>
        <v/>
      </c>
      <c r="K26" s="18" t="str">
        <f t="shared" si="0"/>
        <v/>
      </c>
      <c r="L26" s="18" t="str">
        <f>IF(OR($A26="",$C26=""),"",$C26-Settings!$B$4)</f>
        <v/>
      </c>
      <c r="M26" s="18" t="str">
        <f>IF($A26="","",IF(K26&lt;=0,"Nil stock",IF($C26="","OK",IF($C26&lt;Settings!$B$4,"Expired",IF(L26&lt;=Settings!$B$5,"Near expiry","OK")))))</f>
        <v/>
      </c>
      <c r="N26" s="22" t="str">
        <f t="shared" si="1"/>
        <v/>
      </c>
      <c r="O26" s="17"/>
    </row>
    <row r="27" spans="1:15" x14ac:dyDescent="0.3">
      <c r="A27" s="17"/>
      <c r="B27" s="17"/>
      <c r="C27" s="20"/>
      <c r="D27" s="17"/>
      <c r="E27" s="17"/>
      <c r="F27" s="20"/>
      <c r="G27" s="17"/>
      <c r="H27" s="21"/>
      <c r="I27" s="21"/>
      <c r="J27" s="18" t="str">
        <f>IF($A27="","",SUMIFS(Issues!$D:$D,Issues!$B:$B,$A27,Issues!$C:$C,$B27))</f>
        <v/>
      </c>
      <c r="K27" s="18" t="str">
        <f t="shared" si="0"/>
        <v/>
      </c>
      <c r="L27" s="18" t="str">
        <f>IF(OR($A27="",$C27=""),"",$C27-Settings!$B$4)</f>
        <v/>
      </c>
      <c r="M27" s="18" t="str">
        <f>IF($A27="","",IF(K27&lt;=0,"Nil stock",IF($C27="","OK",IF($C27&lt;Settings!$B$4,"Expired",IF(L27&lt;=Settings!$B$5,"Near expiry","OK")))))</f>
        <v/>
      </c>
      <c r="N27" s="22" t="str">
        <f t="shared" si="1"/>
        <v/>
      </c>
      <c r="O27" s="17"/>
    </row>
    <row r="28" spans="1:15" x14ac:dyDescent="0.3">
      <c r="A28" s="17"/>
      <c r="B28" s="17"/>
      <c r="C28" s="20"/>
      <c r="D28" s="17"/>
      <c r="E28" s="17"/>
      <c r="F28" s="20"/>
      <c r="G28" s="17"/>
      <c r="H28" s="21"/>
      <c r="I28" s="21"/>
      <c r="J28" s="18" t="str">
        <f>IF($A28="","",SUMIFS(Issues!$D:$D,Issues!$B:$B,$A28,Issues!$C:$C,$B28))</f>
        <v/>
      </c>
      <c r="K28" s="18" t="str">
        <f t="shared" si="0"/>
        <v/>
      </c>
      <c r="L28" s="18" t="str">
        <f>IF(OR($A28="",$C28=""),"",$C28-Settings!$B$4)</f>
        <v/>
      </c>
      <c r="M28" s="18" t="str">
        <f>IF($A28="","",IF(K28&lt;=0,"Nil stock",IF($C28="","OK",IF($C28&lt;Settings!$B$4,"Expired",IF(L28&lt;=Settings!$B$5,"Near expiry","OK")))))</f>
        <v/>
      </c>
      <c r="N28" s="22" t="str">
        <f t="shared" si="1"/>
        <v/>
      </c>
      <c r="O28" s="17"/>
    </row>
    <row r="29" spans="1:15" x14ac:dyDescent="0.3">
      <c r="A29" s="17"/>
      <c r="B29" s="17"/>
      <c r="C29" s="20"/>
      <c r="D29" s="17"/>
      <c r="E29" s="17"/>
      <c r="F29" s="20"/>
      <c r="G29" s="17"/>
      <c r="H29" s="21"/>
      <c r="I29" s="21"/>
      <c r="J29" s="18" t="str">
        <f>IF($A29="","",SUMIFS(Issues!$D:$D,Issues!$B:$B,$A29,Issues!$C:$C,$B29))</f>
        <v/>
      </c>
      <c r="K29" s="18" t="str">
        <f t="shared" si="0"/>
        <v/>
      </c>
      <c r="L29" s="18" t="str">
        <f>IF(OR($A29="",$C29=""),"",$C29-Settings!$B$4)</f>
        <v/>
      </c>
      <c r="M29" s="18" t="str">
        <f>IF($A29="","",IF(K29&lt;=0,"Nil stock",IF($C29="","OK",IF($C29&lt;Settings!$B$4,"Expired",IF(L29&lt;=Settings!$B$5,"Near expiry","OK")))))</f>
        <v/>
      </c>
      <c r="N29" s="22" t="str">
        <f t="shared" si="1"/>
        <v/>
      </c>
      <c r="O29" s="17"/>
    </row>
    <row r="30" spans="1:15" x14ac:dyDescent="0.3">
      <c r="A30" s="17"/>
      <c r="B30" s="17"/>
      <c r="C30" s="20"/>
      <c r="D30" s="17"/>
      <c r="E30" s="17"/>
      <c r="F30" s="20"/>
      <c r="G30" s="17"/>
      <c r="H30" s="21"/>
      <c r="I30" s="21"/>
      <c r="J30" s="18" t="str">
        <f>IF($A30="","",SUMIFS(Issues!$D:$D,Issues!$B:$B,$A30,Issues!$C:$C,$B30))</f>
        <v/>
      </c>
      <c r="K30" s="18" t="str">
        <f t="shared" si="0"/>
        <v/>
      </c>
      <c r="L30" s="18" t="str">
        <f>IF(OR($A30="",$C30=""),"",$C30-Settings!$B$4)</f>
        <v/>
      </c>
      <c r="M30" s="18" t="str">
        <f>IF($A30="","",IF(K30&lt;=0,"Nil stock",IF($C30="","OK",IF($C30&lt;Settings!$B$4,"Expired",IF(L30&lt;=Settings!$B$5,"Near expiry","OK")))))</f>
        <v/>
      </c>
      <c r="N30" s="22" t="str">
        <f t="shared" si="1"/>
        <v/>
      </c>
      <c r="O30" s="17"/>
    </row>
    <row r="31" spans="1:15" x14ac:dyDescent="0.3">
      <c r="A31" s="17"/>
      <c r="B31" s="17"/>
      <c r="C31" s="20"/>
      <c r="D31" s="17"/>
      <c r="E31" s="17"/>
      <c r="F31" s="20"/>
      <c r="G31" s="17"/>
      <c r="H31" s="21"/>
      <c r="I31" s="21"/>
      <c r="J31" s="18" t="str">
        <f>IF($A31="","",SUMIFS(Issues!$D:$D,Issues!$B:$B,$A31,Issues!$C:$C,$B31))</f>
        <v/>
      </c>
      <c r="K31" s="18" t="str">
        <f t="shared" si="0"/>
        <v/>
      </c>
      <c r="L31" s="18" t="str">
        <f>IF(OR($A31="",$C31=""),"",$C31-Settings!$B$4)</f>
        <v/>
      </c>
      <c r="M31" s="18" t="str">
        <f>IF($A31="","",IF(K31&lt;=0,"Nil stock",IF($C31="","OK",IF($C31&lt;Settings!$B$4,"Expired",IF(L31&lt;=Settings!$B$5,"Near expiry","OK")))))</f>
        <v/>
      </c>
      <c r="N31" s="22" t="str">
        <f t="shared" si="1"/>
        <v/>
      </c>
      <c r="O31" s="17"/>
    </row>
    <row r="32" spans="1:15" x14ac:dyDescent="0.3">
      <c r="A32" s="17"/>
      <c r="B32" s="17"/>
      <c r="C32" s="20"/>
      <c r="D32" s="17"/>
      <c r="E32" s="17"/>
      <c r="F32" s="20"/>
      <c r="G32" s="17"/>
      <c r="H32" s="21"/>
      <c r="I32" s="21"/>
      <c r="J32" s="18" t="str">
        <f>IF($A32="","",SUMIFS(Issues!$D:$D,Issues!$B:$B,$A32,Issues!$C:$C,$B32))</f>
        <v/>
      </c>
      <c r="K32" s="18" t="str">
        <f t="shared" si="0"/>
        <v/>
      </c>
      <c r="L32" s="18" t="str">
        <f>IF(OR($A32="",$C32=""),"",$C32-Settings!$B$4)</f>
        <v/>
      </c>
      <c r="M32" s="18" t="str">
        <f>IF($A32="","",IF(K32&lt;=0,"Nil stock",IF($C32="","OK",IF($C32&lt;Settings!$B$4,"Expired",IF(L32&lt;=Settings!$B$5,"Near expiry","OK")))))</f>
        <v/>
      </c>
      <c r="N32" s="22" t="str">
        <f t="shared" si="1"/>
        <v/>
      </c>
      <c r="O32" s="17"/>
    </row>
    <row r="33" spans="1:15" x14ac:dyDescent="0.3">
      <c r="A33" s="17"/>
      <c r="B33" s="17"/>
      <c r="C33" s="20"/>
      <c r="D33" s="17"/>
      <c r="E33" s="17"/>
      <c r="F33" s="20"/>
      <c r="G33" s="17"/>
      <c r="H33" s="21"/>
      <c r="I33" s="21"/>
      <c r="J33" s="18" t="str">
        <f>IF($A33="","",SUMIFS(Issues!$D:$D,Issues!$B:$B,$A33,Issues!$C:$C,$B33))</f>
        <v/>
      </c>
      <c r="K33" s="18" t="str">
        <f t="shared" si="0"/>
        <v/>
      </c>
      <c r="L33" s="18" t="str">
        <f>IF(OR($A33="",$C33=""),"",$C33-Settings!$B$4)</f>
        <v/>
      </c>
      <c r="M33" s="18" t="str">
        <f>IF($A33="","",IF(K33&lt;=0,"Nil stock",IF($C33="","OK",IF($C33&lt;Settings!$B$4,"Expired",IF(L33&lt;=Settings!$B$5,"Near expiry","OK")))))</f>
        <v/>
      </c>
      <c r="N33" s="22" t="str">
        <f t="shared" si="1"/>
        <v/>
      </c>
      <c r="O33" s="17"/>
    </row>
    <row r="34" spans="1:15" x14ac:dyDescent="0.3">
      <c r="A34" s="17"/>
      <c r="B34" s="17"/>
      <c r="C34" s="20"/>
      <c r="D34" s="17"/>
      <c r="E34" s="17"/>
      <c r="F34" s="20"/>
      <c r="G34" s="17"/>
      <c r="H34" s="21"/>
      <c r="I34" s="21"/>
      <c r="J34" s="18" t="str">
        <f>IF($A34="","",SUMIFS(Issues!$D:$D,Issues!$B:$B,$A34,Issues!$C:$C,$B34))</f>
        <v/>
      </c>
      <c r="K34" s="18" t="str">
        <f t="shared" si="0"/>
        <v/>
      </c>
      <c r="L34" s="18" t="str">
        <f>IF(OR($A34="",$C34=""),"",$C34-Settings!$B$4)</f>
        <v/>
      </c>
      <c r="M34" s="18" t="str">
        <f>IF($A34="","",IF(K34&lt;=0,"Nil stock",IF($C34="","OK",IF($C34&lt;Settings!$B$4,"Expired",IF(L34&lt;=Settings!$B$5,"Near expiry","OK")))))</f>
        <v/>
      </c>
      <c r="N34" s="22" t="str">
        <f t="shared" si="1"/>
        <v/>
      </c>
      <c r="O34" s="17"/>
    </row>
    <row r="35" spans="1:15" x14ac:dyDescent="0.3">
      <c r="A35" s="17"/>
      <c r="B35" s="17"/>
      <c r="C35" s="20"/>
      <c r="D35" s="17"/>
      <c r="E35" s="17"/>
      <c r="F35" s="20"/>
      <c r="G35" s="17"/>
      <c r="H35" s="21"/>
      <c r="I35" s="21"/>
      <c r="J35" s="18" t="str">
        <f>IF($A35="","",SUMIFS(Issues!$D:$D,Issues!$B:$B,$A35,Issues!$C:$C,$B35))</f>
        <v/>
      </c>
      <c r="K35" s="18" t="str">
        <f t="shared" si="0"/>
        <v/>
      </c>
      <c r="L35" s="18" t="str">
        <f>IF(OR($A35="",$C35=""),"",$C35-Settings!$B$4)</f>
        <v/>
      </c>
      <c r="M35" s="18" t="str">
        <f>IF($A35="","",IF(K35&lt;=0,"Nil stock",IF($C35="","OK",IF($C35&lt;Settings!$B$4,"Expired",IF(L35&lt;=Settings!$B$5,"Near expiry","OK")))))</f>
        <v/>
      </c>
      <c r="N35" s="22" t="str">
        <f t="shared" si="1"/>
        <v/>
      </c>
      <c r="O35" s="17"/>
    </row>
    <row r="36" spans="1:15" x14ac:dyDescent="0.3">
      <c r="A36" s="17"/>
      <c r="B36" s="17"/>
      <c r="C36" s="20"/>
      <c r="D36" s="17"/>
      <c r="E36" s="17"/>
      <c r="F36" s="20"/>
      <c r="G36" s="17"/>
      <c r="H36" s="21"/>
      <c r="I36" s="21"/>
      <c r="J36" s="18" t="str">
        <f>IF($A36="","",SUMIFS(Issues!$D:$D,Issues!$B:$B,$A36,Issues!$C:$C,$B36))</f>
        <v/>
      </c>
      <c r="K36" s="18" t="str">
        <f t="shared" si="0"/>
        <v/>
      </c>
      <c r="L36" s="18" t="str">
        <f>IF(OR($A36="",$C36=""),"",$C36-Settings!$B$4)</f>
        <v/>
      </c>
      <c r="M36" s="18" t="str">
        <f>IF($A36="","",IF(K36&lt;=0,"Nil stock",IF($C36="","OK",IF($C36&lt;Settings!$B$4,"Expired",IF(L36&lt;=Settings!$B$5,"Near expiry","OK")))))</f>
        <v/>
      </c>
      <c r="N36" s="22" t="str">
        <f t="shared" si="1"/>
        <v/>
      </c>
      <c r="O36" s="17"/>
    </row>
    <row r="37" spans="1:15" x14ac:dyDescent="0.3">
      <c r="A37" s="17"/>
      <c r="B37" s="17"/>
      <c r="C37" s="20"/>
      <c r="D37" s="17"/>
      <c r="E37" s="17"/>
      <c r="F37" s="20"/>
      <c r="G37" s="17"/>
      <c r="H37" s="21"/>
      <c r="I37" s="21"/>
      <c r="J37" s="18" t="str">
        <f>IF($A37="","",SUMIFS(Issues!$D:$D,Issues!$B:$B,$A37,Issues!$C:$C,$B37))</f>
        <v/>
      </c>
      <c r="K37" s="18" t="str">
        <f t="shared" si="0"/>
        <v/>
      </c>
      <c r="L37" s="18" t="str">
        <f>IF(OR($A37="",$C37=""),"",$C37-Settings!$B$4)</f>
        <v/>
      </c>
      <c r="M37" s="18" t="str">
        <f>IF($A37="","",IF(K37&lt;=0,"Nil stock",IF($C37="","OK",IF($C37&lt;Settings!$B$4,"Expired",IF(L37&lt;=Settings!$B$5,"Near expiry","OK")))))</f>
        <v/>
      </c>
      <c r="N37" s="22" t="str">
        <f t="shared" si="1"/>
        <v/>
      </c>
      <c r="O37" s="17"/>
    </row>
    <row r="38" spans="1:15" x14ac:dyDescent="0.3">
      <c r="A38" s="17"/>
      <c r="B38" s="17"/>
      <c r="C38" s="20"/>
      <c r="D38" s="17"/>
      <c r="E38" s="17"/>
      <c r="F38" s="20"/>
      <c r="G38" s="17"/>
      <c r="H38" s="21"/>
      <c r="I38" s="21"/>
      <c r="J38" s="18" t="str">
        <f>IF($A38="","",SUMIFS(Issues!$D:$D,Issues!$B:$B,$A38,Issues!$C:$C,$B38))</f>
        <v/>
      </c>
      <c r="K38" s="18" t="str">
        <f t="shared" si="0"/>
        <v/>
      </c>
      <c r="L38" s="18" t="str">
        <f>IF(OR($A38="",$C38=""),"",$C38-Settings!$B$4)</f>
        <v/>
      </c>
      <c r="M38" s="18" t="str">
        <f>IF($A38="","",IF(K38&lt;=0,"Nil stock",IF($C38="","OK",IF($C38&lt;Settings!$B$4,"Expired",IF(L38&lt;=Settings!$B$5,"Near expiry","OK")))))</f>
        <v/>
      </c>
      <c r="N38" s="22" t="str">
        <f t="shared" si="1"/>
        <v/>
      </c>
      <c r="O38" s="17"/>
    </row>
    <row r="39" spans="1:15" x14ac:dyDescent="0.3">
      <c r="A39" s="17"/>
      <c r="B39" s="17"/>
      <c r="C39" s="20"/>
      <c r="D39" s="17"/>
      <c r="E39" s="17"/>
      <c r="F39" s="20"/>
      <c r="G39" s="17"/>
      <c r="H39" s="21"/>
      <c r="I39" s="21"/>
      <c r="J39" s="18" t="str">
        <f>IF($A39="","",SUMIFS(Issues!$D:$D,Issues!$B:$B,$A39,Issues!$C:$C,$B39))</f>
        <v/>
      </c>
      <c r="K39" s="18" t="str">
        <f t="shared" si="0"/>
        <v/>
      </c>
      <c r="L39" s="18" t="str">
        <f>IF(OR($A39="",$C39=""),"",$C39-Settings!$B$4)</f>
        <v/>
      </c>
      <c r="M39" s="18" t="str">
        <f>IF($A39="","",IF(K39&lt;=0,"Nil stock",IF($C39="","OK",IF($C39&lt;Settings!$B$4,"Expired",IF(L39&lt;=Settings!$B$5,"Near expiry","OK")))))</f>
        <v/>
      </c>
      <c r="N39" s="22" t="str">
        <f t="shared" si="1"/>
        <v/>
      </c>
      <c r="O39" s="17"/>
    </row>
    <row r="40" spans="1:15" x14ac:dyDescent="0.3">
      <c r="A40" s="17"/>
      <c r="B40" s="17"/>
      <c r="C40" s="20"/>
      <c r="D40" s="17"/>
      <c r="E40" s="17"/>
      <c r="F40" s="20"/>
      <c r="G40" s="17"/>
      <c r="H40" s="21"/>
      <c r="I40" s="21"/>
      <c r="J40" s="18" t="str">
        <f>IF($A40="","",SUMIFS(Issues!$D:$D,Issues!$B:$B,$A40,Issues!$C:$C,$B40))</f>
        <v/>
      </c>
      <c r="K40" s="18" t="str">
        <f t="shared" si="0"/>
        <v/>
      </c>
      <c r="L40" s="18" t="str">
        <f>IF(OR($A40="",$C40=""),"",$C40-Settings!$B$4)</f>
        <v/>
      </c>
      <c r="M40" s="18" t="str">
        <f>IF($A40="","",IF(K40&lt;=0,"Nil stock",IF($C40="","OK",IF($C40&lt;Settings!$B$4,"Expired",IF(L40&lt;=Settings!$B$5,"Near expiry","OK")))))</f>
        <v/>
      </c>
      <c r="N40" s="22" t="str">
        <f t="shared" si="1"/>
        <v/>
      </c>
      <c r="O40" s="17"/>
    </row>
    <row r="41" spans="1:15" x14ac:dyDescent="0.3">
      <c r="A41" s="17"/>
      <c r="B41" s="17"/>
      <c r="C41" s="20"/>
      <c r="D41" s="17"/>
      <c r="E41" s="17"/>
      <c r="F41" s="20"/>
      <c r="G41" s="17"/>
      <c r="H41" s="21"/>
      <c r="I41" s="21"/>
      <c r="J41" s="18" t="str">
        <f>IF($A41="","",SUMIFS(Issues!$D:$D,Issues!$B:$B,$A41,Issues!$C:$C,$B41))</f>
        <v/>
      </c>
      <c r="K41" s="18" t="str">
        <f t="shared" si="0"/>
        <v/>
      </c>
      <c r="L41" s="18" t="str">
        <f>IF(OR($A41="",$C41=""),"",$C41-Settings!$B$4)</f>
        <v/>
      </c>
      <c r="M41" s="18" t="str">
        <f>IF($A41="","",IF(K41&lt;=0,"Nil stock",IF($C41="","OK",IF($C41&lt;Settings!$B$4,"Expired",IF(L41&lt;=Settings!$B$5,"Near expiry","OK")))))</f>
        <v/>
      </c>
      <c r="N41" s="22" t="str">
        <f t="shared" si="1"/>
        <v/>
      </c>
      <c r="O41" s="17"/>
    </row>
    <row r="42" spans="1:15" x14ac:dyDescent="0.3">
      <c r="A42" s="17"/>
      <c r="B42" s="17"/>
      <c r="C42" s="20"/>
      <c r="D42" s="17"/>
      <c r="E42" s="17"/>
      <c r="F42" s="20"/>
      <c r="G42" s="17"/>
      <c r="H42" s="21"/>
      <c r="I42" s="21"/>
      <c r="J42" s="18" t="str">
        <f>IF($A42="","",SUMIFS(Issues!$D:$D,Issues!$B:$B,$A42,Issues!$C:$C,$B42))</f>
        <v/>
      </c>
      <c r="K42" s="18" t="str">
        <f t="shared" si="0"/>
        <v/>
      </c>
      <c r="L42" s="18" t="str">
        <f>IF(OR($A42="",$C42=""),"",$C42-Settings!$B$4)</f>
        <v/>
      </c>
      <c r="M42" s="18" t="str">
        <f>IF($A42="","",IF(K42&lt;=0,"Nil stock",IF($C42="","OK",IF($C42&lt;Settings!$B$4,"Expired",IF(L42&lt;=Settings!$B$5,"Near expiry","OK")))))</f>
        <v/>
      </c>
      <c r="N42" s="22" t="str">
        <f t="shared" si="1"/>
        <v/>
      </c>
      <c r="O42" s="17"/>
    </row>
    <row r="43" spans="1:15" x14ac:dyDescent="0.3">
      <c r="A43" s="17"/>
      <c r="B43" s="17"/>
      <c r="C43" s="20"/>
      <c r="D43" s="17"/>
      <c r="E43" s="17"/>
      <c r="F43" s="20"/>
      <c r="G43" s="17"/>
      <c r="H43" s="21"/>
      <c r="I43" s="21"/>
      <c r="J43" s="18" t="str">
        <f>IF($A43="","",SUMIFS(Issues!$D:$D,Issues!$B:$B,$A43,Issues!$C:$C,$B43))</f>
        <v/>
      </c>
      <c r="K43" s="18" t="str">
        <f t="shared" si="0"/>
        <v/>
      </c>
      <c r="L43" s="18" t="str">
        <f>IF(OR($A43="",$C43=""),"",$C43-Settings!$B$4)</f>
        <v/>
      </c>
      <c r="M43" s="18" t="str">
        <f>IF($A43="","",IF(K43&lt;=0,"Nil stock",IF($C43="","OK",IF($C43&lt;Settings!$B$4,"Expired",IF(L43&lt;=Settings!$B$5,"Near expiry","OK")))))</f>
        <v/>
      </c>
      <c r="N43" s="22" t="str">
        <f t="shared" si="1"/>
        <v/>
      </c>
      <c r="O43" s="17"/>
    </row>
    <row r="44" spans="1:15" x14ac:dyDescent="0.3">
      <c r="A44" s="17"/>
      <c r="B44" s="17"/>
      <c r="C44" s="20"/>
      <c r="D44" s="17"/>
      <c r="E44" s="17"/>
      <c r="F44" s="20"/>
      <c r="G44" s="17"/>
      <c r="H44" s="21"/>
      <c r="I44" s="21"/>
      <c r="J44" s="18" t="str">
        <f>IF($A44="","",SUMIFS(Issues!$D:$D,Issues!$B:$B,$A44,Issues!$C:$C,$B44))</f>
        <v/>
      </c>
      <c r="K44" s="18" t="str">
        <f t="shared" si="0"/>
        <v/>
      </c>
      <c r="L44" s="18" t="str">
        <f>IF(OR($A44="",$C44=""),"",$C44-Settings!$B$4)</f>
        <v/>
      </c>
      <c r="M44" s="18" t="str">
        <f>IF($A44="","",IF(K44&lt;=0,"Nil stock",IF($C44="","OK",IF($C44&lt;Settings!$B$4,"Expired",IF(L44&lt;=Settings!$B$5,"Near expiry","OK")))))</f>
        <v/>
      </c>
      <c r="N44" s="22" t="str">
        <f t="shared" si="1"/>
        <v/>
      </c>
      <c r="O44" s="17"/>
    </row>
    <row r="45" spans="1:15" x14ac:dyDescent="0.3">
      <c r="A45" s="17"/>
      <c r="B45" s="17"/>
      <c r="C45" s="20"/>
      <c r="D45" s="17"/>
      <c r="E45" s="17"/>
      <c r="F45" s="20"/>
      <c r="G45" s="17"/>
      <c r="H45" s="21"/>
      <c r="I45" s="21"/>
      <c r="J45" s="18" t="str">
        <f>IF($A45="","",SUMIFS(Issues!$D:$D,Issues!$B:$B,$A45,Issues!$C:$C,$B45))</f>
        <v/>
      </c>
      <c r="K45" s="18" t="str">
        <f t="shared" si="0"/>
        <v/>
      </c>
      <c r="L45" s="18" t="str">
        <f>IF(OR($A45="",$C45=""),"",$C45-Settings!$B$4)</f>
        <v/>
      </c>
      <c r="M45" s="18" t="str">
        <f>IF($A45="","",IF(K45&lt;=0,"Nil stock",IF($C45="","OK",IF($C45&lt;Settings!$B$4,"Expired",IF(L45&lt;=Settings!$B$5,"Near expiry","OK")))))</f>
        <v/>
      </c>
      <c r="N45" s="22" t="str">
        <f t="shared" si="1"/>
        <v/>
      </c>
      <c r="O45" s="17"/>
    </row>
    <row r="46" spans="1:15" x14ac:dyDescent="0.3">
      <c r="A46" s="17"/>
      <c r="B46" s="17"/>
      <c r="C46" s="20"/>
      <c r="D46" s="17"/>
      <c r="E46" s="17"/>
      <c r="F46" s="20"/>
      <c r="G46" s="17"/>
      <c r="H46" s="21"/>
      <c r="I46" s="21"/>
      <c r="J46" s="18" t="str">
        <f>IF($A46="","",SUMIFS(Issues!$D:$D,Issues!$B:$B,$A46,Issues!$C:$C,$B46))</f>
        <v/>
      </c>
      <c r="K46" s="18" t="str">
        <f t="shared" si="0"/>
        <v/>
      </c>
      <c r="L46" s="18" t="str">
        <f>IF(OR($A46="",$C46=""),"",$C46-Settings!$B$4)</f>
        <v/>
      </c>
      <c r="M46" s="18" t="str">
        <f>IF($A46="","",IF(K46&lt;=0,"Nil stock",IF($C46="","OK",IF($C46&lt;Settings!$B$4,"Expired",IF(L46&lt;=Settings!$B$5,"Near expiry","OK")))))</f>
        <v/>
      </c>
      <c r="N46" s="22" t="str">
        <f t="shared" si="1"/>
        <v/>
      </c>
      <c r="O46" s="17"/>
    </row>
    <row r="47" spans="1:15" x14ac:dyDescent="0.3">
      <c r="A47" s="17"/>
      <c r="B47" s="17"/>
      <c r="C47" s="20"/>
      <c r="D47" s="17"/>
      <c r="E47" s="17"/>
      <c r="F47" s="20"/>
      <c r="G47" s="17"/>
      <c r="H47" s="21"/>
      <c r="I47" s="21"/>
      <c r="J47" s="18" t="str">
        <f>IF($A47="","",SUMIFS(Issues!$D:$D,Issues!$B:$B,$A47,Issues!$C:$C,$B47))</f>
        <v/>
      </c>
      <c r="K47" s="18" t="str">
        <f t="shared" si="0"/>
        <v/>
      </c>
      <c r="L47" s="18" t="str">
        <f>IF(OR($A47="",$C47=""),"",$C47-Settings!$B$4)</f>
        <v/>
      </c>
      <c r="M47" s="18" t="str">
        <f>IF($A47="","",IF(K47&lt;=0,"Nil stock",IF($C47="","OK",IF($C47&lt;Settings!$B$4,"Expired",IF(L47&lt;=Settings!$B$5,"Near expiry","OK")))))</f>
        <v/>
      </c>
      <c r="N47" s="22" t="str">
        <f t="shared" si="1"/>
        <v/>
      </c>
      <c r="O47" s="17"/>
    </row>
    <row r="48" spans="1:15" x14ac:dyDescent="0.3">
      <c r="A48" s="17"/>
      <c r="B48" s="17"/>
      <c r="C48" s="20"/>
      <c r="D48" s="17"/>
      <c r="E48" s="17"/>
      <c r="F48" s="20"/>
      <c r="G48" s="17"/>
      <c r="H48" s="21"/>
      <c r="I48" s="21"/>
      <c r="J48" s="18" t="str">
        <f>IF($A48="","",SUMIFS(Issues!$D:$D,Issues!$B:$B,$A48,Issues!$C:$C,$B48))</f>
        <v/>
      </c>
      <c r="K48" s="18" t="str">
        <f t="shared" si="0"/>
        <v/>
      </c>
      <c r="L48" s="18" t="str">
        <f>IF(OR($A48="",$C48=""),"",$C48-Settings!$B$4)</f>
        <v/>
      </c>
      <c r="M48" s="18" t="str">
        <f>IF($A48="","",IF(K48&lt;=0,"Nil stock",IF($C48="","OK",IF($C48&lt;Settings!$B$4,"Expired",IF(L48&lt;=Settings!$B$5,"Near expiry","OK")))))</f>
        <v/>
      </c>
      <c r="N48" s="22" t="str">
        <f t="shared" si="1"/>
        <v/>
      </c>
      <c r="O48" s="17"/>
    </row>
    <row r="49" spans="1:15" x14ac:dyDescent="0.3">
      <c r="A49" s="17"/>
      <c r="B49" s="17"/>
      <c r="C49" s="20"/>
      <c r="D49" s="17"/>
      <c r="E49" s="17"/>
      <c r="F49" s="20"/>
      <c r="G49" s="17"/>
      <c r="H49" s="21"/>
      <c r="I49" s="21"/>
      <c r="J49" s="18" t="str">
        <f>IF($A49="","",SUMIFS(Issues!$D:$D,Issues!$B:$B,$A49,Issues!$C:$C,$B49))</f>
        <v/>
      </c>
      <c r="K49" s="18" t="str">
        <f t="shared" si="0"/>
        <v/>
      </c>
      <c r="L49" s="18" t="str">
        <f>IF(OR($A49="",$C49=""),"",$C49-Settings!$B$4)</f>
        <v/>
      </c>
      <c r="M49" s="18" t="str">
        <f>IF($A49="","",IF(K49&lt;=0,"Nil stock",IF($C49="","OK",IF($C49&lt;Settings!$B$4,"Expired",IF(L49&lt;=Settings!$B$5,"Near expiry","OK")))))</f>
        <v/>
      </c>
      <c r="N49" s="22" t="str">
        <f t="shared" si="1"/>
        <v/>
      </c>
      <c r="O49" s="17"/>
    </row>
    <row r="50" spans="1:15" x14ac:dyDescent="0.3">
      <c r="A50" s="17"/>
      <c r="B50" s="17"/>
      <c r="C50" s="20"/>
      <c r="D50" s="17"/>
      <c r="E50" s="17"/>
      <c r="F50" s="20"/>
      <c r="G50" s="17"/>
      <c r="H50" s="21"/>
      <c r="I50" s="21"/>
      <c r="J50" s="18" t="str">
        <f>IF($A50="","",SUMIFS(Issues!$D:$D,Issues!$B:$B,$A50,Issues!$C:$C,$B50))</f>
        <v/>
      </c>
      <c r="K50" s="18" t="str">
        <f t="shared" si="0"/>
        <v/>
      </c>
      <c r="L50" s="18" t="str">
        <f>IF(OR($A50="",$C50=""),"",$C50-Settings!$B$4)</f>
        <v/>
      </c>
      <c r="M50" s="18" t="str">
        <f>IF($A50="","",IF(K50&lt;=0,"Nil stock",IF($C50="","OK",IF($C50&lt;Settings!$B$4,"Expired",IF(L50&lt;=Settings!$B$5,"Near expiry","OK")))))</f>
        <v/>
      </c>
      <c r="N50" s="22" t="str">
        <f t="shared" si="1"/>
        <v/>
      </c>
      <c r="O50" s="17"/>
    </row>
    <row r="51" spans="1:15" x14ac:dyDescent="0.3">
      <c r="A51" s="17"/>
      <c r="B51" s="17"/>
      <c r="C51" s="20"/>
      <c r="D51" s="17"/>
      <c r="E51" s="17"/>
      <c r="F51" s="20"/>
      <c r="G51" s="17"/>
      <c r="H51" s="21"/>
      <c r="I51" s="21"/>
      <c r="J51" s="18" t="str">
        <f>IF($A51="","",SUMIFS(Issues!$D:$D,Issues!$B:$B,$A51,Issues!$C:$C,$B51))</f>
        <v/>
      </c>
      <c r="K51" s="18" t="str">
        <f t="shared" si="0"/>
        <v/>
      </c>
      <c r="L51" s="18" t="str">
        <f>IF(OR($A51="",$C51=""),"",$C51-Settings!$B$4)</f>
        <v/>
      </c>
      <c r="M51" s="18" t="str">
        <f>IF($A51="","",IF(K51&lt;=0,"Nil stock",IF($C51="","OK",IF($C51&lt;Settings!$B$4,"Expired",IF(L51&lt;=Settings!$B$5,"Near expiry","OK")))))</f>
        <v/>
      </c>
      <c r="N51" s="22" t="str">
        <f t="shared" si="1"/>
        <v/>
      </c>
      <c r="O51" s="17"/>
    </row>
    <row r="52" spans="1:15" x14ac:dyDescent="0.3">
      <c r="A52" s="17"/>
      <c r="B52" s="17"/>
      <c r="C52" s="20"/>
      <c r="D52" s="17"/>
      <c r="E52" s="17"/>
      <c r="F52" s="20"/>
      <c r="G52" s="17"/>
      <c r="H52" s="21"/>
      <c r="I52" s="21"/>
      <c r="J52" s="18" t="str">
        <f>IF($A52="","",SUMIFS(Issues!$D:$D,Issues!$B:$B,$A52,Issues!$C:$C,$B52))</f>
        <v/>
      </c>
      <c r="K52" s="18" t="str">
        <f t="shared" si="0"/>
        <v/>
      </c>
      <c r="L52" s="18" t="str">
        <f>IF(OR($A52="",$C52=""),"",$C52-Settings!$B$4)</f>
        <v/>
      </c>
      <c r="M52" s="18" t="str">
        <f>IF($A52="","",IF(K52&lt;=0,"Nil stock",IF($C52="","OK",IF($C52&lt;Settings!$B$4,"Expired",IF(L52&lt;=Settings!$B$5,"Near expiry","OK")))))</f>
        <v/>
      </c>
      <c r="N52" s="22" t="str">
        <f t="shared" si="1"/>
        <v/>
      </c>
      <c r="O52" s="17"/>
    </row>
    <row r="53" spans="1:15" x14ac:dyDescent="0.3">
      <c r="A53" s="17"/>
      <c r="B53" s="17"/>
      <c r="C53" s="20"/>
      <c r="D53" s="17"/>
      <c r="E53" s="17"/>
      <c r="F53" s="20"/>
      <c r="G53" s="17"/>
      <c r="H53" s="21"/>
      <c r="I53" s="21"/>
      <c r="J53" s="18" t="str">
        <f>IF($A53="","",SUMIFS(Issues!$D:$D,Issues!$B:$B,$A53,Issues!$C:$C,$B53))</f>
        <v/>
      </c>
      <c r="K53" s="18" t="str">
        <f t="shared" si="0"/>
        <v/>
      </c>
      <c r="L53" s="18" t="str">
        <f>IF(OR($A53="",$C53=""),"",$C53-Settings!$B$4)</f>
        <v/>
      </c>
      <c r="M53" s="18" t="str">
        <f>IF($A53="","",IF(K53&lt;=0,"Nil stock",IF($C53="","OK",IF($C53&lt;Settings!$B$4,"Expired",IF(L53&lt;=Settings!$B$5,"Near expiry","OK")))))</f>
        <v/>
      </c>
      <c r="N53" s="22" t="str">
        <f t="shared" si="1"/>
        <v/>
      </c>
      <c r="O53" s="17"/>
    </row>
    <row r="54" spans="1:15" x14ac:dyDescent="0.3">
      <c r="A54" s="17"/>
      <c r="B54" s="17"/>
      <c r="C54" s="20"/>
      <c r="D54" s="17"/>
      <c r="E54" s="17"/>
      <c r="F54" s="20"/>
      <c r="G54" s="17"/>
      <c r="H54" s="21"/>
      <c r="I54" s="21"/>
      <c r="J54" s="18" t="str">
        <f>IF($A54="","",SUMIFS(Issues!$D:$D,Issues!$B:$B,$A54,Issues!$C:$C,$B54))</f>
        <v/>
      </c>
      <c r="K54" s="18" t="str">
        <f t="shared" si="0"/>
        <v/>
      </c>
      <c r="L54" s="18" t="str">
        <f>IF(OR($A54="",$C54=""),"",$C54-Settings!$B$4)</f>
        <v/>
      </c>
      <c r="M54" s="18" t="str">
        <f>IF($A54="","",IF(K54&lt;=0,"Nil stock",IF($C54="","OK",IF($C54&lt;Settings!$B$4,"Expired",IF(L54&lt;=Settings!$B$5,"Near expiry","OK")))))</f>
        <v/>
      </c>
      <c r="N54" s="22" t="str">
        <f t="shared" si="1"/>
        <v/>
      </c>
      <c r="O54" s="17"/>
    </row>
    <row r="55" spans="1:15" x14ac:dyDescent="0.3">
      <c r="A55" s="17"/>
      <c r="B55" s="17"/>
      <c r="C55" s="20"/>
      <c r="D55" s="17"/>
      <c r="E55" s="17"/>
      <c r="F55" s="20"/>
      <c r="G55" s="17"/>
      <c r="H55" s="21"/>
      <c r="I55" s="21"/>
      <c r="J55" s="18" t="str">
        <f>IF($A55="","",SUMIFS(Issues!$D:$D,Issues!$B:$B,$A55,Issues!$C:$C,$B55))</f>
        <v/>
      </c>
      <c r="K55" s="18" t="str">
        <f t="shared" si="0"/>
        <v/>
      </c>
      <c r="L55" s="18" t="str">
        <f>IF(OR($A55="",$C55=""),"",$C55-Settings!$B$4)</f>
        <v/>
      </c>
      <c r="M55" s="18" t="str">
        <f>IF($A55="","",IF(K55&lt;=0,"Nil stock",IF($C55="","OK",IF($C55&lt;Settings!$B$4,"Expired",IF(L55&lt;=Settings!$B$5,"Near expiry","OK")))))</f>
        <v/>
      </c>
      <c r="N55" s="22" t="str">
        <f t="shared" si="1"/>
        <v/>
      </c>
      <c r="O55" s="17"/>
    </row>
    <row r="56" spans="1:15" x14ac:dyDescent="0.3">
      <c r="A56" s="17"/>
      <c r="B56" s="17"/>
      <c r="C56" s="20"/>
      <c r="D56" s="17"/>
      <c r="E56" s="17"/>
      <c r="F56" s="20"/>
      <c r="G56" s="17"/>
      <c r="H56" s="21"/>
      <c r="I56" s="21"/>
      <c r="J56" s="18" t="str">
        <f>IF($A56="","",SUMIFS(Issues!$D:$D,Issues!$B:$B,$A56,Issues!$C:$C,$B56))</f>
        <v/>
      </c>
      <c r="K56" s="18" t="str">
        <f t="shared" si="0"/>
        <v/>
      </c>
      <c r="L56" s="18" t="str">
        <f>IF(OR($A56="",$C56=""),"",$C56-Settings!$B$4)</f>
        <v/>
      </c>
      <c r="M56" s="18" t="str">
        <f>IF($A56="","",IF(K56&lt;=0,"Nil stock",IF($C56="","OK",IF($C56&lt;Settings!$B$4,"Expired",IF(L56&lt;=Settings!$B$5,"Near expiry","OK")))))</f>
        <v/>
      </c>
      <c r="N56" s="22" t="str">
        <f t="shared" si="1"/>
        <v/>
      </c>
      <c r="O56" s="17"/>
    </row>
    <row r="57" spans="1:15" x14ac:dyDescent="0.3">
      <c r="A57" s="17"/>
      <c r="B57" s="17"/>
      <c r="C57" s="20"/>
      <c r="D57" s="17"/>
      <c r="E57" s="17"/>
      <c r="F57" s="20"/>
      <c r="G57" s="17"/>
      <c r="H57" s="21"/>
      <c r="I57" s="21"/>
      <c r="J57" s="18" t="str">
        <f>IF($A57="","",SUMIFS(Issues!$D:$D,Issues!$B:$B,$A57,Issues!$C:$C,$B57))</f>
        <v/>
      </c>
      <c r="K57" s="18" t="str">
        <f t="shared" si="0"/>
        <v/>
      </c>
      <c r="L57" s="18" t="str">
        <f>IF(OR($A57="",$C57=""),"",$C57-Settings!$B$4)</f>
        <v/>
      </c>
      <c r="M57" s="18" t="str">
        <f>IF($A57="","",IF(K57&lt;=0,"Nil stock",IF($C57="","OK",IF($C57&lt;Settings!$B$4,"Expired",IF(L57&lt;=Settings!$B$5,"Near expiry","OK")))))</f>
        <v/>
      </c>
      <c r="N57" s="22" t="str">
        <f t="shared" si="1"/>
        <v/>
      </c>
      <c r="O57" s="17"/>
    </row>
    <row r="58" spans="1:15" x14ac:dyDescent="0.3">
      <c r="A58" s="17"/>
      <c r="B58" s="17"/>
      <c r="C58" s="20"/>
      <c r="D58" s="17"/>
      <c r="E58" s="17"/>
      <c r="F58" s="20"/>
      <c r="G58" s="17"/>
      <c r="H58" s="21"/>
      <c r="I58" s="21"/>
      <c r="J58" s="18" t="str">
        <f>IF($A58="","",SUMIFS(Issues!$D:$D,Issues!$B:$B,$A58,Issues!$C:$C,$B58))</f>
        <v/>
      </c>
      <c r="K58" s="18" t="str">
        <f t="shared" si="0"/>
        <v/>
      </c>
      <c r="L58" s="18" t="str">
        <f>IF(OR($A58="",$C58=""),"",$C58-Settings!$B$4)</f>
        <v/>
      </c>
      <c r="M58" s="18" t="str">
        <f>IF($A58="","",IF(K58&lt;=0,"Nil stock",IF($C58="","OK",IF($C58&lt;Settings!$B$4,"Expired",IF(L58&lt;=Settings!$B$5,"Near expiry","OK")))))</f>
        <v/>
      </c>
      <c r="N58" s="22" t="str">
        <f t="shared" si="1"/>
        <v/>
      </c>
      <c r="O58" s="17"/>
    </row>
    <row r="59" spans="1:15" x14ac:dyDescent="0.3">
      <c r="A59" s="17"/>
      <c r="B59" s="17"/>
      <c r="C59" s="20"/>
      <c r="D59" s="17"/>
      <c r="E59" s="17"/>
      <c r="F59" s="20"/>
      <c r="G59" s="17"/>
      <c r="H59" s="21"/>
      <c r="I59" s="21"/>
      <c r="J59" s="18" t="str">
        <f>IF($A59="","",SUMIFS(Issues!$D:$D,Issues!$B:$B,$A59,Issues!$C:$C,$B59))</f>
        <v/>
      </c>
      <c r="K59" s="18" t="str">
        <f t="shared" si="0"/>
        <v/>
      </c>
      <c r="L59" s="18" t="str">
        <f>IF(OR($A59="",$C59=""),"",$C59-Settings!$B$4)</f>
        <v/>
      </c>
      <c r="M59" s="18" t="str">
        <f>IF($A59="","",IF(K59&lt;=0,"Nil stock",IF($C59="","OK",IF($C59&lt;Settings!$B$4,"Expired",IF(L59&lt;=Settings!$B$5,"Near expiry","OK")))))</f>
        <v/>
      </c>
      <c r="N59" s="22" t="str">
        <f t="shared" si="1"/>
        <v/>
      </c>
      <c r="O59" s="17"/>
    </row>
    <row r="60" spans="1:15" x14ac:dyDescent="0.3">
      <c r="A60" s="17"/>
      <c r="B60" s="17"/>
      <c r="C60" s="20"/>
      <c r="D60" s="17"/>
      <c r="E60" s="17"/>
      <c r="F60" s="20"/>
      <c r="G60" s="17"/>
      <c r="H60" s="21"/>
      <c r="I60" s="21"/>
      <c r="J60" s="18" t="str">
        <f>IF($A60="","",SUMIFS(Issues!$D:$D,Issues!$B:$B,$A60,Issues!$C:$C,$B60))</f>
        <v/>
      </c>
      <c r="K60" s="18" t="str">
        <f t="shared" si="0"/>
        <v/>
      </c>
      <c r="L60" s="18" t="str">
        <f>IF(OR($A60="",$C60=""),"",$C60-Settings!$B$4)</f>
        <v/>
      </c>
      <c r="M60" s="18" t="str">
        <f>IF($A60="","",IF(K60&lt;=0,"Nil stock",IF($C60="","OK",IF($C60&lt;Settings!$B$4,"Expired",IF(L60&lt;=Settings!$B$5,"Near expiry","OK")))))</f>
        <v/>
      </c>
      <c r="N60" s="22" t="str">
        <f t="shared" si="1"/>
        <v/>
      </c>
      <c r="O60" s="17"/>
    </row>
    <row r="61" spans="1:15" x14ac:dyDescent="0.3">
      <c r="A61" s="17"/>
      <c r="B61" s="17"/>
      <c r="C61" s="20"/>
      <c r="D61" s="17"/>
      <c r="E61" s="17"/>
      <c r="F61" s="20"/>
      <c r="G61" s="17"/>
      <c r="H61" s="21"/>
      <c r="I61" s="21"/>
      <c r="J61" s="18" t="str">
        <f>IF($A61="","",SUMIFS(Issues!$D:$D,Issues!$B:$B,$A61,Issues!$C:$C,$B61))</f>
        <v/>
      </c>
      <c r="K61" s="18" t="str">
        <f t="shared" si="0"/>
        <v/>
      </c>
      <c r="L61" s="18" t="str">
        <f>IF(OR($A61="",$C61=""),"",$C61-Settings!$B$4)</f>
        <v/>
      </c>
      <c r="M61" s="18" t="str">
        <f>IF($A61="","",IF(K61&lt;=0,"Nil stock",IF($C61="","OK",IF($C61&lt;Settings!$B$4,"Expired",IF(L61&lt;=Settings!$B$5,"Near expiry","OK")))))</f>
        <v/>
      </c>
      <c r="N61" s="22" t="str">
        <f t="shared" si="1"/>
        <v/>
      </c>
      <c r="O61" s="17"/>
    </row>
    <row r="62" spans="1:15" x14ac:dyDescent="0.3">
      <c r="A62" s="17"/>
      <c r="B62" s="17"/>
      <c r="C62" s="20"/>
      <c r="D62" s="17"/>
      <c r="E62" s="17"/>
      <c r="F62" s="20"/>
      <c r="G62" s="17"/>
      <c r="H62" s="21"/>
      <c r="I62" s="21"/>
      <c r="J62" s="18" t="str">
        <f>IF($A62="","",SUMIFS(Issues!$D:$D,Issues!$B:$B,$A62,Issues!$C:$C,$B62))</f>
        <v/>
      </c>
      <c r="K62" s="18" t="str">
        <f t="shared" si="0"/>
        <v/>
      </c>
      <c r="L62" s="18" t="str">
        <f>IF(OR($A62="",$C62=""),"",$C62-Settings!$B$4)</f>
        <v/>
      </c>
      <c r="M62" s="18" t="str">
        <f>IF($A62="","",IF(K62&lt;=0,"Nil stock",IF($C62="","OK",IF($C62&lt;Settings!$B$4,"Expired",IF(L62&lt;=Settings!$B$5,"Near expiry","OK")))))</f>
        <v/>
      </c>
      <c r="N62" s="22" t="str">
        <f t="shared" si="1"/>
        <v/>
      </c>
      <c r="O62" s="17"/>
    </row>
    <row r="63" spans="1:15" x14ac:dyDescent="0.3">
      <c r="A63" s="17"/>
      <c r="B63" s="17"/>
      <c r="C63" s="20"/>
      <c r="D63" s="17"/>
      <c r="E63" s="17"/>
      <c r="F63" s="20"/>
      <c r="G63" s="17"/>
      <c r="H63" s="21"/>
      <c r="I63" s="21"/>
      <c r="J63" s="18" t="str">
        <f>IF($A63="","",SUMIFS(Issues!$D:$D,Issues!$B:$B,$A63,Issues!$C:$C,$B63))</f>
        <v/>
      </c>
      <c r="K63" s="18" t="str">
        <f t="shared" si="0"/>
        <v/>
      </c>
      <c r="L63" s="18" t="str">
        <f>IF(OR($A63="",$C63=""),"",$C63-Settings!$B$4)</f>
        <v/>
      </c>
      <c r="M63" s="18" t="str">
        <f>IF($A63="","",IF(K63&lt;=0,"Nil stock",IF($C63="","OK",IF($C63&lt;Settings!$B$4,"Expired",IF(L63&lt;=Settings!$B$5,"Near expiry","OK")))))</f>
        <v/>
      </c>
      <c r="N63" s="22" t="str">
        <f t="shared" si="1"/>
        <v/>
      </c>
      <c r="O63" s="17"/>
    </row>
    <row r="64" spans="1:15" x14ac:dyDescent="0.3">
      <c r="A64" s="17"/>
      <c r="B64" s="17"/>
      <c r="C64" s="20"/>
      <c r="D64" s="17"/>
      <c r="E64" s="17"/>
      <c r="F64" s="20"/>
      <c r="G64" s="17"/>
      <c r="H64" s="21"/>
      <c r="I64" s="21"/>
      <c r="J64" s="18" t="str">
        <f>IF($A64="","",SUMIFS(Issues!$D:$D,Issues!$B:$B,$A64,Issues!$C:$C,$B64))</f>
        <v/>
      </c>
      <c r="K64" s="18" t="str">
        <f t="shared" si="0"/>
        <v/>
      </c>
      <c r="L64" s="18" t="str">
        <f>IF(OR($A64="",$C64=""),"",$C64-Settings!$B$4)</f>
        <v/>
      </c>
      <c r="M64" s="18" t="str">
        <f>IF($A64="","",IF(K64&lt;=0,"Nil stock",IF($C64="","OK",IF($C64&lt;Settings!$B$4,"Expired",IF(L64&lt;=Settings!$B$5,"Near expiry","OK")))))</f>
        <v/>
      </c>
      <c r="N64" s="22" t="str">
        <f t="shared" si="1"/>
        <v/>
      </c>
      <c r="O64" s="17"/>
    </row>
    <row r="65" spans="1:15" x14ac:dyDescent="0.3">
      <c r="A65" s="17"/>
      <c r="B65" s="17"/>
      <c r="C65" s="20"/>
      <c r="D65" s="17"/>
      <c r="E65" s="17"/>
      <c r="F65" s="20"/>
      <c r="G65" s="17"/>
      <c r="H65" s="21"/>
      <c r="I65" s="21"/>
      <c r="J65" s="18" t="str">
        <f>IF($A65="","",SUMIFS(Issues!$D:$D,Issues!$B:$B,$A65,Issues!$C:$C,$B65))</f>
        <v/>
      </c>
      <c r="K65" s="18" t="str">
        <f t="shared" si="0"/>
        <v/>
      </c>
      <c r="L65" s="18" t="str">
        <f>IF(OR($A65="",$C65=""),"",$C65-Settings!$B$4)</f>
        <v/>
      </c>
      <c r="M65" s="18" t="str">
        <f>IF($A65="","",IF(K65&lt;=0,"Nil stock",IF($C65="","OK",IF($C65&lt;Settings!$B$4,"Expired",IF(L65&lt;=Settings!$B$5,"Near expiry","OK")))))</f>
        <v/>
      </c>
      <c r="N65" s="22" t="str">
        <f t="shared" si="1"/>
        <v/>
      </c>
      <c r="O65" s="17"/>
    </row>
    <row r="66" spans="1:15" x14ac:dyDescent="0.3">
      <c r="A66" s="17"/>
      <c r="B66" s="17"/>
      <c r="C66" s="20"/>
      <c r="D66" s="17"/>
      <c r="E66" s="17"/>
      <c r="F66" s="20"/>
      <c r="G66" s="17"/>
      <c r="H66" s="21"/>
      <c r="I66" s="21"/>
      <c r="J66" s="18" t="str">
        <f>IF($A66="","",SUMIFS(Issues!$D:$D,Issues!$B:$B,$A66,Issues!$C:$C,$B66))</f>
        <v/>
      </c>
      <c r="K66" s="18" t="str">
        <f t="shared" si="0"/>
        <v/>
      </c>
      <c r="L66" s="18" t="str">
        <f>IF(OR($A66="",$C66=""),"",$C66-Settings!$B$4)</f>
        <v/>
      </c>
      <c r="M66" s="18" t="str">
        <f>IF($A66="","",IF(K66&lt;=0,"Nil stock",IF($C66="","OK",IF($C66&lt;Settings!$B$4,"Expired",IF(L66&lt;=Settings!$B$5,"Near expiry","OK")))))</f>
        <v/>
      </c>
      <c r="N66" s="22" t="str">
        <f t="shared" si="1"/>
        <v/>
      </c>
      <c r="O66" s="17"/>
    </row>
    <row r="67" spans="1:15" x14ac:dyDescent="0.3">
      <c r="A67" s="17"/>
      <c r="B67" s="17"/>
      <c r="C67" s="20"/>
      <c r="D67" s="17"/>
      <c r="E67" s="17"/>
      <c r="F67" s="20"/>
      <c r="G67" s="17"/>
      <c r="H67" s="21"/>
      <c r="I67" s="21"/>
      <c r="J67" s="18" t="str">
        <f>IF($A67="","",SUMIFS(Issues!$D:$D,Issues!$B:$B,$A67,Issues!$C:$C,$B67))</f>
        <v/>
      </c>
      <c r="K67" s="18" t="str">
        <f t="shared" si="0"/>
        <v/>
      </c>
      <c r="L67" s="18" t="str">
        <f>IF(OR($A67="",$C67=""),"",$C67-Settings!$B$4)</f>
        <v/>
      </c>
      <c r="M67" s="18" t="str">
        <f>IF($A67="","",IF(K67&lt;=0,"Nil stock",IF($C67="","OK",IF($C67&lt;Settings!$B$4,"Expired",IF(L67&lt;=Settings!$B$5,"Near expiry","OK")))))</f>
        <v/>
      </c>
      <c r="N67" s="22" t="str">
        <f t="shared" si="1"/>
        <v/>
      </c>
      <c r="O67" s="17"/>
    </row>
    <row r="68" spans="1:15" x14ac:dyDescent="0.3">
      <c r="A68" s="17"/>
      <c r="B68" s="17"/>
      <c r="C68" s="20"/>
      <c r="D68" s="17"/>
      <c r="E68" s="17"/>
      <c r="F68" s="20"/>
      <c r="G68" s="17"/>
      <c r="H68" s="21"/>
      <c r="I68" s="21"/>
      <c r="J68" s="18" t="str">
        <f>IF($A68="","",SUMIFS(Issues!$D:$D,Issues!$B:$B,$A68,Issues!$C:$C,$B68))</f>
        <v/>
      </c>
      <c r="K68" s="18" t="str">
        <f t="shared" ref="K68:K131" si="2">IF($A68="","",N($G68)-J68)</f>
        <v/>
      </c>
      <c r="L68" s="18" t="str">
        <f>IF(OR($A68="",$C68=""),"",$C68-Settings!$B$4)</f>
        <v/>
      </c>
      <c r="M68" s="18" t="str">
        <f>IF($A68="","",IF(K68&lt;=0,"Nil stock",IF($C68="","OK",IF($C68&lt;Settings!$B$4,"Expired",IF(L68&lt;=Settings!$B$5,"Near expiry","OK")))))</f>
        <v/>
      </c>
      <c r="N68" s="22" t="str">
        <f t="shared" ref="N68:N131" si="3">IF($A68="","",MAX(0,K68)*N($H68))</f>
        <v/>
      </c>
      <c r="O68" s="17"/>
    </row>
    <row r="69" spans="1:15" x14ac:dyDescent="0.3">
      <c r="A69" s="17"/>
      <c r="B69" s="17"/>
      <c r="C69" s="20"/>
      <c r="D69" s="17"/>
      <c r="E69" s="17"/>
      <c r="F69" s="20"/>
      <c r="G69" s="17"/>
      <c r="H69" s="21"/>
      <c r="I69" s="21"/>
      <c r="J69" s="18" t="str">
        <f>IF($A69="","",SUMIFS(Issues!$D:$D,Issues!$B:$B,$A69,Issues!$C:$C,$B69))</f>
        <v/>
      </c>
      <c r="K69" s="18" t="str">
        <f t="shared" si="2"/>
        <v/>
      </c>
      <c r="L69" s="18" t="str">
        <f>IF(OR($A69="",$C69=""),"",$C69-Settings!$B$4)</f>
        <v/>
      </c>
      <c r="M69" s="18" t="str">
        <f>IF($A69="","",IF(K69&lt;=0,"Nil stock",IF($C69="","OK",IF($C69&lt;Settings!$B$4,"Expired",IF(L69&lt;=Settings!$B$5,"Near expiry","OK")))))</f>
        <v/>
      </c>
      <c r="N69" s="22" t="str">
        <f t="shared" si="3"/>
        <v/>
      </c>
      <c r="O69" s="17"/>
    </row>
    <row r="70" spans="1:15" x14ac:dyDescent="0.3">
      <c r="A70" s="17"/>
      <c r="B70" s="17"/>
      <c r="C70" s="20"/>
      <c r="D70" s="17"/>
      <c r="E70" s="17"/>
      <c r="F70" s="20"/>
      <c r="G70" s="17"/>
      <c r="H70" s="21"/>
      <c r="I70" s="21"/>
      <c r="J70" s="18" t="str">
        <f>IF($A70="","",SUMIFS(Issues!$D:$D,Issues!$B:$B,$A70,Issues!$C:$C,$B70))</f>
        <v/>
      </c>
      <c r="K70" s="18" t="str">
        <f t="shared" si="2"/>
        <v/>
      </c>
      <c r="L70" s="18" t="str">
        <f>IF(OR($A70="",$C70=""),"",$C70-Settings!$B$4)</f>
        <v/>
      </c>
      <c r="M70" s="18" t="str">
        <f>IF($A70="","",IF(K70&lt;=0,"Nil stock",IF($C70="","OK",IF($C70&lt;Settings!$B$4,"Expired",IF(L70&lt;=Settings!$B$5,"Near expiry","OK")))))</f>
        <v/>
      </c>
      <c r="N70" s="22" t="str">
        <f t="shared" si="3"/>
        <v/>
      </c>
      <c r="O70" s="17"/>
    </row>
    <row r="71" spans="1:15" x14ac:dyDescent="0.3">
      <c r="A71" s="17"/>
      <c r="B71" s="17"/>
      <c r="C71" s="20"/>
      <c r="D71" s="17"/>
      <c r="E71" s="17"/>
      <c r="F71" s="20"/>
      <c r="G71" s="17"/>
      <c r="H71" s="21"/>
      <c r="I71" s="21"/>
      <c r="J71" s="18" t="str">
        <f>IF($A71="","",SUMIFS(Issues!$D:$D,Issues!$B:$B,$A71,Issues!$C:$C,$B71))</f>
        <v/>
      </c>
      <c r="K71" s="18" t="str">
        <f t="shared" si="2"/>
        <v/>
      </c>
      <c r="L71" s="18" t="str">
        <f>IF(OR($A71="",$C71=""),"",$C71-Settings!$B$4)</f>
        <v/>
      </c>
      <c r="M71" s="18" t="str">
        <f>IF($A71="","",IF(K71&lt;=0,"Nil stock",IF($C71="","OK",IF($C71&lt;Settings!$B$4,"Expired",IF(L71&lt;=Settings!$B$5,"Near expiry","OK")))))</f>
        <v/>
      </c>
      <c r="N71" s="22" t="str">
        <f t="shared" si="3"/>
        <v/>
      </c>
      <c r="O71" s="17"/>
    </row>
    <row r="72" spans="1:15" x14ac:dyDescent="0.3">
      <c r="A72" s="17"/>
      <c r="B72" s="17"/>
      <c r="C72" s="20"/>
      <c r="D72" s="17"/>
      <c r="E72" s="17"/>
      <c r="F72" s="20"/>
      <c r="G72" s="17"/>
      <c r="H72" s="21"/>
      <c r="I72" s="21"/>
      <c r="J72" s="18" t="str">
        <f>IF($A72="","",SUMIFS(Issues!$D:$D,Issues!$B:$B,$A72,Issues!$C:$C,$B72))</f>
        <v/>
      </c>
      <c r="K72" s="18" t="str">
        <f t="shared" si="2"/>
        <v/>
      </c>
      <c r="L72" s="18" t="str">
        <f>IF(OR($A72="",$C72=""),"",$C72-Settings!$B$4)</f>
        <v/>
      </c>
      <c r="M72" s="18" t="str">
        <f>IF($A72="","",IF(K72&lt;=0,"Nil stock",IF($C72="","OK",IF($C72&lt;Settings!$B$4,"Expired",IF(L72&lt;=Settings!$B$5,"Near expiry","OK")))))</f>
        <v/>
      </c>
      <c r="N72" s="22" t="str">
        <f t="shared" si="3"/>
        <v/>
      </c>
      <c r="O72" s="17"/>
    </row>
    <row r="73" spans="1:15" x14ac:dyDescent="0.3">
      <c r="A73" s="17"/>
      <c r="B73" s="17"/>
      <c r="C73" s="20"/>
      <c r="D73" s="17"/>
      <c r="E73" s="17"/>
      <c r="F73" s="20"/>
      <c r="G73" s="17"/>
      <c r="H73" s="21"/>
      <c r="I73" s="21"/>
      <c r="J73" s="18" t="str">
        <f>IF($A73="","",SUMIFS(Issues!$D:$D,Issues!$B:$B,$A73,Issues!$C:$C,$B73))</f>
        <v/>
      </c>
      <c r="K73" s="18" t="str">
        <f t="shared" si="2"/>
        <v/>
      </c>
      <c r="L73" s="18" t="str">
        <f>IF(OR($A73="",$C73=""),"",$C73-Settings!$B$4)</f>
        <v/>
      </c>
      <c r="M73" s="18" t="str">
        <f>IF($A73="","",IF(K73&lt;=0,"Nil stock",IF($C73="","OK",IF($C73&lt;Settings!$B$4,"Expired",IF(L73&lt;=Settings!$B$5,"Near expiry","OK")))))</f>
        <v/>
      </c>
      <c r="N73" s="22" t="str">
        <f t="shared" si="3"/>
        <v/>
      </c>
      <c r="O73" s="17"/>
    </row>
    <row r="74" spans="1:15" x14ac:dyDescent="0.3">
      <c r="A74" s="17"/>
      <c r="B74" s="17"/>
      <c r="C74" s="20"/>
      <c r="D74" s="17"/>
      <c r="E74" s="17"/>
      <c r="F74" s="20"/>
      <c r="G74" s="17"/>
      <c r="H74" s="21"/>
      <c r="I74" s="21"/>
      <c r="J74" s="18" t="str">
        <f>IF($A74="","",SUMIFS(Issues!$D:$D,Issues!$B:$B,$A74,Issues!$C:$C,$B74))</f>
        <v/>
      </c>
      <c r="K74" s="18" t="str">
        <f t="shared" si="2"/>
        <v/>
      </c>
      <c r="L74" s="18" t="str">
        <f>IF(OR($A74="",$C74=""),"",$C74-Settings!$B$4)</f>
        <v/>
      </c>
      <c r="M74" s="18" t="str">
        <f>IF($A74="","",IF(K74&lt;=0,"Nil stock",IF($C74="","OK",IF($C74&lt;Settings!$B$4,"Expired",IF(L74&lt;=Settings!$B$5,"Near expiry","OK")))))</f>
        <v/>
      </c>
      <c r="N74" s="22" t="str">
        <f t="shared" si="3"/>
        <v/>
      </c>
      <c r="O74" s="17"/>
    </row>
    <row r="75" spans="1:15" x14ac:dyDescent="0.3">
      <c r="A75" s="17"/>
      <c r="B75" s="17"/>
      <c r="C75" s="20"/>
      <c r="D75" s="17"/>
      <c r="E75" s="17"/>
      <c r="F75" s="20"/>
      <c r="G75" s="17"/>
      <c r="H75" s="21"/>
      <c r="I75" s="21"/>
      <c r="J75" s="18" t="str">
        <f>IF($A75="","",SUMIFS(Issues!$D:$D,Issues!$B:$B,$A75,Issues!$C:$C,$B75))</f>
        <v/>
      </c>
      <c r="K75" s="18" t="str">
        <f t="shared" si="2"/>
        <v/>
      </c>
      <c r="L75" s="18" t="str">
        <f>IF(OR($A75="",$C75=""),"",$C75-Settings!$B$4)</f>
        <v/>
      </c>
      <c r="M75" s="18" t="str">
        <f>IF($A75="","",IF(K75&lt;=0,"Nil stock",IF($C75="","OK",IF($C75&lt;Settings!$B$4,"Expired",IF(L75&lt;=Settings!$B$5,"Near expiry","OK")))))</f>
        <v/>
      </c>
      <c r="N75" s="22" t="str">
        <f t="shared" si="3"/>
        <v/>
      </c>
      <c r="O75" s="17"/>
    </row>
    <row r="76" spans="1:15" x14ac:dyDescent="0.3">
      <c r="A76" s="17"/>
      <c r="B76" s="17"/>
      <c r="C76" s="20"/>
      <c r="D76" s="17"/>
      <c r="E76" s="17"/>
      <c r="F76" s="20"/>
      <c r="G76" s="17"/>
      <c r="H76" s="21"/>
      <c r="I76" s="21"/>
      <c r="J76" s="18" t="str">
        <f>IF($A76="","",SUMIFS(Issues!$D:$D,Issues!$B:$B,$A76,Issues!$C:$C,$B76))</f>
        <v/>
      </c>
      <c r="K76" s="18" t="str">
        <f t="shared" si="2"/>
        <v/>
      </c>
      <c r="L76" s="18" t="str">
        <f>IF(OR($A76="",$C76=""),"",$C76-Settings!$B$4)</f>
        <v/>
      </c>
      <c r="M76" s="18" t="str">
        <f>IF($A76="","",IF(K76&lt;=0,"Nil stock",IF($C76="","OK",IF($C76&lt;Settings!$B$4,"Expired",IF(L76&lt;=Settings!$B$5,"Near expiry","OK")))))</f>
        <v/>
      </c>
      <c r="N76" s="22" t="str">
        <f t="shared" si="3"/>
        <v/>
      </c>
      <c r="O76" s="17"/>
    </row>
    <row r="77" spans="1:15" x14ac:dyDescent="0.3">
      <c r="A77" s="17"/>
      <c r="B77" s="17"/>
      <c r="C77" s="20"/>
      <c r="D77" s="17"/>
      <c r="E77" s="17"/>
      <c r="F77" s="20"/>
      <c r="G77" s="17"/>
      <c r="H77" s="21"/>
      <c r="I77" s="21"/>
      <c r="J77" s="18" t="str">
        <f>IF($A77="","",SUMIFS(Issues!$D:$D,Issues!$B:$B,$A77,Issues!$C:$C,$B77))</f>
        <v/>
      </c>
      <c r="K77" s="18" t="str">
        <f t="shared" si="2"/>
        <v/>
      </c>
      <c r="L77" s="18" t="str">
        <f>IF(OR($A77="",$C77=""),"",$C77-Settings!$B$4)</f>
        <v/>
      </c>
      <c r="M77" s="18" t="str">
        <f>IF($A77="","",IF(K77&lt;=0,"Nil stock",IF($C77="","OK",IF($C77&lt;Settings!$B$4,"Expired",IF(L77&lt;=Settings!$B$5,"Near expiry","OK")))))</f>
        <v/>
      </c>
      <c r="N77" s="22" t="str">
        <f t="shared" si="3"/>
        <v/>
      </c>
      <c r="O77" s="17"/>
    </row>
    <row r="78" spans="1:15" x14ac:dyDescent="0.3">
      <c r="A78" s="17"/>
      <c r="B78" s="17"/>
      <c r="C78" s="20"/>
      <c r="D78" s="17"/>
      <c r="E78" s="17"/>
      <c r="F78" s="20"/>
      <c r="G78" s="17"/>
      <c r="H78" s="21"/>
      <c r="I78" s="21"/>
      <c r="J78" s="18" t="str">
        <f>IF($A78="","",SUMIFS(Issues!$D:$D,Issues!$B:$B,$A78,Issues!$C:$C,$B78))</f>
        <v/>
      </c>
      <c r="K78" s="18" t="str">
        <f t="shared" si="2"/>
        <v/>
      </c>
      <c r="L78" s="18" t="str">
        <f>IF(OR($A78="",$C78=""),"",$C78-Settings!$B$4)</f>
        <v/>
      </c>
      <c r="M78" s="18" t="str">
        <f>IF($A78="","",IF(K78&lt;=0,"Nil stock",IF($C78="","OK",IF($C78&lt;Settings!$B$4,"Expired",IF(L78&lt;=Settings!$B$5,"Near expiry","OK")))))</f>
        <v/>
      </c>
      <c r="N78" s="22" t="str">
        <f t="shared" si="3"/>
        <v/>
      </c>
      <c r="O78" s="17"/>
    </row>
    <row r="79" spans="1:15" x14ac:dyDescent="0.3">
      <c r="A79" s="17"/>
      <c r="B79" s="17"/>
      <c r="C79" s="20"/>
      <c r="D79" s="17"/>
      <c r="E79" s="17"/>
      <c r="F79" s="20"/>
      <c r="G79" s="17"/>
      <c r="H79" s="21"/>
      <c r="I79" s="21"/>
      <c r="J79" s="18" t="str">
        <f>IF($A79="","",SUMIFS(Issues!$D:$D,Issues!$B:$B,$A79,Issues!$C:$C,$B79))</f>
        <v/>
      </c>
      <c r="K79" s="18" t="str">
        <f t="shared" si="2"/>
        <v/>
      </c>
      <c r="L79" s="18" t="str">
        <f>IF(OR($A79="",$C79=""),"",$C79-Settings!$B$4)</f>
        <v/>
      </c>
      <c r="M79" s="18" t="str">
        <f>IF($A79="","",IF(K79&lt;=0,"Nil stock",IF($C79="","OK",IF($C79&lt;Settings!$B$4,"Expired",IF(L79&lt;=Settings!$B$5,"Near expiry","OK")))))</f>
        <v/>
      </c>
      <c r="N79" s="22" t="str">
        <f t="shared" si="3"/>
        <v/>
      </c>
      <c r="O79" s="17"/>
    </row>
    <row r="80" spans="1:15" x14ac:dyDescent="0.3">
      <c r="A80" s="17"/>
      <c r="B80" s="17"/>
      <c r="C80" s="20"/>
      <c r="D80" s="17"/>
      <c r="E80" s="17"/>
      <c r="F80" s="20"/>
      <c r="G80" s="17"/>
      <c r="H80" s="21"/>
      <c r="I80" s="21"/>
      <c r="J80" s="18" t="str">
        <f>IF($A80="","",SUMIFS(Issues!$D:$D,Issues!$B:$B,$A80,Issues!$C:$C,$B80))</f>
        <v/>
      </c>
      <c r="K80" s="18" t="str">
        <f t="shared" si="2"/>
        <v/>
      </c>
      <c r="L80" s="18" t="str">
        <f>IF(OR($A80="",$C80=""),"",$C80-Settings!$B$4)</f>
        <v/>
      </c>
      <c r="M80" s="18" t="str">
        <f>IF($A80="","",IF(K80&lt;=0,"Nil stock",IF($C80="","OK",IF($C80&lt;Settings!$B$4,"Expired",IF(L80&lt;=Settings!$B$5,"Near expiry","OK")))))</f>
        <v/>
      </c>
      <c r="N80" s="22" t="str">
        <f t="shared" si="3"/>
        <v/>
      </c>
      <c r="O80" s="17"/>
    </row>
    <row r="81" spans="1:15" x14ac:dyDescent="0.3">
      <c r="A81" s="17"/>
      <c r="B81" s="17"/>
      <c r="C81" s="20"/>
      <c r="D81" s="17"/>
      <c r="E81" s="17"/>
      <c r="F81" s="20"/>
      <c r="G81" s="17"/>
      <c r="H81" s="21"/>
      <c r="I81" s="21"/>
      <c r="J81" s="18" t="str">
        <f>IF($A81="","",SUMIFS(Issues!$D:$D,Issues!$B:$B,$A81,Issues!$C:$C,$B81))</f>
        <v/>
      </c>
      <c r="K81" s="18" t="str">
        <f t="shared" si="2"/>
        <v/>
      </c>
      <c r="L81" s="18" t="str">
        <f>IF(OR($A81="",$C81=""),"",$C81-Settings!$B$4)</f>
        <v/>
      </c>
      <c r="M81" s="18" t="str">
        <f>IF($A81="","",IF(K81&lt;=0,"Nil stock",IF($C81="","OK",IF($C81&lt;Settings!$B$4,"Expired",IF(L81&lt;=Settings!$B$5,"Near expiry","OK")))))</f>
        <v/>
      </c>
      <c r="N81" s="22" t="str">
        <f t="shared" si="3"/>
        <v/>
      </c>
      <c r="O81" s="17"/>
    </row>
    <row r="82" spans="1:15" x14ac:dyDescent="0.3">
      <c r="A82" s="17"/>
      <c r="B82" s="17"/>
      <c r="C82" s="20"/>
      <c r="D82" s="17"/>
      <c r="E82" s="17"/>
      <c r="F82" s="20"/>
      <c r="G82" s="17"/>
      <c r="H82" s="21"/>
      <c r="I82" s="21"/>
      <c r="J82" s="18" t="str">
        <f>IF($A82="","",SUMIFS(Issues!$D:$D,Issues!$B:$B,$A82,Issues!$C:$C,$B82))</f>
        <v/>
      </c>
      <c r="K82" s="18" t="str">
        <f t="shared" si="2"/>
        <v/>
      </c>
      <c r="L82" s="18" t="str">
        <f>IF(OR($A82="",$C82=""),"",$C82-Settings!$B$4)</f>
        <v/>
      </c>
      <c r="M82" s="18" t="str">
        <f>IF($A82="","",IF(K82&lt;=0,"Nil stock",IF($C82="","OK",IF($C82&lt;Settings!$B$4,"Expired",IF(L82&lt;=Settings!$B$5,"Near expiry","OK")))))</f>
        <v/>
      </c>
      <c r="N82" s="22" t="str">
        <f t="shared" si="3"/>
        <v/>
      </c>
      <c r="O82" s="17"/>
    </row>
    <row r="83" spans="1:15" x14ac:dyDescent="0.3">
      <c r="A83" s="17"/>
      <c r="B83" s="17"/>
      <c r="C83" s="20"/>
      <c r="D83" s="17"/>
      <c r="E83" s="17"/>
      <c r="F83" s="20"/>
      <c r="G83" s="17"/>
      <c r="H83" s="21"/>
      <c r="I83" s="21"/>
      <c r="J83" s="18" t="str">
        <f>IF($A83="","",SUMIFS(Issues!$D:$D,Issues!$B:$B,$A83,Issues!$C:$C,$B83))</f>
        <v/>
      </c>
      <c r="K83" s="18" t="str">
        <f t="shared" si="2"/>
        <v/>
      </c>
      <c r="L83" s="18" t="str">
        <f>IF(OR($A83="",$C83=""),"",$C83-Settings!$B$4)</f>
        <v/>
      </c>
      <c r="M83" s="18" t="str">
        <f>IF($A83="","",IF(K83&lt;=0,"Nil stock",IF($C83="","OK",IF($C83&lt;Settings!$B$4,"Expired",IF(L83&lt;=Settings!$B$5,"Near expiry","OK")))))</f>
        <v/>
      </c>
      <c r="N83" s="22" t="str">
        <f t="shared" si="3"/>
        <v/>
      </c>
      <c r="O83" s="17"/>
    </row>
    <row r="84" spans="1:15" x14ac:dyDescent="0.3">
      <c r="A84" s="17"/>
      <c r="B84" s="17"/>
      <c r="C84" s="20"/>
      <c r="D84" s="17"/>
      <c r="E84" s="17"/>
      <c r="F84" s="20"/>
      <c r="G84" s="17"/>
      <c r="H84" s="21"/>
      <c r="I84" s="21"/>
      <c r="J84" s="18" t="str">
        <f>IF($A84="","",SUMIFS(Issues!$D:$D,Issues!$B:$B,$A84,Issues!$C:$C,$B84))</f>
        <v/>
      </c>
      <c r="K84" s="18" t="str">
        <f t="shared" si="2"/>
        <v/>
      </c>
      <c r="L84" s="18" t="str">
        <f>IF(OR($A84="",$C84=""),"",$C84-Settings!$B$4)</f>
        <v/>
      </c>
      <c r="M84" s="18" t="str">
        <f>IF($A84="","",IF(K84&lt;=0,"Nil stock",IF($C84="","OK",IF($C84&lt;Settings!$B$4,"Expired",IF(L84&lt;=Settings!$B$5,"Near expiry","OK")))))</f>
        <v/>
      </c>
      <c r="N84" s="22" t="str">
        <f t="shared" si="3"/>
        <v/>
      </c>
      <c r="O84" s="17"/>
    </row>
    <row r="85" spans="1:15" x14ac:dyDescent="0.3">
      <c r="A85" s="17"/>
      <c r="B85" s="17"/>
      <c r="C85" s="20"/>
      <c r="D85" s="17"/>
      <c r="E85" s="17"/>
      <c r="F85" s="20"/>
      <c r="G85" s="17"/>
      <c r="H85" s="21"/>
      <c r="I85" s="21"/>
      <c r="J85" s="18" t="str">
        <f>IF($A85="","",SUMIFS(Issues!$D:$D,Issues!$B:$B,$A85,Issues!$C:$C,$B85))</f>
        <v/>
      </c>
      <c r="K85" s="18" t="str">
        <f t="shared" si="2"/>
        <v/>
      </c>
      <c r="L85" s="18" t="str">
        <f>IF(OR($A85="",$C85=""),"",$C85-Settings!$B$4)</f>
        <v/>
      </c>
      <c r="M85" s="18" t="str">
        <f>IF($A85="","",IF(K85&lt;=0,"Nil stock",IF($C85="","OK",IF($C85&lt;Settings!$B$4,"Expired",IF(L85&lt;=Settings!$B$5,"Near expiry","OK")))))</f>
        <v/>
      </c>
      <c r="N85" s="22" t="str">
        <f t="shared" si="3"/>
        <v/>
      </c>
      <c r="O85" s="17"/>
    </row>
    <row r="86" spans="1:15" x14ac:dyDescent="0.3">
      <c r="A86" s="17"/>
      <c r="B86" s="17"/>
      <c r="C86" s="20"/>
      <c r="D86" s="17"/>
      <c r="E86" s="17"/>
      <c r="F86" s="20"/>
      <c r="G86" s="17"/>
      <c r="H86" s="21"/>
      <c r="I86" s="21"/>
      <c r="J86" s="18" t="str">
        <f>IF($A86="","",SUMIFS(Issues!$D:$D,Issues!$B:$B,$A86,Issues!$C:$C,$B86))</f>
        <v/>
      </c>
      <c r="K86" s="18" t="str">
        <f t="shared" si="2"/>
        <v/>
      </c>
      <c r="L86" s="18" t="str">
        <f>IF(OR($A86="",$C86=""),"",$C86-Settings!$B$4)</f>
        <v/>
      </c>
      <c r="M86" s="18" t="str">
        <f>IF($A86="","",IF(K86&lt;=0,"Nil stock",IF($C86="","OK",IF($C86&lt;Settings!$B$4,"Expired",IF(L86&lt;=Settings!$B$5,"Near expiry","OK")))))</f>
        <v/>
      </c>
      <c r="N86" s="22" t="str">
        <f t="shared" si="3"/>
        <v/>
      </c>
      <c r="O86" s="17"/>
    </row>
    <row r="87" spans="1:15" x14ac:dyDescent="0.3">
      <c r="A87" s="17"/>
      <c r="B87" s="17"/>
      <c r="C87" s="20"/>
      <c r="D87" s="17"/>
      <c r="E87" s="17"/>
      <c r="F87" s="20"/>
      <c r="G87" s="17"/>
      <c r="H87" s="21"/>
      <c r="I87" s="21"/>
      <c r="J87" s="18" t="str">
        <f>IF($A87="","",SUMIFS(Issues!$D:$D,Issues!$B:$B,$A87,Issues!$C:$C,$B87))</f>
        <v/>
      </c>
      <c r="K87" s="18" t="str">
        <f t="shared" si="2"/>
        <v/>
      </c>
      <c r="L87" s="18" t="str">
        <f>IF(OR($A87="",$C87=""),"",$C87-Settings!$B$4)</f>
        <v/>
      </c>
      <c r="M87" s="18" t="str">
        <f>IF($A87="","",IF(K87&lt;=0,"Nil stock",IF($C87="","OK",IF($C87&lt;Settings!$B$4,"Expired",IF(L87&lt;=Settings!$B$5,"Near expiry","OK")))))</f>
        <v/>
      </c>
      <c r="N87" s="22" t="str">
        <f t="shared" si="3"/>
        <v/>
      </c>
      <c r="O87" s="17"/>
    </row>
    <row r="88" spans="1:15" x14ac:dyDescent="0.3">
      <c r="A88" s="17"/>
      <c r="B88" s="17"/>
      <c r="C88" s="20"/>
      <c r="D88" s="17"/>
      <c r="E88" s="17"/>
      <c r="F88" s="20"/>
      <c r="G88" s="17"/>
      <c r="H88" s="21"/>
      <c r="I88" s="21"/>
      <c r="J88" s="18" t="str">
        <f>IF($A88="","",SUMIFS(Issues!$D:$D,Issues!$B:$B,$A88,Issues!$C:$C,$B88))</f>
        <v/>
      </c>
      <c r="K88" s="18" t="str">
        <f t="shared" si="2"/>
        <v/>
      </c>
      <c r="L88" s="18" t="str">
        <f>IF(OR($A88="",$C88=""),"",$C88-Settings!$B$4)</f>
        <v/>
      </c>
      <c r="M88" s="18" t="str">
        <f>IF($A88="","",IF(K88&lt;=0,"Nil stock",IF($C88="","OK",IF($C88&lt;Settings!$B$4,"Expired",IF(L88&lt;=Settings!$B$5,"Near expiry","OK")))))</f>
        <v/>
      </c>
      <c r="N88" s="22" t="str">
        <f t="shared" si="3"/>
        <v/>
      </c>
      <c r="O88" s="17"/>
    </row>
    <row r="89" spans="1:15" x14ac:dyDescent="0.3">
      <c r="A89" s="17"/>
      <c r="B89" s="17"/>
      <c r="C89" s="20"/>
      <c r="D89" s="17"/>
      <c r="E89" s="17"/>
      <c r="F89" s="20"/>
      <c r="G89" s="17"/>
      <c r="H89" s="21"/>
      <c r="I89" s="21"/>
      <c r="J89" s="18" t="str">
        <f>IF($A89="","",SUMIFS(Issues!$D:$D,Issues!$B:$B,$A89,Issues!$C:$C,$B89))</f>
        <v/>
      </c>
      <c r="K89" s="18" t="str">
        <f t="shared" si="2"/>
        <v/>
      </c>
      <c r="L89" s="18" t="str">
        <f>IF(OR($A89="",$C89=""),"",$C89-Settings!$B$4)</f>
        <v/>
      </c>
      <c r="M89" s="18" t="str">
        <f>IF($A89="","",IF(K89&lt;=0,"Nil stock",IF($C89="","OK",IF($C89&lt;Settings!$B$4,"Expired",IF(L89&lt;=Settings!$B$5,"Near expiry","OK")))))</f>
        <v/>
      </c>
      <c r="N89" s="22" t="str">
        <f t="shared" si="3"/>
        <v/>
      </c>
      <c r="O89" s="17"/>
    </row>
    <row r="90" spans="1:15" x14ac:dyDescent="0.3">
      <c r="A90" s="17"/>
      <c r="B90" s="17"/>
      <c r="C90" s="20"/>
      <c r="D90" s="17"/>
      <c r="E90" s="17"/>
      <c r="F90" s="20"/>
      <c r="G90" s="17"/>
      <c r="H90" s="21"/>
      <c r="I90" s="21"/>
      <c r="J90" s="18" t="str">
        <f>IF($A90="","",SUMIFS(Issues!$D:$D,Issues!$B:$B,$A90,Issues!$C:$C,$B90))</f>
        <v/>
      </c>
      <c r="K90" s="18" t="str">
        <f t="shared" si="2"/>
        <v/>
      </c>
      <c r="L90" s="18" t="str">
        <f>IF(OR($A90="",$C90=""),"",$C90-Settings!$B$4)</f>
        <v/>
      </c>
      <c r="M90" s="18" t="str">
        <f>IF($A90="","",IF(K90&lt;=0,"Nil stock",IF($C90="","OK",IF($C90&lt;Settings!$B$4,"Expired",IF(L90&lt;=Settings!$B$5,"Near expiry","OK")))))</f>
        <v/>
      </c>
      <c r="N90" s="22" t="str">
        <f t="shared" si="3"/>
        <v/>
      </c>
      <c r="O90" s="17"/>
    </row>
    <row r="91" spans="1:15" x14ac:dyDescent="0.3">
      <c r="A91" s="17"/>
      <c r="B91" s="17"/>
      <c r="C91" s="20"/>
      <c r="D91" s="17"/>
      <c r="E91" s="17"/>
      <c r="F91" s="20"/>
      <c r="G91" s="17"/>
      <c r="H91" s="21"/>
      <c r="I91" s="21"/>
      <c r="J91" s="18" t="str">
        <f>IF($A91="","",SUMIFS(Issues!$D:$D,Issues!$B:$B,$A91,Issues!$C:$C,$B91))</f>
        <v/>
      </c>
      <c r="K91" s="18" t="str">
        <f t="shared" si="2"/>
        <v/>
      </c>
      <c r="L91" s="18" t="str">
        <f>IF(OR($A91="",$C91=""),"",$C91-Settings!$B$4)</f>
        <v/>
      </c>
      <c r="M91" s="18" t="str">
        <f>IF($A91="","",IF(K91&lt;=0,"Nil stock",IF($C91="","OK",IF($C91&lt;Settings!$B$4,"Expired",IF(L91&lt;=Settings!$B$5,"Near expiry","OK")))))</f>
        <v/>
      </c>
      <c r="N91" s="22" t="str">
        <f t="shared" si="3"/>
        <v/>
      </c>
      <c r="O91" s="17"/>
    </row>
    <row r="92" spans="1:15" x14ac:dyDescent="0.3">
      <c r="A92" s="17"/>
      <c r="B92" s="17"/>
      <c r="C92" s="20"/>
      <c r="D92" s="17"/>
      <c r="E92" s="17"/>
      <c r="F92" s="20"/>
      <c r="G92" s="17"/>
      <c r="H92" s="21"/>
      <c r="I92" s="21"/>
      <c r="J92" s="18" t="str">
        <f>IF($A92="","",SUMIFS(Issues!$D:$D,Issues!$B:$B,$A92,Issues!$C:$C,$B92))</f>
        <v/>
      </c>
      <c r="K92" s="18" t="str">
        <f t="shared" si="2"/>
        <v/>
      </c>
      <c r="L92" s="18" t="str">
        <f>IF(OR($A92="",$C92=""),"",$C92-Settings!$B$4)</f>
        <v/>
      </c>
      <c r="M92" s="18" t="str">
        <f>IF($A92="","",IF(K92&lt;=0,"Nil stock",IF($C92="","OK",IF($C92&lt;Settings!$B$4,"Expired",IF(L92&lt;=Settings!$B$5,"Near expiry","OK")))))</f>
        <v/>
      </c>
      <c r="N92" s="22" t="str">
        <f t="shared" si="3"/>
        <v/>
      </c>
      <c r="O92" s="17"/>
    </row>
    <row r="93" spans="1:15" x14ac:dyDescent="0.3">
      <c r="A93" s="17"/>
      <c r="B93" s="17"/>
      <c r="C93" s="20"/>
      <c r="D93" s="17"/>
      <c r="E93" s="17"/>
      <c r="F93" s="20"/>
      <c r="G93" s="17"/>
      <c r="H93" s="21"/>
      <c r="I93" s="21"/>
      <c r="J93" s="18" t="str">
        <f>IF($A93="","",SUMIFS(Issues!$D:$D,Issues!$B:$B,$A93,Issues!$C:$C,$B93))</f>
        <v/>
      </c>
      <c r="K93" s="18" t="str">
        <f t="shared" si="2"/>
        <v/>
      </c>
      <c r="L93" s="18" t="str">
        <f>IF(OR($A93="",$C93=""),"",$C93-Settings!$B$4)</f>
        <v/>
      </c>
      <c r="M93" s="18" t="str">
        <f>IF($A93="","",IF(K93&lt;=0,"Nil stock",IF($C93="","OK",IF($C93&lt;Settings!$B$4,"Expired",IF(L93&lt;=Settings!$B$5,"Near expiry","OK")))))</f>
        <v/>
      </c>
      <c r="N93" s="22" t="str">
        <f t="shared" si="3"/>
        <v/>
      </c>
      <c r="O93" s="17"/>
    </row>
    <row r="94" spans="1:15" x14ac:dyDescent="0.3">
      <c r="A94" s="17"/>
      <c r="B94" s="17"/>
      <c r="C94" s="20"/>
      <c r="D94" s="17"/>
      <c r="E94" s="17"/>
      <c r="F94" s="20"/>
      <c r="G94" s="17"/>
      <c r="H94" s="21"/>
      <c r="I94" s="21"/>
      <c r="J94" s="18" t="str">
        <f>IF($A94="","",SUMIFS(Issues!$D:$D,Issues!$B:$B,$A94,Issues!$C:$C,$B94))</f>
        <v/>
      </c>
      <c r="K94" s="18" t="str">
        <f t="shared" si="2"/>
        <v/>
      </c>
      <c r="L94" s="18" t="str">
        <f>IF(OR($A94="",$C94=""),"",$C94-Settings!$B$4)</f>
        <v/>
      </c>
      <c r="M94" s="18" t="str">
        <f>IF($A94="","",IF(K94&lt;=0,"Nil stock",IF($C94="","OK",IF($C94&lt;Settings!$B$4,"Expired",IF(L94&lt;=Settings!$B$5,"Near expiry","OK")))))</f>
        <v/>
      </c>
      <c r="N94" s="22" t="str">
        <f t="shared" si="3"/>
        <v/>
      </c>
      <c r="O94" s="17"/>
    </row>
    <row r="95" spans="1:15" x14ac:dyDescent="0.3">
      <c r="A95" s="17"/>
      <c r="B95" s="17"/>
      <c r="C95" s="20"/>
      <c r="D95" s="17"/>
      <c r="E95" s="17"/>
      <c r="F95" s="20"/>
      <c r="G95" s="17"/>
      <c r="H95" s="21"/>
      <c r="I95" s="21"/>
      <c r="J95" s="18" t="str">
        <f>IF($A95="","",SUMIFS(Issues!$D:$D,Issues!$B:$B,$A95,Issues!$C:$C,$B95))</f>
        <v/>
      </c>
      <c r="K95" s="18" t="str">
        <f t="shared" si="2"/>
        <v/>
      </c>
      <c r="L95" s="18" t="str">
        <f>IF(OR($A95="",$C95=""),"",$C95-Settings!$B$4)</f>
        <v/>
      </c>
      <c r="M95" s="18" t="str">
        <f>IF($A95="","",IF(K95&lt;=0,"Nil stock",IF($C95="","OK",IF($C95&lt;Settings!$B$4,"Expired",IF(L95&lt;=Settings!$B$5,"Near expiry","OK")))))</f>
        <v/>
      </c>
      <c r="N95" s="22" t="str">
        <f t="shared" si="3"/>
        <v/>
      </c>
      <c r="O95" s="17"/>
    </row>
    <row r="96" spans="1:15" x14ac:dyDescent="0.3">
      <c r="A96" s="17"/>
      <c r="B96" s="17"/>
      <c r="C96" s="20"/>
      <c r="D96" s="17"/>
      <c r="E96" s="17"/>
      <c r="F96" s="20"/>
      <c r="G96" s="17"/>
      <c r="H96" s="21"/>
      <c r="I96" s="21"/>
      <c r="J96" s="18" t="str">
        <f>IF($A96="","",SUMIFS(Issues!$D:$D,Issues!$B:$B,$A96,Issues!$C:$C,$B96))</f>
        <v/>
      </c>
      <c r="K96" s="18" t="str">
        <f t="shared" si="2"/>
        <v/>
      </c>
      <c r="L96" s="18" t="str">
        <f>IF(OR($A96="",$C96=""),"",$C96-Settings!$B$4)</f>
        <v/>
      </c>
      <c r="M96" s="18" t="str">
        <f>IF($A96="","",IF(K96&lt;=0,"Nil stock",IF($C96="","OK",IF($C96&lt;Settings!$B$4,"Expired",IF(L96&lt;=Settings!$B$5,"Near expiry","OK")))))</f>
        <v/>
      </c>
      <c r="N96" s="22" t="str">
        <f t="shared" si="3"/>
        <v/>
      </c>
      <c r="O96" s="17"/>
    </row>
    <row r="97" spans="1:15" x14ac:dyDescent="0.3">
      <c r="A97" s="17"/>
      <c r="B97" s="17"/>
      <c r="C97" s="20"/>
      <c r="D97" s="17"/>
      <c r="E97" s="17"/>
      <c r="F97" s="20"/>
      <c r="G97" s="17"/>
      <c r="H97" s="21"/>
      <c r="I97" s="21"/>
      <c r="J97" s="18" t="str">
        <f>IF($A97="","",SUMIFS(Issues!$D:$D,Issues!$B:$B,$A97,Issues!$C:$C,$B97))</f>
        <v/>
      </c>
      <c r="K97" s="18" t="str">
        <f t="shared" si="2"/>
        <v/>
      </c>
      <c r="L97" s="18" t="str">
        <f>IF(OR($A97="",$C97=""),"",$C97-Settings!$B$4)</f>
        <v/>
      </c>
      <c r="M97" s="18" t="str">
        <f>IF($A97="","",IF(K97&lt;=0,"Nil stock",IF($C97="","OK",IF($C97&lt;Settings!$B$4,"Expired",IF(L97&lt;=Settings!$B$5,"Near expiry","OK")))))</f>
        <v/>
      </c>
      <c r="N97" s="22" t="str">
        <f t="shared" si="3"/>
        <v/>
      </c>
      <c r="O97" s="17"/>
    </row>
    <row r="98" spans="1:15" x14ac:dyDescent="0.3">
      <c r="A98" s="17"/>
      <c r="B98" s="17"/>
      <c r="C98" s="20"/>
      <c r="D98" s="17"/>
      <c r="E98" s="17"/>
      <c r="F98" s="20"/>
      <c r="G98" s="17"/>
      <c r="H98" s="21"/>
      <c r="I98" s="21"/>
      <c r="J98" s="18" t="str">
        <f>IF($A98="","",SUMIFS(Issues!$D:$D,Issues!$B:$B,$A98,Issues!$C:$C,$B98))</f>
        <v/>
      </c>
      <c r="K98" s="18" t="str">
        <f t="shared" si="2"/>
        <v/>
      </c>
      <c r="L98" s="18" t="str">
        <f>IF(OR($A98="",$C98=""),"",$C98-Settings!$B$4)</f>
        <v/>
      </c>
      <c r="M98" s="18" t="str">
        <f>IF($A98="","",IF(K98&lt;=0,"Nil stock",IF($C98="","OK",IF($C98&lt;Settings!$B$4,"Expired",IF(L98&lt;=Settings!$B$5,"Near expiry","OK")))))</f>
        <v/>
      </c>
      <c r="N98" s="22" t="str">
        <f t="shared" si="3"/>
        <v/>
      </c>
      <c r="O98" s="17"/>
    </row>
    <row r="99" spans="1:15" x14ac:dyDescent="0.3">
      <c r="A99" s="17"/>
      <c r="B99" s="17"/>
      <c r="C99" s="20"/>
      <c r="D99" s="17"/>
      <c r="E99" s="17"/>
      <c r="F99" s="20"/>
      <c r="G99" s="17"/>
      <c r="H99" s="21"/>
      <c r="I99" s="21"/>
      <c r="J99" s="18" t="str">
        <f>IF($A99="","",SUMIFS(Issues!$D:$D,Issues!$B:$B,$A99,Issues!$C:$C,$B99))</f>
        <v/>
      </c>
      <c r="K99" s="18" t="str">
        <f t="shared" si="2"/>
        <v/>
      </c>
      <c r="L99" s="18" t="str">
        <f>IF(OR($A99="",$C99=""),"",$C99-Settings!$B$4)</f>
        <v/>
      </c>
      <c r="M99" s="18" t="str">
        <f>IF($A99="","",IF(K99&lt;=0,"Nil stock",IF($C99="","OK",IF($C99&lt;Settings!$B$4,"Expired",IF(L99&lt;=Settings!$B$5,"Near expiry","OK")))))</f>
        <v/>
      </c>
      <c r="N99" s="22" t="str">
        <f t="shared" si="3"/>
        <v/>
      </c>
      <c r="O99" s="17"/>
    </row>
    <row r="100" spans="1:15" x14ac:dyDescent="0.3">
      <c r="A100" s="17"/>
      <c r="B100" s="17"/>
      <c r="C100" s="20"/>
      <c r="D100" s="17"/>
      <c r="E100" s="17"/>
      <c r="F100" s="20"/>
      <c r="G100" s="17"/>
      <c r="H100" s="21"/>
      <c r="I100" s="21"/>
      <c r="J100" s="18" t="str">
        <f>IF($A100="","",SUMIFS(Issues!$D:$D,Issues!$B:$B,$A100,Issues!$C:$C,$B100))</f>
        <v/>
      </c>
      <c r="K100" s="18" t="str">
        <f t="shared" si="2"/>
        <v/>
      </c>
      <c r="L100" s="18" t="str">
        <f>IF(OR($A100="",$C100=""),"",$C100-Settings!$B$4)</f>
        <v/>
      </c>
      <c r="M100" s="18" t="str">
        <f>IF($A100="","",IF(K100&lt;=0,"Nil stock",IF($C100="","OK",IF($C100&lt;Settings!$B$4,"Expired",IF(L100&lt;=Settings!$B$5,"Near expiry","OK")))))</f>
        <v/>
      </c>
      <c r="N100" s="22" t="str">
        <f t="shared" si="3"/>
        <v/>
      </c>
      <c r="O100" s="17"/>
    </row>
    <row r="101" spans="1:15" x14ac:dyDescent="0.3">
      <c r="A101" s="17"/>
      <c r="B101" s="17"/>
      <c r="C101" s="20"/>
      <c r="D101" s="17"/>
      <c r="E101" s="17"/>
      <c r="F101" s="20"/>
      <c r="G101" s="17"/>
      <c r="H101" s="21"/>
      <c r="I101" s="21"/>
      <c r="J101" s="18" t="str">
        <f>IF($A101="","",SUMIFS(Issues!$D:$D,Issues!$B:$B,$A101,Issues!$C:$C,$B101))</f>
        <v/>
      </c>
      <c r="K101" s="18" t="str">
        <f t="shared" si="2"/>
        <v/>
      </c>
      <c r="L101" s="18" t="str">
        <f>IF(OR($A101="",$C101=""),"",$C101-Settings!$B$4)</f>
        <v/>
      </c>
      <c r="M101" s="18" t="str">
        <f>IF($A101="","",IF(K101&lt;=0,"Nil stock",IF($C101="","OK",IF($C101&lt;Settings!$B$4,"Expired",IF(L101&lt;=Settings!$B$5,"Near expiry","OK")))))</f>
        <v/>
      </c>
      <c r="N101" s="22" t="str">
        <f t="shared" si="3"/>
        <v/>
      </c>
      <c r="O101" s="17"/>
    </row>
    <row r="102" spans="1:15" x14ac:dyDescent="0.3">
      <c r="A102" s="17"/>
      <c r="B102" s="17"/>
      <c r="C102" s="20"/>
      <c r="D102" s="17"/>
      <c r="E102" s="17"/>
      <c r="F102" s="20"/>
      <c r="G102" s="17"/>
      <c r="H102" s="21"/>
      <c r="I102" s="21"/>
      <c r="J102" s="18" t="str">
        <f>IF($A102="","",SUMIFS(Issues!$D:$D,Issues!$B:$B,$A102,Issues!$C:$C,$B102))</f>
        <v/>
      </c>
      <c r="K102" s="18" t="str">
        <f t="shared" si="2"/>
        <v/>
      </c>
      <c r="L102" s="18" t="str">
        <f>IF(OR($A102="",$C102=""),"",$C102-Settings!$B$4)</f>
        <v/>
      </c>
      <c r="M102" s="18" t="str">
        <f>IF($A102="","",IF(K102&lt;=0,"Nil stock",IF($C102="","OK",IF($C102&lt;Settings!$B$4,"Expired",IF(L102&lt;=Settings!$B$5,"Near expiry","OK")))))</f>
        <v/>
      </c>
      <c r="N102" s="22" t="str">
        <f t="shared" si="3"/>
        <v/>
      </c>
      <c r="O102" s="17"/>
    </row>
    <row r="103" spans="1:15" x14ac:dyDescent="0.3">
      <c r="A103" s="17"/>
      <c r="B103" s="17"/>
      <c r="C103" s="20"/>
      <c r="D103" s="17"/>
      <c r="E103" s="17"/>
      <c r="F103" s="20"/>
      <c r="G103" s="17"/>
      <c r="H103" s="21"/>
      <c r="I103" s="21"/>
      <c r="J103" s="18" t="str">
        <f>IF($A103="","",SUMIFS(Issues!$D:$D,Issues!$B:$B,$A103,Issues!$C:$C,$B103))</f>
        <v/>
      </c>
      <c r="K103" s="18" t="str">
        <f t="shared" si="2"/>
        <v/>
      </c>
      <c r="L103" s="18" t="str">
        <f>IF(OR($A103="",$C103=""),"",$C103-Settings!$B$4)</f>
        <v/>
      </c>
      <c r="M103" s="18" t="str">
        <f>IF($A103="","",IF(K103&lt;=0,"Nil stock",IF($C103="","OK",IF($C103&lt;Settings!$B$4,"Expired",IF(L103&lt;=Settings!$B$5,"Near expiry","OK")))))</f>
        <v/>
      </c>
      <c r="N103" s="22" t="str">
        <f t="shared" si="3"/>
        <v/>
      </c>
      <c r="O103" s="17"/>
    </row>
    <row r="104" spans="1:15" x14ac:dyDescent="0.3">
      <c r="A104" s="17"/>
      <c r="B104" s="17"/>
      <c r="C104" s="20"/>
      <c r="D104" s="17"/>
      <c r="E104" s="17"/>
      <c r="F104" s="20"/>
      <c r="G104" s="17"/>
      <c r="H104" s="21"/>
      <c r="I104" s="21"/>
      <c r="J104" s="18" t="str">
        <f>IF($A104="","",SUMIFS(Issues!$D:$D,Issues!$B:$B,$A104,Issues!$C:$C,$B104))</f>
        <v/>
      </c>
      <c r="K104" s="18" t="str">
        <f t="shared" si="2"/>
        <v/>
      </c>
      <c r="L104" s="18" t="str">
        <f>IF(OR($A104="",$C104=""),"",$C104-Settings!$B$4)</f>
        <v/>
      </c>
      <c r="M104" s="18" t="str">
        <f>IF($A104="","",IF(K104&lt;=0,"Nil stock",IF($C104="","OK",IF($C104&lt;Settings!$B$4,"Expired",IF(L104&lt;=Settings!$B$5,"Near expiry","OK")))))</f>
        <v/>
      </c>
      <c r="N104" s="22" t="str">
        <f t="shared" si="3"/>
        <v/>
      </c>
      <c r="O104" s="17"/>
    </row>
    <row r="105" spans="1:15" x14ac:dyDescent="0.3">
      <c r="A105" s="17"/>
      <c r="B105" s="17"/>
      <c r="C105" s="20"/>
      <c r="D105" s="17"/>
      <c r="E105" s="17"/>
      <c r="F105" s="20"/>
      <c r="G105" s="17"/>
      <c r="H105" s="21"/>
      <c r="I105" s="21"/>
      <c r="J105" s="18" t="str">
        <f>IF($A105="","",SUMIFS(Issues!$D:$D,Issues!$B:$B,$A105,Issues!$C:$C,$B105))</f>
        <v/>
      </c>
      <c r="K105" s="18" t="str">
        <f t="shared" si="2"/>
        <v/>
      </c>
      <c r="L105" s="18" t="str">
        <f>IF(OR($A105="",$C105=""),"",$C105-Settings!$B$4)</f>
        <v/>
      </c>
      <c r="M105" s="18" t="str">
        <f>IF($A105="","",IF(K105&lt;=0,"Nil stock",IF($C105="","OK",IF($C105&lt;Settings!$B$4,"Expired",IF(L105&lt;=Settings!$B$5,"Near expiry","OK")))))</f>
        <v/>
      </c>
      <c r="N105" s="22" t="str">
        <f t="shared" si="3"/>
        <v/>
      </c>
      <c r="O105" s="17"/>
    </row>
    <row r="106" spans="1:15" x14ac:dyDescent="0.3">
      <c r="A106" s="17"/>
      <c r="B106" s="17"/>
      <c r="C106" s="20"/>
      <c r="D106" s="17"/>
      <c r="E106" s="17"/>
      <c r="F106" s="20"/>
      <c r="G106" s="17"/>
      <c r="H106" s="21"/>
      <c r="I106" s="21"/>
      <c r="J106" s="18" t="str">
        <f>IF($A106="","",SUMIFS(Issues!$D:$D,Issues!$B:$B,$A106,Issues!$C:$C,$B106))</f>
        <v/>
      </c>
      <c r="K106" s="18" t="str">
        <f t="shared" si="2"/>
        <v/>
      </c>
      <c r="L106" s="18" t="str">
        <f>IF(OR($A106="",$C106=""),"",$C106-Settings!$B$4)</f>
        <v/>
      </c>
      <c r="M106" s="18" t="str">
        <f>IF($A106="","",IF(K106&lt;=0,"Nil stock",IF($C106="","OK",IF($C106&lt;Settings!$B$4,"Expired",IF(L106&lt;=Settings!$B$5,"Near expiry","OK")))))</f>
        <v/>
      </c>
      <c r="N106" s="22" t="str">
        <f t="shared" si="3"/>
        <v/>
      </c>
      <c r="O106" s="17"/>
    </row>
    <row r="107" spans="1:15" x14ac:dyDescent="0.3">
      <c r="A107" s="17"/>
      <c r="B107" s="17"/>
      <c r="C107" s="20"/>
      <c r="D107" s="17"/>
      <c r="E107" s="17"/>
      <c r="F107" s="20"/>
      <c r="G107" s="17"/>
      <c r="H107" s="21"/>
      <c r="I107" s="21"/>
      <c r="J107" s="18" t="str">
        <f>IF($A107="","",SUMIFS(Issues!$D:$D,Issues!$B:$B,$A107,Issues!$C:$C,$B107))</f>
        <v/>
      </c>
      <c r="K107" s="18" t="str">
        <f t="shared" si="2"/>
        <v/>
      </c>
      <c r="L107" s="18" t="str">
        <f>IF(OR($A107="",$C107=""),"",$C107-Settings!$B$4)</f>
        <v/>
      </c>
      <c r="M107" s="18" t="str">
        <f>IF($A107="","",IF(K107&lt;=0,"Nil stock",IF($C107="","OK",IF($C107&lt;Settings!$B$4,"Expired",IF(L107&lt;=Settings!$B$5,"Near expiry","OK")))))</f>
        <v/>
      </c>
      <c r="N107" s="22" t="str">
        <f t="shared" si="3"/>
        <v/>
      </c>
      <c r="O107" s="17"/>
    </row>
    <row r="108" spans="1:15" x14ac:dyDescent="0.3">
      <c r="A108" s="17"/>
      <c r="B108" s="17"/>
      <c r="C108" s="20"/>
      <c r="D108" s="17"/>
      <c r="E108" s="17"/>
      <c r="F108" s="20"/>
      <c r="G108" s="17"/>
      <c r="H108" s="21"/>
      <c r="I108" s="21"/>
      <c r="J108" s="18" t="str">
        <f>IF($A108="","",SUMIFS(Issues!$D:$D,Issues!$B:$B,$A108,Issues!$C:$C,$B108))</f>
        <v/>
      </c>
      <c r="K108" s="18" t="str">
        <f t="shared" si="2"/>
        <v/>
      </c>
      <c r="L108" s="18" t="str">
        <f>IF(OR($A108="",$C108=""),"",$C108-Settings!$B$4)</f>
        <v/>
      </c>
      <c r="M108" s="18" t="str">
        <f>IF($A108="","",IF(K108&lt;=0,"Nil stock",IF($C108="","OK",IF($C108&lt;Settings!$B$4,"Expired",IF(L108&lt;=Settings!$B$5,"Near expiry","OK")))))</f>
        <v/>
      </c>
      <c r="N108" s="22" t="str">
        <f t="shared" si="3"/>
        <v/>
      </c>
      <c r="O108" s="17"/>
    </row>
    <row r="109" spans="1:15" x14ac:dyDescent="0.3">
      <c r="A109" s="17"/>
      <c r="B109" s="17"/>
      <c r="C109" s="20"/>
      <c r="D109" s="17"/>
      <c r="E109" s="17"/>
      <c r="F109" s="20"/>
      <c r="G109" s="17"/>
      <c r="H109" s="21"/>
      <c r="I109" s="21"/>
      <c r="J109" s="18" t="str">
        <f>IF($A109="","",SUMIFS(Issues!$D:$D,Issues!$B:$B,$A109,Issues!$C:$C,$B109))</f>
        <v/>
      </c>
      <c r="K109" s="18" t="str">
        <f t="shared" si="2"/>
        <v/>
      </c>
      <c r="L109" s="18" t="str">
        <f>IF(OR($A109="",$C109=""),"",$C109-Settings!$B$4)</f>
        <v/>
      </c>
      <c r="M109" s="18" t="str">
        <f>IF($A109="","",IF(K109&lt;=0,"Nil stock",IF($C109="","OK",IF($C109&lt;Settings!$B$4,"Expired",IF(L109&lt;=Settings!$B$5,"Near expiry","OK")))))</f>
        <v/>
      </c>
      <c r="N109" s="22" t="str">
        <f t="shared" si="3"/>
        <v/>
      </c>
      <c r="O109" s="17"/>
    </row>
    <row r="110" spans="1:15" x14ac:dyDescent="0.3">
      <c r="A110" s="17"/>
      <c r="B110" s="17"/>
      <c r="C110" s="20"/>
      <c r="D110" s="17"/>
      <c r="E110" s="17"/>
      <c r="F110" s="20"/>
      <c r="G110" s="17"/>
      <c r="H110" s="21"/>
      <c r="I110" s="21"/>
      <c r="J110" s="18" t="str">
        <f>IF($A110="","",SUMIFS(Issues!$D:$D,Issues!$B:$B,$A110,Issues!$C:$C,$B110))</f>
        <v/>
      </c>
      <c r="K110" s="18" t="str">
        <f t="shared" si="2"/>
        <v/>
      </c>
      <c r="L110" s="18" t="str">
        <f>IF(OR($A110="",$C110=""),"",$C110-Settings!$B$4)</f>
        <v/>
      </c>
      <c r="M110" s="18" t="str">
        <f>IF($A110="","",IF(K110&lt;=0,"Nil stock",IF($C110="","OK",IF($C110&lt;Settings!$B$4,"Expired",IF(L110&lt;=Settings!$B$5,"Near expiry","OK")))))</f>
        <v/>
      </c>
      <c r="N110" s="22" t="str">
        <f t="shared" si="3"/>
        <v/>
      </c>
      <c r="O110" s="17"/>
    </row>
    <row r="111" spans="1:15" x14ac:dyDescent="0.3">
      <c r="A111" s="17"/>
      <c r="B111" s="17"/>
      <c r="C111" s="20"/>
      <c r="D111" s="17"/>
      <c r="E111" s="17"/>
      <c r="F111" s="20"/>
      <c r="G111" s="17"/>
      <c r="H111" s="21"/>
      <c r="I111" s="21"/>
      <c r="J111" s="18" t="str">
        <f>IF($A111="","",SUMIFS(Issues!$D:$D,Issues!$B:$B,$A111,Issues!$C:$C,$B111))</f>
        <v/>
      </c>
      <c r="K111" s="18" t="str">
        <f t="shared" si="2"/>
        <v/>
      </c>
      <c r="L111" s="18" t="str">
        <f>IF(OR($A111="",$C111=""),"",$C111-Settings!$B$4)</f>
        <v/>
      </c>
      <c r="M111" s="18" t="str">
        <f>IF($A111="","",IF(K111&lt;=0,"Nil stock",IF($C111="","OK",IF($C111&lt;Settings!$B$4,"Expired",IF(L111&lt;=Settings!$B$5,"Near expiry","OK")))))</f>
        <v/>
      </c>
      <c r="N111" s="22" t="str">
        <f t="shared" si="3"/>
        <v/>
      </c>
      <c r="O111" s="17"/>
    </row>
    <row r="112" spans="1:15" x14ac:dyDescent="0.3">
      <c r="A112" s="17"/>
      <c r="B112" s="17"/>
      <c r="C112" s="20"/>
      <c r="D112" s="17"/>
      <c r="E112" s="17"/>
      <c r="F112" s="20"/>
      <c r="G112" s="17"/>
      <c r="H112" s="21"/>
      <c r="I112" s="21"/>
      <c r="J112" s="18" t="str">
        <f>IF($A112="","",SUMIFS(Issues!$D:$D,Issues!$B:$B,$A112,Issues!$C:$C,$B112))</f>
        <v/>
      </c>
      <c r="K112" s="18" t="str">
        <f t="shared" si="2"/>
        <v/>
      </c>
      <c r="L112" s="18" t="str">
        <f>IF(OR($A112="",$C112=""),"",$C112-Settings!$B$4)</f>
        <v/>
      </c>
      <c r="M112" s="18" t="str">
        <f>IF($A112="","",IF(K112&lt;=0,"Nil stock",IF($C112="","OK",IF($C112&lt;Settings!$B$4,"Expired",IF(L112&lt;=Settings!$B$5,"Near expiry","OK")))))</f>
        <v/>
      </c>
      <c r="N112" s="22" t="str">
        <f t="shared" si="3"/>
        <v/>
      </c>
      <c r="O112" s="17"/>
    </row>
    <row r="113" spans="1:15" x14ac:dyDescent="0.3">
      <c r="A113" s="17"/>
      <c r="B113" s="17"/>
      <c r="C113" s="20"/>
      <c r="D113" s="17"/>
      <c r="E113" s="17"/>
      <c r="F113" s="20"/>
      <c r="G113" s="17"/>
      <c r="H113" s="21"/>
      <c r="I113" s="21"/>
      <c r="J113" s="18" t="str">
        <f>IF($A113="","",SUMIFS(Issues!$D:$D,Issues!$B:$B,$A113,Issues!$C:$C,$B113))</f>
        <v/>
      </c>
      <c r="K113" s="18" t="str">
        <f t="shared" si="2"/>
        <v/>
      </c>
      <c r="L113" s="18" t="str">
        <f>IF(OR($A113="",$C113=""),"",$C113-Settings!$B$4)</f>
        <v/>
      </c>
      <c r="M113" s="18" t="str">
        <f>IF($A113="","",IF(K113&lt;=0,"Nil stock",IF($C113="","OK",IF($C113&lt;Settings!$B$4,"Expired",IF(L113&lt;=Settings!$B$5,"Near expiry","OK")))))</f>
        <v/>
      </c>
      <c r="N113" s="22" t="str">
        <f t="shared" si="3"/>
        <v/>
      </c>
      <c r="O113" s="17"/>
    </row>
    <row r="114" spans="1:15" x14ac:dyDescent="0.3">
      <c r="A114" s="17"/>
      <c r="B114" s="17"/>
      <c r="C114" s="20"/>
      <c r="D114" s="17"/>
      <c r="E114" s="17"/>
      <c r="F114" s="20"/>
      <c r="G114" s="17"/>
      <c r="H114" s="21"/>
      <c r="I114" s="21"/>
      <c r="J114" s="18" t="str">
        <f>IF($A114="","",SUMIFS(Issues!$D:$D,Issues!$B:$B,$A114,Issues!$C:$C,$B114))</f>
        <v/>
      </c>
      <c r="K114" s="18" t="str">
        <f t="shared" si="2"/>
        <v/>
      </c>
      <c r="L114" s="18" t="str">
        <f>IF(OR($A114="",$C114=""),"",$C114-Settings!$B$4)</f>
        <v/>
      </c>
      <c r="M114" s="18" t="str">
        <f>IF($A114="","",IF(K114&lt;=0,"Nil stock",IF($C114="","OK",IF($C114&lt;Settings!$B$4,"Expired",IF(L114&lt;=Settings!$B$5,"Near expiry","OK")))))</f>
        <v/>
      </c>
      <c r="N114" s="22" t="str">
        <f t="shared" si="3"/>
        <v/>
      </c>
      <c r="O114" s="17"/>
    </row>
    <row r="115" spans="1:15" x14ac:dyDescent="0.3">
      <c r="A115" s="17"/>
      <c r="B115" s="17"/>
      <c r="C115" s="20"/>
      <c r="D115" s="17"/>
      <c r="E115" s="17"/>
      <c r="F115" s="20"/>
      <c r="G115" s="17"/>
      <c r="H115" s="21"/>
      <c r="I115" s="21"/>
      <c r="J115" s="18" t="str">
        <f>IF($A115="","",SUMIFS(Issues!$D:$D,Issues!$B:$B,$A115,Issues!$C:$C,$B115))</f>
        <v/>
      </c>
      <c r="K115" s="18" t="str">
        <f t="shared" si="2"/>
        <v/>
      </c>
      <c r="L115" s="18" t="str">
        <f>IF(OR($A115="",$C115=""),"",$C115-Settings!$B$4)</f>
        <v/>
      </c>
      <c r="M115" s="18" t="str">
        <f>IF($A115="","",IF(K115&lt;=0,"Nil stock",IF($C115="","OK",IF($C115&lt;Settings!$B$4,"Expired",IF(L115&lt;=Settings!$B$5,"Near expiry","OK")))))</f>
        <v/>
      </c>
      <c r="N115" s="22" t="str">
        <f t="shared" si="3"/>
        <v/>
      </c>
      <c r="O115" s="17"/>
    </row>
    <row r="116" spans="1:15" x14ac:dyDescent="0.3">
      <c r="A116" s="17"/>
      <c r="B116" s="17"/>
      <c r="C116" s="20"/>
      <c r="D116" s="17"/>
      <c r="E116" s="17"/>
      <c r="F116" s="20"/>
      <c r="G116" s="17"/>
      <c r="H116" s="21"/>
      <c r="I116" s="21"/>
      <c r="J116" s="18" t="str">
        <f>IF($A116="","",SUMIFS(Issues!$D:$D,Issues!$B:$B,$A116,Issues!$C:$C,$B116))</f>
        <v/>
      </c>
      <c r="K116" s="18" t="str">
        <f t="shared" si="2"/>
        <v/>
      </c>
      <c r="L116" s="18" t="str">
        <f>IF(OR($A116="",$C116=""),"",$C116-Settings!$B$4)</f>
        <v/>
      </c>
      <c r="M116" s="18" t="str">
        <f>IF($A116="","",IF(K116&lt;=0,"Nil stock",IF($C116="","OK",IF($C116&lt;Settings!$B$4,"Expired",IF(L116&lt;=Settings!$B$5,"Near expiry","OK")))))</f>
        <v/>
      </c>
      <c r="N116" s="22" t="str">
        <f t="shared" si="3"/>
        <v/>
      </c>
      <c r="O116" s="17"/>
    </row>
    <row r="117" spans="1:15" x14ac:dyDescent="0.3">
      <c r="A117" s="17"/>
      <c r="B117" s="17"/>
      <c r="C117" s="20"/>
      <c r="D117" s="17"/>
      <c r="E117" s="17"/>
      <c r="F117" s="20"/>
      <c r="G117" s="17"/>
      <c r="H117" s="21"/>
      <c r="I117" s="21"/>
      <c r="J117" s="18" t="str">
        <f>IF($A117="","",SUMIFS(Issues!$D:$D,Issues!$B:$B,$A117,Issues!$C:$C,$B117))</f>
        <v/>
      </c>
      <c r="K117" s="18" t="str">
        <f t="shared" si="2"/>
        <v/>
      </c>
      <c r="L117" s="18" t="str">
        <f>IF(OR($A117="",$C117=""),"",$C117-Settings!$B$4)</f>
        <v/>
      </c>
      <c r="M117" s="18" t="str">
        <f>IF($A117="","",IF(K117&lt;=0,"Nil stock",IF($C117="","OK",IF($C117&lt;Settings!$B$4,"Expired",IF(L117&lt;=Settings!$B$5,"Near expiry","OK")))))</f>
        <v/>
      </c>
      <c r="N117" s="22" t="str">
        <f t="shared" si="3"/>
        <v/>
      </c>
      <c r="O117" s="17"/>
    </row>
    <row r="118" spans="1:15" x14ac:dyDescent="0.3">
      <c r="A118" s="17"/>
      <c r="B118" s="17"/>
      <c r="C118" s="20"/>
      <c r="D118" s="17"/>
      <c r="E118" s="17"/>
      <c r="F118" s="20"/>
      <c r="G118" s="17"/>
      <c r="H118" s="21"/>
      <c r="I118" s="21"/>
      <c r="J118" s="18" t="str">
        <f>IF($A118="","",SUMIFS(Issues!$D:$D,Issues!$B:$B,$A118,Issues!$C:$C,$B118))</f>
        <v/>
      </c>
      <c r="K118" s="18" t="str">
        <f t="shared" si="2"/>
        <v/>
      </c>
      <c r="L118" s="18" t="str">
        <f>IF(OR($A118="",$C118=""),"",$C118-Settings!$B$4)</f>
        <v/>
      </c>
      <c r="M118" s="18" t="str">
        <f>IF($A118="","",IF(K118&lt;=0,"Nil stock",IF($C118="","OK",IF($C118&lt;Settings!$B$4,"Expired",IF(L118&lt;=Settings!$B$5,"Near expiry","OK")))))</f>
        <v/>
      </c>
      <c r="N118" s="22" t="str">
        <f t="shared" si="3"/>
        <v/>
      </c>
      <c r="O118" s="17"/>
    </row>
    <row r="119" spans="1:15" x14ac:dyDescent="0.3">
      <c r="A119" s="17"/>
      <c r="B119" s="17"/>
      <c r="C119" s="20"/>
      <c r="D119" s="17"/>
      <c r="E119" s="17"/>
      <c r="F119" s="20"/>
      <c r="G119" s="17"/>
      <c r="H119" s="21"/>
      <c r="I119" s="21"/>
      <c r="J119" s="18" t="str">
        <f>IF($A119="","",SUMIFS(Issues!$D:$D,Issues!$B:$B,$A119,Issues!$C:$C,$B119))</f>
        <v/>
      </c>
      <c r="K119" s="18" t="str">
        <f t="shared" si="2"/>
        <v/>
      </c>
      <c r="L119" s="18" t="str">
        <f>IF(OR($A119="",$C119=""),"",$C119-Settings!$B$4)</f>
        <v/>
      </c>
      <c r="M119" s="18" t="str">
        <f>IF($A119="","",IF(K119&lt;=0,"Nil stock",IF($C119="","OK",IF($C119&lt;Settings!$B$4,"Expired",IF(L119&lt;=Settings!$B$5,"Near expiry","OK")))))</f>
        <v/>
      </c>
      <c r="N119" s="22" t="str">
        <f t="shared" si="3"/>
        <v/>
      </c>
      <c r="O119" s="17"/>
    </row>
    <row r="120" spans="1:15" x14ac:dyDescent="0.3">
      <c r="A120" s="17"/>
      <c r="B120" s="17"/>
      <c r="C120" s="20"/>
      <c r="D120" s="17"/>
      <c r="E120" s="17"/>
      <c r="F120" s="20"/>
      <c r="G120" s="17"/>
      <c r="H120" s="21"/>
      <c r="I120" s="21"/>
      <c r="J120" s="18" t="str">
        <f>IF($A120="","",SUMIFS(Issues!$D:$D,Issues!$B:$B,$A120,Issues!$C:$C,$B120))</f>
        <v/>
      </c>
      <c r="K120" s="18" t="str">
        <f t="shared" si="2"/>
        <v/>
      </c>
      <c r="L120" s="18" t="str">
        <f>IF(OR($A120="",$C120=""),"",$C120-Settings!$B$4)</f>
        <v/>
      </c>
      <c r="M120" s="18" t="str">
        <f>IF($A120="","",IF(K120&lt;=0,"Nil stock",IF($C120="","OK",IF($C120&lt;Settings!$B$4,"Expired",IF(L120&lt;=Settings!$B$5,"Near expiry","OK")))))</f>
        <v/>
      </c>
      <c r="N120" s="22" t="str">
        <f t="shared" si="3"/>
        <v/>
      </c>
      <c r="O120" s="17"/>
    </row>
    <row r="121" spans="1:15" x14ac:dyDescent="0.3">
      <c r="A121" s="17"/>
      <c r="B121" s="17"/>
      <c r="C121" s="20"/>
      <c r="D121" s="17"/>
      <c r="E121" s="17"/>
      <c r="F121" s="20"/>
      <c r="G121" s="17"/>
      <c r="H121" s="21"/>
      <c r="I121" s="21"/>
      <c r="J121" s="18" t="str">
        <f>IF($A121="","",SUMIFS(Issues!$D:$D,Issues!$B:$B,$A121,Issues!$C:$C,$B121))</f>
        <v/>
      </c>
      <c r="K121" s="18" t="str">
        <f t="shared" si="2"/>
        <v/>
      </c>
      <c r="L121" s="18" t="str">
        <f>IF(OR($A121="",$C121=""),"",$C121-Settings!$B$4)</f>
        <v/>
      </c>
      <c r="M121" s="18" t="str">
        <f>IF($A121="","",IF(K121&lt;=0,"Nil stock",IF($C121="","OK",IF($C121&lt;Settings!$B$4,"Expired",IF(L121&lt;=Settings!$B$5,"Near expiry","OK")))))</f>
        <v/>
      </c>
      <c r="N121" s="22" t="str">
        <f t="shared" si="3"/>
        <v/>
      </c>
      <c r="O121" s="17"/>
    </row>
    <row r="122" spans="1:15" x14ac:dyDescent="0.3">
      <c r="A122" s="17"/>
      <c r="B122" s="17"/>
      <c r="C122" s="20"/>
      <c r="D122" s="17"/>
      <c r="E122" s="17"/>
      <c r="F122" s="20"/>
      <c r="G122" s="17"/>
      <c r="H122" s="21"/>
      <c r="I122" s="21"/>
      <c r="J122" s="18" t="str">
        <f>IF($A122="","",SUMIFS(Issues!$D:$D,Issues!$B:$B,$A122,Issues!$C:$C,$B122))</f>
        <v/>
      </c>
      <c r="K122" s="18" t="str">
        <f t="shared" si="2"/>
        <v/>
      </c>
      <c r="L122" s="18" t="str">
        <f>IF(OR($A122="",$C122=""),"",$C122-Settings!$B$4)</f>
        <v/>
      </c>
      <c r="M122" s="18" t="str">
        <f>IF($A122="","",IF(K122&lt;=0,"Nil stock",IF($C122="","OK",IF($C122&lt;Settings!$B$4,"Expired",IF(L122&lt;=Settings!$B$5,"Near expiry","OK")))))</f>
        <v/>
      </c>
      <c r="N122" s="22" t="str">
        <f t="shared" si="3"/>
        <v/>
      </c>
      <c r="O122" s="17"/>
    </row>
    <row r="123" spans="1:15" x14ac:dyDescent="0.3">
      <c r="A123" s="17"/>
      <c r="B123" s="17"/>
      <c r="C123" s="20"/>
      <c r="D123" s="17"/>
      <c r="E123" s="17"/>
      <c r="F123" s="20"/>
      <c r="G123" s="17"/>
      <c r="H123" s="21"/>
      <c r="I123" s="21"/>
      <c r="J123" s="18" t="str">
        <f>IF($A123="","",SUMIFS(Issues!$D:$D,Issues!$B:$B,$A123,Issues!$C:$C,$B123))</f>
        <v/>
      </c>
      <c r="K123" s="18" t="str">
        <f t="shared" si="2"/>
        <v/>
      </c>
      <c r="L123" s="18" t="str">
        <f>IF(OR($A123="",$C123=""),"",$C123-Settings!$B$4)</f>
        <v/>
      </c>
      <c r="M123" s="18" t="str">
        <f>IF($A123="","",IF(K123&lt;=0,"Nil stock",IF($C123="","OK",IF($C123&lt;Settings!$B$4,"Expired",IF(L123&lt;=Settings!$B$5,"Near expiry","OK")))))</f>
        <v/>
      </c>
      <c r="N123" s="22" t="str">
        <f t="shared" si="3"/>
        <v/>
      </c>
      <c r="O123" s="17"/>
    </row>
    <row r="124" spans="1:15" x14ac:dyDescent="0.3">
      <c r="A124" s="17"/>
      <c r="B124" s="17"/>
      <c r="C124" s="20"/>
      <c r="D124" s="17"/>
      <c r="E124" s="17"/>
      <c r="F124" s="20"/>
      <c r="G124" s="17"/>
      <c r="H124" s="21"/>
      <c r="I124" s="21"/>
      <c r="J124" s="18" t="str">
        <f>IF($A124="","",SUMIFS(Issues!$D:$D,Issues!$B:$B,$A124,Issues!$C:$C,$B124))</f>
        <v/>
      </c>
      <c r="K124" s="18" t="str">
        <f t="shared" si="2"/>
        <v/>
      </c>
      <c r="L124" s="18" t="str">
        <f>IF(OR($A124="",$C124=""),"",$C124-Settings!$B$4)</f>
        <v/>
      </c>
      <c r="M124" s="18" t="str">
        <f>IF($A124="","",IF(K124&lt;=0,"Nil stock",IF($C124="","OK",IF($C124&lt;Settings!$B$4,"Expired",IF(L124&lt;=Settings!$B$5,"Near expiry","OK")))))</f>
        <v/>
      </c>
      <c r="N124" s="22" t="str">
        <f t="shared" si="3"/>
        <v/>
      </c>
      <c r="O124" s="17"/>
    </row>
    <row r="125" spans="1:15" x14ac:dyDescent="0.3">
      <c r="A125" s="17"/>
      <c r="B125" s="17"/>
      <c r="C125" s="20"/>
      <c r="D125" s="17"/>
      <c r="E125" s="17"/>
      <c r="F125" s="20"/>
      <c r="G125" s="17"/>
      <c r="H125" s="21"/>
      <c r="I125" s="21"/>
      <c r="J125" s="18" t="str">
        <f>IF($A125="","",SUMIFS(Issues!$D:$D,Issues!$B:$B,$A125,Issues!$C:$C,$B125))</f>
        <v/>
      </c>
      <c r="K125" s="18" t="str">
        <f t="shared" si="2"/>
        <v/>
      </c>
      <c r="L125" s="18" t="str">
        <f>IF(OR($A125="",$C125=""),"",$C125-Settings!$B$4)</f>
        <v/>
      </c>
      <c r="M125" s="18" t="str">
        <f>IF($A125="","",IF(K125&lt;=0,"Nil stock",IF($C125="","OK",IF($C125&lt;Settings!$B$4,"Expired",IF(L125&lt;=Settings!$B$5,"Near expiry","OK")))))</f>
        <v/>
      </c>
      <c r="N125" s="22" t="str">
        <f t="shared" si="3"/>
        <v/>
      </c>
      <c r="O125" s="17"/>
    </row>
    <row r="126" spans="1:15" x14ac:dyDescent="0.3">
      <c r="A126" s="17"/>
      <c r="B126" s="17"/>
      <c r="C126" s="20"/>
      <c r="D126" s="17"/>
      <c r="E126" s="17"/>
      <c r="F126" s="20"/>
      <c r="G126" s="17"/>
      <c r="H126" s="21"/>
      <c r="I126" s="21"/>
      <c r="J126" s="18" t="str">
        <f>IF($A126="","",SUMIFS(Issues!$D:$D,Issues!$B:$B,$A126,Issues!$C:$C,$B126))</f>
        <v/>
      </c>
      <c r="K126" s="18" t="str">
        <f t="shared" si="2"/>
        <v/>
      </c>
      <c r="L126" s="18" t="str">
        <f>IF(OR($A126="",$C126=""),"",$C126-Settings!$B$4)</f>
        <v/>
      </c>
      <c r="M126" s="18" t="str">
        <f>IF($A126="","",IF(K126&lt;=0,"Nil stock",IF($C126="","OK",IF($C126&lt;Settings!$B$4,"Expired",IF(L126&lt;=Settings!$B$5,"Near expiry","OK")))))</f>
        <v/>
      </c>
      <c r="N126" s="22" t="str">
        <f t="shared" si="3"/>
        <v/>
      </c>
      <c r="O126" s="17"/>
    </row>
    <row r="127" spans="1:15" x14ac:dyDescent="0.3">
      <c r="A127" s="17"/>
      <c r="B127" s="17"/>
      <c r="C127" s="20"/>
      <c r="D127" s="17"/>
      <c r="E127" s="17"/>
      <c r="F127" s="20"/>
      <c r="G127" s="17"/>
      <c r="H127" s="21"/>
      <c r="I127" s="21"/>
      <c r="J127" s="18" t="str">
        <f>IF($A127="","",SUMIFS(Issues!$D:$D,Issues!$B:$B,$A127,Issues!$C:$C,$B127))</f>
        <v/>
      </c>
      <c r="K127" s="18" t="str">
        <f t="shared" si="2"/>
        <v/>
      </c>
      <c r="L127" s="18" t="str">
        <f>IF(OR($A127="",$C127=""),"",$C127-Settings!$B$4)</f>
        <v/>
      </c>
      <c r="M127" s="18" t="str">
        <f>IF($A127="","",IF(K127&lt;=0,"Nil stock",IF($C127="","OK",IF($C127&lt;Settings!$B$4,"Expired",IF(L127&lt;=Settings!$B$5,"Near expiry","OK")))))</f>
        <v/>
      </c>
      <c r="N127" s="22" t="str">
        <f t="shared" si="3"/>
        <v/>
      </c>
      <c r="O127" s="17"/>
    </row>
    <row r="128" spans="1:15" x14ac:dyDescent="0.3">
      <c r="A128" s="17"/>
      <c r="B128" s="17"/>
      <c r="C128" s="20"/>
      <c r="D128" s="17"/>
      <c r="E128" s="17"/>
      <c r="F128" s="20"/>
      <c r="G128" s="17"/>
      <c r="H128" s="21"/>
      <c r="I128" s="21"/>
      <c r="J128" s="18" t="str">
        <f>IF($A128="","",SUMIFS(Issues!$D:$D,Issues!$B:$B,$A128,Issues!$C:$C,$B128))</f>
        <v/>
      </c>
      <c r="K128" s="18" t="str">
        <f t="shared" si="2"/>
        <v/>
      </c>
      <c r="L128" s="18" t="str">
        <f>IF(OR($A128="",$C128=""),"",$C128-Settings!$B$4)</f>
        <v/>
      </c>
      <c r="M128" s="18" t="str">
        <f>IF($A128="","",IF(K128&lt;=0,"Nil stock",IF($C128="","OK",IF($C128&lt;Settings!$B$4,"Expired",IF(L128&lt;=Settings!$B$5,"Near expiry","OK")))))</f>
        <v/>
      </c>
      <c r="N128" s="22" t="str">
        <f t="shared" si="3"/>
        <v/>
      </c>
      <c r="O128" s="17"/>
    </row>
    <row r="129" spans="1:15" x14ac:dyDescent="0.3">
      <c r="A129" s="17"/>
      <c r="B129" s="17"/>
      <c r="C129" s="20"/>
      <c r="D129" s="17"/>
      <c r="E129" s="17"/>
      <c r="F129" s="20"/>
      <c r="G129" s="17"/>
      <c r="H129" s="21"/>
      <c r="I129" s="21"/>
      <c r="J129" s="18" t="str">
        <f>IF($A129="","",SUMIFS(Issues!$D:$D,Issues!$B:$B,$A129,Issues!$C:$C,$B129))</f>
        <v/>
      </c>
      <c r="K129" s="18" t="str">
        <f t="shared" si="2"/>
        <v/>
      </c>
      <c r="L129" s="18" t="str">
        <f>IF(OR($A129="",$C129=""),"",$C129-Settings!$B$4)</f>
        <v/>
      </c>
      <c r="M129" s="18" t="str">
        <f>IF($A129="","",IF(K129&lt;=0,"Nil stock",IF($C129="","OK",IF($C129&lt;Settings!$B$4,"Expired",IF(L129&lt;=Settings!$B$5,"Near expiry","OK")))))</f>
        <v/>
      </c>
      <c r="N129" s="22" t="str">
        <f t="shared" si="3"/>
        <v/>
      </c>
      <c r="O129" s="17"/>
    </row>
    <row r="130" spans="1:15" x14ac:dyDescent="0.3">
      <c r="A130" s="17"/>
      <c r="B130" s="17"/>
      <c r="C130" s="20"/>
      <c r="D130" s="17"/>
      <c r="E130" s="17"/>
      <c r="F130" s="20"/>
      <c r="G130" s="17"/>
      <c r="H130" s="21"/>
      <c r="I130" s="21"/>
      <c r="J130" s="18" t="str">
        <f>IF($A130="","",SUMIFS(Issues!$D:$D,Issues!$B:$B,$A130,Issues!$C:$C,$B130))</f>
        <v/>
      </c>
      <c r="K130" s="18" t="str">
        <f t="shared" si="2"/>
        <v/>
      </c>
      <c r="L130" s="18" t="str">
        <f>IF(OR($A130="",$C130=""),"",$C130-Settings!$B$4)</f>
        <v/>
      </c>
      <c r="M130" s="18" t="str">
        <f>IF($A130="","",IF(K130&lt;=0,"Nil stock",IF($C130="","OK",IF($C130&lt;Settings!$B$4,"Expired",IF(L130&lt;=Settings!$B$5,"Near expiry","OK")))))</f>
        <v/>
      </c>
      <c r="N130" s="22" t="str">
        <f t="shared" si="3"/>
        <v/>
      </c>
      <c r="O130" s="17"/>
    </row>
    <row r="131" spans="1:15" x14ac:dyDescent="0.3">
      <c r="A131" s="17"/>
      <c r="B131" s="17"/>
      <c r="C131" s="20"/>
      <c r="D131" s="17"/>
      <c r="E131" s="17"/>
      <c r="F131" s="20"/>
      <c r="G131" s="17"/>
      <c r="H131" s="21"/>
      <c r="I131" s="21"/>
      <c r="J131" s="18" t="str">
        <f>IF($A131="","",SUMIFS(Issues!$D:$D,Issues!$B:$B,$A131,Issues!$C:$C,$B131))</f>
        <v/>
      </c>
      <c r="K131" s="18" t="str">
        <f t="shared" si="2"/>
        <v/>
      </c>
      <c r="L131" s="18" t="str">
        <f>IF(OR($A131="",$C131=""),"",$C131-Settings!$B$4)</f>
        <v/>
      </c>
      <c r="M131" s="18" t="str">
        <f>IF($A131="","",IF(K131&lt;=0,"Nil stock",IF($C131="","OK",IF($C131&lt;Settings!$B$4,"Expired",IF(L131&lt;=Settings!$B$5,"Near expiry","OK")))))</f>
        <v/>
      </c>
      <c r="N131" s="22" t="str">
        <f t="shared" si="3"/>
        <v/>
      </c>
      <c r="O131" s="17"/>
    </row>
    <row r="132" spans="1:15" x14ac:dyDescent="0.3">
      <c r="A132" s="17"/>
      <c r="B132" s="17"/>
      <c r="C132" s="20"/>
      <c r="D132" s="17"/>
      <c r="E132" s="17"/>
      <c r="F132" s="20"/>
      <c r="G132" s="17"/>
      <c r="H132" s="21"/>
      <c r="I132" s="21"/>
      <c r="J132" s="18" t="str">
        <f>IF($A132="","",SUMIFS(Issues!$D:$D,Issues!$B:$B,$A132,Issues!$C:$C,$B132))</f>
        <v/>
      </c>
      <c r="K132" s="18" t="str">
        <f t="shared" ref="K132:K195" si="4">IF($A132="","",N($G132)-J132)</f>
        <v/>
      </c>
      <c r="L132" s="18" t="str">
        <f>IF(OR($A132="",$C132=""),"",$C132-Settings!$B$4)</f>
        <v/>
      </c>
      <c r="M132" s="18" t="str">
        <f>IF($A132="","",IF(K132&lt;=0,"Nil stock",IF($C132="","OK",IF($C132&lt;Settings!$B$4,"Expired",IF(L132&lt;=Settings!$B$5,"Near expiry","OK")))))</f>
        <v/>
      </c>
      <c r="N132" s="22" t="str">
        <f t="shared" ref="N132:N195" si="5">IF($A132="","",MAX(0,K132)*N($H132))</f>
        <v/>
      </c>
      <c r="O132" s="17"/>
    </row>
    <row r="133" spans="1:15" x14ac:dyDescent="0.3">
      <c r="A133" s="17"/>
      <c r="B133" s="17"/>
      <c r="C133" s="20"/>
      <c r="D133" s="17"/>
      <c r="E133" s="17"/>
      <c r="F133" s="20"/>
      <c r="G133" s="17"/>
      <c r="H133" s="21"/>
      <c r="I133" s="21"/>
      <c r="J133" s="18" t="str">
        <f>IF($A133="","",SUMIFS(Issues!$D:$D,Issues!$B:$B,$A133,Issues!$C:$C,$B133))</f>
        <v/>
      </c>
      <c r="K133" s="18" t="str">
        <f t="shared" si="4"/>
        <v/>
      </c>
      <c r="L133" s="18" t="str">
        <f>IF(OR($A133="",$C133=""),"",$C133-Settings!$B$4)</f>
        <v/>
      </c>
      <c r="M133" s="18" t="str">
        <f>IF($A133="","",IF(K133&lt;=0,"Nil stock",IF($C133="","OK",IF($C133&lt;Settings!$B$4,"Expired",IF(L133&lt;=Settings!$B$5,"Near expiry","OK")))))</f>
        <v/>
      </c>
      <c r="N133" s="22" t="str">
        <f t="shared" si="5"/>
        <v/>
      </c>
      <c r="O133" s="17"/>
    </row>
    <row r="134" spans="1:15" x14ac:dyDescent="0.3">
      <c r="A134" s="17"/>
      <c r="B134" s="17"/>
      <c r="C134" s="20"/>
      <c r="D134" s="17"/>
      <c r="E134" s="17"/>
      <c r="F134" s="20"/>
      <c r="G134" s="17"/>
      <c r="H134" s="21"/>
      <c r="I134" s="21"/>
      <c r="J134" s="18" t="str">
        <f>IF($A134="","",SUMIFS(Issues!$D:$D,Issues!$B:$B,$A134,Issues!$C:$C,$B134))</f>
        <v/>
      </c>
      <c r="K134" s="18" t="str">
        <f t="shared" si="4"/>
        <v/>
      </c>
      <c r="L134" s="18" t="str">
        <f>IF(OR($A134="",$C134=""),"",$C134-Settings!$B$4)</f>
        <v/>
      </c>
      <c r="M134" s="18" t="str">
        <f>IF($A134="","",IF(K134&lt;=0,"Nil stock",IF($C134="","OK",IF($C134&lt;Settings!$B$4,"Expired",IF(L134&lt;=Settings!$B$5,"Near expiry","OK")))))</f>
        <v/>
      </c>
      <c r="N134" s="22" t="str">
        <f t="shared" si="5"/>
        <v/>
      </c>
      <c r="O134" s="17"/>
    </row>
    <row r="135" spans="1:15" x14ac:dyDescent="0.3">
      <c r="A135" s="17"/>
      <c r="B135" s="17"/>
      <c r="C135" s="20"/>
      <c r="D135" s="17"/>
      <c r="E135" s="17"/>
      <c r="F135" s="20"/>
      <c r="G135" s="17"/>
      <c r="H135" s="21"/>
      <c r="I135" s="21"/>
      <c r="J135" s="18" t="str">
        <f>IF($A135="","",SUMIFS(Issues!$D:$D,Issues!$B:$B,$A135,Issues!$C:$C,$B135))</f>
        <v/>
      </c>
      <c r="K135" s="18" t="str">
        <f t="shared" si="4"/>
        <v/>
      </c>
      <c r="L135" s="18" t="str">
        <f>IF(OR($A135="",$C135=""),"",$C135-Settings!$B$4)</f>
        <v/>
      </c>
      <c r="M135" s="18" t="str">
        <f>IF($A135="","",IF(K135&lt;=0,"Nil stock",IF($C135="","OK",IF($C135&lt;Settings!$B$4,"Expired",IF(L135&lt;=Settings!$B$5,"Near expiry","OK")))))</f>
        <v/>
      </c>
      <c r="N135" s="22" t="str">
        <f t="shared" si="5"/>
        <v/>
      </c>
      <c r="O135" s="17"/>
    </row>
    <row r="136" spans="1:15" x14ac:dyDescent="0.3">
      <c r="A136" s="17"/>
      <c r="B136" s="17"/>
      <c r="C136" s="20"/>
      <c r="D136" s="17"/>
      <c r="E136" s="17"/>
      <c r="F136" s="20"/>
      <c r="G136" s="17"/>
      <c r="H136" s="21"/>
      <c r="I136" s="21"/>
      <c r="J136" s="18" t="str">
        <f>IF($A136="","",SUMIFS(Issues!$D:$D,Issues!$B:$B,$A136,Issues!$C:$C,$B136))</f>
        <v/>
      </c>
      <c r="K136" s="18" t="str">
        <f t="shared" si="4"/>
        <v/>
      </c>
      <c r="L136" s="18" t="str">
        <f>IF(OR($A136="",$C136=""),"",$C136-Settings!$B$4)</f>
        <v/>
      </c>
      <c r="M136" s="18" t="str">
        <f>IF($A136="","",IF(K136&lt;=0,"Nil stock",IF($C136="","OK",IF($C136&lt;Settings!$B$4,"Expired",IF(L136&lt;=Settings!$B$5,"Near expiry","OK")))))</f>
        <v/>
      </c>
      <c r="N136" s="22" t="str">
        <f t="shared" si="5"/>
        <v/>
      </c>
      <c r="O136" s="17"/>
    </row>
    <row r="137" spans="1:15" x14ac:dyDescent="0.3">
      <c r="A137" s="17"/>
      <c r="B137" s="17"/>
      <c r="C137" s="20"/>
      <c r="D137" s="17"/>
      <c r="E137" s="17"/>
      <c r="F137" s="20"/>
      <c r="G137" s="17"/>
      <c r="H137" s="21"/>
      <c r="I137" s="21"/>
      <c r="J137" s="18" t="str">
        <f>IF($A137="","",SUMIFS(Issues!$D:$D,Issues!$B:$B,$A137,Issues!$C:$C,$B137))</f>
        <v/>
      </c>
      <c r="K137" s="18" t="str">
        <f t="shared" si="4"/>
        <v/>
      </c>
      <c r="L137" s="18" t="str">
        <f>IF(OR($A137="",$C137=""),"",$C137-Settings!$B$4)</f>
        <v/>
      </c>
      <c r="M137" s="18" t="str">
        <f>IF($A137="","",IF(K137&lt;=0,"Nil stock",IF($C137="","OK",IF($C137&lt;Settings!$B$4,"Expired",IF(L137&lt;=Settings!$B$5,"Near expiry","OK")))))</f>
        <v/>
      </c>
      <c r="N137" s="22" t="str">
        <f t="shared" si="5"/>
        <v/>
      </c>
      <c r="O137" s="17"/>
    </row>
    <row r="138" spans="1:15" x14ac:dyDescent="0.3">
      <c r="A138" s="17"/>
      <c r="B138" s="17"/>
      <c r="C138" s="20"/>
      <c r="D138" s="17"/>
      <c r="E138" s="17"/>
      <c r="F138" s="20"/>
      <c r="G138" s="17"/>
      <c r="H138" s="21"/>
      <c r="I138" s="21"/>
      <c r="J138" s="18" t="str">
        <f>IF($A138="","",SUMIFS(Issues!$D:$D,Issues!$B:$B,$A138,Issues!$C:$C,$B138))</f>
        <v/>
      </c>
      <c r="K138" s="18" t="str">
        <f t="shared" si="4"/>
        <v/>
      </c>
      <c r="L138" s="18" t="str">
        <f>IF(OR($A138="",$C138=""),"",$C138-Settings!$B$4)</f>
        <v/>
      </c>
      <c r="M138" s="18" t="str">
        <f>IF($A138="","",IF(K138&lt;=0,"Nil stock",IF($C138="","OK",IF($C138&lt;Settings!$B$4,"Expired",IF(L138&lt;=Settings!$B$5,"Near expiry","OK")))))</f>
        <v/>
      </c>
      <c r="N138" s="22" t="str">
        <f t="shared" si="5"/>
        <v/>
      </c>
      <c r="O138" s="17"/>
    </row>
    <row r="139" spans="1:15" x14ac:dyDescent="0.3">
      <c r="A139" s="17"/>
      <c r="B139" s="17"/>
      <c r="C139" s="20"/>
      <c r="D139" s="17"/>
      <c r="E139" s="17"/>
      <c r="F139" s="20"/>
      <c r="G139" s="17"/>
      <c r="H139" s="21"/>
      <c r="I139" s="21"/>
      <c r="J139" s="18" t="str">
        <f>IF($A139="","",SUMIFS(Issues!$D:$D,Issues!$B:$B,$A139,Issues!$C:$C,$B139))</f>
        <v/>
      </c>
      <c r="K139" s="18" t="str">
        <f t="shared" si="4"/>
        <v/>
      </c>
      <c r="L139" s="18" t="str">
        <f>IF(OR($A139="",$C139=""),"",$C139-Settings!$B$4)</f>
        <v/>
      </c>
      <c r="M139" s="18" t="str">
        <f>IF($A139="","",IF(K139&lt;=0,"Nil stock",IF($C139="","OK",IF($C139&lt;Settings!$B$4,"Expired",IF(L139&lt;=Settings!$B$5,"Near expiry","OK")))))</f>
        <v/>
      </c>
      <c r="N139" s="22" t="str">
        <f t="shared" si="5"/>
        <v/>
      </c>
      <c r="O139" s="17"/>
    </row>
    <row r="140" spans="1:15" x14ac:dyDescent="0.3">
      <c r="A140" s="17"/>
      <c r="B140" s="17"/>
      <c r="C140" s="20"/>
      <c r="D140" s="17"/>
      <c r="E140" s="17"/>
      <c r="F140" s="20"/>
      <c r="G140" s="17"/>
      <c r="H140" s="21"/>
      <c r="I140" s="21"/>
      <c r="J140" s="18" t="str">
        <f>IF($A140="","",SUMIFS(Issues!$D:$D,Issues!$B:$B,$A140,Issues!$C:$C,$B140))</f>
        <v/>
      </c>
      <c r="K140" s="18" t="str">
        <f t="shared" si="4"/>
        <v/>
      </c>
      <c r="L140" s="18" t="str">
        <f>IF(OR($A140="",$C140=""),"",$C140-Settings!$B$4)</f>
        <v/>
      </c>
      <c r="M140" s="18" t="str">
        <f>IF($A140="","",IF(K140&lt;=0,"Nil stock",IF($C140="","OK",IF($C140&lt;Settings!$B$4,"Expired",IF(L140&lt;=Settings!$B$5,"Near expiry","OK")))))</f>
        <v/>
      </c>
      <c r="N140" s="22" t="str">
        <f t="shared" si="5"/>
        <v/>
      </c>
      <c r="O140" s="17"/>
    </row>
    <row r="141" spans="1:15" x14ac:dyDescent="0.3">
      <c r="A141" s="17"/>
      <c r="B141" s="17"/>
      <c r="C141" s="20"/>
      <c r="D141" s="17"/>
      <c r="E141" s="17"/>
      <c r="F141" s="20"/>
      <c r="G141" s="17"/>
      <c r="H141" s="21"/>
      <c r="I141" s="21"/>
      <c r="J141" s="18" t="str">
        <f>IF($A141="","",SUMIFS(Issues!$D:$D,Issues!$B:$B,$A141,Issues!$C:$C,$B141))</f>
        <v/>
      </c>
      <c r="K141" s="18" t="str">
        <f t="shared" si="4"/>
        <v/>
      </c>
      <c r="L141" s="18" t="str">
        <f>IF(OR($A141="",$C141=""),"",$C141-Settings!$B$4)</f>
        <v/>
      </c>
      <c r="M141" s="18" t="str">
        <f>IF($A141="","",IF(K141&lt;=0,"Nil stock",IF($C141="","OK",IF($C141&lt;Settings!$B$4,"Expired",IF(L141&lt;=Settings!$B$5,"Near expiry","OK")))))</f>
        <v/>
      </c>
      <c r="N141" s="22" t="str">
        <f t="shared" si="5"/>
        <v/>
      </c>
      <c r="O141" s="17"/>
    </row>
    <row r="142" spans="1:15" x14ac:dyDescent="0.3">
      <c r="A142" s="17"/>
      <c r="B142" s="17"/>
      <c r="C142" s="20"/>
      <c r="D142" s="17"/>
      <c r="E142" s="17"/>
      <c r="F142" s="20"/>
      <c r="G142" s="17"/>
      <c r="H142" s="21"/>
      <c r="I142" s="21"/>
      <c r="J142" s="18" t="str">
        <f>IF($A142="","",SUMIFS(Issues!$D:$D,Issues!$B:$B,$A142,Issues!$C:$C,$B142))</f>
        <v/>
      </c>
      <c r="K142" s="18" t="str">
        <f t="shared" si="4"/>
        <v/>
      </c>
      <c r="L142" s="18" t="str">
        <f>IF(OR($A142="",$C142=""),"",$C142-Settings!$B$4)</f>
        <v/>
      </c>
      <c r="M142" s="18" t="str">
        <f>IF($A142="","",IF(K142&lt;=0,"Nil stock",IF($C142="","OK",IF($C142&lt;Settings!$B$4,"Expired",IF(L142&lt;=Settings!$B$5,"Near expiry","OK")))))</f>
        <v/>
      </c>
      <c r="N142" s="22" t="str">
        <f t="shared" si="5"/>
        <v/>
      </c>
      <c r="O142" s="17"/>
    </row>
    <row r="143" spans="1:15" x14ac:dyDescent="0.3">
      <c r="A143" s="17"/>
      <c r="B143" s="17"/>
      <c r="C143" s="20"/>
      <c r="D143" s="17"/>
      <c r="E143" s="17"/>
      <c r="F143" s="20"/>
      <c r="G143" s="17"/>
      <c r="H143" s="21"/>
      <c r="I143" s="21"/>
      <c r="J143" s="18" t="str">
        <f>IF($A143="","",SUMIFS(Issues!$D:$D,Issues!$B:$B,$A143,Issues!$C:$C,$B143))</f>
        <v/>
      </c>
      <c r="K143" s="18" t="str">
        <f t="shared" si="4"/>
        <v/>
      </c>
      <c r="L143" s="18" t="str">
        <f>IF(OR($A143="",$C143=""),"",$C143-Settings!$B$4)</f>
        <v/>
      </c>
      <c r="M143" s="18" t="str">
        <f>IF($A143="","",IF(K143&lt;=0,"Nil stock",IF($C143="","OK",IF($C143&lt;Settings!$B$4,"Expired",IF(L143&lt;=Settings!$B$5,"Near expiry","OK")))))</f>
        <v/>
      </c>
      <c r="N143" s="22" t="str">
        <f t="shared" si="5"/>
        <v/>
      </c>
      <c r="O143" s="17"/>
    </row>
    <row r="144" spans="1:15" x14ac:dyDescent="0.3">
      <c r="A144" s="17"/>
      <c r="B144" s="17"/>
      <c r="C144" s="20"/>
      <c r="D144" s="17"/>
      <c r="E144" s="17"/>
      <c r="F144" s="20"/>
      <c r="G144" s="17"/>
      <c r="H144" s="21"/>
      <c r="I144" s="21"/>
      <c r="J144" s="18" t="str">
        <f>IF($A144="","",SUMIFS(Issues!$D:$D,Issues!$B:$B,$A144,Issues!$C:$C,$B144))</f>
        <v/>
      </c>
      <c r="K144" s="18" t="str">
        <f t="shared" si="4"/>
        <v/>
      </c>
      <c r="L144" s="18" t="str">
        <f>IF(OR($A144="",$C144=""),"",$C144-Settings!$B$4)</f>
        <v/>
      </c>
      <c r="M144" s="18" t="str">
        <f>IF($A144="","",IF(K144&lt;=0,"Nil stock",IF($C144="","OK",IF($C144&lt;Settings!$B$4,"Expired",IF(L144&lt;=Settings!$B$5,"Near expiry","OK")))))</f>
        <v/>
      </c>
      <c r="N144" s="22" t="str">
        <f t="shared" si="5"/>
        <v/>
      </c>
      <c r="O144" s="17"/>
    </row>
    <row r="145" spans="1:15" x14ac:dyDescent="0.3">
      <c r="A145" s="17"/>
      <c r="B145" s="17"/>
      <c r="C145" s="20"/>
      <c r="D145" s="17"/>
      <c r="E145" s="17"/>
      <c r="F145" s="20"/>
      <c r="G145" s="17"/>
      <c r="H145" s="21"/>
      <c r="I145" s="21"/>
      <c r="J145" s="18" t="str">
        <f>IF($A145="","",SUMIFS(Issues!$D:$D,Issues!$B:$B,$A145,Issues!$C:$C,$B145))</f>
        <v/>
      </c>
      <c r="K145" s="18" t="str">
        <f t="shared" si="4"/>
        <v/>
      </c>
      <c r="L145" s="18" t="str">
        <f>IF(OR($A145="",$C145=""),"",$C145-Settings!$B$4)</f>
        <v/>
      </c>
      <c r="M145" s="18" t="str">
        <f>IF($A145="","",IF(K145&lt;=0,"Nil stock",IF($C145="","OK",IF($C145&lt;Settings!$B$4,"Expired",IF(L145&lt;=Settings!$B$5,"Near expiry","OK")))))</f>
        <v/>
      </c>
      <c r="N145" s="22" t="str">
        <f t="shared" si="5"/>
        <v/>
      </c>
      <c r="O145" s="17"/>
    </row>
    <row r="146" spans="1:15" x14ac:dyDescent="0.3">
      <c r="A146" s="17"/>
      <c r="B146" s="17"/>
      <c r="C146" s="20"/>
      <c r="D146" s="17"/>
      <c r="E146" s="17"/>
      <c r="F146" s="20"/>
      <c r="G146" s="17"/>
      <c r="H146" s="21"/>
      <c r="I146" s="21"/>
      <c r="J146" s="18" t="str">
        <f>IF($A146="","",SUMIFS(Issues!$D:$D,Issues!$B:$B,$A146,Issues!$C:$C,$B146))</f>
        <v/>
      </c>
      <c r="K146" s="18" t="str">
        <f t="shared" si="4"/>
        <v/>
      </c>
      <c r="L146" s="18" t="str">
        <f>IF(OR($A146="",$C146=""),"",$C146-Settings!$B$4)</f>
        <v/>
      </c>
      <c r="M146" s="18" t="str">
        <f>IF($A146="","",IF(K146&lt;=0,"Nil stock",IF($C146="","OK",IF($C146&lt;Settings!$B$4,"Expired",IF(L146&lt;=Settings!$B$5,"Near expiry","OK")))))</f>
        <v/>
      </c>
      <c r="N146" s="22" t="str">
        <f t="shared" si="5"/>
        <v/>
      </c>
      <c r="O146" s="17"/>
    </row>
    <row r="147" spans="1:15" x14ac:dyDescent="0.3">
      <c r="A147" s="17"/>
      <c r="B147" s="17"/>
      <c r="C147" s="20"/>
      <c r="D147" s="17"/>
      <c r="E147" s="17"/>
      <c r="F147" s="20"/>
      <c r="G147" s="17"/>
      <c r="H147" s="21"/>
      <c r="I147" s="21"/>
      <c r="J147" s="18" t="str">
        <f>IF($A147="","",SUMIFS(Issues!$D:$D,Issues!$B:$B,$A147,Issues!$C:$C,$B147))</f>
        <v/>
      </c>
      <c r="K147" s="18" t="str">
        <f t="shared" si="4"/>
        <v/>
      </c>
      <c r="L147" s="18" t="str">
        <f>IF(OR($A147="",$C147=""),"",$C147-Settings!$B$4)</f>
        <v/>
      </c>
      <c r="M147" s="18" t="str">
        <f>IF($A147="","",IF(K147&lt;=0,"Nil stock",IF($C147="","OK",IF($C147&lt;Settings!$B$4,"Expired",IF(L147&lt;=Settings!$B$5,"Near expiry","OK")))))</f>
        <v/>
      </c>
      <c r="N147" s="22" t="str">
        <f t="shared" si="5"/>
        <v/>
      </c>
      <c r="O147" s="17"/>
    </row>
    <row r="148" spans="1:15" x14ac:dyDescent="0.3">
      <c r="A148" s="17"/>
      <c r="B148" s="17"/>
      <c r="C148" s="20"/>
      <c r="D148" s="17"/>
      <c r="E148" s="17"/>
      <c r="F148" s="20"/>
      <c r="G148" s="17"/>
      <c r="H148" s="21"/>
      <c r="I148" s="21"/>
      <c r="J148" s="18" t="str">
        <f>IF($A148="","",SUMIFS(Issues!$D:$D,Issues!$B:$B,$A148,Issues!$C:$C,$B148))</f>
        <v/>
      </c>
      <c r="K148" s="18" t="str">
        <f t="shared" si="4"/>
        <v/>
      </c>
      <c r="L148" s="18" t="str">
        <f>IF(OR($A148="",$C148=""),"",$C148-Settings!$B$4)</f>
        <v/>
      </c>
      <c r="M148" s="18" t="str">
        <f>IF($A148="","",IF(K148&lt;=0,"Nil stock",IF($C148="","OK",IF($C148&lt;Settings!$B$4,"Expired",IF(L148&lt;=Settings!$B$5,"Near expiry","OK")))))</f>
        <v/>
      </c>
      <c r="N148" s="22" t="str">
        <f t="shared" si="5"/>
        <v/>
      </c>
      <c r="O148" s="17"/>
    </row>
    <row r="149" spans="1:15" x14ac:dyDescent="0.3">
      <c r="A149" s="17"/>
      <c r="B149" s="17"/>
      <c r="C149" s="20"/>
      <c r="D149" s="17"/>
      <c r="E149" s="17"/>
      <c r="F149" s="20"/>
      <c r="G149" s="17"/>
      <c r="H149" s="21"/>
      <c r="I149" s="21"/>
      <c r="J149" s="18" t="str">
        <f>IF($A149="","",SUMIFS(Issues!$D:$D,Issues!$B:$B,$A149,Issues!$C:$C,$B149))</f>
        <v/>
      </c>
      <c r="K149" s="18" t="str">
        <f t="shared" si="4"/>
        <v/>
      </c>
      <c r="L149" s="18" t="str">
        <f>IF(OR($A149="",$C149=""),"",$C149-Settings!$B$4)</f>
        <v/>
      </c>
      <c r="M149" s="18" t="str">
        <f>IF($A149="","",IF(K149&lt;=0,"Nil stock",IF($C149="","OK",IF($C149&lt;Settings!$B$4,"Expired",IF(L149&lt;=Settings!$B$5,"Near expiry","OK")))))</f>
        <v/>
      </c>
      <c r="N149" s="22" t="str">
        <f t="shared" si="5"/>
        <v/>
      </c>
      <c r="O149" s="17"/>
    </row>
    <row r="150" spans="1:15" x14ac:dyDescent="0.3">
      <c r="A150" s="17"/>
      <c r="B150" s="17"/>
      <c r="C150" s="20"/>
      <c r="D150" s="17"/>
      <c r="E150" s="17"/>
      <c r="F150" s="20"/>
      <c r="G150" s="17"/>
      <c r="H150" s="21"/>
      <c r="I150" s="21"/>
      <c r="J150" s="18" t="str">
        <f>IF($A150="","",SUMIFS(Issues!$D:$D,Issues!$B:$B,$A150,Issues!$C:$C,$B150))</f>
        <v/>
      </c>
      <c r="K150" s="18" t="str">
        <f t="shared" si="4"/>
        <v/>
      </c>
      <c r="L150" s="18" t="str">
        <f>IF(OR($A150="",$C150=""),"",$C150-Settings!$B$4)</f>
        <v/>
      </c>
      <c r="M150" s="18" t="str">
        <f>IF($A150="","",IF(K150&lt;=0,"Nil stock",IF($C150="","OK",IF($C150&lt;Settings!$B$4,"Expired",IF(L150&lt;=Settings!$B$5,"Near expiry","OK")))))</f>
        <v/>
      </c>
      <c r="N150" s="22" t="str">
        <f t="shared" si="5"/>
        <v/>
      </c>
      <c r="O150" s="17"/>
    </row>
    <row r="151" spans="1:15" x14ac:dyDescent="0.3">
      <c r="A151" s="17"/>
      <c r="B151" s="17"/>
      <c r="C151" s="20"/>
      <c r="D151" s="17"/>
      <c r="E151" s="17"/>
      <c r="F151" s="20"/>
      <c r="G151" s="17"/>
      <c r="H151" s="21"/>
      <c r="I151" s="21"/>
      <c r="J151" s="18" t="str">
        <f>IF($A151="","",SUMIFS(Issues!$D:$D,Issues!$B:$B,$A151,Issues!$C:$C,$B151))</f>
        <v/>
      </c>
      <c r="K151" s="18" t="str">
        <f t="shared" si="4"/>
        <v/>
      </c>
      <c r="L151" s="18" t="str">
        <f>IF(OR($A151="",$C151=""),"",$C151-Settings!$B$4)</f>
        <v/>
      </c>
      <c r="M151" s="18" t="str">
        <f>IF($A151="","",IF(K151&lt;=0,"Nil stock",IF($C151="","OK",IF($C151&lt;Settings!$B$4,"Expired",IF(L151&lt;=Settings!$B$5,"Near expiry","OK")))))</f>
        <v/>
      </c>
      <c r="N151" s="22" t="str">
        <f t="shared" si="5"/>
        <v/>
      </c>
      <c r="O151" s="17"/>
    </row>
    <row r="152" spans="1:15" x14ac:dyDescent="0.3">
      <c r="A152" s="17"/>
      <c r="B152" s="17"/>
      <c r="C152" s="20"/>
      <c r="D152" s="17"/>
      <c r="E152" s="17"/>
      <c r="F152" s="20"/>
      <c r="G152" s="17"/>
      <c r="H152" s="21"/>
      <c r="I152" s="21"/>
      <c r="J152" s="18" t="str">
        <f>IF($A152="","",SUMIFS(Issues!$D:$D,Issues!$B:$B,$A152,Issues!$C:$C,$B152))</f>
        <v/>
      </c>
      <c r="K152" s="18" t="str">
        <f t="shared" si="4"/>
        <v/>
      </c>
      <c r="L152" s="18" t="str">
        <f>IF(OR($A152="",$C152=""),"",$C152-Settings!$B$4)</f>
        <v/>
      </c>
      <c r="M152" s="18" t="str">
        <f>IF($A152="","",IF(K152&lt;=0,"Nil stock",IF($C152="","OK",IF($C152&lt;Settings!$B$4,"Expired",IF(L152&lt;=Settings!$B$5,"Near expiry","OK")))))</f>
        <v/>
      </c>
      <c r="N152" s="22" t="str">
        <f t="shared" si="5"/>
        <v/>
      </c>
      <c r="O152" s="17"/>
    </row>
    <row r="153" spans="1:15" x14ac:dyDescent="0.3">
      <c r="A153" s="17"/>
      <c r="B153" s="17"/>
      <c r="C153" s="20"/>
      <c r="D153" s="17"/>
      <c r="E153" s="17"/>
      <c r="F153" s="20"/>
      <c r="G153" s="17"/>
      <c r="H153" s="21"/>
      <c r="I153" s="21"/>
      <c r="J153" s="18" t="str">
        <f>IF($A153="","",SUMIFS(Issues!$D:$D,Issues!$B:$B,$A153,Issues!$C:$C,$B153))</f>
        <v/>
      </c>
      <c r="K153" s="18" t="str">
        <f t="shared" si="4"/>
        <v/>
      </c>
      <c r="L153" s="18" t="str">
        <f>IF(OR($A153="",$C153=""),"",$C153-Settings!$B$4)</f>
        <v/>
      </c>
      <c r="M153" s="18" t="str">
        <f>IF($A153="","",IF(K153&lt;=0,"Nil stock",IF($C153="","OK",IF($C153&lt;Settings!$B$4,"Expired",IF(L153&lt;=Settings!$B$5,"Near expiry","OK")))))</f>
        <v/>
      </c>
      <c r="N153" s="22" t="str">
        <f t="shared" si="5"/>
        <v/>
      </c>
      <c r="O153" s="17"/>
    </row>
    <row r="154" spans="1:15" x14ac:dyDescent="0.3">
      <c r="A154" s="17"/>
      <c r="B154" s="17"/>
      <c r="C154" s="20"/>
      <c r="D154" s="17"/>
      <c r="E154" s="17"/>
      <c r="F154" s="20"/>
      <c r="G154" s="17"/>
      <c r="H154" s="21"/>
      <c r="I154" s="21"/>
      <c r="J154" s="18" t="str">
        <f>IF($A154="","",SUMIFS(Issues!$D:$D,Issues!$B:$B,$A154,Issues!$C:$C,$B154))</f>
        <v/>
      </c>
      <c r="K154" s="18" t="str">
        <f t="shared" si="4"/>
        <v/>
      </c>
      <c r="L154" s="18" t="str">
        <f>IF(OR($A154="",$C154=""),"",$C154-Settings!$B$4)</f>
        <v/>
      </c>
      <c r="M154" s="18" t="str">
        <f>IF($A154="","",IF(K154&lt;=0,"Nil stock",IF($C154="","OK",IF($C154&lt;Settings!$B$4,"Expired",IF(L154&lt;=Settings!$B$5,"Near expiry","OK")))))</f>
        <v/>
      </c>
      <c r="N154" s="22" t="str">
        <f t="shared" si="5"/>
        <v/>
      </c>
      <c r="O154" s="17"/>
    </row>
    <row r="155" spans="1:15" x14ac:dyDescent="0.3">
      <c r="A155" s="17"/>
      <c r="B155" s="17"/>
      <c r="C155" s="20"/>
      <c r="D155" s="17"/>
      <c r="E155" s="17"/>
      <c r="F155" s="20"/>
      <c r="G155" s="17"/>
      <c r="H155" s="21"/>
      <c r="I155" s="21"/>
      <c r="J155" s="18" t="str">
        <f>IF($A155="","",SUMIFS(Issues!$D:$D,Issues!$B:$B,$A155,Issues!$C:$C,$B155))</f>
        <v/>
      </c>
      <c r="K155" s="18" t="str">
        <f t="shared" si="4"/>
        <v/>
      </c>
      <c r="L155" s="18" t="str">
        <f>IF(OR($A155="",$C155=""),"",$C155-Settings!$B$4)</f>
        <v/>
      </c>
      <c r="M155" s="18" t="str">
        <f>IF($A155="","",IF(K155&lt;=0,"Nil stock",IF($C155="","OK",IF($C155&lt;Settings!$B$4,"Expired",IF(L155&lt;=Settings!$B$5,"Near expiry","OK")))))</f>
        <v/>
      </c>
      <c r="N155" s="22" t="str">
        <f t="shared" si="5"/>
        <v/>
      </c>
      <c r="O155" s="17"/>
    </row>
    <row r="156" spans="1:15" x14ac:dyDescent="0.3">
      <c r="A156" s="17"/>
      <c r="B156" s="17"/>
      <c r="C156" s="20"/>
      <c r="D156" s="17"/>
      <c r="E156" s="17"/>
      <c r="F156" s="20"/>
      <c r="G156" s="17"/>
      <c r="H156" s="21"/>
      <c r="I156" s="21"/>
      <c r="J156" s="18" t="str">
        <f>IF($A156="","",SUMIFS(Issues!$D:$D,Issues!$B:$B,$A156,Issues!$C:$C,$B156))</f>
        <v/>
      </c>
      <c r="K156" s="18" t="str">
        <f t="shared" si="4"/>
        <v/>
      </c>
      <c r="L156" s="18" t="str">
        <f>IF(OR($A156="",$C156=""),"",$C156-Settings!$B$4)</f>
        <v/>
      </c>
      <c r="M156" s="18" t="str">
        <f>IF($A156="","",IF(K156&lt;=0,"Nil stock",IF($C156="","OK",IF($C156&lt;Settings!$B$4,"Expired",IF(L156&lt;=Settings!$B$5,"Near expiry","OK")))))</f>
        <v/>
      </c>
      <c r="N156" s="22" t="str">
        <f t="shared" si="5"/>
        <v/>
      </c>
      <c r="O156" s="17"/>
    </row>
    <row r="157" spans="1:15" x14ac:dyDescent="0.3">
      <c r="A157" s="17"/>
      <c r="B157" s="17"/>
      <c r="C157" s="20"/>
      <c r="D157" s="17"/>
      <c r="E157" s="17"/>
      <c r="F157" s="20"/>
      <c r="G157" s="17"/>
      <c r="H157" s="21"/>
      <c r="I157" s="21"/>
      <c r="J157" s="18" t="str">
        <f>IF($A157="","",SUMIFS(Issues!$D:$D,Issues!$B:$B,$A157,Issues!$C:$C,$B157))</f>
        <v/>
      </c>
      <c r="K157" s="18" t="str">
        <f t="shared" si="4"/>
        <v/>
      </c>
      <c r="L157" s="18" t="str">
        <f>IF(OR($A157="",$C157=""),"",$C157-Settings!$B$4)</f>
        <v/>
      </c>
      <c r="M157" s="18" t="str">
        <f>IF($A157="","",IF(K157&lt;=0,"Nil stock",IF($C157="","OK",IF($C157&lt;Settings!$B$4,"Expired",IF(L157&lt;=Settings!$B$5,"Near expiry","OK")))))</f>
        <v/>
      </c>
      <c r="N157" s="22" t="str">
        <f t="shared" si="5"/>
        <v/>
      </c>
      <c r="O157" s="17"/>
    </row>
    <row r="158" spans="1:15" x14ac:dyDescent="0.3">
      <c r="A158" s="17"/>
      <c r="B158" s="17"/>
      <c r="C158" s="20"/>
      <c r="D158" s="17"/>
      <c r="E158" s="17"/>
      <c r="F158" s="20"/>
      <c r="G158" s="17"/>
      <c r="H158" s="21"/>
      <c r="I158" s="21"/>
      <c r="J158" s="18" t="str">
        <f>IF($A158="","",SUMIFS(Issues!$D:$D,Issues!$B:$B,$A158,Issues!$C:$C,$B158))</f>
        <v/>
      </c>
      <c r="K158" s="18" t="str">
        <f t="shared" si="4"/>
        <v/>
      </c>
      <c r="L158" s="18" t="str">
        <f>IF(OR($A158="",$C158=""),"",$C158-Settings!$B$4)</f>
        <v/>
      </c>
      <c r="M158" s="18" t="str">
        <f>IF($A158="","",IF(K158&lt;=0,"Nil stock",IF($C158="","OK",IF($C158&lt;Settings!$B$4,"Expired",IF(L158&lt;=Settings!$B$5,"Near expiry","OK")))))</f>
        <v/>
      </c>
      <c r="N158" s="22" t="str">
        <f t="shared" si="5"/>
        <v/>
      </c>
      <c r="O158" s="17"/>
    </row>
    <row r="159" spans="1:15" x14ac:dyDescent="0.3">
      <c r="A159" s="17"/>
      <c r="B159" s="17"/>
      <c r="C159" s="20"/>
      <c r="D159" s="17"/>
      <c r="E159" s="17"/>
      <c r="F159" s="20"/>
      <c r="G159" s="17"/>
      <c r="H159" s="21"/>
      <c r="I159" s="21"/>
      <c r="J159" s="18" t="str">
        <f>IF($A159="","",SUMIFS(Issues!$D:$D,Issues!$B:$B,$A159,Issues!$C:$C,$B159))</f>
        <v/>
      </c>
      <c r="K159" s="18" t="str">
        <f t="shared" si="4"/>
        <v/>
      </c>
      <c r="L159" s="18" t="str">
        <f>IF(OR($A159="",$C159=""),"",$C159-Settings!$B$4)</f>
        <v/>
      </c>
      <c r="M159" s="18" t="str">
        <f>IF($A159="","",IF(K159&lt;=0,"Nil stock",IF($C159="","OK",IF($C159&lt;Settings!$B$4,"Expired",IF(L159&lt;=Settings!$B$5,"Near expiry","OK")))))</f>
        <v/>
      </c>
      <c r="N159" s="22" t="str">
        <f t="shared" si="5"/>
        <v/>
      </c>
      <c r="O159" s="17"/>
    </row>
    <row r="160" spans="1:15" x14ac:dyDescent="0.3">
      <c r="A160" s="17"/>
      <c r="B160" s="17"/>
      <c r="C160" s="20"/>
      <c r="D160" s="17"/>
      <c r="E160" s="17"/>
      <c r="F160" s="20"/>
      <c r="G160" s="17"/>
      <c r="H160" s="21"/>
      <c r="I160" s="21"/>
      <c r="J160" s="18" t="str">
        <f>IF($A160="","",SUMIFS(Issues!$D:$D,Issues!$B:$B,$A160,Issues!$C:$C,$B160))</f>
        <v/>
      </c>
      <c r="K160" s="18" t="str">
        <f t="shared" si="4"/>
        <v/>
      </c>
      <c r="L160" s="18" t="str">
        <f>IF(OR($A160="",$C160=""),"",$C160-Settings!$B$4)</f>
        <v/>
      </c>
      <c r="M160" s="18" t="str">
        <f>IF($A160="","",IF(K160&lt;=0,"Nil stock",IF($C160="","OK",IF($C160&lt;Settings!$B$4,"Expired",IF(L160&lt;=Settings!$B$5,"Near expiry","OK")))))</f>
        <v/>
      </c>
      <c r="N160" s="22" t="str">
        <f t="shared" si="5"/>
        <v/>
      </c>
      <c r="O160" s="17"/>
    </row>
    <row r="161" spans="1:15" x14ac:dyDescent="0.3">
      <c r="A161" s="17"/>
      <c r="B161" s="17"/>
      <c r="C161" s="20"/>
      <c r="D161" s="17"/>
      <c r="E161" s="17"/>
      <c r="F161" s="20"/>
      <c r="G161" s="17"/>
      <c r="H161" s="21"/>
      <c r="I161" s="21"/>
      <c r="J161" s="18" t="str">
        <f>IF($A161="","",SUMIFS(Issues!$D:$D,Issues!$B:$B,$A161,Issues!$C:$C,$B161))</f>
        <v/>
      </c>
      <c r="K161" s="18" t="str">
        <f t="shared" si="4"/>
        <v/>
      </c>
      <c r="L161" s="18" t="str">
        <f>IF(OR($A161="",$C161=""),"",$C161-Settings!$B$4)</f>
        <v/>
      </c>
      <c r="M161" s="18" t="str">
        <f>IF($A161="","",IF(K161&lt;=0,"Nil stock",IF($C161="","OK",IF($C161&lt;Settings!$B$4,"Expired",IF(L161&lt;=Settings!$B$5,"Near expiry","OK")))))</f>
        <v/>
      </c>
      <c r="N161" s="22" t="str">
        <f t="shared" si="5"/>
        <v/>
      </c>
      <c r="O161" s="17"/>
    </row>
    <row r="162" spans="1:15" x14ac:dyDescent="0.3">
      <c r="A162" s="17"/>
      <c r="B162" s="17"/>
      <c r="C162" s="20"/>
      <c r="D162" s="17"/>
      <c r="E162" s="17"/>
      <c r="F162" s="20"/>
      <c r="G162" s="17"/>
      <c r="H162" s="21"/>
      <c r="I162" s="21"/>
      <c r="J162" s="18" t="str">
        <f>IF($A162="","",SUMIFS(Issues!$D:$D,Issues!$B:$B,$A162,Issues!$C:$C,$B162))</f>
        <v/>
      </c>
      <c r="K162" s="18" t="str">
        <f t="shared" si="4"/>
        <v/>
      </c>
      <c r="L162" s="18" t="str">
        <f>IF(OR($A162="",$C162=""),"",$C162-Settings!$B$4)</f>
        <v/>
      </c>
      <c r="M162" s="18" t="str">
        <f>IF($A162="","",IF(K162&lt;=0,"Nil stock",IF($C162="","OK",IF($C162&lt;Settings!$B$4,"Expired",IF(L162&lt;=Settings!$B$5,"Near expiry","OK")))))</f>
        <v/>
      </c>
      <c r="N162" s="22" t="str">
        <f t="shared" si="5"/>
        <v/>
      </c>
      <c r="O162" s="17"/>
    </row>
    <row r="163" spans="1:15" x14ac:dyDescent="0.3">
      <c r="A163" s="17"/>
      <c r="B163" s="17"/>
      <c r="C163" s="20"/>
      <c r="D163" s="17"/>
      <c r="E163" s="17"/>
      <c r="F163" s="20"/>
      <c r="G163" s="17"/>
      <c r="H163" s="21"/>
      <c r="I163" s="21"/>
      <c r="J163" s="18" t="str">
        <f>IF($A163="","",SUMIFS(Issues!$D:$D,Issues!$B:$B,$A163,Issues!$C:$C,$B163))</f>
        <v/>
      </c>
      <c r="K163" s="18" t="str">
        <f t="shared" si="4"/>
        <v/>
      </c>
      <c r="L163" s="18" t="str">
        <f>IF(OR($A163="",$C163=""),"",$C163-Settings!$B$4)</f>
        <v/>
      </c>
      <c r="M163" s="18" t="str">
        <f>IF($A163="","",IF(K163&lt;=0,"Nil stock",IF($C163="","OK",IF($C163&lt;Settings!$B$4,"Expired",IF(L163&lt;=Settings!$B$5,"Near expiry","OK")))))</f>
        <v/>
      </c>
      <c r="N163" s="22" t="str">
        <f t="shared" si="5"/>
        <v/>
      </c>
      <c r="O163" s="17"/>
    </row>
    <row r="164" spans="1:15" x14ac:dyDescent="0.3">
      <c r="A164" s="17"/>
      <c r="B164" s="17"/>
      <c r="C164" s="20"/>
      <c r="D164" s="17"/>
      <c r="E164" s="17"/>
      <c r="F164" s="20"/>
      <c r="G164" s="17"/>
      <c r="H164" s="21"/>
      <c r="I164" s="21"/>
      <c r="J164" s="18" t="str">
        <f>IF($A164="","",SUMIFS(Issues!$D:$D,Issues!$B:$B,$A164,Issues!$C:$C,$B164))</f>
        <v/>
      </c>
      <c r="K164" s="18" t="str">
        <f t="shared" si="4"/>
        <v/>
      </c>
      <c r="L164" s="18" t="str">
        <f>IF(OR($A164="",$C164=""),"",$C164-Settings!$B$4)</f>
        <v/>
      </c>
      <c r="M164" s="18" t="str">
        <f>IF($A164="","",IF(K164&lt;=0,"Nil stock",IF($C164="","OK",IF($C164&lt;Settings!$B$4,"Expired",IF(L164&lt;=Settings!$B$5,"Near expiry","OK")))))</f>
        <v/>
      </c>
      <c r="N164" s="22" t="str">
        <f t="shared" si="5"/>
        <v/>
      </c>
      <c r="O164" s="17"/>
    </row>
    <row r="165" spans="1:15" x14ac:dyDescent="0.3">
      <c r="A165" s="17"/>
      <c r="B165" s="17"/>
      <c r="C165" s="20"/>
      <c r="D165" s="17"/>
      <c r="E165" s="17"/>
      <c r="F165" s="20"/>
      <c r="G165" s="17"/>
      <c r="H165" s="21"/>
      <c r="I165" s="21"/>
      <c r="J165" s="18" t="str">
        <f>IF($A165="","",SUMIFS(Issues!$D:$D,Issues!$B:$B,$A165,Issues!$C:$C,$B165))</f>
        <v/>
      </c>
      <c r="K165" s="18" t="str">
        <f t="shared" si="4"/>
        <v/>
      </c>
      <c r="L165" s="18" t="str">
        <f>IF(OR($A165="",$C165=""),"",$C165-Settings!$B$4)</f>
        <v/>
      </c>
      <c r="M165" s="18" t="str">
        <f>IF($A165="","",IF(K165&lt;=0,"Nil stock",IF($C165="","OK",IF($C165&lt;Settings!$B$4,"Expired",IF(L165&lt;=Settings!$B$5,"Near expiry","OK")))))</f>
        <v/>
      </c>
      <c r="N165" s="22" t="str">
        <f t="shared" si="5"/>
        <v/>
      </c>
      <c r="O165" s="17"/>
    </row>
    <row r="166" spans="1:15" x14ac:dyDescent="0.3">
      <c r="A166" s="17"/>
      <c r="B166" s="17"/>
      <c r="C166" s="20"/>
      <c r="D166" s="17"/>
      <c r="E166" s="17"/>
      <c r="F166" s="20"/>
      <c r="G166" s="17"/>
      <c r="H166" s="21"/>
      <c r="I166" s="21"/>
      <c r="J166" s="18" t="str">
        <f>IF($A166="","",SUMIFS(Issues!$D:$D,Issues!$B:$B,$A166,Issues!$C:$C,$B166))</f>
        <v/>
      </c>
      <c r="K166" s="18" t="str">
        <f t="shared" si="4"/>
        <v/>
      </c>
      <c r="L166" s="18" t="str">
        <f>IF(OR($A166="",$C166=""),"",$C166-Settings!$B$4)</f>
        <v/>
      </c>
      <c r="M166" s="18" t="str">
        <f>IF($A166="","",IF(K166&lt;=0,"Nil stock",IF($C166="","OK",IF($C166&lt;Settings!$B$4,"Expired",IF(L166&lt;=Settings!$B$5,"Near expiry","OK")))))</f>
        <v/>
      </c>
      <c r="N166" s="22" t="str">
        <f t="shared" si="5"/>
        <v/>
      </c>
      <c r="O166" s="17"/>
    </row>
    <row r="167" spans="1:15" x14ac:dyDescent="0.3">
      <c r="A167" s="17"/>
      <c r="B167" s="17"/>
      <c r="C167" s="20"/>
      <c r="D167" s="17"/>
      <c r="E167" s="17"/>
      <c r="F167" s="20"/>
      <c r="G167" s="17"/>
      <c r="H167" s="21"/>
      <c r="I167" s="21"/>
      <c r="J167" s="18" t="str">
        <f>IF($A167="","",SUMIFS(Issues!$D:$D,Issues!$B:$B,$A167,Issues!$C:$C,$B167))</f>
        <v/>
      </c>
      <c r="K167" s="18" t="str">
        <f t="shared" si="4"/>
        <v/>
      </c>
      <c r="L167" s="18" t="str">
        <f>IF(OR($A167="",$C167=""),"",$C167-Settings!$B$4)</f>
        <v/>
      </c>
      <c r="M167" s="18" t="str">
        <f>IF($A167="","",IF(K167&lt;=0,"Nil stock",IF($C167="","OK",IF($C167&lt;Settings!$B$4,"Expired",IF(L167&lt;=Settings!$B$5,"Near expiry","OK")))))</f>
        <v/>
      </c>
      <c r="N167" s="22" t="str">
        <f t="shared" si="5"/>
        <v/>
      </c>
      <c r="O167" s="17"/>
    </row>
    <row r="168" spans="1:15" x14ac:dyDescent="0.3">
      <c r="A168" s="17"/>
      <c r="B168" s="17"/>
      <c r="C168" s="20"/>
      <c r="D168" s="17"/>
      <c r="E168" s="17"/>
      <c r="F168" s="20"/>
      <c r="G168" s="17"/>
      <c r="H168" s="21"/>
      <c r="I168" s="21"/>
      <c r="J168" s="18" t="str">
        <f>IF($A168="","",SUMIFS(Issues!$D:$D,Issues!$B:$B,$A168,Issues!$C:$C,$B168))</f>
        <v/>
      </c>
      <c r="K168" s="18" t="str">
        <f t="shared" si="4"/>
        <v/>
      </c>
      <c r="L168" s="18" t="str">
        <f>IF(OR($A168="",$C168=""),"",$C168-Settings!$B$4)</f>
        <v/>
      </c>
      <c r="M168" s="18" t="str">
        <f>IF($A168="","",IF(K168&lt;=0,"Nil stock",IF($C168="","OK",IF($C168&lt;Settings!$B$4,"Expired",IF(L168&lt;=Settings!$B$5,"Near expiry","OK")))))</f>
        <v/>
      </c>
      <c r="N168" s="22" t="str">
        <f t="shared" si="5"/>
        <v/>
      </c>
      <c r="O168" s="17"/>
    </row>
    <row r="169" spans="1:15" x14ac:dyDescent="0.3">
      <c r="A169" s="17"/>
      <c r="B169" s="17"/>
      <c r="C169" s="20"/>
      <c r="D169" s="17"/>
      <c r="E169" s="17"/>
      <c r="F169" s="20"/>
      <c r="G169" s="17"/>
      <c r="H169" s="21"/>
      <c r="I169" s="21"/>
      <c r="J169" s="18" t="str">
        <f>IF($A169="","",SUMIFS(Issues!$D:$D,Issues!$B:$B,$A169,Issues!$C:$C,$B169))</f>
        <v/>
      </c>
      <c r="K169" s="18" t="str">
        <f t="shared" si="4"/>
        <v/>
      </c>
      <c r="L169" s="18" t="str">
        <f>IF(OR($A169="",$C169=""),"",$C169-Settings!$B$4)</f>
        <v/>
      </c>
      <c r="M169" s="18" t="str">
        <f>IF($A169="","",IF(K169&lt;=0,"Nil stock",IF($C169="","OK",IF($C169&lt;Settings!$B$4,"Expired",IF(L169&lt;=Settings!$B$5,"Near expiry","OK")))))</f>
        <v/>
      </c>
      <c r="N169" s="22" t="str">
        <f t="shared" si="5"/>
        <v/>
      </c>
      <c r="O169" s="17"/>
    </row>
    <row r="170" spans="1:15" x14ac:dyDescent="0.3">
      <c r="A170" s="17"/>
      <c r="B170" s="17"/>
      <c r="C170" s="20"/>
      <c r="D170" s="17"/>
      <c r="E170" s="17"/>
      <c r="F170" s="20"/>
      <c r="G170" s="17"/>
      <c r="H170" s="21"/>
      <c r="I170" s="21"/>
      <c r="J170" s="18" t="str">
        <f>IF($A170="","",SUMIFS(Issues!$D:$D,Issues!$B:$B,$A170,Issues!$C:$C,$B170))</f>
        <v/>
      </c>
      <c r="K170" s="18" t="str">
        <f t="shared" si="4"/>
        <v/>
      </c>
      <c r="L170" s="18" t="str">
        <f>IF(OR($A170="",$C170=""),"",$C170-Settings!$B$4)</f>
        <v/>
      </c>
      <c r="M170" s="18" t="str">
        <f>IF($A170="","",IF(K170&lt;=0,"Nil stock",IF($C170="","OK",IF($C170&lt;Settings!$B$4,"Expired",IF(L170&lt;=Settings!$B$5,"Near expiry","OK")))))</f>
        <v/>
      </c>
      <c r="N170" s="22" t="str">
        <f t="shared" si="5"/>
        <v/>
      </c>
      <c r="O170" s="17"/>
    </row>
    <row r="171" spans="1:15" x14ac:dyDescent="0.3">
      <c r="A171" s="17"/>
      <c r="B171" s="17"/>
      <c r="C171" s="20"/>
      <c r="D171" s="17"/>
      <c r="E171" s="17"/>
      <c r="F171" s="20"/>
      <c r="G171" s="17"/>
      <c r="H171" s="21"/>
      <c r="I171" s="21"/>
      <c r="J171" s="18" t="str">
        <f>IF($A171="","",SUMIFS(Issues!$D:$D,Issues!$B:$B,$A171,Issues!$C:$C,$B171))</f>
        <v/>
      </c>
      <c r="K171" s="18" t="str">
        <f t="shared" si="4"/>
        <v/>
      </c>
      <c r="L171" s="18" t="str">
        <f>IF(OR($A171="",$C171=""),"",$C171-Settings!$B$4)</f>
        <v/>
      </c>
      <c r="M171" s="18" t="str">
        <f>IF($A171="","",IF(K171&lt;=0,"Nil stock",IF($C171="","OK",IF($C171&lt;Settings!$B$4,"Expired",IF(L171&lt;=Settings!$B$5,"Near expiry","OK")))))</f>
        <v/>
      </c>
      <c r="N171" s="22" t="str">
        <f t="shared" si="5"/>
        <v/>
      </c>
      <c r="O171" s="17"/>
    </row>
    <row r="172" spans="1:15" x14ac:dyDescent="0.3">
      <c r="A172" s="17"/>
      <c r="B172" s="17"/>
      <c r="C172" s="20"/>
      <c r="D172" s="17"/>
      <c r="E172" s="17"/>
      <c r="F172" s="20"/>
      <c r="G172" s="17"/>
      <c r="H172" s="21"/>
      <c r="I172" s="21"/>
      <c r="J172" s="18" t="str">
        <f>IF($A172="","",SUMIFS(Issues!$D:$D,Issues!$B:$B,$A172,Issues!$C:$C,$B172))</f>
        <v/>
      </c>
      <c r="K172" s="18" t="str">
        <f t="shared" si="4"/>
        <v/>
      </c>
      <c r="L172" s="18" t="str">
        <f>IF(OR($A172="",$C172=""),"",$C172-Settings!$B$4)</f>
        <v/>
      </c>
      <c r="M172" s="18" t="str">
        <f>IF($A172="","",IF(K172&lt;=0,"Nil stock",IF($C172="","OK",IF($C172&lt;Settings!$B$4,"Expired",IF(L172&lt;=Settings!$B$5,"Near expiry","OK")))))</f>
        <v/>
      </c>
      <c r="N172" s="22" t="str">
        <f t="shared" si="5"/>
        <v/>
      </c>
      <c r="O172" s="17"/>
    </row>
    <row r="173" spans="1:15" x14ac:dyDescent="0.3">
      <c r="A173" s="17"/>
      <c r="B173" s="17"/>
      <c r="C173" s="20"/>
      <c r="D173" s="17"/>
      <c r="E173" s="17"/>
      <c r="F173" s="20"/>
      <c r="G173" s="17"/>
      <c r="H173" s="21"/>
      <c r="I173" s="21"/>
      <c r="J173" s="18" t="str">
        <f>IF($A173="","",SUMIFS(Issues!$D:$D,Issues!$B:$B,$A173,Issues!$C:$C,$B173))</f>
        <v/>
      </c>
      <c r="K173" s="18" t="str">
        <f t="shared" si="4"/>
        <v/>
      </c>
      <c r="L173" s="18" t="str">
        <f>IF(OR($A173="",$C173=""),"",$C173-Settings!$B$4)</f>
        <v/>
      </c>
      <c r="M173" s="18" t="str">
        <f>IF($A173="","",IF(K173&lt;=0,"Nil stock",IF($C173="","OK",IF($C173&lt;Settings!$B$4,"Expired",IF(L173&lt;=Settings!$B$5,"Near expiry","OK")))))</f>
        <v/>
      </c>
      <c r="N173" s="22" t="str">
        <f t="shared" si="5"/>
        <v/>
      </c>
      <c r="O173" s="17"/>
    </row>
    <row r="174" spans="1:15" x14ac:dyDescent="0.3">
      <c r="A174" s="17"/>
      <c r="B174" s="17"/>
      <c r="C174" s="20"/>
      <c r="D174" s="17"/>
      <c r="E174" s="17"/>
      <c r="F174" s="20"/>
      <c r="G174" s="17"/>
      <c r="H174" s="21"/>
      <c r="I174" s="21"/>
      <c r="J174" s="18" t="str">
        <f>IF($A174="","",SUMIFS(Issues!$D:$D,Issues!$B:$B,$A174,Issues!$C:$C,$B174))</f>
        <v/>
      </c>
      <c r="K174" s="18" t="str">
        <f t="shared" si="4"/>
        <v/>
      </c>
      <c r="L174" s="18" t="str">
        <f>IF(OR($A174="",$C174=""),"",$C174-Settings!$B$4)</f>
        <v/>
      </c>
      <c r="M174" s="18" t="str">
        <f>IF($A174="","",IF(K174&lt;=0,"Nil stock",IF($C174="","OK",IF($C174&lt;Settings!$B$4,"Expired",IF(L174&lt;=Settings!$B$5,"Near expiry","OK")))))</f>
        <v/>
      </c>
      <c r="N174" s="22" t="str">
        <f t="shared" si="5"/>
        <v/>
      </c>
      <c r="O174" s="17"/>
    </row>
    <row r="175" spans="1:15" x14ac:dyDescent="0.3">
      <c r="A175" s="17"/>
      <c r="B175" s="17"/>
      <c r="C175" s="20"/>
      <c r="D175" s="17"/>
      <c r="E175" s="17"/>
      <c r="F175" s="20"/>
      <c r="G175" s="17"/>
      <c r="H175" s="21"/>
      <c r="I175" s="21"/>
      <c r="J175" s="18" t="str">
        <f>IF($A175="","",SUMIFS(Issues!$D:$D,Issues!$B:$B,$A175,Issues!$C:$C,$B175))</f>
        <v/>
      </c>
      <c r="K175" s="18" t="str">
        <f t="shared" si="4"/>
        <v/>
      </c>
      <c r="L175" s="18" t="str">
        <f>IF(OR($A175="",$C175=""),"",$C175-Settings!$B$4)</f>
        <v/>
      </c>
      <c r="M175" s="18" t="str">
        <f>IF($A175="","",IF(K175&lt;=0,"Nil stock",IF($C175="","OK",IF($C175&lt;Settings!$B$4,"Expired",IF(L175&lt;=Settings!$B$5,"Near expiry","OK")))))</f>
        <v/>
      </c>
      <c r="N175" s="22" t="str">
        <f t="shared" si="5"/>
        <v/>
      </c>
      <c r="O175" s="17"/>
    </row>
    <row r="176" spans="1:15" x14ac:dyDescent="0.3">
      <c r="A176" s="17"/>
      <c r="B176" s="17"/>
      <c r="C176" s="20"/>
      <c r="D176" s="17"/>
      <c r="E176" s="17"/>
      <c r="F176" s="20"/>
      <c r="G176" s="17"/>
      <c r="H176" s="21"/>
      <c r="I176" s="21"/>
      <c r="J176" s="18" t="str">
        <f>IF($A176="","",SUMIFS(Issues!$D:$D,Issues!$B:$B,$A176,Issues!$C:$C,$B176))</f>
        <v/>
      </c>
      <c r="K176" s="18" t="str">
        <f t="shared" si="4"/>
        <v/>
      </c>
      <c r="L176" s="18" t="str">
        <f>IF(OR($A176="",$C176=""),"",$C176-Settings!$B$4)</f>
        <v/>
      </c>
      <c r="M176" s="18" t="str">
        <f>IF($A176="","",IF(K176&lt;=0,"Nil stock",IF($C176="","OK",IF($C176&lt;Settings!$B$4,"Expired",IF(L176&lt;=Settings!$B$5,"Near expiry","OK")))))</f>
        <v/>
      </c>
      <c r="N176" s="22" t="str">
        <f t="shared" si="5"/>
        <v/>
      </c>
      <c r="O176" s="17"/>
    </row>
    <row r="177" spans="1:15" x14ac:dyDescent="0.3">
      <c r="A177" s="17"/>
      <c r="B177" s="17"/>
      <c r="C177" s="20"/>
      <c r="D177" s="17"/>
      <c r="E177" s="17"/>
      <c r="F177" s="20"/>
      <c r="G177" s="17"/>
      <c r="H177" s="21"/>
      <c r="I177" s="21"/>
      <c r="J177" s="18" t="str">
        <f>IF($A177="","",SUMIFS(Issues!$D:$D,Issues!$B:$B,$A177,Issues!$C:$C,$B177))</f>
        <v/>
      </c>
      <c r="K177" s="18" t="str">
        <f t="shared" si="4"/>
        <v/>
      </c>
      <c r="L177" s="18" t="str">
        <f>IF(OR($A177="",$C177=""),"",$C177-Settings!$B$4)</f>
        <v/>
      </c>
      <c r="M177" s="18" t="str">
        <f>IF($A177="","",IF(K177&lt;=0,"Nil stock",IF($C177="","OK",IF($C177&lt;Settings!$B$4,"Expired",IF(L177&lt;=Settings!$B$5,"Near expiry","OK")))))</f>
        <v/>
      </c>
      <c r="N177" s="22" t="str">
        <f t="shared" si="5"/>
        <v/>
      </c>
      <c r="O177" s="17"/>
    </row>
    <row r="178" spans="1:15" x14ac:dyDescent="0.3">
      <c r="A178" s="17"/>
      <c r="B178" s="17"/>
      <c r="C178" s="20"/>
      <c r="D178" s="17"/>
      <c r="E178" s="17"/>
      <c r="F178" s="20"/>
      <c r="G178" s="17"/>
      <c r="H178" s="21"/>
      <c r="I178" s="21"/>
      <c r="J178" s="18" t="str">
        <f>IF($A178="","",SUMIFS(Issues!$D:$D,Issues!$B:$B,$A178,Issues!$C:$C,$B178))</f>
        <v/>
      </c>
      <c r="K178" s="18" t="str">
        <f t="shared" si="4"/>
        <v/>
      </c>
      <c r="L178" s="18" t="str">
        <f>IF(OR($A178="",$C178=""),"",$C178-Settings!$B$4)</f>
        <v/>
      </c>
      <c r="M178" s="18" t="str">
        <f>IF($A178="","",IF(K178&lt;=0,"Nil stock",IF($C178="","OK",IF($C178&lt;Settings!$B$4,"Expired",IF(L178&lt;=Settings!$B$5,"Near expiry","OK")))))</f>
        <v/>
      </c>
      <c r="N178" s="22" t="str">
        <f t="shared" si="5"/>
        <v/>
      </c>
      <c r="O178" s="17"/>
    </row>
    <row r="179" spans="1:15" x14ac:dyDescent="0.3">
      <c r="A179" s="17"/>
      <c r="B179" s="17"/>
      <c r="C179" s="20"/>
      <c r="D179" s="17"/>
      <c r="E179" s="17"/>
      <c r="F179" s="20"/>
      <c r="G179" s="17"/>
      <c r="H179" s="21"/>
      <c r="I179" s="21"/>
      <c r="J179" s="18" t="str">
        <f>IF($A179="","",SUMIFS(Issues!$D:$D,Issues!$B:$B,$A179,Issues!$C:$C,$B179))</f>
        <v/>
      </c>
      <c r="K179" s="18" t="str">
        <f t="shared" si="4"/>
        <v/>
      </c>
      <c r="L179" s="18" t="str">
        <f>IF(OR($A179="",$C179=""),"",$C179-Settings!$B$4)</f>
        <v/>
      </c>
      <c r="M179" s="18" t="str">
        <f>IF($A179="","",IF(K179&lt;=0,"Nil stock",IF($C179="","OK",IF($C179&lt;Settings!$B$4,"Expired",IF(L179&lt;=Settings!$B$5,"Near expiry","OK")))))</f>
        <v/>
      </c>
      <c r="N179" s="22" t="str">
        <f t="shared" si="5"/>
        <v/>
      </c>
      <c r="O179" s="17"/>
    </row>
    <row r="180" spans="1:15" x14ac:dyDescent="0.3">
      <c r="A180" s="17"/>
      <c r="B180" s="17"/>
      <c r="C180" s="20"/>
      <c r="D180" s="17"/>
      <c r="E180" s="17"/>
      <c r="F180" s="20"/>
      <c r="G180" s="17"/>
      <c r="H180" s="21"/>
      <c r="I180" s="21"/>
      <c r="J180" s="18" t="str">
        <f>IF($A180="","",SUMIFS(Issues!$D:$D,Issues!$B:$B,$A180,Issues!$C:$C,$B180))</f>
        <v/>
      </c>
      <c r="K180" s="18" t="str">
        <f t="shared" si="4"/>
        <v/>
      </c>
      <c r="L180" s="18" t="str">
        <f>IF(OR($A180="",$C180=""),"",$C180-Settings!$B$4)</f>
        <v/>
      </c>
      <c r="M180" s="18" t="str">
        <f>IF($A180="","",IF(K180&lt;=0,"Nil stock",IF($C180="","OK",IF($C180&lt;Settings!$B$4,"Expired",IF(L180&lt;=Settings!$B$5,"Near expiry","OK")))))</f>
        <v/>
      </c>
      <c r="N180" s="22" t="str">
        <f t="shared" si="5"/>
        <v/>
      </c>
      <c r="O180" s="17"/>
    </row>
    <row r="181" spans="1:15" x14ac:dyDescent="0.3">
      <c r="A181" s="17"/>
      <c r="B181" s="17"/>
      <c r="C181" s="20"/>
      <c r="D181" s="17"/>
      <c r="E181" s="17"/>
      <c r="F181" s="20"/>
      <c r="G181" s="17"/>
      <c r="H181" s="21"/>
      <c r="I181" s="21"/>
      <c r="J181" s="18" t="str">
        <f>IF($A181="","",SUMIFS(Issues!$D:$D,Issues!$B:$B,$A181,Issues!$C:$C,$B181))</f>
        <v/>
      </c>
      <c r="K181" s="18" t="str">
        <f t="shared" si="4"/>
        <v/>
      </c>
      <c r="L181" s="18" t="str">
        <f>IF(OR($A181="",$C181=""),"",$C181-Settings!$B$4)</f>
        <v/>
      </c>
      <c r="M181" s="18" t="str">
        <f>IF($A181="","",IF(K181&lt;=0,"Nil stock",IF($C181="","OK",IF($C181&lt;Settings!$B$4,"Expired",IF(L181&lt;=Settings!$B$5,"Near expiry","OK")))))</f>
        <v/>
      </c>
      <c r="N181" s="22" t="str">
        <f t="shared" si="5"/>
        <v/>
      </c>
      <c r="O181" s="17"/>
    </row>
    <row r="182" spans="1:15" x14ac:dyDescent="0.3">
      <c r="A182" s="17"/>
      <c r="B182" s="17"/>
      <c r="C182" s="20"/>
      <c r="D182" s="17"/>
      <c r="E182" s="17"/>
      <c r="F182" s="20"/>
      <c r="G182" s="17"/>
      <c r="H182" s="21"/>
      <c r="I182" s="21"/>
      <c r="J182" s="18" t="str">
        <f>IF($A182="","",SUMIFS(Issues!$D:$D,Issues!$B:$B,$A182,Issues!$C:$C,$B182))</f>
        <v/>
      </c>
      <c r="K182" s="18" t="str">
        <f t="shared" si="4"/>
        <v/>
      </c>
      <c r="L182" s="18" t="str">
        <f>IF(OR($A182="",$C182=""),"",$C182-Settings!$B$4)</f>
        <v/>
      </c>
      <c r="M182" s="18" t="str">
        <f>IF($A182="","",IF(K182&lt;=0,"Nil stock",IF($C182="","OK",IF($C182&lt;Settings!$B$4,"Expired",IF(L182&lt;=Settings!$B$5,"Near expiry","OK")))))</f>
        <v/>
      </c>
      <c r="N182" s="22" t="str">
        <f t="shared" si="5"/>
        <v/>
      </c>
      <c r="O182" s="17"/>
    </row>
    <row r="183" spans="1:15" x14ac:dyDescent="0.3">
      <c r="A183" s="17"/>
      <c r="B183" s="17"/>
      <c r="C183" s="20"/>
      <c r="D183" s="17"/>
      <c r="E183" s="17"/>
      <c r="F183" s="20"/>
      <c r="G183" s="17"/>
      <c r="H183" s="21"/>
      <c r="I183" s="21"/>
      <c r="J183" s="18" t="str">
        <f>IF($A183="","",SUMIFS(Issues!$D:$D,Issues!$B:$B,$A183,Issues!$C:$C,$B183))</f>
        <v/>
      </c>
      <c r="K183" s="18" t="str">
        <f t="shared" si="4"/>
        <v/>
      </c>
      <c r="L183" s="18" t="str">
        <f>IF(OR($A183="",$C183=""),"",$C183-Settings!$B$4)</f>
        <v/>
      </c>
      <c r="M183" s="18" t="str">
        <f>IF($A183="","",IF(K183&lt;=0,"Nil stock",IF($C183="","OK",IF($C183&lt;Settings!$B$4,"Expired",IF(L183&lt;=Settings!$B$5,"Near expiry","OK")))))</f>
        <v/>
      </c>
      <c r="N183" s="22" t="str">
        <f t="shared" si="5"/>
        <v/>
      </c>
      <c r="O183" s="17"/>
    </row>
    <row r="184" spans="1:15" x14ac:dyDescent="0.3">
      <c r="A184" s="17"/>
      <c r="B184" s="17"/>
      <c r="C184" s="20"/>
      <c r="D184" s="17"/>
      <c r="E184" s="17"/>
      <c r="F184" s="20"/>
      <c r="G184" s="17"/>
      <c r="H184" s="21"/>
      <c r="I184" s="21"/>
      <c r="J184" s="18" t="str">
        <f>IF($A184="","",SUMIFS(Issues!$D:$D,Issues!$B:$B,$A184,Issues!$C:$C,$B184))</f>
        <v/>
      </c>
      <c r="K184" s="18" t="str">
        <f t="shared" si="4"/>
        <v/>
      </c>
      <c r="L184" s="18" t="str">
        <f>IF(OR($A184="",$C184=""),"",$C184-Settings!$B$4)</f>
        <v/>
      </c>
      <c r="M184" s="18" t="str">
        <f>IF($A184="","",IF(K184&lt;=0,"Nil stock",IF($C184="","OK",IF($C184&lt;Settings!$B$4,"Expired",IF(L184&lt;=Settings!$B$5,"Near expiry","OK")))))</f>
        <v/>
      </c>
      <c r="N184" s="22" t="str">
        <f t="shared" si="5"/>
        <v/>
      </c>
      <c r="O184" s="17"/>
    </row>
    <row r="185" spans="1:15" x14ac:dyDescent="0.3">
      <c r="A185" s="17"/>
      <c r="B185" s="17"/>
      <c r="C185" s="20"/>
      <c r="D185" s="17"/>
      <c r="E185" s="17"/>
      <c r="F185" s="20"/>
      <c r="G185" s="17"/>
      <c r="H185" s="21"/>
      <c r="I185" s="21"/>
      <c r="J185" s="18" t="str">
        <f>IF($A185="","",SUMIFS(Issues!$D:$D,Issues!$B:$B,$A185,Issues!$C:$C,$B185))</f>
        <v/>
      </c>
      <c r="K185" s="18" t="str">
        <f t="shared" si="4"/>
        <v/>
      </c>
      <c r="L185" s="18" t="str">
        <f>IF(OR($A185="",$C185=""),"",$C185-Settings!$B$4)</f>
        <v/>
      </c>
      <c r="M185" s="18" t="str">
        <f>IF($A185="","",IF(K185&lt;=0,"Nil stock",IF($C185="","OK",IF($C185&lt;Settings!$B$4,"Expired",IF(L185&lt;=Settings!$B$5,"Near expiry","OK")))))</f>
        <v/>
      </c>
      <c r="N185" s="22" t="str">
        <f t="shared" si="5"/>
        <v/>
      </c>
      <c r="O185" s="17"/>
    </row>
    <row r="186" spans="1:15" x14ac:dyDescent="0.3">
      <c r="A186" s="17"/>
      <c r="B186" s="17"/>
      <c r="C186" s="20"/>
      <c r="D186" s="17"/>
      <c r="E186" s="17"/>
      <c r="F186" s="20"/>
      <c r="G186" s="17"/>
      <c r="H186" s="21"/>
      <c r="I186" s="21"/>
      <c r="J186" s="18" t="str">
        <f>IF($A186="","",SUMIFS(Issues!$D:$D,Issues!$B:$B,$A186,Issues!$C:$C,$B186))</f>
        <v/>
      </c>
      <c r="K186" s="18" t="str">
        <f t="shared" si="4"/>
        <v/>
      </c>
      <c r="L186" s="18" t="str">
        <f>IF(OR($A186="",$C186=""),"",$C186-Settings!$B$4)</f>
        <v/>
      </c>
      <c r="M186" s="18" t="str">
        <f>IF($A186="","",IF(K186&lt;=0,"Nil stock",IF($C186="","OK",IF($C186&lt;Settings!$B$4,"Expired",IF(L186&lt;=Settings!$B$5,"Near expiry","OK")))))</f>
        <v/>
      </c>
      <c r="N186" s="22" t="str">
        <f t="shared" si="5"/>
        <v/>
      </c>
      <c r="O186" s="17"/>
    </row>
    <row r="187" spans="1:15" x14ac:dyDescent="0.3">
      <c r="A187" s="17"/>
      <c r="B187" s="17"/>
      <c r="C187" s="20"/>
      <c r="D187" s="17"/>
      <c r="E187" s="17"/>
      <c r="F187" s="20"/>
      <c r="G187" s="17"/>
      <c r="H187" s="21"/>
      <c r="I187" s="21"/>
      <c r="J187" s="18" t="str">
        <f>IF($A187="","",SUMIFS(Issues!$D:$D,Issues!$B:$B,$A187,Issues!$C:$C,$B187))</f>
        <v/>
      </c>
      <c r="K187" s="18" t="str">
        <f t="shared" si="4"/>
        <v/>
      </c>
      <c r="L187" s="18" t="str">
        <f>IF(OR($A187="",$C187=""),"",$C187-Settings!$B$4)</f>
        <v/>
      </c>
      <c r="M187" s="18" t="str">
        <f>IF($A187="","",IF(K187&lt;=0,"Nil stock",IF($C187="","OK",IF($C187&lt;Settings!$B$4,"Expired",IF(L187&lt;=Settings!$B$5,"Near expiry","OK")))))</f>
        <v/>
      </c>
      <c r="N187" s="22" t="str">
        <f t="shared" si="5"/>
        <v/>
      </c>
      <c r="O187" s="17"/>
    </row>
    <row r="188" spans="1:15" x14ac:dyDescent="0.3">
      <c r="A188" s="17"/>
      <c r="B188" s="17"/>
      <c r="C188" s="20"/>
      <c r="D188" s="17"/>
      <c r="E188" s="17"/>
      <c r="F188" s="20"/>
      <c r="G188" s="17"/>
      <c r="H188" s="21"/>
      <c r="I188" s="21"/>
      <c r="J188" s="18" t="str">
        <f>IF($A188="","",SUMIFS(Issues!$D:$D,Issues!$B:$B,$A188,Issues!$C:$C,$B188))</f>
        <v/>
      </c>
      <c r="K188" s="18" t="str">
        <f t="shared" si="4"/>
        <v/>
      </c>
      <c r="L188" s="18" t="str">
        <f>IF(OR($A188="",$C188=""),"",$C188-Settings!$B$4)</f>
        <v/>
      </c>
      <c r="M188" s="18" t="str">
        <f>IF($A188="","",IF(K188&lt;=0,"Nil stock",IF($C188="","OK",IF($C188&lt;Settings!$B$4,"Expired",IF(L188&lt;=Settings!$B$5,"Near expiry","OK")))))</f>
        <v/>
      </c>
      <c r="N188" s="22" t="str">
        <f t="shared" si="5"/>
        <v/>
      </c>
      <c r="O188" s="17"/>
    </row>
    <row r="189" spans="1:15" x14ac:dyDescent="0.3">
      <c r="A189" s="17"/>
      <c r="B189" s="17"/>
      <c r="C189" s="20"/>
      <c r="D189" s="17"/>
      <c r="E189" s="17"/>
      <c r="F189" s="20"/>
      <c r="G189" s="17"/>
      <c r="H189" s="21"/>
      <c r="I189" s="21"/>
      <c r="J189" s="18" t="str">
        <f>IF($A189="","",SUMIFS(Issues!$D:$D,Issues!$B:$B,$A189,Issues!$C:$C,$B189))</f>
        <v/>
      </c>
      <c r="K189" s="18" t="str">
        <f t="shared" si="4"/>
        <v/>
      </c>
      <c r="L189" s="18" t="str">
        <f>IF(OR($A189="",$C189=""),"",$C189-Settings!$B$4)</f>
        <v/>
      </c>
      <c r="M189" s="18" t="str">
        <f>IF($A189="","",IF(K189&lt;=0,"Nil stock",IF($C189="","OK",IF($C189&lt;Settings!$B$4,"Expired",IF(L189&lt;=Settings!$B$5,"Near expiry","OK")))))</f>
        <v/>
      </c>
      <c r="N189" s="22" t="str">
        <f t="shared" si="5"/>
        <v/>
      </c>
      <c r="O189" s="17"/>
    </row>
    <row r="190" spans="1:15" x14ac:dyDescent="0.3">
      <c r="A190" s="17"/>
      <c r="B190" s="17"/>
      <c r="C190" s="20"/>
      <c r="D190" s="17"/>
      <c r="E190" s="17"/>
      <c r="F190" s="20"/>
      <c r="G190" s="17"/>
      <c r="H190" s="21"/>
      <c r="I190" s="21"/>
      <c r="J190" s="18" t="str">
        <f>IF($A190="","",SUMIFS(Issues!$D:$D,Issues!$B:$B,$A190,Issues!$C:$C,$B190))</f>
        <v/>
      </c>
      <c r="K190" s="18" t="str">
        <f t="shared" si="4"/>
        <v/>
      </c>
      <c r="L190" s="18" t="str">
        <f>IF(OR($A190="",$C190=""),"",$C190-Settings!$B$4)</f>
        <v/>
      </c>
      <c r="M190" s="18" t="str">
        <f>IF($A190="","",IF(K190&lt;=0,"Nil stock",IF($C190="","OK",IF($C190&lt;Settings!$B$4,"Expired",IF(L190&lt;=Settings!$B$5,"Near expiry","OK")))))</f>
        <v/>
      </c>
      <c r="N190" s="22" t="str">
        <f t="shared" si="5"/>
        <v/>
      </c>
      <c r="O190" s="17"/>
    </row>
    <row r="191" spans="1:15" x14ac:dyDescent="0.3">
      <c r="A191" s="17"/>
      <c r="B191" s="17"/>
      <c r="C191" s="20"/>
      <c r="D191" s="17"/>
      <c r="E191" s="17"/>
      <c r="F191" s="20"/>
      <c r="G191" s="17"/>
      <c r="H191" s="21"/>
      <c r="I191" s="21"/>
      <c r="J191" s="18" t="str">
        <f>IF($A191="","",SUMIFS(Issues!$D:$D,Issues!$B:$B,$A191,Issues!$C:$C,$B191))</f>
        <v/>
      </c>
      <c r="K191" s="18" t="str">
        <f t="shared" si="4"/>
        <v/>
      </c>
      <c r="L191" s="18" t="str">
        <f>IF(OR($A191="",$C191=""),"",$C191-Settings!$B$4)</f>
        <v/>
      </c>
      <c r="M191" s="18" t="str">
        <f>IF($A191="","",IF(K191&lt;=0,"Nil stock",IF($C191="","OK",IF($C191&lt;Settings!$B$4,"Expired",IF(L191&lt;=Settings!$B$5,"Near expiry","OK")))))</f>
        <v/>
      </c>
      <c r="N191" s="22" t="str">
        <f t="shared" si="5"/>
        <v/>
      </c>
      <c r="O191" s="17"/>
    </row>
    <row r="192" spans="1:15" x14ac:dyDescent="0.3">
      <c r="A192" s="17"/>
      <c r="B192" s="17"/>
      <c r="C192" s="20"/>
      <c r="D192" s="17"/>
      <c r="E192" s="17"/>
      <c r="F192" s="20"/>
      <c r="G192" s="17"/>
      <c r="H192" s="21"/>
      <c r="I192" s="21"/>
      <c r="J192" s="18" t="str">
        <f>IF($A192="","",SUMIFS(Issues!$D:$D,Issues!$B:$B,$A192,Issues!$C:$C,$B192))</f>
        <v/>
      </c>
      <c r="K192" s="18" t="str">
        <f t="shared" si="4"/>
        <v/>
      </c>
      <c r="L192" s="18" t="str">
        <f>IF(OR($A192="",$C192=""),"",$C192-Settings!$B$4)</f>
        <v/>
      </c>
      <c r="M192" s="18" t="str">
        <f>IF($A192="","",IF(K192&lt;=0,"Nil stock",IF($C192="","OK",IF($C192&lt;Settings!$B$4,"Expired",IF(L192&lt;=Settings!$B$5,"Near expiry","OK")))))</f>
        <v/>
      </c>
      <c r="N192" s="22" t="str">
        <f t="shared" si="5"/>
        <v/>
      </c>
      <c r="O192" s="17"/>
    </row>
    <row r="193" spans="1:15" x14ac:dyDescent="0.3">
      <c r="A193" s="17"/>
      <c r="B193" s="17"/>
      <c r="C193" s="20"/>
      <c r="D193" s="17"/>
      <c r="E193" s="17"/>
      <c r="F193" s="20"/>
      <c r="G193" s="17"/>
      <c r="H193" s="21"/>
      <c r="I193" s="21"/>
      <c r="J193" s="18" t="str">
        <f>IF($A193="","",SUMIFS(Issues!$D:$D,Issues!$B:$B,$A193,Issues!$C:$C,$B193))</f>
        <v/>
      </c>
      <c r="K193" s="18" t="str">
        <f t="shared" si="4"/>
        <v/>
      </c>
      <c r="L193" s="18" t="str">
        <f>IF(OR($A193="",$C193=""),"",$C193-Settings!$B$4)</f>
        <v/>
      </c>
      <c r="M193" s="18" t="str">
        <f>IF($A193="","",IF(K193&lt;=0,"Nil stock",IF($C193="","OK",IF($C193&lt;Settings!$B$4,"Expired",IF(L193&lt;=Settings!$B$5,"Near expiry","OK")))))</f>
        <v/>
      </c>
      <c r="N193" s="22" t="str">
        <f t="shared" si="5"/>
        <v/>
      </c>
      <c r="O193" s="17"/>
    </row>
    <row r="194" spans="1:15" x14ac:dyDescent="0.3">
      <c r="A194" s="17"/>
      <c r="B194" s="17"/>
      <c r="C194" s="20"/>
      <c r="D194" s="17"/>
      <c r="E194" s="17"/>
      <c r="F194" s="20"/>
      <c r="G194" s="17"/>
      <c r="H194" s="21"/>
      <c r="I194" s="21"/>
      <c r="J194" s="18" t="str">
        <f>IF($A194="","",SUMIFS(Issues!$D:$D,Issues!$B:$B,$A194,Issues!$C:$C,$B194))</f>
        <v/>
      </c>
      <c r="K194" s="18" t="str">
        <f t="shared" si="4"/>
        <v/>
      </c>
      <c r="L194" s="18" t="str">
        <f>IF(OR($A194="",$C194=""),"",$C194-Settings!$B$4)</f>
        <v/>
      </c>
      <c r="M194" s="18" t="str">
        <f>IF($A194="","",IF(K194&lt;=0,"Nil stock",IF($C194="","OK",IF($C194&lt;Settings!$B$4,"Expired",IF(L194&lt;=Settings!$B$5,"Near expiry","OK")))))</f>
        <v/>
      </c>
      <c r="N194" s="22" t="str">
        <f t="shared" si="5"/>
        <v/>
      </c>
      <c r="O194" s="17"/>
    </row>
    <row r="195" spans="1:15" x14ac:dyDescent="0.3">
      <c r="A195" s="17"/>
      <c r="B195" s="17"/>
      <c r="C195" s="20"/>
      <c r="D195" s="17"/>
      <c r="E195" s="17"/>
      <c r="F195" s="20"/>
      <c r="G195" s="17"/>
      <c r="H195" s="21"/>
      <c r="I195" s="21"/>
      <c r="J195" s="18" t="str">
        <f>IF($A195="","",SUMIFS(Issues!$D:$D,Issues!$B:$B,$A195,Issues!$C:$C,$B195))</f>
        <v/>
      </c>
      <c r="K195" s="18" t="str">
        <f t="shared" si="4"/>
        <v/>
      </c>
      <c r="L195" s="18" t="str">
        <f>IF(OR($A195="",$C195=""),"",$C195-Settings!$B$4)</f>
        <v/>
      </c>
      <c r="M195" s="18" t="str">
        <f>IF($A195="","",IF(K195&lt;=0,"Nil stock",IF($C195="","OK",IF($C195&lt;Settings!$B$4,"Expired",IF(L195&lt;=Settings!$B$5,"Near expiry","OK")))))</f>
        <v/>
      </c>
      <c r="N195" s="22" t="str">
        <f t="shared" si="5"/>
        <v/>
      </c>
      <c r="O195" s="17"/>
    </row>
    <row r="196" spans="1:15" x14ac:dyDescent="0.3">
      <c r="A196" s="17"/>
      <c r="B196" s="17"/>
      <c r="C196" s="20"/>
      <c r="D196" s="17"/>
      <c r="E196" s="17"/>
      <c r="F196" s="20"/>
      <c r="G196" s="17"/>
      <c r="H196" s="21"/>
      <c r="I196" s="21"/>
      <c r="J196" s="18" t="str">
        <f>IF($A196="","",SUMIFS(Issues!$D:$D,Issues!$B:$B,$A196,Issues!$C:$C,$B196))</f>
        <v/>
      </c>
      <c r="K196" s="18" t="str">
        <f t="shared" ref="K196:K259" si="6">IF($A196="","",N($G196)-J196)</f>
        <v/>
      </c>
      <c r="L196" s="18" t="str">
        <f>IF(OR($A196="",$C196=""),"",$C196-Settings!$B$4)</f>
        <v/>
      </c>
      <c r="M196" s="18" t="str">
        <f>IF($A196="","",IF(K196&lt;=0,"Nil stock",IF($C196="","OK",IF($C196&lt;Settings!$B$4,"Expired",IF(L196&lt;=Settings!$B$5,"Near expiry","OK")))))</f>
        <v/>
      </c>
      <c r="N196" s="22" t="str">
        <f t="shared" ref="N196:N259" si="7">IF($A196="","",MAX(0,K196)*N($H196))</f>
        <v/>
      </c>
      <c r="O196" s="17"/>
    </row>
    <row r="197" spans="1:15" x14ac:dyDescent="0.3">
      <c r="A197" s="17"/>
      <c r="B197" s="17"/>
      <c r="C197" s="20"/>
      <c r="D197" s="17"/>
      <c r="E197" s="17"/>
      <c r="F197" s="20"/>
      <c r="G197" s="17"/>
      <c r="H197" s="21"/>
      <c r="I197" s="21"/>
      <c r="J197" s="18" t="str">
        <f>IF($A197="","",SUMIFS(Issues!$D:$D,Issues!$B:$B,$A197,Issues!$C:$C,$B197))</f>
        <v/>
      </c>
      <c r="K197" s="18" t="str">
        <f t="shared" si="6"/>
        <v/>
      </c>
      <c r="L197" s="18" t="str">
        <f>IF(OR($A197="",$C197=""),"",$C197-Settings!$B$4)</f>
        <v/>
      </c>
      <c r="M197" s="18" t="str">
        <f>IF($A197="","",IF(K197&lt;=0,"Nil stock",IF($C197="","OK",IF($C197&lt;Settings!$B$4,"Expired",IF(L197&lt;=Settings!$B$5,"Near expiry","OK")))))</f>
        <v/>
      </c>
      <c r="N197" s="22" t="str">
        <f t="shared" si="7"/>
        <v/>
      </c>
      <c r="O197" s="17"/>
    </row>
    <row r="198" spans="1:15" x14ac:dyDescent="0.3">
      <c r="A198" s="17"/>
      <c r="B198" s="17"/>
      <c r="C198" s="20"/>
      <c r="D198" s="17"/>
      <c r="E198" s="17"/>
      <c r="F198" s="20"/>
      <c r="G198" s="17"/>
      <c r="H198" s="21"/>
      <c r="I198" s="21"/>
      <c r="J198" s="18" t="str">
        <f>IF($A198="","",SUMIFS(Issues!$D:$D,Issues!$B:$B,$A198,Issues!$C:$C,$B198))</f>
        <v/>
      </c>
      <c r="K198" s="18" t="str">
        <f t="shared" si="6"/>
        <v/>
      </c>
      <c r="L198" s="18" t="str">
        <f>IF(OR($A198="",$C198=""),"",$C198-Settings!$B$4)</f>
        <v/>
      </c>
      <c r="M198" s="18" t="str">
        <f>IF($A198="","",IF(K198&lt;=0,"Nil stock",IF($C198="","OK",IF($C198&lt;Settings!$B$4,"Expired",IF(L198&lt;=Settings!$B$5,"Near expiry","OK")))))</f>
        <v/>
      </c>
      <c r="N198" s="22" t="str">
        <f t="shared" si="7"/>
        <v/>
      </c>
      <c r="O198" s="17"/>
    </row>
    <row r="199" spans="1:15" x14ac:dyDescent="0.3">
      <c r="A199" s="17"/>
      <c r="B199" s="17"/>
      <c r="C199" s="20"/>
      <c r="D199" s="17"/>
      <c r="E199" s="17"/>
      <c r="F199" s="20"/>
      <c r="G199" s="17"/>
      <c r="H199" s="21"/>
      <c r="I199" s="21"/>
      <c r="J199" s="18" t="str">
        <f>IF($A199="","",SUMIFS(Issues!$D:$D,Issues!$B:$B,$A199,Issues!$C:$C,$B199))</f>
        <v/>
      </c>
      <c r="K199" s="18" t="str">
        <f t="shared" si="6"/>
        <v/>
      </c>
      <c r="L199" s="18" t="str">
        <f>IF(OR($A199="",$C199=""),"",$C199-Settings!$B$4)</f>
        <v/>
      </c>
      <c r="M199" s="18" t="str">
        <f>IF($A199="","",IF(K199&lt;=0,"Nil stock",IF($C199="","OK",IF($C199&lt;Settings!$B$4,"Expired",IF(L199&lt;=Settings!$B$5,"Near expiry","OK")))))</f>
        <v/>
      </c>
      <c r="N199" s="22" t="str">
        <f t="shared" si="7"/>
        <v/>
      </c>
      <c r="O199" s="17"/>
    </row>
    <row r="200" spans="1:15" x14ac:dyDescent="0.3">
      <c r="A200" s="17"/>
      <c r="B200" s="17"/>
      <c r="C200" s="20"/>
      <c r="D200" s="17"/>
      <c r="E200" s="17"/>
      <c r="F200" s="20"/>
      <c r="G200" s="17"/>
      <c r="H200" s="21"/>
      <c r="I200" s="21"/>
      <c r="J200" s="18" t="str">
        <f>IF($A200="","",SUMIFS(Issues!$D:$D,Issues!$B:$B,$A200,Issues!$C:$C,$B200))</f>
        <v/>
      </c>
      <c r="K200" s="18" t="str">
        <f t="shared" si="6"/>
        <v/>
      </c>
      <c r="L200" s="18" t="str">
        <f>IF(OR($A200="",$C200=""),"",$C200-Settings!$B$4)</f>
        <v/>
      </c>
      <c r="M200" s="18" t="str">
        <f>IF($A200="","",IF(K200&lt;=0,"Nil stock",IF($C200="","OK",IF($C200&lt;Settings!$B$4,"Expired",IF(L200&lt;=Settings!$B$5,"Near expiry","OK")))))</f>
        <v/>
      </c>
      <c r="N200" s="22" t="str">
        <f t="shared" si="7"/>
        <v/>
      </c>
      <c r="O200" s="17"/>
    </row>
    <row r="201" spans="1:15" x14ac:dyDescent="0.3">
      <c r="A201" s="17"/>
      <c r="B201" s="17"/>
      <c r="C201" s="20"/>
      <c r="D201" s="17"/>
      <c r="E201" s="17"/>
      <c r="F201" s="20"/>
      <c r="G201" s="17"/>
      <c r="H201" s="21"/>
      <c r="I201" s="21"/>
      <c r="J201" s="18" t="str">
        <f>IF($A201="","",SUMIFS(Issues!$D:$D,Issues!$B:$B,$A201,Issues!$C:$C,$B201))</f>
        <v/>
      </c>
      <c r="K201" s="18" t="str">
        <f t="shared" si="6"/>
        <v/>
      </c>
      <c r="L201" s="18" t="str">
        <f>IF(OR($A201="",$C201=""),"",$C201-Settings!$B$4)</f>
        <v/>
      </c>
      <c r="M201" s="18" t="str">
        <f>IF($A201="","",IF(K201&lt;=0,"Nil stock",IF($C201="","OK",IF($C201&lt;Settings!$B$4,"Expired",IF(L201&lt;=Settings!$B$5,"Near expiry","OK")))))</f>
        <v/>
      </c>
      <c r="N201" s="22" t="str">
        <f t="shared" si="7"/>
        <v/>
      </c>
      <c r="O201" s="17"/>
    </row>
    <row r="202" spans="1:15" x14ac:dyDescent="0.3">
      <c r="A202" s="17"/>
      <c r="B202" s="17"/>
      <c r="C202" s="20"/>
      <c r="D202" s="17"/>
      <c r="E202" s="17"/>
      <c r="F202" s="20"/>
      <c r="G202" s="17"/>
      <c r="H202" s="21"/>
      <c r="I202" s="21"/>
      <c r="J202" s="18" t="str">
        <f>IF($A202="","",SUMIFS(Issues!$D:$D,Issues!$B:$B,$A202,Issues!$C:$C,$B202))</f>
        <v/>
      </c>
      <c r="K202" s="18" t="str">
        <f t="shared" si="6"/>
        <v/>
      </c>
      <c r="L202" s="18" t="str">
        <f>IF(OR($A202="",$C202=""),"",$C202-Settings!$B$4)</f>
        <v/>
      </c>
      <c r="M202" s="18" t="str">
        <f>IF($A202="","",IF(K202&lt;=0,"Nil stock",IF($C202="","OK",IF($C202&lt;Settings!$B$4,"Expired",IF(L202&lt;=Settings!$B$5,"Near expiry","OK")))))</f>
        <v/>
      </c>
      <c r="N202" s="22" t="str">
        <f t="shared" si="7"/>
        <v/>
      </c>
      <c r="O202" s="17"/>
    </row>
    <row r="203" spans="1:15" x14ac:dyDescent="0.3">
      <c r="A203" s="17"/>
      <c r="B203" s="17"/>
      <c r="C203" s="20"/>
      <c r="D203" s="17"/>
      <c r="E203" s="17"/>
      <c r="F203" s="20"/>
      <c r="G203" s="17"/>
      <c r="H203" s="21"/>
      <c r="I203" s="21"/>
      <c r="J203" s="18" t="str">
        <f>IF($A203="","",SUMIFS(Issues!$D:$D,Issues!$B:$B,$A203,Issues!$C:$C,$B203))</f>
        <v/>
      </c>
      <c r="K203" s="18" t="str">
        <f t="shared" si="6"/>
        <v/>
      </c>
      <c r="L203" s="18" t="str">
        <f>IF(OR($A203="",$C203=""),"",$C203-Settings!$B$4)</f>
        <v/>
      </c>
      <c r="M203" s="18" t="str">
        <f>IF($A203="","",IF(K203&lt;=0,"Nil stock",IF($C203="","OK",IF($C203&lt;Settings!$B$4,"Expired",IF(L203&lt;=Settings!$B$5,"Near expiry","OK")))))</f>
        <v/>
      </c>
      <c r="N203" s="22" t="str">
        <f t="shared" si="7"/>
        <v/>
      </c>
      <c r="O203" s="17"/>
    </row>
    <row r="204" spans="1:15" x14ac:dyDescent="0.3">
      <c r="A204" s="17"/>
      <c r="B204" s="17"/>
      <c r="C204" s="20"/>
      <c r="D204" s="17"/>
      <c r="E204" s="17"/>
      <c r="F204" s="20"/>
      <c r="G204" s="17"/>
      <c r="H204" s="21"/>
      <c r="I204" s="21"/>
      <c r="J204" s="18" t="str">
        <f>IF($A204="","",SUMIFS(Issues!$D:$D,Issues!$B:$B,$A204,Issues!$C:$C,$B204))</f>
        <v/>
      </c>
      <c r="K204" s="18" t="str">
        <f t="shared" si="6"/>
        <v/>
      </c>
      <c r="L204" s="18" t="str">
        <f>IF(OR($A204="",$C204=""),"",$C204-Settings!$B$4)</f>
        <v/>
      </c>
      <c r="M204" s="18" t="str">
        <f>IF($A204="","",IF(K204&lt;=0,"Nil stock",IF($C204="","OK",IF($C204&lt;Settings!$B$4,"Expired",IF(L204&lt;=Settings!$B$5,"Near expiry","OK")))))</f>
        <v/>
      </c>
      <c r="N204" s="22" t="str">
        <f t="shared" si="7"/>
        <v/>
      </c>
      <c r="O204" s="17"/>
    </row>
    <row r="205" spans="1:15" x14ac:dyDescent="0.3">
      <c r="A205" s="17"/>
      <c r="B205" s="17"/>
      <c r="C205" s="20"/>
      <c r="D205" s="17"/>
      <c r="E205" s="17"/>
      <c r="F205" s="20"/>
      <c r="G205" s="17"/>
      <c r="H205" s="21"/>
      <c r="I205" s="21"/>
      <c r="J205" s="18" t="str">
        <f>IF($A205="","",SUMIFS(Issues!$D:$D,Issues!$B:$B,$A205,Issues!$C:$C,$B205))</f>
        <v/>
      </c>
      <c r="K205" s="18" t="str">
        <f t="shared" si="6"/>
        <v/>
      </c>
      <c r="L205" s="18" t="str">
        <f>IF(OR($A205="",$C205=""),"",$C205-Settings!$B$4)</f>
        <v/>
      </c>
      <c r="M205" s="18" t="str">
        <f>IF($A205="","",IF(K205&lt;=0,"Nil stock",IF($C205="","OK",IF($C205&lt;Settings!$B$4,"Expired",IF(L205&lt;=Settings!$B$5,"Near expiry","OK")))))</f>
        <v/>
      </c>
      <c r="N205" s="22" t="str">
        <f t="shared" si="7"/>
        <v/>
      </c>
      <c r="O205" s="17"/>
    </row>
    <row r="206" spans="1:15" x14ac:dyDescent="0.3">
      <c r="A206" s="17"/>
      <c r="B206" s="17"/>
      <c r="C206" s="20"/>
      <c r="D206" s="17"/>
      <c r="E206" s="17"/>
      <c r="F206" s="20"/>
      <c r="G206" s="17"/>
      <c r="H206" s="21"/>
      <c r="I206" s="21"/>
      <c r="J206" s="18" t="str">
        <f>IF($A206="","",SUMIFS(Issues!$D:$D,Issues!$B:$B,$A206,Issues!$C:$C,$B206))</f>
        <v/>
      </c>
      <c r="K206" s="18" t="str">
        <f t="shared" si="6"/>
        <v/>
      </c>
      <c r="L206" s="18" t="str">
        <f>IF(OR($A206="",$C206=""),"",$C206-Settings!$B$4)</f>
        <v/>
      </c>
      <c r="M206" s="18" t="str">
        <f>IF($A206="","",IF(K206&lt;=0,"Nil stock",IF($C206="","OK",IF($C206&lt;Settings!$B$4,"Expired",IF(L206&lt;=Settings!$B$5,"Near expiry","OK")))))</f>
        <v/>
      </c>
      <c r="N206" s="22" t="str">
        <f t="shared" si="7"/>
        <v/>
      </c>
      <c r="O206" s="17"/>
    </row>
    <row r="207" spans="1:15" x14ac:dyDescent="0.3">
      <c r="A207" s="17"/>
      <c r="B207" s="17"/>
      <c r="C207" s="20"/>
      <c r="D207" s="17"/>
      <c r="E207" s="17"/>
      <c r="F207" s="20"/>
      <c r="G207" s="17"/>
      <c r="H207" s="21"/>
      <c r="I207" s="21"/>
      <c r="J207" s="18" t="str">
        <f>IF($A207="","",SUMIFS(Issues!$D:$D,Issues!$B:$B,$A207,Issues!$C:$C,$B207))</f>
        <v/>
      </c>
      <c r="K207" s="18" t="str">
        <f t="shared" si="6"/>
        <v/>
      </c>
      <c r="L207" s="18" t="str">
        <f>IF(OR($A207="",$C207=""),"",$C207-Settings!$B$4)</f>
        <v/>
      </c>
      <c r="M207" s="18" t="str">
        <f>IF($A207="","",IF(K207&lt;=0,"Nil stock",IF($C207="","OK",IF($C207&lt;Settings!$B$4,"Expired",IF(L207&lt;=Settings!$B$5,"Near expiry","OK")))))</f>
        <v/>
      </c>
      <c r="N207" s="22" t="str">
        <f t="shared" si="7"/>
        <v/>
      </c>
      <c r="O207" s="17"/>
    </row>
    <row r="208" spans="1:15" x14ac:dyDescent="0.3">
      <c r="A208" s="17"/>
      <c r="B208" s="17"/>
      <c r="C208" s="20"/>
      <c r="D208" s="17"/>
      <c r="E208" s="17"/>
      <c r="F208" s="20"/>
      <c r="G208" s="17"/>
      <c r="H208" s="21"/>
      <c r="I208" s="21"/>
      <c r="J208" s="18" t="str">
        <f>IF($A208="","",SUMIFS(Issues!$D:$D,Issues!$B:$B,$A208,Issues!$C:$C,$B208))</f>
        <v/>
      </c>
      <c r="K208" s="18" t="str">
        <f t="shared" si="6"/>
        <v/>
      </c>
      <c r="L208" s="18" t="str">
        <f>IF(OR($A208="",$C208=""),"",$C208-Settings!$B$4)</f>
        <v/>
      </c>
      <c r="M208" s="18" t="str">
        <f>IF($A208="","",IF(K208&lt;=0,"Nil stock",IF($C208="","OK",IF($C208&lt;Settings!$B$4,"Expired",IF(L208&lt;=Settings!$B$5,"Near expiry","OK")))))</f>
        <v/>
      </c>
      <c r="N208" s="22" t="str">
        <f t="shared" si="7"/>
        <v/>
      </c>
      <c r="O208" s="17"/>
    </row>
    <row r="209" spans="1:15" x14ac:dyDescent="0.3">
      <c r="A209" s="17"/>
      <c r="B209" s="17"/>
      <c r="C209" s="20"/>
      <c r="D209" s="17"/>
      <c r="E209" s="17"/>
      <c r="F209" s="20"/>
      <c r="G209" s="17"/>
      <c r="H209" s="21"/>
      <c r="I209" s="21"/>
      <c r="J209" s="18" t="str">
        <f>IF($A209="","",SUMIFS(Issues!$D:$D,Issues!$B:$B,$A209,Issues!$C:$C,$B209))</f>
        <v/>
      </c>
      <c r="K209" s="18" t="str">
        <f t="shared" si="6"/>
        <v/>
      </c>
      <c r="L209" s="18" t="str">
        <f>IF(OR($A209="",$C209=""),"",$C209-Settings!$B$4)</f>
        <v/>
      </c>
      <c r="M209" s="18" t="str">
        <f>IF($A209="","",IF(K209&lt;=0,"Nil stock",IF($C209="","OK",IF($C209&lt;Settings!$B$4,"Expired",IF(L209&lt;=Settings!$B$5,"Near expiry","OK")))))</f>
        <v/>
      </c>
      <c r="N209" s="22" t="str">
        <f t="shared" si="7"/>
        <v/>
      </c>
      <c r="O209" s="17"/>
    </row>
    <row r="210" spans="1:15" x14ac:dyDescent="0.3">
      <c r="A210" s="17"/>
      <c r="B210" s="17"/>
      <c r="C210" s="20"/>
      <c r="D210" s="17"/>
      <c r="E210" s="17"/>
      <c r="F210" s="20"/>
      <c r="G210" s="17"/>
      <c r="H210" s="21"/>
      <c r="I210" s="21"/>
      <c r="J210" s="18" t="str">
        <f>IF($A210="","",SUMIFS(Issues!$D:$D,Issues!$B:$B,$A210,Issues!$C:$C,$B210))</f>
        <v/>
      </c>
      <c r="K210" s="18" t="str">
        <f t="shared" si="6"/>
        <v/>
      </c>
      <c r="L210" s="18" t="str">
        <f>IF(OR($A210="",$C210=""),"",$C210-Settings!$B$4)</f>
        <v/>
      </c>
      <c r="M210" s="18" t="str">
        <f>IF($A210="","",IF(K210&lt;=0,"Nil stock",IF($C210="","OK",IF($C210&lt;Settings!$B$4,"Expired",IF(L210&lt;=Settings!$B$5,"Near expiry","OK")))))</f>
        <v/>
      </c>
      <c r="N210" s="22" t="str">
        <f t="shared" si="7"/>
        <v/>
      </c>
      <c r="O210" s="17"/>
    </row>
    <row r="211" spans="1:15" x14ac:dyDescent="0.3">
      <c r="A211" s="17"/>
      <c r="B211" s="17"/>
      <c r="C211" s="20"/>
      <c r="D211" s="17"/>
      <c r="E211" s="17"/>
      <c r="F211" s="20"/>
      <c r="G211" s="17"/>
      <c r="H211" s="21"/>
      <c r="I211" s="21"/>
      <c r="J211" s="18" t="str">
        <f>IF($A211="","",SUMIFS(Issues!$D:$D,Issues!$B:$B,$A211,Issues!$C:$C,$B211))</f>
        <v/>
      </c>
      <c r="K211" s="18" t="str">
        <f t="shared" si="6"/>
        <v/>
      </c>
      <c r="L211" s="18" t="str">
        <f>IF(OR($A211="",$C211=""),"",$C211-Settings!$B$4)</f>
        <v/>
      </c>
      <c r="M211" s="18" t="str">
        <f>IF($A211="","",IF(K211&lt;=0,"Nil stock",IF($C211="","OK",IF($C211&lt;Settings!$B$4,"Expired",IF(L211&lt;=Settings!$B$5,"Near expiry","OK")))))</f>
        <v/>
      </c>
      <c r="N211" s="22" t="str">
        <f t="shared" si="7"/>
        <v/>
      </c>
      <c r="O211" s="17"/>
    </row>
    <row r="212" spans="1:15" x14ac:dyDescent="0.3">
      <c r="A212" s="17"/>
      <c r="B212" s="17"/>
      <c r="C212" s="20"/>
      <c r="D212" s="17"/>
      <c r="E212" s="17"/>
      <c r="F212" s="20"/>
      <c r="G212" s="17"/>
      <c r="H212" s="21"/>
      <c r="I212" s="21"/>
      <c r="J212" s="18" t="str">
        <f>IF($A212="","",SUMIFS(Issues!$D:$D,Issues!$B:$B,$A212,Issues!$C:$C,$B212))</f>
        <v/>
      </c>
      <c r="K212" s="18" t="str">
        <f t="shared" si="6"/>
        <v/>
      </c>
      <c r="L212" s="18" t="str">
        <f>IF(OR($A212="",$C212=""),"",$C212-Settings!$B$4)</f>
        <v/>
      </c>
      <c r="M212" s="18" t="str">
        <f>IF($A212="","",IF(K212&lt;=0,"Nil stock",IF($C212="","OK",IF($C212&lt;Settings!$B$4,"Expired",IF(L212&lt;=Settings!$B$5,"Near expiry","OK")))))</f>
        <v/>
      </c>
      <c r="N212" s="22" t="str">
        <f t="shared" si="7"/>
        <v/>
      </c>
      <c r="O212" s="17"/>
    </row>
    <row r="213" spans="1:15" x14ac:dyDescent="0.3">
      <c r="A213" s="17"/>
      <c r="B213" s="17"/>
      <c r="C213" s="20"/>
      <c r="D213" s="17"/>
      <c r="E213" s="17"/>
      <c r="F213" s="20"/>
      <c r="G213" s="17"/>
      <c r="H213" s="21"/>
      <c r="I213" s="21"/>
      <c r="J213" s="18" t="str">
        <f>IF($A213="","",SUMIFS(Issues!$D:$D,Issues!$B:$B,$A213,Issues!$C:$C,$B213))</f>
        <v/>
      </c>
      <c r="K213" s="18" t="str">
        <f t="shared" si="6"/>
        <v/>
      </c>
      <c r="L213" s="18" t="str">
        <f>IF(OR($A213="",$C213=""),"",$C213-Settings!$B$4)</f>
        <v/>
      </c>
      <c r="M213" s="18" t="str">
        <f>IF($A213="","",IF(K213&lt;=0,"Nil stock",IF($C213="","OK",IF($C213&lt;Settings!$B$4,"Expired",IF(L213&lt;=Settings!$B$5,"Near expiry","OK")))))</f>
        <v/>
      </c>
      <c r="N213" s="22" t="str">
        <f t="shared" si="7"/>
        <v/>
      </c>
      <c r="O213" s="17"/>
    </row>
    <row r="214" spans="1:15" x14ac:dyDescent="0.3">
      <c r="A214" s="17"/>
      <c r="B214" s="17"/>
      <c r="C214" s="20"/>
      <c r="D214" s="17"/>
      <c r="E214" s="17"/>
      <c r="F214" s="20"/>
      <c r="G214" s="17"/>
      <c r="H214" s="21"/>
      <c r="I214" s="21"/>
      <c r="J214" s="18" t="str">
        <f>IF($A214="","",SUMIFS(Issues!$D:$D,Issues!$B:$B,$A214,Issues!$C:$C,$B214))</f>
        <v/>
      </c>
      <c r="K214" s="18" t="str">
        <f t="shared" si="6"/>
        <v/>
      </c>
      <c r="L214" s="18" t="str">
        <f>IF(OR($A214="",$C214=""),"",$C214-Settings!$B$4)</f>
        <v/>
      </c>
      <c r="M214" s="18" t="str">
        <f>IF($A214="","",IF(K214&lt;=0,"Nil stock",IF($C214="","OK",IF($C214&lt;Settings!$B$4,"Expired",IF(L214&lt;=Settings!$B$5,"Near expiry","OK")))))</f>
        <v/>
      </c>
      <c r="N214" s="22" t="str">
        <f t="shared" si="7"/>
        <v/>
      </c>
      <c r="O214" s="17"/>
    </row>
    <row r="215" spans="1:15" x14ac:dyDescent="0.3">
      <c r="A215" s="17"/>
      <c r="B215" s="17"/>
      <c r="C215" s="20"/>
      <c r="D215" s="17"/>
      <c r="E215" s="17"/>
      <c r="F215" s="20"/>
      <c r="G215" s="17"/>
      <c r="H215" s="21"/>
      <c r="I215" s="21"/>
      <c r="J215" s="18" t="str">
        <f>IF($A215="","",SUMIFS(Issues!$D:$D,Issues!$B:$B,$A215,Issues!$C:$C,$B215))</f>
        <v/>
      </c>
      <c r="K215" s="18" t="str">
        <f t="shared" si="6"/>
        <v/>
      </c>
      <c r="L215" s="18" t="str">
        <f>IF(OR($A215="",$C215=""),"",$C215-Settings!$B$4)</f>
        <v/>
      </c>
      <c r="M215" s="18" t="str">
        <f>IF($A215="","",IF(K215&lt;=0,"Nil stock",IF($C215="","OK",IF($C215&lt;Settings!$B$4,"Expired",IF(L215&lt;=Settings!$B$5,"Near expiry","OK")))))</f>
        <v/>
      </c>
      <c r="N215" s="22" t="str">
        <f t="shared" si="7"/>
        <v/>
      </c>
      <c r="O215" s="17"/>
    </row>
    <row r="216" spans="1:15" x14ac:dyDescent="0.3">
      <c r="A216" s="17"/>
      <c r="B216" s="17"/>
      <c r="C216" s="20"/>
      <c r="D216" s="17"/>
      <c r="E216" s="17"/>
      <c r="F216" s="20"/>
      <c r="G216" s="17"/>
      <c r="H216" s="21"/>
      <c r="I216" s="21"/>
      <c r="J216" s="18" t="str">
        <f>IF($A216="","",SUMIFS(Issues!$D:$D,Issues!$B:$B,$A216,Issues!$C:$C,$B216))</f>
        <v/>
      </c>
      <c r="K216" s="18" t="str">
        <f t="shared" si="6"/>
        <v/>
      </c>
      <c r="L216" s="18" t="str">
        <f>IF(OR($A216="",$C216=""),"",$C216-Settings!$B$4)</f>
        <v/>
      </c>
      <c r="M216" s="18" t="str">
        <f>IF($A216="","",IF(K216&lt;=0,"Nil stock",IF($C216="","OK",IF($C216&lt;Settings!$B$4,"Expired",IF(L216&lt;=Settings!$B$5,"Near expiry","OK")))))</f>
        <v/>
      </c>
      <c r="N216" s="22" t="str">
        <f t="shared" si="7"/>
        <v/>
      </c>
      <c r="O216" s="17"/>
    </row>
    <row r="217" spans="1:15" x14ac:dyDescent="0.3">
      <c r="A217" s="17"/>
      <c r="B217" s="17"/>
      <c r="C217" s="20"/>
      <c r="D217" s="17"/>
      <c r="E217" s="17"/>
      <c r="F217" s="20"/>
      <c r="G217" s="17"/>
      <c r="H217" s="21"/>
      <c r="I217" s="21"/>
      <c r="J217" s="18" t="str">
        <f>IF($A217="","",SUMIFS(Issues!$D:$D,Issues!$B:$B,$A217,Issues!$C:$C,$B217))</f>
        <v/>
      </c>
      <c r="K217" s="18" t="str">
        <f t="shared" si="6"/>
        <v/>
      </c>
      <c r="L217" s="18" t="str">
        <f>IF(OR($A217="",$C217=""),"",$C217-Settings!$B$4)</f>
        <v/>
      </c>
      <c r="M217" s="18" t="str">
        <f>IF($A217="","",IF(K217&lt;=0,"Nil stock",IF($C217="","OK",IF($C217&lt;Settings!$B$4,"Expired",IF(L217&lt;=Settings!$B$5,"Near expiry","OK")))))</f>
        <v/>
      </c>
      <c r="N217" s="22" t="str">
        <f t="shared" si="7"/>
        <v/>
      </c>
      <c r="O217" s="17"/>
    </row>
    <row r="218" spans="1:15" x14ac:dyDescent="0.3">
      <c r="A218" s="17"/>
      <c r="B218" s="17"/>
      <c r="C218" s="20"/>
      <c r="D218" s="17"/>
      <c r="E218" s="17"/>
      <c r="F218" s="20"/>
      <c r="G218" s="17"/>
      <c r="H218" s="21"/>
      <c r="I218" s="21"/>
      <c r="J218" s="18" t="str">
        <f>IF($A218="","",SUMIFS(Issues!$D:$D,Issues!$B:$B,$A218,Issues!$C:$C,$B218))</f>
        <v/>
      </c>
      <c r="K218" s="18" t="str">
        <f t="shared" si="6"/>
        <v/>
      </c>
      <c r="L218" s="18" t="str">
        <f>IF(OR($A218="",$C218=""),"",$C218-Settings!$B$4)</f>
        <v/>
      </c>
      <c r="M218" s="18" t="str">
        <f>IF($A218="","",IF(K218&lt;=0,"Nil stock",IF($C218="","OK",IF($C218&lt;Settings!$B$4,"Expired",IF(L218&lt;=Settings!$B$5,"Near expiry","OK")))))</f>
        <v/>
      </c>
      <c r="N218" s="22" t="str">
        <f t="shared" si="7"/>
        <v/>
      </c>
      <c r="O218" s="17"/>
    </row>
    <row r="219" spans="1:15" x14ac:dyDescent="0.3">
      <c r="A219" s="17"/>
      <c r="B219" s="17"/>
      <c r="C219" s="20"/>
      <c r="D219" s="17"/>
      <c r="E219" s="17"/>
      <c r="F219" s="20"/>
      <c r="G219" s="17"/>
      <c r="H219" s="21"/>
      <c r="I219" s="21"/>
      <c r="J219" s="18" t="str">
        <f>IF($A219="","",SUMIFS(Issues!$D:$D,Issues!$B:$B,$A219,Issues!$C:$C,$B219))</f>
        <v/>
      </c>
      <c r="K219" s="18" t="str">
        <f t="shared" si="6"/>
        <v/>
      </c>
      <c r="L219" s="18" t="str">
        <f>IF(OR($A219="",$C219=""),"",$C219-Settings!$B$4)</f>
        <v/>
      </c>
      <c r="M219" s="18" t="str">
        <f>IF($A219="","",IF(K219&lt;=0,"Nil stock",IF($C219="","OK",IF($C219&lt;Settings!$B$4,"Expired",IF(L219&lt;=Settings!$B$5,"Near expiry","OK")))))</f>
        <v/>
      </c>
      <c r="N219" s="22" t="str">
        <f t="shared" si="7"/>
        <v/>
      </c>
      <c r="O219" s="17"/>
    </row>
    <row r="220" spans="1:15" x14ac:dyDescent="0.3">
      <c r="A220" s="17"/>
      <c r="B220" s="17"/>
      <c r="C220" s="20"/>
      <c r="D220" s="17"/>
      <c r="E220" s="17"/>
      <c r="F220" s="20"/>
      <c r="G220" s="17"/>
      <c r="H220" s="21"/>
      <c r="I220" s="21"/>
      <c r="J220" s="18" t="str">
        <f>IF($A220="","",SUMIFS(Issues!$D:$D,Issues!$B:$B,$A220,Issues!$C:$C,$B220))</f>
        <v/>
      </c>
      <c r="K220" s="18" t="str">
        <f t="shared" si="6"/>
        <v/>
      </c>
      <c r="L220" s="18" t="str">
        <f>IF(OR($A220="",$C220=""),"",$C220-Settings!$B$4)</f>
        <v/>
      </c>
      <c r="M220" s="18" t="str">
        <f>IF($A220="","",IF(K220&lt;=0,"Nil stock",IF($C220="","OK",IF($C220&lt;Settings!$B$4,"Expired",IF(L220&lt;=Settings!$B$5,"Near expiry","OK")))))</f>
        <v/>
      </c>
      <c r="N220" s="22" t="str">
        <f t="shared" si="7"/>
        <v/>
      </c>
      <c r="O220" s="17"/>
    </row>
    <row r="221" spans="1:15" x14ac:dyDescent="0.3">
      <c r="A221" s="17"/>
      <c r="B221" s="17"/>
      <c r="C221" s="20"/>
      <c r="D221" s="17"/>
      <c r="E221" s="17"/>
      <c r="F221" s="20"/>
      <c r="G221" s="17"/>
      <c r="H221" s="21"/>
      <c r="I221" s="21"/>
      <c r="J221" s="18" t="str">
        <f>IF($A221="","",SUMIFS(Issues!$D:$D,Issues!$B:$B,$A221,Issues!$C:$C,$B221))</f>
        <v/>
      </c>
      <c r="K221" s="18" t="str">
        <f t="shared" si="6"/>
        <v/>
      </c>
      <c r="L221" s="18" t="str">
        <f>IF(OR($A221="",$C221=""),"",$C221-Settings!$B$4)</f>
        <v/>
      </c>
      <c r="M221" s="18" t="str">
        <f>IF($A221="","",IF(K221&lt;=0,"Nil stock",IF($C221="","OK",IF($C221&lt;Settings!$B$4,"Expired",IF(L221&lt;=Settings!$B$5,"Near expiry","OK")))))</f>
        <v/>
      </c>
      <c r="N221" s="22" t="str">
        <f t="shared" si="7"/>
        <v/>
      </c>
      <c r="O221" s="17"/>
    </row>
    <row r="222" spans="1:15" x14ac:dyDescent="0.3">
      <c r="A222" s="17"/>
      <c r="B222" s="17"/>
      <c r="C222" s="20"/>
      <c r="D222" s="17"/>
      <c r="E222" s="17"/>
      <c r="F222" s="20"/>
      <c r="G222" s="17"/>
      <c r="H222" s="21"/>
      <c r="I222" s="21"/>
      <c r="J222" s="18" t="str">
        <f>IF($A222="","",SUMIFS(Issues!$D:$D,Issues!$B:$B,$A222,Issues!$C:$C,$B222))</f>
        <v/>
      </c>
      <c r="K222" s="18" t="str">
        <f t="shared" si="6"/>
        <v/>
      </c>
      <c r="L222" s="18" t="str">
        <f>IF(OR($A222="",$C222=""),"",$C222-Settings!$B$4)</f>
        <v/>
      </c>
      <c r="M222" s="18" t="str">
        <f>IF($A222="","",IF(K222&lt;=0,"Nil stock",IF($C222="","OK",IF($C222&lt;Settings!$B$4,"Expired",IF(L222&lt;=Settings!$B$5,"Near expiry","OK")))))</f>
        <v/>
      </c>
      <c r="N222" s="22" t="str">
        <f t="shared" si="7"/>
        <v/>
      </c>
      <c r="O222" s="17"/>
    </row>
    <row r="223" spans="1:15" x14ac:dyDescent="0.3">
      <c r="A223" s="17"/>
      <c r="B223" s="17"/>
      <c r="C223" s="20"/>
      <c r="D223" s="17"/>
      <c r="E223" s="17"/>
      <c r="F223" s="20"/>
      <c r="G223" s="17"/>
      <c r="H223" s="21"/>
      <c r="I223" s="21"/>
      <c r="J223" s="18" t="str">
        <f>IF($A223="","",SUMIFS(Issues!$D:$D,Issues!$B:$B,$A223,Issues!$C:$C,$B223))</f>
        <v/>
      </c>
      <c r="K223" s="18" t="str">
        <f t="shared" si="6"/>
        <v/>
      </c>
      <c r="L223" s="18" t="str">
        <f>IF(OR($A223="",$C223=""),"",$C223-Settings!$B$4)</f>
        <v/>
      </c>
      <c r="M223" s="18" t="str">
        <f>IF($A223="","",IF(K223&lt;=0,"Nil stock",IF($C223="","OK",IF($C223&lt;Settings!$B$4,"Expired",IF(L223&lt;=Settings!$B$5,"Near expiry","OK")))))</f>
        <v/>
      </c>
      <c r="N223" s="22" t="str">
        <f t="shared" si="7"/>
        <v/>
      </c>
      <c r="O223" s="17"/>
    </row>
    <row r="224" spans="1:15" x14ac:dyDescent="0.3">
      <c r="A224" s="17"/>
      <c r="B224" s="17"/>
      <c r="C224" s="20"/>
      <c r="D224" s="17"/>
      <c r="E224" s="17"/>
      <c r="F224" s="20"/>
      <c r="G224" s="17"/>
      <c r="H224" s="21"/>
      <c r="I224" s="21"/>
      <c r="J224" s="18" t="str">
        <f>IF($A224="","",SUMIFS(Issues!$D:$D,Issues!$B:$B,$A224,Issues!$C:$C,$B224))</f>
        <v/>
      </c>
      <c r="K224" s="18" t="str">
        <f t="shared" si="6"/>
        <v/>
      </c>
      <c r="L224" s="18" t="str">
        <f>IF(OR($A224="",$C224=""),"",$C224-Settings!$B$4)</f>
        <v/>
      </c>
      <c r="M224" s="18" t="str">
        <f>IF($A224="","",IF(K224&lt;=0,"Nil stock",IF($C224="","OK",IF($C224&lt;Settings!$B$4,"Expired",IF(L224&lt;=Settings!$B$5,"Near expiry","OK")))))</f>
        <v/>
      </c>
      <c r="N224" s="22" t="str">
        <f t="shared" si="7"/>
        <v/>
      </c>
      <c r="O224" s="17"/>
    </row>
    <row r="225" spans="1:15" x14ac:dyDescent="0.3">
      <c r="A225" s="17"/>
      <c r="B225" s="17"/>
      <c r="C225" s="20"/>
      <c r="D225" s="17"/>
      <c r="E225" s="17"/>
      <c r="F225" s="20"/>
      <c r="G225" s="17"/>
      <c r="H225" s="21"/>
      <c r="I225" s="21"/>
      <c r="J225" s="18" t="str">
        <f>IF($A225="","",SUMIFS(Issues!$D:$D,Issues!$B:$B,$A225,Issues!$C:$C,$B225))</f>
        <v/>
      </c>
      <c r="K225" s="18" t="str">
        <f t="shared" si="6"/>
        <v/>
      </c>
      <c r="L225" s="18" t="str">
        <f>IF(OR($A225="",$C225=""),"",$C225-Settings!$B$4)</f>
        <v/>
      </c>
      <c r="M225" s="18" t="str">
        <f>IF($A225="","",IF(K225&lt;=0,"Nil stock",IF($C225="","OK",IF($C225&lt;Settings!$B$4,"Expired",IF(L225&lt;=Settings!$B$5,"Near expiry","OK")))))</f>
        <v/>
      </c>
      <c r="N225" s="22" t="str">
        <f t="shared" si="7"/>
        <v/>
      </c>
      <c r="O225" s="17"/>
    </row>
    <row r="226" spans="1:15" x14ac:dyDescent="0.3">
      <c r="A226" s="17"/>
      <c r="B226" s="17"/>
      <c r="C226" s="20"/>
      <c r="D226" s="17"/>
      <c r="E226" s="17"/>
      <c r="F226" s="20"/>
      <c r="G226" s="17"/>
      <c r="H226" s="21"/>
      <c r="I226" s="21"/>
      <c r="J226" s="18" t="str">
        <f>IF($A226="","",SUMIFS(Issues!$D:$D,Issues!$B:$B,$A226,Issues!$C:$C,$B226))</f>
        <v/>
      </c>
      <c r="K226" s="18" t="str">
        <f t="shared" si="6"/>
        <v/>
      </c>
      <c r="L226" s="18" t="str">
        <f>IF(OR($A226="",$C226=""),"",$C226-Settings!$B$4)</f>
        <v/>
      </c>
      <c r="M226" s="18" t="str">
        <f>IF($A226="","",IF(K226&lt;=0,"Nil stock",IF($C226="","OK",IF($C226&lt;Settings!$B$4,"Expired",IF(L226&lt;=Settings!$B$5,"Near expiry","OK")))))</f>
        <v/>
      </c>
      <c r="N226" s="22" t="str">
        <f t="shared" si="7"/>
        <v/>
      </c>
      <c r="O226" s="17"/>
    </row>
    <row r="227" spans="1:15" x14ac:dyDescent="0.3">
      <c r="A227" s="17"/>
      <c r="B227" s="17"/>
      <c r="C227" s="20"/>
      <c r="D227" s="17"/>
      <c r="E227" s="17"/>
      <c r="F227" s="20"/>
      <c r="G227" s="17"/>
      <c r="H227" s="21"/>
      <c r="I227" s="21"/>
      <c r="J227" s="18" t="str">
        <f>IF($A227="","",SUMIFS(Issues!$D:$D,Issues!$B:$B,$A227,Issues!$C:$C,$B227))</f>
        <v/>
      </c>
      <c r="K227" s="18" t="str">
        <f t="shared" si="6"/>
        <v/>
      </c>
      <c r="L227" s="18" t="str">
        <f>IF(OR($A227="",$C227=""),"",$C227-Settings!$B$4)</f>
        <v/>
      </c>
      <c r="M227" s="18" t="str">
        <f>IF($A227="","",IF(K227&lt;=0,"Nil stock",IF($C227="","OK",IF($C227&lt;Settings!$B$4,"Expired",IF(L227&lt;=Settings!$B$5,"Near expiry","OK")))))</f>
        <v/>
      </c>
      <c r="N227" s="22" t="str">
        <f t="shared" si="7"/>
        <v/>
      </c>
      <c r="O227" s="17"/>
    </row>
    <row r="228" spans="1:15" x14ac:dyDescent="0.3">
      <c r="A228" s="17"/>
      <c r="B228" s="17"/>
      <c r="C228" s="20"/>
      <c r="D228" s="17"/>
      <c r="E228" s="17"/>
      <c r="F228" s="20"/>
      <c r="G228" s="17"/>
      <c r="H228" s="21"/>
      <c r="I228" s="21"/>
      <c r="J228" s="18" t="str">
        <f>IF($A228="","",SUMIFS(Issues!$D:$D,Issues!$B:$B,$A228,Issues!$C:$C,$B228))</f>
        <v/>
      </c>
      <c r="K228" s="18" t="str">
        <f t="shared" si="6"/>
        <v/>
      </c>
      <c r="L228" s="18" t="str">
        <f>IF(OR($A228="",$C228=""),"",$C228-Settings!$B$4)</f>
        <v/>
      </c>
      <c r="M228" s="18" t="str">
        <f>IF($A228="","",IF(K228&lt;=0,"Nil stock",IF($C228="","OK",IF($C228&lt;Settings!$B$4,"Expired",IF(L228&lt;=Settings!$B$5,"Near expiry","OK")))))</f>
        <v/>
      </c>
      <c r="N228" s="22" t="str">
        <f t="shared" si="7"/>
        <v/>
      </c>
      <c r="O228" s="17"/>
    </row>
    <row r="229" spans="1:15" x14ac:dyDescent="0.3">
      <c r="A229" s="17"/>
      <c r="B229" s="17"/>
      <c r="C229" s="20"/>
      <c r="D229" s="17"/>
      <c r="E229" s="17"/>
      <c r="F229" s="20"/>
      <c r="G229" s="17"/>
      <c r="H229" s="21"/>
      <c r="I229" s="21"/>
      <c r="J229" s="18" t="str">
        <f>IF($A229="","",SUMIFS(Issues!$D:$D,Issues!$B:$B,$A229,Issues!$C:$C,$B229))</f>
        <v/>
      </c>
      <c r="K229" s="18" t="str">
        <f t="shared" si="6"/>
        <v/>
      </c>
      <c r="L229" s="18" t="str">
        <f>IF(OR($A229="",$C229=""),"",$C229-Settings!$B$4)</f>
        <v/>
      </c>
      <c r="M229" s="18" t="str">
        <f>IF($A229="","",IF(K229&lt;=0,"Nil stock",IF($C229="","OK",IF($C229&lt;Settings!$B$4,"Expired",IF(L229&lt;=Settings!$B$5,"Near expiry","OK")))))</f>
        <v/>
      </c>
      <c r="N229" s="22" t="str">
        <f t="shared" si="7"/>
        <v/>
      </c>
      <c r="O229" s="17"/>
    </row>
    <row r="230" spans="1:15" x14ac:dyDescent="0.3">
      <c r="A230" s="17"/>
      <c r="B230" s="17"/>
      <c r="C230" s="20"/>
      <c r="D230" s="17"/>
      <c r="E230" s="17"/>
      <c r="F230" s="20"/>
      <c r="G230" s="17"/>
      <c r="H230" s="21"/>
      <c r="I230" s="21"/>
      <c r="J230" s="18" t="str">
        <f>IF($A230="","",SUMIFS(Issues!$D:$D,Issues!$B:$B,$A230,Issues!$C:$C,$B230))</f>
        <v/>
      </c>
      <c r="K230" s="18" t="str">
        <f t="shared" si="6"/>
        <v/>
      </c>
      <c r="L230" s="18" t="str">
        <f>IF(OR($A230="",$C230=""),"",$C230-Settings!$B$4)</f>
        <v/>
      </c>
      <c r="M230" s="18" t="str">
        <f>IF($A230="","",IF(K230&lt;=0,"Nil stock",IF($C230="","OK",IF($C230&lt;Settings!$B$4,"Expired",IF(L230&lt;=Settings!$B$5,"Near expiry","OK")))))</f>
        <v/>
      </c>
      <c r="N230" s="22" t="str">
        <f t="shared" si="7"/>
        <v/>
      </c>
      <c r="O230" s="17"/>
    </row>
    <row r="231" spans="1:15" x14ac:dyDescent="0.3">
      <c r="A231" s="17"/>
      <c r="B231" s="17"/>
      <c r="C231" s="20"/>
      <c r="D231" s="17"/>
      <c r="E231" s="17"/>
      <c r="F231" s="20"/>
      <c r="G231" s="17"/>
      <c r="H231" s="21"/>
      <c r="I231" s="21"/>
      <c r="J231" s="18" t="str">
        <f>IF($A231="","",SUMIFS(Issues!$D:$D,Issues!$B:$B,$A231,Issues!$C:$C,$B231))</f>
        <v/>
      </c>
      <c r="K231" s="18" t="str">
        <f t="shared" si="6"/>
        <v/>
      </c>
      <c r="L231" s="18" t="str">
        <f>IF(OR($A231="",$C231=""),"",$C231-Settings!$B$4)</f>
        <v/>
      </c>
      <c r="M231" s="18" t="str">
        <f>IF($A231="","",IF(K231&lt;=0,"Nil stock",IF($C231="","OK",IF($C231&lt;Settings!$B$4,"Expired",IF(L231&lt;=Settings!$B$5,"Near expiry","OK")))))</f>
        <v/>
      </c>
      <c r="N231" s="22" t="str">
        <f t="shared" si="7"/>
        <v/>
      </c>
      <c r="O231" s="17"/>
    </row>
    <row r="232" spans="1:15" x14ac:dyDescent="0.3">
      <c r="A232" s="17"/>
      <c r="B232" s="17"/>
      <c r="C232" s="20"/>
      <c r="D232" s="17"/>
      <c r="E232" s="17"/>
      <c r="F232" s="20"/>
      <c r="G232" s="17"/>
      <c r="H232" s="21"/>
      <c r="I232" s="21"/>
      <c r="J232" s="18" t="str">
        <f>IF($A232="","",SUMIFS(Issues!$D:$D,Issues!$B:$B,$A232,Issues!$C:$C,$B232))</f>
        <v/>
      </c>
      <c r="K232" s="18" t="str">
        <f t="shared" si="6"/>
        <v/>
      </c>
      <c r="L232" s="18" t="str">
        <f>IF(OR($A232="",$C232=""),"",$C232-Settings!$B$4)</f>
        <v/>
      </c>
      <c r="M232" s="18" t="str">
        <f>IF($A232="","",IF(K232&lt;=0,"Nil stock",IF($C232="","OK",IF($C232&lt;Settings!$B$4,"Expired",IF(L232&lt;=Settings!$B$5,"Near expiry","OK")))))</f>
        <v/>
      </c>
      <c r="N232" s="22" t="str">
        <f t="shared" si="7"/>
        <v/>
      </c>
      <c r="O232" s="17"/>
    </row>
    <row r="233" spans="1:15" x14ac:dyDescent="0.3">
      <c r="A233" s="17"/>
      <c r="B233" s="17"/>
      <c r="C233" s="20"/>
      <c r="D233" s="17"/>
      <c r="E233" s="17"/>
      <c r="F233" s="20"/>
      <c r="G233" s="17"/>
      <c r="H233" s="21"/>
      <c r="I233" s="21"/>
      <c r="J233" s="18" t="str">
        <f>IF($A233="","",SUMIFS(Issues!$D:$D,Issues!$B:$B,$A233,Issues!$C:$C,$B233))</f>
        <v/>
      </c>
      <c r="K233" s="18" t="str">
        <f t="shared" si="6"/>
        <v/>
      </c>
      <c r="L233" s="18" t="str">
        <f>IF(OR($A233="",$C233=""),"",$C233-Settings!$B$4)</f>
        <v/>
      </c>
      <c r="M233" s="18" t="str">
        <f>IF($A233="","",IF(K233&lt;=0,"Nil stock",IF($C233="","OK",IF($C233&lt;Settings!$B$4,"Expired",IF(L233&lt;=Settings!$B$5,"Near expiry","OK")))))</f>
        <v/>
      </c>
      <c r="N233" s="22" t="str">
        <f t="shared" si="7"/>
        <v/>
      </c>
      <c r="O233" s="17"/>
    </row>
    <row r="234" spans="1:15" x14ac:dyDescent="0.3">
      <c r="A234" s="17"/>
      <c r="B234" s="17"/>
      <c r="C234" s="20"/>
      <c r="D234" s="17"/>
      <c r="E234" s="17"/>
      <c r="F234" s="20"/>
      <c r="G234" s="17"/>
      <c r="H234" s="21"/>
      <c r="I234" s="21"/>
      <c r="J234" s="18" t="str">
        <f>IF($A234="","",SUMIFS(Issues!$D:$D,Issues!$B:$B,$A234,Issues!$C:$C,$B234))</f>
        <v/>
      </c>
      <c r="K234" s="18" t="str">
        <f t="shared" si="6"/>
        <v/>
      </c>
      <c r="L234" s="18" t="str">
        <f>IF(OR($A234="",$C234=""),"",$C234-Settings!$B$4)</f>
        <v/>
      </c>
      <c r="M234" s="18" t="str">
        <f>IF($A234="","",IF(K234&lt;=0,"Nil stock",IF($C234="","OK",IF($C234&lt;Settings!$B$4,"Expired",IF(L234&lt;=Settings!$B$5,"Near expiry","OK")))))</f>
        <v/>
      </c>
      <c r="N234" s="22" t="str">
        <f t="shared" si="7"/>
        <v/>
      </c>
      <c r="O234" s="17"/>
    </row>
    <row r="235" spans="1:15" x14ac:dyDescent="0.3">
      <c r="A235" s="17"/>
      <c r="B235" s="17"/>
      <c r="C235" s="20"/>
      <c r="D235" s="17"/>
      <c r="E235" s="17"/>
      <c r="F235" s="20"/>
      <c r="G235" s="17"/>
      <c r="H235" s="21"/>
      <c r="I235" s="21"/>
      <c r="J235" s="18" t="str">
        <f>IF($A235="","",SUMIFS(Issues!$D:$D,Issues!$B:$B,$A235,Issues!$C:$C,$B235))</f>
        <v/>
      </c>
      <c r="K235" s="18" t="str">
        <f t="shared" si="6"/>
        <v/>
      </c>
      <c r="L235" s="18" t="str">
        <f>IF(OR($A235="",$C235=""),"",$C235-Settings!$B$4)</f>
        <v/>
      </c>
      <c r="M235" s="18" t="str">
        <f>IF($A235="","",IF(K235&lt;=0,"Nil stock",IF($C235="","OK",IF($C235&lt;Settings!$B$4,"Expired",IF(L235&lt;=Settings!$B$5,"Near expiry","OK")))))</f>
        <v/>
      </c>
      <c r="N235" s="22" t="str">
        <f t="shared" si="7"/>
        <v/>
      </c>
      <c r="O235" s="17"/>
    </row>
    <row r="236" spans="1:15" x14ac:dyDescent="0.3">
      <c r="A236" s="17"/>
      <c r="B236" s="17"/>
      <c r="C236" s="20"/>
      <c r="D236" s="17"/>
      <c r="E236" s="17"/>
      <c r="F236" s="20"/>
      <c r="G236" s="17"/>
      <c r="H236" s="21"/>
      <c r="I236" s="21"/>
      <c r="J236" s="18" t="str">
        <f>IF($A236="","",SUMIFS(Issues!$D:$D,Issues!$B:$B,$A236,Issues!$C:$C,$B236))</f>
        <v/>
      </c>
      <c r="K236" s="18" t="str">
        <f t="shared" si="6"/>
        <v/>
      </c>
      <c r="L236" s="18" t="str">
        <f>IF(OR($A236="",$C236=""),"",$C236-Settings!$B$4)</f>
        <v/>
      </c>
      <c r="M236" s="18" t="str">
        <f>IF($A236="","",IF(K236&lt;=0,"Nil stock",IF($C236="","OK",IF($C236&lt;Settings!$B$4,"Expired",IF(L236&lt;=Settings!$B$5,"Near expiry","OK")))))</f>
        <v/>
      </c>
      <c r="N236" s="22" t="str">
        <f t="shared" si="7"/>
        <v/>
      </c>
      <c r="O236" s="17"/>
    </row>
    <row r="237" spans="1:15" x14ac:dyDescent="0.3">
      <c r="A237" s="17"/>
      <c r="B237" s="17"/>
      <c r="C237" s="20"/>
      <c r="D237" s="17"/>
      <c r="E237" s="17"/>
      <c r="F237" s="20"/>
      <c r="G237" s="17"/>
      <c r="H237" s="21"/>
      <c r="I237" s="21"/>
      <c r="J237" s="18" t="str">
        <f>IF($A237="","",SUMIFS(Issues!$D:$D,Issues!$B:$B,$A237,Issues!$C:$C,$B237))</f>
        <v/>
      </c>
      <c r="K237" s="18" t="str">
        <f t="shared" si="6"/>
        <v/>
      </c>
      <c r="L237" s="18" t="str">
        <f>IF(OR($A237="",$C237=""),"",$C237-Settings!$B$4)</f>
        <v/>
      </c>
      <c r="M237" s="18" t="str">
        <f>IF($A237="","",IF(K237&lt;=0,"Nil stock",IF($C237="","OK",IF($C237&lt;Settings!$B$4,"Expired",IF(L237&lt;=Settings!$B$5,"Near expiry","OK")))))</f>
        <v/>
      </c>
      <c r="N237" s="22" t="str">
        <f t="shared" si="7"/>
        <v/>
      </c>
      <c r="O237" s="17"/>
    </row>
    <row r="238" spans="1:15" x14ac:dyDescent="0.3">
      <c r="A238" s="17"/>
      <c r="B238" s="17"/>
      <c r="C238" s="20"/>
      <c r="D238" s="17"/>
      <c r="E238" s="17"/>
      <c r="F238" s="20"/>
      <c r="G238" s="17"/>
      <c r="H238" s="21"/>
      <c r="I238" s="21"/>
      <c r="J238" s="18" t="str">
        <f>IF($A238="","",SUMIFS(Issues!$D:$D,Issues!$B:$B,$A238,Issues!$C:$C,$B238))</f>
        <v/>
      </c>
      <c r="K238" s="18" t="str">
        <f t="shared" si="6"/>
        <v/>
      </c>
      <c r="L238" s="18" t="str">
        <f>IF(OR($A238="",$C238=""),"",$C238-Settings!$B$4)</f>
        <v/>
      </c>
      <c r="M238" s="18" t="str">
        <f>IF($A238="","",IF(K238&lt;=0,"Nil stock",IF($C238="","OK",IF($C238&lt;Settings!$B$4,"Expired",IF(L238&lt;=Settings!$B$5,"Near expiry","OK")))))</f>
        <v/>
      </c>
      <c r="N238" s="22" t="str">
        <f t="shared" si="7"/>
        <v/>
      </c>
      <c r="O238" s="17"/>
    </row>
    <row r="239" spans="1:15" x14ac:dyDescent="0.3">
      <c r="A239" s="17"/>
      <c r="B239" s="17"/>
      <c r="C239" s="20"/>
      <c r="D239" s="17"/>
      <c r="E239" s="17"/>
      <c r="F239" s="20"/>
      <c r="G239" s="17"/>
      <c r="H239" s="21"/>
      <c r="I239" s="21"/>
      <c r="J239" s="18" t="str">
        <f>IF($A239="","",SUMIFS(Issues!$D:$D,Issues!$B:$B,$A239,Issues!$C:$C,$B239))</f>
        <v/>
      </c>
      <c r="K239" s="18" t="str">
        <f t="shared" si="6"/>
        <v/>
      </c>
      <c r="L239" s="18" t="str">
        <f>IF(OR($A239="",$C239=""),"",$C239-Settings!$B$4)</f>
        <v/>
      </c>
      <c r="M239" s="18" t="str">
        <f>IF($A239="","",IF(K239&lt;=0,"Nil stock",IF($C239="","OK",IF($C239&lt;Settings!$B$4,"Expired",IF(L239&lt;=Settings!$B$5,"Near expiry","OK")))))</f>
        <v/>
      </c>
      <c r="N239" s="22" t="str">
        <f t="shared" si="7"/>
        <v/>
      </c>
      <c r="O239" s="17"/>
    </row>
    <row r="240" spans="1:15" x14ac:dyDescent="0.3">
      <c r="A240" s="17"/>
      <c r="B240" s="17"/>
      <c r="C240" s="20"/>
      <c r="D240" s="17"/>
      <c r="E240" s="17"/>
      <c r="F240" s="20"/>
      <c r="G240" s="17"/>
      <c r="H240" s="21"/>
      <c r="I240" s="21"/>
      <c r="J240" s="18" t="str">
        <f>IF($A240="","",SUMIFS(Issues!$D:$D,Issues!$B:$B,$A240,Issues!$C:$C,$B240))</f>
        <v/>
      </c>
      <c r="K240" s="18" t="str">
        <f t="shared" si="6"/>
        <v/>
      </c>
      <c r="L240" s="18" t="str">
        <f>IF(OR($A240="",$C240=""),"",$C240-Settings!$B$4)</f>
        <v/>
      </c>
      <c r="M240" s="18" t="str">
        <f>IF($A240="","",IF(K240&lt;=0,"Nil stock",IF($C240="","OK",IF($C240&lt;Settings!$B$4,"Expired",IF(L240&lt;=Settings!$B$5,"Near expiry","OK")))))</f>
        <v/>
      </c>
      <c r="N240" s="22" t="str">
        <f t="shared" si="7"/>
        <v/>
      </c>
      <c r="O240" s="17"/>
    </row>
    <row r="241" spans="1:15" x14ac:dyDescent="0.3">
      <c r="A241" s="17"/>
      <c r="B241" s="17"/>
      <c r="C241" s="20"/>
      <c r="D241" s="17"/>
      <c r="E241" s="17"/>
      <c r="F241" s="20"/>
      <c r="G241" s="17"/>
      <c r="H241" s="21"/>
      <c r="I241" s="21"/>
      <c r="J241" s="18" t="str">
        <f>IF($A241="","",SUMIFS(Issues!$D:$D,Issues!$B:$B,$A241,Issues!$C:$C,$B241))</f>
        <v/>
      </c>
      <c r="K241" s="18" t="str">
        <f t="shared" si="6"/>
        <v/>
      </c>
      <c r="L241" s="18" t="str">
        <f>IF(OR($A241="",$C241=""),"",$C241-Settings!$B$4)</f>
        <v/>
      </c>
      <c r="M241" s="18" t="str">
        <f>IF($A241="","",IF(K241&lt;=0,"Nil stock",IF($C241="","OK",IF($C241&lt;Settings!$B$4,"Expired",IF(L241&lt;=Settings!$B$5,"Near expiry","OK")))))</f>
        <v/>
      </c>
      <c r="N241" s="22" t="str">
        <f t="shared" si="7"/>
        <v/>
      </c>
      <c r="O241" s="17"/>
    </row>
    <row r="242" spans="1:15" x14ac:dyDescent="0.3">
      <c r="A242" s="17"/>
      <c r="B242" s="17"/>
      <c r="C242" s="20"/>
      <c r="D242" s="17"/>
      <c r="E242" s="17"/>
      <c r="F242" s="20"/>
      <c r="G242" s="17"/>
      <c r="H242" s="21"/>
      <c r="I242" s="21"/>
      <c r="J242" s="18" t="str">
        <f>IF($A242="","",SUMIFS(Issues!$D:$D,Issues!$B:$B,$A242,Issues!$C:$C,$B242))</f>
        <v/>
      </c>
      <c r="K242" s="18" t="str">
        <f t="shared" si="6"/>
        <v/>
      </c>
      <c r="L242" s="18" t="str">
        <f>IF(OR($A242="",$C242=""),"",$C242-Settings!$B$4)</f>
        <v/>
      </c>
      <c r="M242" s="18" t="str">
        <f>IF($A242="","",IF(K242&lt;=0,"Nil stock",IF($C242="","OK",IF($C242&lt;Settings!$B$4,"Expired",IF(L242&lt;=Settings!$B$5,"Near expiry","OK")))))</f>
        <v/>
      </c>
      <c r="N242" s="22" t="str">
        <f t="shared" si="7"/>
        <v/>
      </c>
      <c r="O242" s="17"/>
    </row>
    <row r="243" spans="1:15" x14ac:dyDescent="0.3">
      <c r="A243" s="17"/>
      <c r="B243" s="17"/>
      <c r="C243" s="20"/>
      <c r="D243" s="17"/>
      <c r="E243" s="17"/>
      <c r="F243" s="20"/>
      <c r="G243" s="17"/>
      <c r="H243" s="21"/>
      <c r="I243" s="21"/>
      <c r="J243" s="18" t="str">
        <f>IF($A243="","",SUMIFS(Issues!$D:$D,Issues!$B:$B,$A243,Issues!$C:$C,$B243))</f>
        <v/>
      </c>
      <c r="K243" s="18" t="str">
        <f t="shared" si="6"/>
        <v/>
      </c>
      <c r="L243" s="18" t="str">
        <f>IF(OR($A243="",$C243=""),"",$C243-Settings!$B$4)</f>
        <v/>
      </c>
      <c r="M243" s="18" t="str">
        <f>IF($A243="","",IF(K243&lt;=0,"Nil stock",IF($C243="","OK",IF($C243&lt;Settings!$B$4,"Expired",IF(L243&lt;=Settings!$B$5,"Near expiry","OK")))))</f>
        <v/>
      </c>
      <c r="N243" s="22" t="str">
        <f t="shared" si="7"/>
        <v/>
      </c>
      <c r="O243" s="17"/>
    </row>
    <row r="244" spans="1:15" x14ac:dyDescent="0.3">
      <c r="A244" s="17"/>
      <c r="B244" s="17"/>
      <c r="C244" s="20"/>
      <c r="D244" s="17"/>
      <c r="E244" s="17"/>
      <c r="F244" s="20"/>
      <c r="G244" s="17"/>
      <c r="H244" s="21"/>
      <c r="I244" s="21"/>
      <c r="J244" s="18" t="str">
        <f>IF($A244="","",SUMIFS(Issues!$D:$D,Issues!$B:$B,$A244,Issues!$C:$C,$B244))</f>
        <v/>
      </c>
      <c r="K244" s="18" t="str">
        <f t="shared" si="6"/>
        <v/>
      </c>
      <c r="L244" s="18" t="str">
        <f>IF(OR($A244="",$C244=""),"",$C244-Settings!$B$4)</f>
        <v/>
      </c>
      <c r="M244" s="18" t="str">
        <f>IF($A244="","",IF(K244&lt;=0,"Nil stock",IF($C244="","OK",IF($C244&lt;Settings!$B$4,"Expired",IF(L244&lt;=Settings!$B$5,"Near expiry","OK")))))</f>
        <v/>
      </c>
      <c r="N244" s="22" t="str">
        <f t="shared" si="7"/>
        <v/>
      </c>
      <c r="O244" s="17"/>
    </row>
    <row r="245" spans="1:15" x14ac:dyDescent="0.3">
      <c r="A245" s="17"/>
      <c r="B245" s="17"/>
      <c r="C245" s="20"/>
      <c r="D245" s="17"/>
      <c r="E245" s="17"/>
      <c r="F245" s="20"/>
      <c r="G245" s="17"/>
      <c r="H245" s="21"/>
      <c r="I245" s="21"/>
      <c r="J245" s="18" t="str">
        <f>IF($A245="","",SUMIFS(Issues!$D:$D,Issues!$B:$B,$A245,Issues!$C:$C,$B245))</f>
        <v/>
      </c>
      <c r="K245" s="18" t="str">
        <f t="shared" si="6"/>
        <v/>
      </c>
      <c r="L245" s="18" t="str">
        <f>IF(OR($A245="",$C245=""),"",$C245-Settings!$B$4)</f>
        <v/>
      </c>
      <c r="M245" s="18" t="str">
        <f>IF($A245="","",IF(K245&lt;=0,"Nil stock",IF($C245="","OK",IF($C245&lt;Settings!$B$4,"Expired",IF(L245&lt;=Settings!$B$5,"Near expiry","OK")))))</f>
        <v/>
      </c>
      <c r="N245" s="22" t="str">
        <f t="shared" si="7"/>
        <v/>
      </c>
      <c r="O245" s="17"/>
    </row>
    <row r="246" spans="1:15" x14ac:dyDescent="0.3">
      <c r="A246" s="17"/>
      <c r="B246" s="17"/>
      <c r="C246" s="20"/>
      <c r="D246" s="17"/>
      <c r="E246" s="17"/>
      <c r="F246" s="20"/>
      <c r="G246" s="17"/>
      <c r="H246" s="21"/>
      <c r="I246" s="21"/>
      <c r="J246" s="18" t="str">
        <f>IF($A246="","",SUMIFS(Issues!$D:$D,Issues!$B:$B,$A246,Issues!$C:$C,$B246))</f>
        <v/>
      </c>
      <c r="K246" s="18" t="str">
        <f t="shared" si="6"/>
        <v/>
      </c>
      <c r="L246" s="18" t="str">
        <f>IF(OR($A246="",$C246=""),"",$C246-Settings!$B$4)</f>
        <v/>
      </c>
      <c r="M246" s="18" t="str">
        <f>IF($A246="","",IF(K246&lt;=0,"Nil stock",IF($C246="","OK",IF($C246&lt;Settings!$B$4,"Expired",IF(L246&lt;=Settings!$B$5,"Near expiry","OK")))))</f>
        <v/>
      </c>
      <c r="N246" s="22" t="str">
        <f t="shared" si="7"/>
        <v/>
      </c>
      <c r="O246" s="17"/>
    </row>
    <row r="247" spans="1:15" x14ac:dyDescent="0.3">
      <c r="A247" s="17"/>
      <c r="B247" s="17"/>
      <c r="C247" s="20"/>
      <c r="D247" s="17"/>
      <c r="E247" s="17"/>
      <c r="F247" s="20"/>
      <c r="G247" s="17"/>
      <c r="H247" s="21"/>
      <c r="I247" s="21"/>
      <c r="J247" s="18" t="str">
        <f>IF($A247="","",SUMIFS(Issues!$D:$D,Issues!$B:$B,$A247,Issues!$C:$C,$B247))</f>
        <v/>
      </c>
      <c r="K247" s="18" t="str">
        <f t="shared" si="6"/>
        <v/>
      </c>
      <c r="L247" s="18" t="str">
        <f>IF(OR($A247="",$C247=""),"",$C247-Settings!$B$4)</f>
        <v/>
      </c>
      <c r="M247" s="18" t="str">
        <f>IF($A247="","",IF(K247&lt;=0,"Nil stock",IF($C247="","OK",IF($C247&lt;Settings!$B$4,"Expired",IF(L247&lt;=Settings!$B$5,"Near expiry","OK")))))</f>
        <v/>
      </c>
      <c r="N247" s="22" t="str">
        <f t="shared" si="7"/>
        <v/>
      </c>
      <c r="O247" s="17"/>
    </row>
    <row r="248" spans="1:15" x14ac:dyDescent="0.3">
      <c r="A248" s="17"/>
      <c r="B248" s="17"/>
      <c r="C248" s="20"/>
      <c r="D248" s="17"/>
      <c r="E248" s="17"/>
      <c r="F248" s="20"/>
      <c r="G248" s="17"/>
      <c r="H248" s="21"/>
      <c r="I248" s="21"/>
      <c r="J248" s="18" t="str">
        <f>IF($A248="","",SUMIFS(Issues!$D:$D,Issues!$B:$B,$A248,Issues!$C:$C,$B248))</f>
        <v/>
      </c>
      <c r="K248" s="18" t="str">
        <f t="shared" si="6"/>
        <v/>
      </c>
      <c r="L248" s="18" t="str">
        <f>IF(OR($A248="",$C248=""),"",$C248-Settings!$B$4)</f>
        <v/>
      </c>
      <c r="M248" s="18" t="str">
        <f>IF($A248="","",IF(K248&lt;=0,"Nil stock",IF($C248="","OK",IF($C248&lt;Settings!$B$4,"Expired",IF(L248&lt;=Settings!$B$5,"Near expiry","OK")))))</f>
        <v/>
      </c>
      <c r="N248" s="22" t="str">
        <f t="shared" si="7"/>
        <v/>
      </c>
      <c r="O248" s="17"/>
    </row>
    <row r="249" spans="1:15" x14ac:dyDescent="0.3">
      <c r="A249" s="17"/>
      <c r="B249" s="17"/>
      <c r="C249" s="20"/>
      <c r="D249" s="17"/>
      <c r="E249" s="17"/>
      <c r="F249" s="20"/>
      <c r="G249" s="17"/>
      <c r="H249" s="21"/>
      <c r="I249" s="21"/>
      <c r="J249" s="18" t="str">
        <f>IF($A249="","",SUMIFS(Issues!$D:$D,Issues!$B:$B,$A249,Issues!$C:$C,$B249))</f>
        <v/>
      </c>
      <c r="K249" s="18" t="str">
        <f t="shared" si="6"/>
        <v/>
      </c>
      <c r="L249" s="18" t="str">
        <f>IF(OR($A249="",$C249=""),"",$C249-Settings!$B$4)</f>
        <v/>
      </c>
      <c r="M249" s="18" t="str">
        <f>IF($A249="","",IF(K249&lt;=0,"Nil stock",IF($C249="","OK",IF($C249&lt;Settings!$B$4,"Expired",IF(L249&lt;=Settings!$B$5,"Near expiry","OK")))))</f>
        <v/>
      </c>
      <c r="N249" s="22" t="str">
        <f t="shared" si="7"/>
        <v/>
      </c>
      <c r="O249" s="17"/>
    </row>
    <row r="250" spans="1:15" x14ac:dyDescent="0.3">
      <c r="A250" s="17"/>
      <c r="B250" s="17"/>
      <c r="C250" s="20"/>
      <c r="D250" s="17"/>
      <c r="E250" s="17"/>
      <c r="F250" s="20"/>
      <c r="G250" s="17"/>
      <c r="H250" s="21"/>
      <c r="I250" s="21"/>
      <c r="J250" s="18" t="str">
        <f>IF($A250="","",SUMIFS(Issues!$D:$D,Issues!$B:$B,$A250,Issues!$C:$C,$B250))</f>
        <v/>
      </c>
      <c r="K250" s="18" t="str">
        <f t="shared" si="6"/>
        <v/>
      </c>
      <c r="L250" s="18" t="str">
        <f>IF(OR($A250="",$C250=""),"",$C250-Settings!$B$4)</f>
        <v/>
      </c>
      <c r="M250" s="18" t="str">
        <f>IF($A250="","",IF(K250&lt;=0,"Nil stock",IF($C250="","OK",IF($C250&lt;Settings!$B$4,"Expired",IF(L250&lt;=Settings!$B$5,"Near expiry","OK")))))</f>
        <v/>
      </c>
      <c r="N250" s="22" t="str">
        <f t="shared" si="7"/>
        <v/>
      </c>
      <c r="O250" s="17"/>
    </row>
    <row r="251" spans="1:15" x14ac:dyDescent="0.3">
      <c r="A251" s="17"/>
      <c r="B251" s="17"/>
      <c r="C251" s="20"/>
      <c r="D251" s="17"/>
      <c r="E251" s="17"/>
      <c r="F251" s="20"/>
      <c r="G251" s="17"/>
      <c r="H251" s="21"/>
      <c r="I251" s="21"/>
      <c r="J251" s="18" t="str">
        <f>IF($A251="","",SUMIFS(Issues!$D:$D,Issues!$B:$B,$A251,Issues!$C:$C,$B251))</f>
        <v/>
      </c>
      <c r="K251" s="18" t="str">
        <f t="shared" si="6"/>
        <v/>
      </c>
      <c r="L251" s="18" t="str">
        <f>IF(OR($A251="",$C251=""),"",$C251-Settings!$B$4)</f>
        <v/>
      </c>
      <c r="M251" s="18" t="str">
        <f>IF($A251="","",IF(K251&lt;=0,"Nil stock",IF($C251="","OK",IF($C251&lt;Settings!$B$4,"Expired",IF(L251&lt;=Settings!$B$5,"Near expiry","OK")))))</f>
        <v/>
      </c>
      <c r="N251" s="22" t="str">
        <f t="shared" si="7"/>
        <v/>
      </c>
      <c r="O251" s="17"/>
    </row>
    <row r="252" spans="1:15" x14ac:dyDescent="0.3">
      <c r="A252" s="17"/>
      <c r="B252" s="17"/>
      <c r="C252" s="20"/>
      <c r="D252" s="17"/>
      <c r="E252" s="17"/>
      <c r="F252" s="20"/>
      <c r="G252" s="17"/>
      <c r="H252" s="21"/>
      <c r="I252" s="21"/>
      <c r="J252" s="18" t="str">
        <f>IF($A252="","",SUMIFS(Issues!$D:$D,Issues!$B:$B,$A252,Issues!$C:$C,$B252))</f>
        <v/>
      </c>
      <c r="K252" s="18" t="str">
        <f t="shared" si="6"/>
        <v/>
      </c>
      <c r="L252" s="18" t="str">
        <f>IF(OR($A252="",$C252=""),"",$C252-Settings!$B$4)</f>
        <v/>
      </c>
      <c r="M252" s="18" t="str">
        <f>IF($A252="","",IF(K252&lt;=0,"Nil stock",IF($C252="","OK",IF($C252&lt;Settings!$B$4,"Expired",IF(L252&lt;=Settings!$B$5,"Near expiry","OK")))))</f>
        <v/>
      </c>
      <c r="N252" s="22" t="str">
        <f t="shared" si="7"/>
        <v/>
      </c>
      <c r="O252" s="17"/>
    </row>
    <row r="253" spans="1:15" x14ac:dyDescent="0.3">
      <c r="A253" s="17"/>
      <c r="B253" s="17"/>
      <c r="C253" s="20"/>
      <c r="D253" s="17"/>
      <c r="E253" s="17"/>
      <c r="F253" s="20"/>
      <c r="G253" s="17"/>
      <c r="H253" s="21"/>
      <c r="I253" s="21"/>
      <c r="J253" s="18" t="str">
        <f>IF($A253="","",SUMIFS(Issues!$D:$D,Issues!$B:$B,$A253,Issues!$C:$C,$B253))</f>
        <v/>
      </c>
      <c r="K253" s="18" t="str">
        <f t="shared" si="6"/>
        <v/>
      </c>
      <c r="L253" s="18" t="str">
        <f>IF(OR($A253="",$C253=""),"",$C253-Settings!$B$4)</f>
        <v/>
      </c>
      <c r="M253" s="18" t="str">
        <f>IF($A253="","",IF(K253&lt;=0,"Nil stock",IF($C253="","OK",IF($C253&lt;Settings!$B$4,"Expired",IF(L253&lt;=Settings!$B$5,"Near expiry","OK")))))</f>
        <v/>
      </c>
      <c r="N253" s="22" t="str">
        <f t="shared" si="7"/>
        <v/>
      </c>
      <c r="O253" s="17"/>
    </row>
    <row r="254" spans="1:15" x14ac:dyDescent="0.3">
      <c r="A254" s="17"/>
      <c r="B254" s="17"/>
      <c r="C254" s="20"/>
      <c r="D254" s="17"/>
      <c r="E254" s="17"/>
      <c r="F254" s="20"/>
      <c r="G254" s="17"/>
      <c r="H254" s="21"/>
      <c r="I254" s="21"/>
      <c r="J254" s="18" t="str">
        <f>IF($A254="","",SUMIFS(Issues!$D:$D,Issues!$B:$B,$A254,Issues!$C:$C,$B254))</f>
        <v/>
      </c>
      <c r="K254" s="18" t="str">
        <f t="shared" si="6"/>
        <v/>
      </c>
      <c r="L254" s="18" t="str">
        <f>IF(OR($A254="",$C254=""),"",$C254-Settings!$B$4)</f>
        <v/>
      </c>
      <c r="M254" s="18" t="str">
        <f>IF($A254="","",IF(K254&lt;=0,"Nil stock",IF($C254="","OK",IF($C254&lt;Settings!$B$4,"Expired",IF(L254&lt;=Settings!$B$5,"Near expiry","OK")))))</f>
        <v/>
      </c>
      <c r="N254" s="22" t="str">
        <f t="shared" si="7"/>
        <v/>
      </c>
      <c r="O254" s="17"/>
    </row>
    <row r="255" spans="1:15" x14ac:dyDescent="0.3">
      <c r="A255" s="17"/>
      <c r="B255" s="17"/>
      <c r="C255" s="20"/>
      <c r="D255" s="17"/>
      <c r="E255" s="17"/>
      <c r="F255" s="20"/>
      <c r="G255" s="17"/>
      <c r="H255" s="21"/>
      <c r="I255" s="21"/>
      <c r="J255" s="18" t="str">
        <f>IF($A255="","",SUMIFS(Issues!$D:$D,Issues!$B:$B,$A255,Issues!$C:$C,$B255))</f>
        <v/>
      </c>
      <c r="K255" s="18" t="str">
        <f t="shared" si="6"/>
        <v/>
      </c>
      <c r="L255" s="18" t="str">
        <f>IF(OR($A255="",$C255=""),"",$C255-Settings!$B$4)</f>
        <v/>
      </c>
      <c r="M255" s="18" t="str">
        <f>IF($A255="","",IF(K255&lt;=0,"Nil stock",IF($C255="","OK",IF($C255&lt;Settings!$B$4,"Expired",IF(L255&lt;=Settings!$B$5,"Near expiry","OK")))))</f>
        <v/>
      </c>
      <c r="N255" s="22" t="str">
        <f t="shared" si="7"/>
        <v/>
      </c>
      <c r="O255" s="17"/>
    </row>
    <row r="256" spans="1:15" x14ac:dyDescent="0.3">
      <c r="A256" s="17"/>
      <c r="B256" s="17"/>
      <c r="C256" s="20"/>
      <c r="D256" s="17"/>
      <c r="E256" s="17"/>
      <c r="F256" s="20"/>
      <c r="G256" s="17"/>
      <c r="H256" s="21"/>
      <c r="I256" s="21"/>
      <c r="J256" s="18" t="str">
        <f>IF($A256="","",SUMIFS(Issues!$D:$D,Issues!$B:$B,$A256,Issues!$C:$C,$B256))</f>
        <v/>
      </c>
      <c r="K256" s="18" t="str">
        <f t="shared" si="6"/>
        <v/>
      </c>
      <c r="L256" s="18" t="str">
        <f>IF(OR($A256="",$C256=""),"",$C256-Settings!$B$4)</f>
        <v/>
      </c>
      <c r="M256" s="18" t="str">
        <f>IF($A256="","",IF(K256&lt;=0,"Nil stock",IF($C256="","OK",IF($C256&lt;Settings!$B$4,"Expired",IF(L256&lt;=Settings!$B$5,"Near expiry","OK")))))</f>
        <v/>
      </c>
      <c r="N256" s="22" t="str">
        <f t="shared" si="7"/>
        <v/>
      </c>
      <c r="O256" s="17"/>
    </row>
    <row r="257" spans="1:15" x14ac:dyDescent="0.3">
      <c r="A257" s="17"/>
      <c r="B257" s="17"/>
      <c r="C257" s="20"/>
      <c r="D257" s="17"/>
      <c r="E257" s="17"/>
      <c r="F257" s="20"/>
      <c r="G257" s="17"/>
      <c r="H257" s="21"/>
      <c r="I257" s="21"/>
      <c r="J257" s="18" t="str">
        <f>IF($A257="","",SUMIFS(Issues!$D:$D,Issues!$B:$B,$A257,Issues!$C:$C,$B257))</f>
        <v/>
      </c>
      <c r="K257" s="18" t="str">
        <f t="shared" si="6"/>
        <v/>
      </c>
      <c r="L257" s="18" t="str">
        <f>IF(OR($A257="",$C257=""),"",$C257-Settings!$B$4)</f>
        <v/>
      </c>
      <c r="M257" s="18" t="str">
        <f>IF($A257="","",IF(K257&lt;=0,"Nil stock",IF($C257="","OK",IF($C257&lt;Settings!$B$4,"Expired",IF(L257&lt;=Settings!$B$5,"Near expiry","OK")))))</f>
        <v/>
      </c>
      <c r="N257" s="22" t="str">
        <f t="shared" si="7"/>
        <v/>
      </c>
      <c r="O257" s="17"/>
    </row>
    <row r="258" spans="1:15" x14ac:dyDescent="0.3">
      <c r="A258" s="17"/>
      <c r="B258" s="17"/>
      <c r="C258" s="20"/>
      <c r="D258" s="17"/>
      <c r="E258" s="17"/>
      <c r="F258" s="20"/>
      <c r="G258" s="17"/>
      <c r="H258" s="21"/>
      <c r="I258" s="21"/>
      <c r="J258" s="18" t="str">
        <f>IF($A258="","",SUMIFS(Issues!$D:$D,Issues!$B:$B,$A258,Issues!$C:$C,$B258))</f>
        <v/>
      </c>
      <c r="K258" s="18" t="str">
        <f t="shared" si="6"/>
        <v/>
      </c>
      <c r="L258" s="18" t="str">
        <f>IF(OR($A258="",$C258=""),"",$C258-Settings!$B$4)</f>
        <v/>
      </c>
      <c r="M258" s="18" t="str">
        <f>IF($A258="","",IF(K258&lt;=0,"Nil stock",IF($C258="","OK",IF($C258&lt;Settings!$B$4,"Expired",IF(L258&lt;=Settings!$B$5,"Near expiry","OK")))))</f>
        <v/>
      </c>
      <c r="N258" s="22" t="str">
        <f t="shared" si="7"/>
        <v/>
      </c>
      <c r="O258" s="17"/>
    </row>
    <row r="259" spans="1:15" x14ac:dyDescent="0.3">
      <c r="A259" s="17"/>
      <c r="B259" s="17"/>
      <c r="C259" s="20"/>
      <c r="D259" s="17"/>
      <c r="E259" s="17"/>
      <c r="F259" s="20"/>
      <c r="G259" s="17"/>
      <c r="H259" s="21"/>
      <c r="I259" s="21"/>
      <c r="J259" s="18" t="str">
        <f>IF($A259="","",SUMIFS(Issues!$D:$D,Issues!$B:$B,$A259,Issues!$C:$C,$B259))</f>
        <v/>
      </c>
      <c r="K259" s="18" t="str">
        <f t="shared" si="6"/>
        <v/>
      </c>
      <c r="L259" s="18" t="str">
        <f>IF(OR($A259="",$C259=""),"",$C259-Settings!$B$4)</f>
        <v/>
      </c>
      <c r="M259" s="18" t="str">
        <f>IF($A259="","",IF(K259&lt;=0,"Nil stock",IF($C259="","OK",IF($C259&lt;Settings!$B$4,"Expired",IF(L259&lt;=Settings!$B$5,"Near expiry","OK")))))</f>
        <v/>
      </c>
      <c r="N259" s="22" t="str">
        <f t="shared" si="7"/>
        <v/>
      </c>
      <c r="O259" s="17"/>
    </row>
    <row r="260" spans="1:15" x14ac:dyDescent="0.3">
      <c r="A260" s="17"/>
      <c r="B260" s="17"/>
      <c r="C260" s="20"/>
      <c r="D260" s="17"/>
      <c r="E260" s="17"/>
      <c r="F260" s="20"/>
      <c r="G260" s="17"/>
      <c r="H260" s="21"/>
      <c r="I260" s="21"/>
      <c r="J260" s="18" t="str">
        <f>IF($A260="","",SUMIFS(Issues!$D:$D,Issues!$B:$B,$A260,Issues!$C:$C,$B260))</f>
        <v/>
      </c>
      <c r="K260" s="18" t="str">
        <f t="shared" ref="K260:K323" si="8">IF($A260="","",N($G260)-J260)</f>
        <v/>
      </c>
      <c r="L260" s="18" t="str">
        <f>IF(OR($A260="",$C260=""),"",$C260-Settings!$B$4)</f>
        <v/>
      </c>
      <c r="M260" s="18" t="str">
        <f>IF($A260="","",IF(K260&lt;=0,"Nil stock",IF($C260="","OK",IF($C260&lt;Settings!$B$4,"Expired",IF(L260&lt;=Settings!$B$5,"Near expiry","OK")))))</f>
        <v/>
      </c>
      <c r="N260" s="22" t="str">
        <f t="shared" ref="N260:N323" si="9">IF($A260="","",MAX(0,K260)*N($H260))</f>
        <v/>
      </c>
      <c r="O260" s="17"/>
    </row>
    <row r="261" spans="1:15" x14ac:dyDescent="0.3">
      <c r="A261" s="17"/>
      <c r="B261" s="17"/>
      <c r="C261" s="20"/>
      <c r="D261" s="17"/>
      <c r="E261" s="17"/>
      <c r="F261" s="20"/>
      <c r="G261" s="17"/>
      <c r="H261" s="21"/>
      <c r="I261" s="21"/>
      <c r="J261" s="18" t="str">
        <f>IF($A261="","",SUMIFS(Issues!$D:$D,Issues!$B:$B,$A261,Issues!$C:$C,$B261))</f>
        <v/>
      </c>
      <c r="K261" s="18" t="str">
        <f t="shared" si="8"/>
        <v/>
      </c>
      <c r="L261" s="18" t="str">
        <f>IF(OR($A261="",$C261=""),"",$C261-Settings!$B$4)</f>
        <v/>
      </c>
      <c r="M261" s="18" t="str">
        <f>IF($A261="","",IF(K261&lt;=0,"Nil stock",IF($C261="","OK",IF($C261&lt;Settings!$B$4,"Expired",IF(L261&lt;=Settings!$B$5,"Near expiry","OK")))))</f>
        <v/>
      </c>
      <c r="N261" s="22" t="str">
        <f t="shared" si="9"/>
        <v/>
      </c>
      <c r="O261" s="17"/>
    </row>
    <row r="262" spans="1:15" x14ac:dyDescent="0.3">
      <c r="A262" s="17"/>
      <c r="B262" s="17"/>
      <c r="C262" s="20"/>
      <c r="D262" s="17"/>
      <c r="E262" s="17"/>
      <c r="F262" s="20"/>
      <c r="G262" s="17"/>
      <c r="H262" s="21"/>
      <c r="I262" s="21"/>
      <c r="J262" s="18" t="str">
        <f>IF($A262="","",SUMIFS(Issues!$D:$D,Issues!$B:$B,$A262,Issues!$C:$C,$B262))</f>
        <v/>
      </c>
      <c r="K262" s="18" t="str">
        <f t="shared" si="8"/>
        <v/>
      </c>
      <c r="L262" s="18" t="str">
        <f>IF(OR($A262="",$C262=""),"",$C262-Settings!$B$4)</f>
        <v/>
      </c>
      <c r="M262" s="18" t="str">
        <f>IF($A262="","",IF(K262&lt;=0,"Nil stock",IF($C262="","OK",IF($C262&lt;Settings!$B$4,"Expired",IF(L262&lt;=Settings!$B$5,"Near expiry","OK")))))</f>
        <v/>
      </c>
      <c r="N262" s="22" t="str">
        <f t="shared" si="9"/>
        <v/>
      </c>
      <c r="O262" s="17"/>
    </row>
    <row r="263" spans="1:15" x14ac:dyDescent="0.3">
      <c r="A263" s="17"/>
      <c r="B263" s="17"/>
      <c r="C263" s="20"/>
      <c r="D263" s="17"/>
      <c r="E263" s="17"/>
      <c r="F263" s="20"/>
      <c r="G263" s="17"/>
      <c r="H263" s="21"/>
      <c r="I263" s="21"/>
      <c r="J263" s="18" t="str">
        <f>IF($A263="","",SUMIFS(Issues!$D:$D,Issues!$B:$B,$A263,Issues!$C:$C,$B263))</f>
        <v/>
      </c>
      <c r="K263" s="18" t="str">
        <f t="shared" si="8"/>
        <v/>
      </c>
      <c r="L263" s="18" t="str">
        <f>IF(OR($A263="",$C263=""),"",$C263-Settings!$B$4)</f>
        <v/>
      </c>
      <c r="M263" s="18" t="str">
        <f>IF($A263="","",IF(K263&lt;=0,"Nil stock",IF($C263="","OK",IF($C263&lt;Settings!$B$4,"Expired",IF(L263&lt;=Settings!$B$5,"Near expiry","OK")))))</f>
        <v/>
      </c>
      <c r="N263" s="22" t="str">
        <f t="shared" si="9"/>
        <v/>
      </c>
      <c r="O263" s="17"/>
    </row>
    <row r="264" spans="1:15" x14ac:dyDescent="0.3">
      <c r="A264" s="17"/>
      <c r="B264" s="17"/>
      <c r="C264" s="20"/>
      <c r="D264" s="17"/>
      <c r="E264" s="17"/>
      <c r="F264" s="20"/>
      <c r="G264" s="17"/>
      <c r="H264" s="21"/>
      <c r="I264" s="21"/>
      <c r="J264" s="18" t="str">
        <f>IF($A264="","",SUMIFS(Issues!$D:$D,Issues!$B:$B,$A264,Issues!$C:$C,$B264))</f>
        <v/>
      </c>
      <c r="K264" s="18" t="str">
        <f t="shared" si="8"/>
        <v/>
      </c>
      <c r="L264" s="18" t="str">
        <f>IF(OR($A264="",$C264=""),"",$C264-Settings!$B$4)</f>
        <v/>
      </c>
      <c r="M264" s="18" t="str">
        <f>IF($A264="","",IF(K264&lt;=0,"Nil stock",IF($C264="","OK",IF($C264&lt;Settings!$B$4,"Expired",IF(L264&lt;=Settings!$B$5,"Near expiry","OK")))))</f>
        <v/>
      </c>
      <c r="N264" s="22" t="str">
        <f t="shared" si="9"/>
        <v/>
      </c>
      <c r="O264" s="17"/>
    </row>
    <row r="265" spans="1:15" x14ac:dyDescent="0.3">
      <c r="A265" s="17"/>
      <c r="B265" s="17"/>
      <c r="C265" s="20"/>
      <c r="D265" s="17"/>
      <c r="E265" s="17"/>
      <c r="F265" s="20"/>
      <c r="G265" s="17"/>
      <c r="H265" s="21"/>
      <c r="I265" s="21"/>
      <c r="J265" s="18" t="str">
        <f>IF($A265="","",SUMIFS(Issues!$D:$D,Issues!$B:$B,$A265,Issues!$C:$C,$B265))</f>
        <v/>
      </c>
      <c r="K265" s="18" t="str">
        <f t="shared" si="8"/>
        <v/>
      </c>
      <c r="L265" s="18" t="str">
        <f>IF(OR($A265="",$C265=""),"",$C265-Settings!$B$4)</f>
        <v/>
      </c>
      <c r="M265" s="18" t="str">
        <f>IF($A265="","",IF(K265&lt;=0,"Nil stock",IF($C265="","OK",IF($C265&lt;Settings!$B$4,"Expired",IF(L265&lt;=Settings!$B$5,"Near expiry","OK")))))</f>
        <v/>
      </c>
      <c r="N265" s="22" t="str">
        <f t="shared" si="9"/>
        <v/>
      </c>
      <c r="O265" s="17"/>
    </row>
    <row r="266" spans="1:15" x14ac:dyDescent="0.3">
      <c r="A266" s="17"/>
      <c r="B266" s="17"/>
      <c r="C266" s="20"/>
      <c r="D266" s="17"/>
      <c r="E266" s="17"/>
      <c r="F266" s="20"/>
      <c r="G266" s="17"/>
      <c r="H266" s="21"/>
      <c r="I266" s="21"/>
      <c r="J266" s="18" t="str">
        <f>IF($A266="","",SUMIFS(Issues!$D:$D,Issues!$B:$B,$A266,Issues!$C:$C,$B266))</f>
        <v/>
      </c>
      <c r="K266" s="18" t="str">
        <f t="shared" si="8"/>
        <v/>
      </c>
      <c r="L266" s="18" t="str">
        <f>IF(OR($A266="",$C266=""),"",$C266-Settings!$B$4)</f>
        <v/>
      </c>
      <c r="M266" s="18" t="str">
        <f>IF($A266="","",IF(K266&lt;=0,"Nil stock",IF($C266="","OK",IF($C266&lt;Settings!$B$4,"Expired",IF(L266&lt;=Settings!$B$5,"Near expiry","OK")))))</f>
        <v/>
      </c>
      <c r="N266" s="22" t="str">
        <f t="shared" si="9"/>
        <v/>
      </c>
      <c r="O266" s="17"/>
    </row>
    <row r="267" spans="1:15" x14ac:dyDescent="0.3">
      <c r="A267" s="17"/>
      <c r="B267" s="17"/>
      <c r="C267" s="20"/>
      <c r="D267" s="17"/>
      <c r="E267" s="17"/>
      <c r="F267" s="20"/>
      <c r="G267" s="17"/>
      <c r="H267" s="21"/>
      <c r="I267" s="21"/>
      <c r="J267" s="18" t="str">
        <f>IF($A267="","",SUMIFS(Issues!$D:$D,Issues!$B:$B,$A267,Issues!$C:$C,$B267))</f>
        <v/>
      </c>
      <c r="K267" s="18" t="str">
        <f t="shared" si="8"/>
        <v/>
      </c>
      <c r="L267" s="18" t="str">
        <f>IF(OR($A267="",$C267=""),"",$C267-Settings!$B$4)</f>
        <v/>
      </c>
      <c r="M267" s="18" t="str">
        <f>IF($A267="","",IF(K267&lt;=0,"Nil stock",IF($C267="","OK",IF($C267&lt;Settings!$B$4,"Expired",IF(L267&lt;=Settings!$B$5,"Near expiry","OK")))))</f>
        <v/>
      </c>
      <c r="N267" s="22" t="str">
        <f t="shared" si="9"/>
        <v/>
      </c>
      <c r="O267" s="17"/>
    </row>
    <row r="268" spans="1:15" x14ac:dyDescent="0.3">
      <c r="A268" s="17"/>
      <c r="B268" s="17"/>
      <c r="C268" s="20"/>
      <c r="D268" s="17"/>
      <c r="E268" s="17"/>
      <c r="F268" s="20"/>
      <c r="G268" s="17"/>
      <c r="H268" s="21"/>
      <c r="I268" s="21"/>
      <c r="J268" s="18" t="str">
        <f>IF($A268="","",SUMIFS(Issues!$D:$D,Issues!$B:$B,$A268,Issues!$C:$C,$B268))</f>
        <v/>
      </c>
      <c r="K268" s="18" t="str">
        <f t="shared" si="8"/>
        <v/>
      </c>
      <c r="L268" s="18" t="str">
        <f>IF(OR($A268="",$C268=""),"",$C268-Settings!$B$4)</f>
        <v/>
      </c>
      <c r="M268" s="18" t="str">
        <f>IF($A268="","",IF(K268&lt;=0,"Nil stock",IF($C268="","OK",IF($C268&lt;Settings!$B$4,"Expired",IF(L268&lt;=Settings!$B$5,"Near expiry","OK")))))</f>
        <v/>
      </c>
      <c r="N268" s="22" t="str">
        <f t="shared" si="9"/>
        <v/>
      </c>
      <c r="O268" s="17"/>
    </row>
    <row r="269" spans="1:15" x14ac:dyDescent="0.3">
      <c r="A269" s="17"/>
      <c r="B269" s="17"/>
      <c r="C269" s="20"/>
      <c r="D269" s="17"/>
      <c r="E269" s="17"/>
      <c r="F269" s="20"/>
      <c r="G269" s="17"/>
      <c r="H269" s="21"/>
      <c r="I269" s="21"/>
      <c r="J269" s="18" t="str">
        <f>IF($A269="","",SUMIFS(Issues!$D:$D,Issues!$B:$B,$A269,Issues!$C:$C,$B269))</f>
        <v/>
      </c>
      <c r="K269" s="18" t="str">
        <f t="shared" si="8"/>
        <v/>
      </c>
      <c r="L269" s="18" t="str">
        <f>IF(OR($A269="",$C269=""),"",$C269-Settings!$B$4)</f>
        <v/>
      </c>
      <c r="M269" s="18" t="str">
        <f>IF($A269="","",IF(K269&lt;=0,"Nil stock",IF($C269="","OK",IF($C269&lt;Settings!$B$4,"Expired",IF(L269&lt;=Settings!$B$5,"Near expiry","OK")))))</f>
        <v/>
      </c>
      <c r="N269" s="22" t="str">
        <f t="shared" si="9"/>
        <v/>
      </c>
      <c r="O269" s="17"/>
    </row>
    <row r="270" spans="1:15" x14ac:dyDescent="0.3">
      <c r="A270" s="17"/>
      <c r="B270" s="17"/>
      <c r="C270" s="20"/>
      <c r="D270" s="17"/>
      <c r="E270" s="17"/>
      <c r="F270" s="20"/>
      <c r="G270" s="17"/>
      <c r="H270" s="21"/>
      <c r="I270" s="21"/>
      <c r="J270" s="18" t="str">
        <f>IF($A270="","",SUMIFS(Issues!$D:$D,Issues!$B:$B,$A270,Issues!$C:$C,$B270))</f>
        <v/>
      </c>
      <c r="K270" s="18" t="str">
        <f t="shared" si="8"/>
        <v/>
      </c>
      <c r="L270" s="18" t="str">
        <f>IF(OR($A270="",$C270=""),"",$C270-Settings!$B$4)</f>
        <v/>
      </c>
      <c r="M270" s="18" t="str">
        <f>IF($A270="","",IF(K270&lt;=0,"Nil stock",IF($C270="","OK",IF($C270&lt;Settings!$B$4,"Expired",IF(L270&lt;=Settings!$B$5,"Near expiry","OK")))))</f>
        <v/>
      </c>
      <c r="N270" s="22" t="str">
        <f t="shared" si="9"/>
        <v/>
      </c>
      <c r="O270" s="17"/>
    </row>
    <row r="271" spans="1:15" x14ac:dyDescent="0.3">
      <c r="A271" s="17"/>
      <c r="B271" s="17"/>
      <c r="C271" s="20"/>
      <c r="D271" s="17"/>
      <c r="E271" s="17"/>
      <c r="F271" s="20"/>
      <c r="G271" s="17"/>
      <c r="H271" s="21"/>
      <c r="I271" s="21"/>
      <c r="J271" s="18" t="str">
        <f>IF($A271="","",SUMIFS(Issues!$D:$D,Issues!$B:$B,$A271,Issues!$C:$C,$B271))</f>
        <v/>
      </c>
      <c r="K271" s="18" t="str">
        <f t="shared" si="8"/>
        <v/>
      </c>
      <c r="L271" s="18" t="str">
        <f>IF(OR($A271="",$C271=""),"",$C271-Settings!$B$4)</f>
        <v/>
      </c>
      <c r="M271" s="18" t="str">
        <f>IF($A271="","",IF(K271&lt;=0,"Nil stock",IF($C271="","OK",IF($C271&lt;Settings!$B$4,"Expired",IF(L271&lt;=Settings!$B$5,"Near expiry","OK")))))</f>
        <v/>
      </c>
      <c r="N271" s="22" t="str">
        <f t="shared" si="9"/>
        <v/>
      </c>
      <c r="O271" s="17"/>
    </row>
    <row r="272" spans="1:15" x14ac:dyDescent="0.3">
      <c r="A272" s="17"/>
      <c r="B272" s="17"/>
      <c r="C272" s="20"/>
      <c r="D272" s="17"/>
      <c r="E272" s="17"/>
      <c r="F272" s="20"/>
      <c r="G272" s="17"/>
      <c r="H272" s="21"/>
      <c r="I272" s="21"/>
      <c r="J272" s="18" t="str">
        <f>IF($A272="","",SUMIFS(Issues!$D:$D,Issues!$B:$B,$A272,Issues!$C:$C,$B272))</f>
        <v/>
      </c>
      <c r="K272" s="18" t="str">
        <f t="shared" si="8"/>
        <v/>
      </c>
      <c r="L272" s="18" t="str">
        <f>IF(OR($A272="",$C272=""),"",$C272-Settings!$B$4)</f>
        <v/>
      </c>
      <c r="M272" s="18" t="str">
        <f>IF($A272="","",IF(K272&lt;=0,"Nil stock",IF($C272="","OK",IF($C272&lt;Settings!$B$4,"Expired",IF(L272&lt;=Settings!$B$5,"Near expiry","OK")))))</f>
        <v/>
      </c>
      <c r="N272" s="22" t="str">
        <f t="shared" si="9"/>
        <v/>
      </c>
      <c r="O272" s="17"/>
    </row>
    <row r="273" spans="1:15" x14ac:dyDescent="0.3">
      <c r="A273" s="17"/>
      <c r="B273" s="17"/>
      <c r="C273" s="20"/>
      <c r="D273" s="17"/>
      <c r="E273" s="17"/>
      <c r="F273" s="20"/>
      <c r="G273" s="17"/>
      <c r="H273" s="21"/>
      <c r="I273" s="21"/>
      <c r="J273" s="18" t="str">
        <f>IF($A273="","",SUMIFS(Issues!$D:$D,Issues!$B:$B,$A273,Issues!$C:$C,$B273))</f>
        <v/>
      </c>
      <c r="K273" s="18" t="str">
        <f t="shared" si="8"/>
        <v/>
      </c>
      <c r="L273" s="18" t="str">
        <f>IF(OR($A273="",$C273=""),"",$C273-Settings!$B$4)</f>
        <v/>
      </c>
      <c r="M273" s="18" t="str">
        <f>IF($A273="","",IF(K273&lt;=0,"Nil stock",IF($C273="","OK",IF($C273&lt;Settings!$B$4,"Expired",IF(L273&lt;=Settings!$B$5,"Near expiry","OK")))))</f>
        <v/>
      </c>
      <c r="N273" s="22" t="str">
        <f t="shared" si="9"/>
        <v/>
      </c>
      <c r="O273" s="17"/>
    </row>
    <row r="274" spans="1:15" x14ac:dyDescent="0.3">
      <c r="A274" s="17"/>
      <c r="B274" s="17"/>
      <c r="C274" s="20"/>
      <c r="D274" s="17"/>
      <c r="E274" s="17"/>
      <c r="F274" s="20"/>
      <c r="G274" s="17"/>
      <c r="H274" s="21"/>
      <c r="I274" s="21"/>
      <c r="J274" s="18" t="str">
        <f>IF($A274="","",SUMIFS(Issues!$D:$D,Issues!$B:$B,$A274,Issues!$C:$C,$B274))</f>
        <v/>
      </c>
      <c r="K274" s="18" t="str">
        <f t="shared" si="8"/>
        <v/>
      </c>
      <c r="L274" s="18" t="str">
        <f>IF(OR($A274="",$C274=""),"",$C274-Settings!$B$4)</f>
        <v/>
      </c>
      <c r="M274" s="18" t="str">
        <f>IF($A274="","",IF(K274&lt;=0,"Nil stock",IF($C274="","OK",IF($C274&lt;Settings!$B$4,"Expired",IF(L274&lt;=Settings!$B$5,"Near expiry","OK")))))</f>
        <v/>
      </c>
      <c r="N274" s="22" t="str">
        <f t="shared" si="9"/>
        <v/>
      </c>
      <c r="O274" s="17"/>
    </row>
    <row r="275" spans="1:15" x14ac:dyDescent="0.3">
      <c r="A275" s="17"/>
      <c r="B275" s="17"/>
      <c r="C275" s="20"/>
      <c r="D275" s="17"/>
      <c r="E275" s="17"/>
      <c r="F275" s="20"/>
      <c r="G275" s="17"/>
      <c r="H275" s="21"/>
      <c r="I275" s="21"/>
      <c r="J275" s="18" t="str">
        <f>IF($A275="","",SUMIFS(Issues!$D:$D,Issues!$B:$B,$A275,Issues!$C:$C,$B275))</f>
        <v/>
      </c>
      <c r="K275" s="18" t="str">
        <f t="shared" si="8"/>
        <v/>
      </c>
      <c r="L275" s="18" t="str">
        <f>IF(OR($A275="",$C275=""),"",$C275-Settings!$B$4)</f>
        <v/>
      </c>
      <c r="M275" s="18" t="str">
        <f>IF($A275="","",IF(K275&lt;=0,"Nil stock",IF($C275="","OK",IF($C275&lt;Settings!$B$4,"Expired",IF(L275&lt;=Settings!$B$5,"Near expiry","OK")))))</f>
        <v/>
      </c>
      <c r="N275" s="22" t="str">
        <f t="shared" si="9"/>
        <v/>
      </c>
      <c r="O275" s="17"/>
    </row>
    <row r="276" spans="1:15" x14ac:dyDescent="0.3">
      <c r="A276" s="17"/>
      <c r="B276" s="17"/>
      <c r="C276" s="20"/>
      <c r="D276" s="17"/>
      <c r="E276" s="17"/>
      <c r="F276" s="20"/>
      <c r="G276" s="17"/>
      <c r="H276" s="21"/>
      <c r="I276" s="21"/>
      <c r="J276" s="18" t="str">
        <f>IF($A276="","",SUMIFS(Issues!$D:$D,Issues!$B:$B,$A276,Issues!$C:$C,$B276))</f>
        <v/>
      </c>
      <c r="K276" s="18" t="str">
        <f t="shared" si="8"/>
        <v/>
      </c>
      <c r="L276" s="18" t="str">
        <f>IF(OR($A276="",$C276=""),"",$C276-Settings!$B$4)</f>
        <v/>
      </c>
      <c r="M276" s="18" t="str">
        <f>IF($A276="","",IF(K276&lt;=0,"Nil stock",IF($C276="","OK",IF($C276&lt;Settings!$B$4,"Expired",IF(L276&lt;=Settings!$B$5,"Near expiry","OK")))))</f>
        <v/>
      </c>
      <c r="N276" s="22" t="str">
        <f t="shared" si="9"/>
        <v/>
      </c>
      <c r="O276" s="17"/>
    </row>
    <row r="277" spans="1:15" x14ac:dyDescent="0.3">
      <c r="A277" s="17"/>
      <c r="B277" s="17"/>
      <c r="C277" s="20"/>
      <c r="D277" s="17"/>
      <c r="E277" s="17"/>
      <c r="F277" s="20"/>
      <c r="G277" s="17"/>
      <c r="H277" s="21"/>
      <c r="I277" s="21"/>
      <c r="J277" s="18" t="str">
        <f>IF($A277="","",SUMIFS(Issues!$D:$D,Issues!$B:$B,$A277,Issues!$C:$C,$B277))</f>
        <v/>
      </c>
      <c r="K277" s="18" t="str">
        <f t="shared" si="8"/>
        <v/>
      </c>
      <c r="L277" s="18" t="str">
        <f>IF(OR($A277="",$C277=""),"",$C277-Settings!$B$4)</f>
        <v/>
      </c>
      <c r="M277" s="18" t="str">
        <f>IF($A277="","",IF(K277&lt;=0,"Nil stock",IF($C277="","OK",IF($C277&lt;Settings!$B$4,"Expired",IF(L277&lt;=Settings!$B$5,"Near expiry","OK")))))</f>
        <v/>
      </c>
      <c r="N277" s="22" t="str">
        <f t="shared" si="9"/>
        <v/>
      </c>
      <c r="O277" s="17"/>
    </row>
    <row r="278" spans="1:15" x14ac:dyDescent="0.3">
      <c r="A278" s="17"/>
      <c r="B278" s="17"/>
      <c r="C278" s="20"/>
      <c r="D278" s="17"/>
      <c r="E278" s="17"/>
      <c r="F278" s="20"/>
      <c r="G278" s="17"/>
      <c r="H278" s="21"/>
      <c r="I278" s="21"/>
      <c r="J278" s="18" t="str">
        <f>IF($A278="","",SUMIFS(Issues!$D:$D,Issues!$B:$B,$A278,Issues!$C:$C,$B278))</f>
        <v/>
      </c>
      <c r="K278" s="18" t="str">
        <f t="shared" si="8"/>
        <v/>
      </c>
      <c r="L278" s="18" t="str">
        <f>IF(OR($A278="",$C278=""),"",$C278-Settings!$B$4)</f>
        <v/>
      </c>
      <c r="M278" s="18" t="str">
        <f>IF($A278="","",IF(K278&lt;=0,"Nil stock",IF($C278="","OK",IF($C278&lt;Settings!$B$4,"Expired",IF(L278&lt;=Settings!$B$5,"Near expiry","OK")))))</f>
        <v/>
      </c>
      <c r="N278" s="22" t="str">
        <f t="shared" si="9"/>
        <v/>
      </c>
      <c r="O278" s="17"/>
    </row>
    <row r="279" spans="1:15" x14ac:dyDescent="0.3">
      <c r="A279" s="17"/>
      <c r="B279" s="17"/>
      <c r="C279" s="20"/>
      <c r="D279" s="17"/>
      <c r="E279" s="17"/>
      <c r="F279" s="20"/>
      <c r="G279" s="17"/>
      <c r="H279" s="21"/>
      <c r="I279" s="21"/>
      <c r="J279" s="18" t="str">
        <f>IF($A279="","",SUMIFS(Issues!$D:$D,Issues!$B:$B,$A279,Issues!$C:$C,$B279))</f>
        <v/>
      </c>
      <c r="K279" s="18" t="str">
        <f t="shared" si="8"/>
        <v/>
      </c>
      <c r="L279" s="18" t="str">
        <f>IF(OR($A279="",$C279=""),"",$C279-Settings!$B$4)</f>
        <v/>
      </c>
      <c r="M279" s="18" t="str">
        <f>IF($A279="","",IF(K279&lt;=0,"Nil stock",IF($C279="","OK",IF($C279&lt;Settings!$B$4,"Expired",IF(L279&lt;=Settings!$B$5,"Near expiry","OK")))))</f>
        <v/>
      </c>
      <c r="N279" s="22" t="str">
        <f t="shared" si="9"/>
        <v/>
      </c>
      <c r="O279" s="17"/>
    </row>
    <row r="280" spans="1:15" x14ac:dyDescent="0.3">
      <c r="A280" s="17"/>
      <c r="B280" s="17"/>
      <c r="C280" s="20"/>
      <c r="D280" s="17"/>
      <c r="E280" s="17"/>
      <c r="F280" s="20"/>
      <c r="G280" s="17"/>
      <c r="H280" s="21"/>
      <c r="I280" s="21"/>
      <c r="J280" s="18" t="str">
        <f>IF($A280="","",SUMIFS(Issues!$D:$D,Issues!$B:$B,$A280,Issues!$C:$C,$B280))</f>
        <v/>
      </c>
      <c r="K280" s="18" t="str">
        <f t="shared" si="8"/>
        <v/>
      </c>
      <c r="L280" s="18" t="str">
        <f>IF(OR($A280="",$C280=""),"",$C280-Settings!$B$4)</f>
        <v/>
      </c>
      <c r="M280" s="18" t="str">
        <f>IF($A280="","",IF(K280&lt;=0,"Nil stock",IF($C280="","OK",IF($C280&lt;Settings!$B$4,"Expired",IF(L280&lt;=Settings!$B$5,"Near expiry","OK")))))</f>
        <v/>
      </c>
      <c r="N280" s="22" t="str">
        <f t="shared" si="9"/>
        <v/>
      </c>
      <c r="O280" s="17"/>
    </row>
    <row r="281" spans="1:15" x14ac:dyDescent="0.3">
      <c r="A281" s="17"/>
      <c r="B281" s="17"/>
      <c r="C281" s="20"/>
      <c r="D281" s="17"/>
      <c r="E281" s="17"/>
      <c r="F281" s="20"/>
      <c r="G281" s="17"/>
      <c r="H281" s="21"/>
      <c r="I281" s="21"/>
      <c r="J281" s="18" t="str">
        <f>IF($A281="","",SUMIFS(Issues!$D:$D,Issues!$B:$B,$A281,Issues!$C:$C,$B281))</f>
        <v/>
      </c>
      <c r="K281" s="18" t="str">
        <f t="shared" si="8"/>
        <v/>
      </c>
      <c r="L281" s="18" t="str">
        <f>IF(OR($A281="",$C281=""),"",$C281-Settings!$B$4)</f>
        <v/>
      </c>
      <c r="M281" s="18" t="str">
        <f>IF($A281="","",IF(K281&lt;=0,"Nil stock",IF($C281="","OK",IF($C281&lt;Settings!$B$4,"Expired",IF(L281&lt;=Settings!$B$5,"Near expiry","OK")))))</f>
        <v/>
      </c>
      <c r="N281" s="22" t="str">
        <f t="shared" si="9"/>
        <v/>
      </c>
      <c r="O281" s="17"/>
    </row>
    <row r="282" spans="1:15" x14ac:dyDescent="0.3">
      <c r="A282" s="17"/>
      <c r="B282" s="17"/>
      <c r="C282" s="20"/>
      <c r="D282" s="17"/>
      <c r="E282" s="17"/>
      <c r="F282" s="20"/>
      <c r="G282" s="17"/>
      <c r="H282" s="21"/>
      <c r="I282" s="21"/>
      <c r="J282" s="18" t="str">
        <f>IF($A282="","",SUMIFS(Issues!$D:$D,Issues!$B:$B,$A282,Issues!$C:$C,$B282))</f>
        <v/>
      </c>
      <c r="K282" s="18" t="str">
        <f t="shared" si="8"/>
        <v/>
      </c>
      <c r="L282" s="18" t="str">
        <f>IF(OR($A282="",$C282=""),"",$C282-Settings!$B$4)</f>
        <v/>
      </c>
      <c r="M282" s="18" t="str">
        <f>IF($A282="","",IF(K282&lt;=0,"Nil stock",IF($C282="","OK",IF($C282&lt;Settings!$B$4,"Expired",IF(L282&lt;=Settings!$B$5,"Near expiry","OK")))))</f>
        <v/>
      </c>
      <c r="N282" s="22" t="str">
        <f t="shared" si="9"/>
        <v/>
      </c>
      <c r="O282" s="17"/>
    </row>
    <row r="283" spans="1:15" x14ac:dyDescent="0.3">
      <c r="A283" s="17"/>
      <c r="B283" s="17"/>
      <c r="C283" s="20"/>
      <c r="D283" s="17"/>
      <c r="E283" s="17"/>
      <c r="F283" s="20"/>
      <c r="G283" s="17"/>
      <c r="H283" s="21"/>
      <c r="I283" s="21"/>
      <c r="J283" s="18" t="str">
        <f>IF($A283="","",SUMIFS(Issues!$D:$D,Issues!$B:$B,$A283,Issues!$C:$C,$B283))</f>
        <v/>
      </c>
      <c r="K283" s="18" t="str">
        <f t="shared" si="8"/>
        <v/>
      </c>
      <c r="L283" s="18" t="str">
        <f>IF(OR($A283="",$C283=""),"",$C283-Settings!$B$4)</f>
        <v/>
      </c>
      <c r="M283" s="18" t="str">
        <f>IF($A283="","",IF(K283&lt;=0,"Nil stock",IF($C283="","OK",IF($C283&lt;Settings!$B$4,"Expired",IF(L283&lt;=Settings!$B$5,"Near expiry","OK")))))</f>
        <v/>
      </c>
      <c r="N283" s="22" t="str">
        <f t="shared" si="9"/>
        <v/>
      </c>
      <c r="O283" s="17"/>
    </row>
    <row r="284" spans="1:15" x14ac:dyDescent="0.3">
      <c r="A284" s="17"/>
      <c r="B284" s="17"/>
      <c r="C284" s="20"/>
      <c r="D284" s="17"/>
      <c r="E284" s="17"/>
      <c r="F284" s="20"/>
      <c r="G284" s="17"/>
      <c r="H284" s="21"/>
      <c r="I284" s="21"/>
      <c r="J284" s="18" t="str">
        <f>IF($A284="","",SUMIFS(Issues!$D:$D,Issues!$B:$B,$A284,Issues!$C:$C,$B284))</f>
        <v/>
      </c>
      <c r="K284" s="18" t="str">
        <f t="shared" si="8"/>
        <v/>
      </c>
      <c r="L284" s="18" t="str">
        <f>IF(OR($A284="",$C284=""),"",$C284-Settings!$B$4)</f>
        <v/>
      </c>
      <c r="M284" s="18" t="str">
        <f>IF($A284="","",IF(K284&lt;=0,"Nil stock",IF($C284="","OK",IF($C284&lt;Settings!$B$4,"Expired",IF(L284&lt;=Settings!$B$5,"Near expiry","OK")))))</f>
        <v/>
      </c>
      <c r="N284" s="22" t="str">
        <f t="shared" si="9"/>
        <v/>
      </c>
      <c r="O284" s="17"/>
    </row>
    <row r="285" spans="1:15" x14ac:dyDescent="0.3">
      <c r="A285" s="17"/>
      <c r="B285" s="17"/>
      <c r="C285" s="20"/>
      <c r="D285" s="17"/>
      <c r="E285" s="17"/>
      <c r="F285" s="20"/>
      <c r="G285" s="17"/>
      <c r="H285" s="21"/>
      <c r="I285" s="21"/>
      <c r="J285" s="18" t="str">
        <f>IF($A285="","",SUMIFS(Issues!$D:$D,Issues!$B:$B,$A285,Issues!$C:$C,$B285))</f>
        <v/>
      </c>
      <c r="K285" s="18" t="str">
        <f t="shared" si="8"/>
        <v/>
      </c>
      <c r="L285" s="18" t="str">
        <f>IF(OR($A285="",$C285=""),"",$C285-Settings!$B$4)</f>
        <v/>
      </c>
      <c r="M285" s="18" t="str">
        <f>IF($A285="","",IF(K285&lt;=0,"Nil stock",IF($C285="","OK",IF($C285&lt;Settings!$B$4,"Expired",IF(L285&lt;=Settings!$B$5,"Near expiry","OK")))))</f>
        <v/>
      </c>
      <c r="N285" s="22" t="str">
        <f t="shared" si="9"/>
        <v/>
      </c>
      <c r="O285" s="17"/>
    </row>
    <row r="286" spans="1:15" x14ac:dyDescent="0.3">
      <c r="A286" s="17"/>
      <c r="B286" s="17"/>
      <c r="C286" s="20"/>
      <c r="D286" s="17"/>
      <c r="E286" s="17"/>
      <c r="F286" s="20"/>
      <c r="G286" s="17"/>
      <c r="H286" s="21"/>
      <c r="I286" s="21"/>
      <c r="J286" s="18" t="str">
        <f>IF($A286="","",SUMIFS(Issues!$D:$D,Issues!$B:$B,$A286,Issues!$C:$C,$B286))</f>
        <v/>
      </c>
      <c r="K286" s="18" t="str">
        <f t="shared" si="8"/>
        <v/>
      </c>
      <c r="L286" s="18" t="str">
        <f>IF(OR($A286="",$C286=""),"",$C286-Settings!$B$4)</f>
        <v/>
      </c>
      <c r="M286" s="18" t="str">
        <f>IF($A286="","",IF(K286&lt;=0,"Nil stock",IF($C286="","OK",IF($C286&lt;Settings!$B$4,"Expired",IF(L286&lt;=Settings!$B$5,"Near expiry","OK")))))</f>
        <v/>
      </c>
      <c r="N286" s="22" t="str">
        <f t="shared" si="9"/>
        <v/>
      </c>
      <c r="O286" s="17"/>
    </row>
    <row r="287" spans="1:15" x14ac:dyDescent="0.3">
      <c r="A287" s="17"/>
      <c r="B287" s="17"/>
      <c r="C287" s="20"/>
      <c r="D287" s="17"/>
      <c r="E287" s="17"/>
      <c r="F287" s="20"/>
      <c r="G287" s="17"/>
      <c r="H287" s="21"/>
      <c r="I287" s="21"/>
      <c r="J287" s="18" t="str">
        <f>IF($A287="","",SUMIFS(Issues!$D:$D,Issues!$B:$B,$A287,Issues!$C:$C,$B287))</f>
        <v/>
      </c>
      <c r="K287" s="18" t="str">
        <f t="shared" si="8"/>
        <v/>
      </c>
      <c r="L287" s="18" t="str">
        <f>IF(OR($A287="",$C287=""),"",$C287-Settings!$B$4)</f>
        <v/>
      </c>
      <c r="M287" s="18" t="str">
        <f>IF($A287="","",IF(K287&lt;=0,"Nil stock",IF($C287="","OK",IF($C287&lt;Settings!$B$4,"Expired",IF(L287&lt;=Settings!$B$5,"Near expiry","OK")))))</f>
        <v/>
      </c>
      <c r="N287" s="22" t="str">
        <f t="shared" si="9"/>
        <v/>
      </c>
      <c r="O287" s="17"/>
    </row>
    <row r="288" spans="1:15" x14ac:dyDescent="0.3">
      <c r="A288" s="17"/>
      <c r="B288" s="17"/>
      <c r="C288" s="20"/>
      <c r="D288" s="17"/>
      <c r="E288" s="17"/>
      <c r="F288" s="20"/>
      <c r="G288" s="17"/>
      <c r="H288" s="21"/>
      <c r="I288" s="21"/>
      <c r="J288" s="18" t="str">
        <f>IF($A288="","",SUMIFS(Issues!$D:$D,Issues!$B:$B,$A288,Issues!$C:$C,$B288))</f>
        <v/>
      </c>
      <c r="K288" s="18" t="str">
        <f t="shared" si="8"/>
        <v/>
      </c>
      <c r="L288" s="18" t="str">
        <f>IF(OR($A288="",$C288=""),"",$C288-Settings!$B$4)</f>
        <v/>
      </c>
      <c r="M288" s="18" t="str">
        <f>IF($A288="","",IF(K288&lt;=0,"Nil stock",IF($C288="","OK",IF($C288&lt;Settings!$B$4,"Expired",IF(L288&lt;=Settings!$B$5,"Near expiry","OK")))))</f>
        <v/>
      </c>
      <c r="N288" s="22" t="str">
        <f t="shared" si="9"/>
        <v/>
      </c>
      <c r="O288" s="17"/>
    </row>
    <row r="289" spans="1:15" x14ac:dyDescent="0.3">
      <c r="A289" s="17"/>
      <c r="B289" s="17"/>
      <c r="C289" s="20"/>
      <c r="D289" s="17"/>
      <c r="E289" s="17"/>
      <c r="F289" s="20"/>
      <c r="G289" s="17"/>
      <c r="H289" s="21"/>
      <c r="I289" s="21"/>
      <c r="J289" s="18" t="str">
        <f>IF($A289="","",SUMIFS(Issues!$D:$D,Issues!$B:$B,$A289,Issues!$C:$C,$B289))</f>
        <v/>
      </c>
      <c r="K289" s="18" t="str">
        <f t="shared" si="8"/>
        <v/>
      </c>
      <c r="L289" s="18" t="str">
        <f>IF(OR($A289="",$C289=""),"",$C289-Settings!$B$4)</f>
        <v/>
      </c>
      <c r="M289" s="18" t="str">
        <f>IF($A289="","",IF(K289&lt;=0,"Nil stock",IF($C289="","OK",IF($C289&lt;Settings!$B$4,"Expired",IF(L289&lt;=Settings!$B$5,"Near expiry","OK")))))</f>
        <v/>
      </c>
      <c r="N289" s="22" t="str">
        <f t="shared" si="9"/>
        <v/>
      </c>
      <c r="O289" s="17"/>
    </row>
    <row r="290" spans="1:15" x14ac:dyDescent="0.3">
      <c r="A290" s="17"/>
      <c r="B290" s="17"/>
      <c r="C290" s="20"/>
      <c r="D290" s="17"/>
      <c r="E290" s="17"/>
      <c r="F290" s="20"/>
      <c r="G290" s="17"/>
      <c r="H290" s="21"/>
      <c r="I290" s="21"/>
      <c r="J290" s="18" t="str">
        <f>IF($A290="","",SUMIFS(Issues!$D:$D,Issues!$B:$B,$A290,Issues!$C:$C,$B290))</f>
        <v/>
      </c>
      <c r="K290" s="18" t="str">
        <f t="shared" si="8"/>
        <v/>
      </c>
      <c r="L290" s="18" t="str">
        <f>IF(OR($A290="",$C290=""),"",$C290-Settings!$B$4)</f>
        <v/>
      </c>
      <c r="M290" s="18" t="str">
        <f>IF($A290="","",IF(K290&lt;=0,"Nil stock",IF($C290="","OK",IF($C290&lt;Settings!$B$4,"Expired",IF(L290&lt;=Settings!$B$5,"Near expiry","OK")))))</f>
        <v/>
      </c>
      <c r="N290" s="22" t="str">
        <f t="shared" si="9"/>
        <v/>
      </c>
      <c r="O290" s="17"/>
    </row>
    <row r="291" spans="1:15" x14ac:dyDescent="0.3">
      <c r="A291" s="17"/>
      <c r="B291" s="17"/>
      <c r="C291" s="20"/>
      <c r="D291" s="17"/>
      <c r="E291" s="17"/>
      <c r="F291" s="20"/>
      <c r="G291" s="17"/>
      <c r="H291" s="21"/>
      <c r="I291" s="21"/>
      <c r="J291" s="18" t="str">
        <f>IF($A291="","",SUMIFS(Issues!$D:$D,Issues!$B:$B,$A291,Issues!$C:$C,$B291))</f>
        <v/>
      </c>
      <c r="K291" s="18" t="str">
        <f t="shared" si="8"/>
        <v/>
      </c>
      <c r="L291" s="18" t="str">
        <f>IF(OR($A291="",$C291=""),"",$C291-Settings!$B$4)</f>
        <v/>
      </c>
      <c r="M291" s="18" t="str">
        <f>IF($A291="","",IF(K291&lt;=0,"Nil stock",IF($C291="","OK",IF($C291&lt;Settings!$B$4,"Expired",IF(L291&lt;=Settings!$B$5,"Near expiry","OK")))))</f>
        <v/>
      </c>
      <c r="N291" s="22" t="str">
        <f t="shared" si="9"/>
        <v/>
      </c>
      <c r="O291" s="17"/>
    </row>
    <row r="292" spans="1:15" x14ac:dyDescent="0.3">
      <c r="A292" s="17"/>
      <c r="B292" s="17"/>
      <c r="C292" s="20"/>
      <c r="D292" s="17"/>
      <c r="E292" s="17"/>
      <c r="F292" s="20"/>
      <c r="G292" s="17"/>
      <c r="H292" s="21"/>
      <c r="I292" s="21"/>
      <c r="J292" s="18" t="str">
        <f>IF($A292="","",SUMIFS(Issues!$D:$D,Issues!$B:$B,$A292,Issues!$C:$C,$B292))</f>
        <v/>
      </c>
      <c r="K292" s="18" t="str">
        <f t="shared" si="8"/>
        <v/>
      </c>
      <c r="L292" s="18" t="str">
        <f>IF(OR($A292="",$C292=""),"",$C292-Settings!$B$4)</f>
        <v/>
      </c>
      <c r="M292" s="18" t="str">
        <f>IF($A292="","",IF(K292&lt;=0,"Nil stock",IF($C292="","OK",IF($C292&lt;Settings!$B$4,"Expired",IF(L292&lt;=Settings!$B$5,"Near expiry","OK")))))</f>
        <v/>
      </c>
      <c r="N292" s="22" t="str">
        <f t="shared" si="9"/>
        <v/>
      </c>
      <c r="O292" s="17"/>
    </row>
    <row r="293" spans="1:15" x14ac:dyDescent="0.3">
      <c r="A293" s="17"/>
      <c r="B293" s="17"/>
      <c r="C293" s="20"/>
      <c r="D293" s="17"/>
      <c r="E293" s="17"/>
      <c r="F293" s="20"/>
      <c r="G293" s="17"/>
      <c r="H293" s="21"/>
      <c r="I293" s="21"/>
      <c r="J293" s="18" t="str">
        <f>IF($A293="","",SUMIFS(Issues!$D:$D,Issues!$B:$B,$A293,Issues!$C:$C,$B293))</f>
        <v/>
      </c>
      <c r="K293" s="18" t="str">
        <f t="shared" si="8"/>
        <v/>
      </c>
      <c r="L293" s="18" t="str">
        <f>IF(OR($A293="",$C293=""),"",$C293-Settings!$B$4)</f>
        <v/>
      </c>
      <c r="M293" s="18" t="str">
        <f>IF($A293="","",IF(K293&lt;=0,"Nil stock",IF($C293="","OK",IF($C293&lt;Settings!$B$4,"Expired",IF(L293&lt;=Settings!$B$5,"Near expiry","OK")))))</f>
        <v/>
      </c>
      <c r="N293" s="22" t="str">
        <f t="shared" si="9"/>
        <v/>
      </c>
      <c r="O293" s="17"/>
    </row>
    <row r="294" spans="1:15" x14ac:dyDescent="0.3">
      <c r="A294" s="17"/>
      <c r="B294" s="17"/>
      <c r="C294" s="20"/>
      <c r="D294" s="17"/>
      <c r="E294" s="17"/>
      <c r="F294" s="20"/>
      <c r="G294" s="17"/>
      <c r="H294" s="21"/>
      <c r="I294" s="21"/>
      <c r="J294" s="18" t="str">
        <f>IF($A294="","",SUMIFS(Issues!$D:$D,Issues!$B:$B,$A294,Issues!$C:$C,$B294))</f>
        <v/>
      </c>
      <c r="K294" s="18" t="str">
        <f t="shared" si="8"/>
        <v/>
      </c>
      <c r="L294" s="18" t="str">
        <f>IF(OR($A294="",$C294=""),"",$C294-Settings!$B$4)</f>
        <v/>
      </c>
      <c r="M294" s="18" t="str">
        <f>IF($A294="","",IF(K294&lt;=0,"Nil stock",IF($C294="","OK",IF($C294&lt;Settings!$B$4,"Expired",IF(L294&lt;=Settings!$B$5,"Near expiry","OK")))))</f>
        <v/>
      </c>
      <c r="N294" s="22" t="str">
        <f t="shared" si="9"/>
        <v/>
      </c>
      <c r="O294" s="17"/>
    </row>
    <row r="295" spans="1:15" x14ac:dyDescent="0.3">
      <c r="A295" s="17"/>
      <c r="B295" s="17"/>
      <c r="C295" s="20"/>
      <c r="D295" s="17"/>
      <c r="E295" s="17"/>
      <c r="F295" s="20"/>
      <c r="G295" s="17"/>
      <c r="H295" s="21"/>
      <c r="I295" s="21"/>
      <c r="J295" s="18" t="str">
        <f>IF($A295="","",SUMIFS(Issues!$D:$D,Issues!$B:$B,$A295,Issues!$C:$C,$B295))</f>
        <v/>
      </c>
      <c r="K295" s="18" t="str">
        <f t="shared" si="8"/>
        <v/>
      </c>
      <c r="L295" s="18" t="str">
        <f>IF(OR($A295="",$C295=""),"",$C295-Settings!$B$4)</f>
        <v/>
      </c>
      <c r="M295" s="18" t="str">
        <f>IF($A295="","",IF(K295&lt;=0,"Nil stock",IF($C295="","OK",IF($C295&lt;Settings!$B$4,"Expired",IF(L295&lt;=Settings!$B$5,"Near expiry","OK")))))</f>
        <v/>
      </c>
      <c r="N295" s="22" t="str">
        <f t="shared" si="9"/>
        <v/>
      </c>
      <c r="O295" s="17"/>
    </row>
    <row r="296" spans="1:15" x14ac:dyDescent="0.3">
      <c r="A296" s="17"/>
      <c r="B296" s="17"/>
      <c r="C296" s="20"/>
      <c r="D296" s="17"/>
      <c r="E296" s="17"/>
      <c r="F296" s="20"/>
      <c r="G296" s="17"/>
      <c r="H296" s="21"/>
      <c r="I296" s="21"/>
      <c r="J296" s="18" t="str">
        <f>IF($A296="","",SUMIFS(Issues!$D:$D,Issues!$B:$B,$A296,Issues!$C:$C,$B296))</f>
        <v/>
      </c>
      <c r="K296" s="18" t="str">
        <f t="shared" si="8"/>
        <v/>
      </c>
      <c r="L296" s="18" t="str">
        <f>IF(OR($A296="",$C296=""),"",$C296-Settings!$B$4)</f>
        <v/>
      </c>
      <c r="M296" s="18" t="str">
        <f>IF($A296="","",IF(K296&lt;=0,"Nil stock",IF($C296="","OK",IF($C296&lt;Settings!$B$4,"Expired",IF(L296&lt;=Settings!$B$5,"Near expiry","OK")))))</f>
        <v/>
      </c>
      <c r="N296" s="22" t="str">
        <f t="shared" si="9"/>
        <v/>
      </c>
      <c r="O296" s="17"/>
    </row>
    <row r="297" spans="1:15" x14ac:dyDescent="0.3">
      <c r="A297" s="17"/>
      <c r="B297" s="17"/>
      <c r="C297" s="20"/>
      <c r="D297" s="17"/>
      <c r="E297" s="17"/>
      <c r="F297" s="20"/>
      <c r="G297" s="17"/>
      <c r="H297" s="21"/>
      <c r="I297" s="21"/>
      <c r="J297" s="18" t="str">
        <f>IF($A297="","",SUMIFS(Issues!$D:$D,Issues!$B:$B,$A297,Issues!$C:$C,$B297))</f>
        <v/>
      </c>
      <c r="K297" s="18" t="str">
        <f t="shared" si="8"/>
        <v/>
      </c>
      <c r="L297" s="18" t="str">
        <f>IF(OR($A297="",$C297=""),"",$C297-Settings!$B$4)</f>
        <v/>
      </c>
      <c r="M297" s="18" t="str">
        <f>IF($A297="","",IF(K297&lt;=0,"Nil stock",IF($C297="","OK",IF($C297&lt;Settings!$B$4,"Expired",IF(L297&lt;=Settings!$B$5,"Near expiry","OK")))))</f>
        <v/>
      </c>
      <c r="N297" s="22" t="str">
        <f t="shared" si="9"/>
        <v/>
      </c>
      <c r="O297" s="17"/>
    </row>
    <row r="298" spans="1:15" x14ac:dyDescent="0.3">
      <c r="A298" s="17"/>
      <c r="B298" s="17"/>
      <c r="C298" s="20"/>
      <c r="D298" s="17"/>
      <c r="E298" s="17"/>
      <c r="F298" s="20"/>
      <c r="G298" s="17"/>
      <c r="H298" s="21"/>
      <c r="I298" s="21"/>
      <c r="J298" s="18" t="str">
        <f>IF($A298="","",SUMIFS(Issues!$D:$D,Issues!$B:$B,$A298,Issues!$C:$C,$B298))</f>
        <v/>
      </c>
      <c r="K298" s="18" t="str">
        <f t="shared" si="8"/>
        <v/>
      </c>
      <c r="L298" s="18" t="str">
        <f>IF(OR($A298="",$C298=""),"",$C298-Settings!$B$4)</f>
        <v/>
      </c>
      <c r="M298" s="18" t="str">
        <f>IF($A298="","",IF(K298&lt;=0,"Nil stock",IF($C298="","OK",IF($C298&lt;Settings!$B$4,"Expired",IF(L298&lt;=Settings!$B$5,"Near expiry","OK")))))</f>
        <v/>
      </c>
      <c r="N298" s="22" t="str">
        <f t="shared" si="9"/>
        <v/>
      </c>
      <c r="O298" s="17"/>
    </row>
    <row r="299" spans="1:15" x14ac:dyDescent="0.3">
      <c r="A299" s="17"/>
      <c r="B299" s="17"/>
      <c r="C299" s="20"/>
      <c r="D299" s="17"/>
      <c r="E299" s="17"/>
      <c r="F299" s="20"/>
      <c r="G299" s="17"/>
      <c r="H299" s="21"/>
      <c r="I299" s="21"/>
      <c r="J299" s="18" t="str">
        <f>IF($A299="","",SUMIFS(Issues!$D:$D,Issues!$B:$B,$A299,Issues!$C:$C,$B299))</f>
        <v/>
      </c>
      <c r="K299" s="18" t="str">
        <f t="shared" si="8"/>
        <v/>
      </c>
      <c r="L299" s="18" t="str">
        <f>IF(OR($A299="",$C299=""),"",$C299-Settings!$B$4)</f>
        <v/>
      </c>
      <c r="M299" s="18" t="str">
        <f>IF($A299="","",IF(K299&lt;=0,"Nil stock",IF($C299="","OK",IF($C299&lt;Settings!$B$4,"Expired",IF(L299&lt;=Settings!$B$5,"Near expiry","OK")))))</f>
        <v/>
      </c>
      <c r="N299" s="22" t="str">
        <f t="shared" si="9"/>
        <v/>
      </c>
      <c r="O299" s="17"/>
    </row>
    <row r="300" spans="1:15" x14ac:dyDescent="0.3">
      <c r="A300" s="17"/>
      <c r="B300" s="17"/>
      <c r="C300" s="20"/>
      <c r="D300" s="17"/>
      <c r="E300" s="17"/>
      <c r="F300" s="20"/>
      <c r="G300" s="17"/>
      <c r="H300" s="21"/>
      <c r="I300" s="21"/>
      <c r="J300" s="18" t="str">
        <f>IF($A300="","",SUMIFS(Issues!$D:$D,Issues!$B:$B,$A300,Issues!$C:$C,$B300))</f>
        <v/>
      </c>
      <c r="K300" s="18" t="str">
        <f t="shared" si="8"/>
        <v/>
      </c>
      <c r="L300" s="18" t="str">
        <f>IF(OR($A300="",$C300=""),"",$C300-Settings!$B$4)</f>
        <v/>
      </c>
      <c r="M300" s="18" t="str">
        <f>IF($A300="","",IF(K300&lt;=0,"Nil stock",IF($C300="","OK",IF($C300&lt;Settings!$B$4,"Expired",IF(L300&lt;=Settings!$B$5,"Near expiry","OK")))))</f>
        <v/>
      </c>
      <c r="N300" s="22" t="str">
        <f t="shared" si="9"/>
        <v/>
      </c>
      <c r="O300" s="17"/>
    </row>
    <row r="301" spans="1:15" x14ac:dyDescent="0.3">
      <c r="A301" s="17"/>
      <c r="B301" s="17"/>
      <c r="C301" s="20"/>
      <c r="D301" s="17"/>
      <c r="E301" s="17"/>
      <c r="F301" s="20"/>
      <c r="G301" s="17"/>
      <c r="H301" s="21"/>
      <c r="I301" s="21"/>
      <c r="J301" s="18" t="str">
        <f>IF($A301="","",SUMIFS(Issues!$D:$D,Issues!$B:$B,$A301,Issues!$C:$C,$B301))</f>
        <v/>
      </c>
      <c r="K301" s="18" t="str">
        <f t="shared" si="8"/>
        <v/>
      </c>
      <c r="L301" s="18" t="str">
        <f>IF(OR($A301="",$C301=""),"",$C301-Settings!$B$4)</f>
        <v/>
      </c>
      <c r="M301" s="18" t="str">
        <f>IF($A301="","",IF(K301&lt;=0,"Nil stock",IF($C301="","OK",IF($C301&lt;Settings!$B$4,"Expired",IF(L301&lt;=Settings!$B$5,"Near expiry","OK")))))</f>
        <v/>
      </c>
      <c r="N301" s="22" t="str">
        <f t="shared" si="9"/>
        <v/>
      </c>
      <c r="O301" s="17"/>
    </row>
    <row r="302" spans="1:15" x14ac:dyDescent="0.3">
      <c r="A302" s="17"/>
      <c r="B302" s="17"/>
      <c r="C302" s="20"/>
      <c r="D302" s="17"/>
      <c r="E302" s="17"/>
      <c r="F302" s="20"/>
      <c r="G302" s="17"/>
      <c r="H302" s="21"/>
      <c r="I302" s="21"/>
      <c r="J302" s="18" t="str">
        <f>IF($A302="","",SUMIFS(Issues!$D:$D,Issues!$B:$B,$A302,Issues!$C:$C,$B302))</f>
        <v/>
      </c>
      <c r="K302" s="18" t="str">
        <f t="shared" si="8"/>
        <v/>
      </c>
      <c r="L302" s="18" t="str">
        <f>IF(OR($A302="",$C302=""),"",$C302-Settings!$B$4)</f>
        <v/>
      </c>
      <c r="M302" s="18" t="str">
        <f>IF($A302="","",IF(K302&lt;=0,"Nil stock",IF($C302="","OK",IF($C302&lt;Settings!$B$4,"Expired",IF(L302&lt;=Settings!$B$5,"Near expiry","OK")))))</f>
        <v/>
      </c>
      <c r="N302" s="22" t="str">
        <f t="shared" si="9"/>
        <v/>
      </c>
      <c r="O302" s="17"/>
    </row>
    <row r="303" spans="1:15" x14ac:dyDescent="0.3">
      <c r="A303" s="17"/>
      <c r="B303" s="17"/>
      <c r="C303" s="20"/>
      <c r="D303" s="17"/>
      <c r="E303" s="17"/>
      <c r="F303" s="20"/>
      <c r="G303" s="17"/>
      <c r="H303" s="21"/>
      <c r="I303" s="21"/>
      <c r="J303" s="18" t="str">
        <f>IF($A303="","",SUMIFS(Issues!$D:$D,Issues!$B:$B,$A303,Issues!$C:$C,$B303))</f>
        <v/>
      </c>
      <c r="K303" s="18" t="str">
        <f t="shared" si="8"/>
        <v/>
      </c>
      <c r="L303" s="18" t="str">
        <f>IF(OR($A303="",$C303=""),"",$C303-Settings!$B$4)</f>
        <v/>
      </c>
      <c r="M303" s="18" t="str">
        <f>IF($A303="","",IF(K303&lt;=0,"Nil stock",IF($C303="","OK",IF($C303&lt;Settings!$B$4,"Expired",IF(L303&lt;=Settings!$B$5,"Near expiry","OK")))))</f>
        <v/>
      </c>
      <c r="N303" s="22" t="str">
        <f t="shared" si="9"/>
        <v/>
      </c>
      <c r="O303" s="17"/>
    </row>
    <row r="304" spans="1:15" x14ac:dyDescent="0.3">
      <c r="A304" s="17"/>
      <c r="B304" s="17"/>
      <c r="C304" s="20"/>
      <c r="D304" s="17"/>
      <c r="E304" s="17"/>
      <c r="F304" s="20"/>
      <c r="G304" s="17"/>
      <c r="H304" s="21"/>
      <c r="I304" s="21"/>
      <c r="J304" s="18" t="str">
        <f>IF($A304="","",SUMIFS(Issues!$D:$D,Issues!$B:$B,$A304,Issues!$C:$C,$B304))</f>
        <v/>
      </c>
      <c r="K304" s="18" t="str">
        <f t="shared" si="8"/>
        <v/>
      </c>
      <c r="L304" s="18" t="str">
        <f>IF(OR($A304="",$C304=""),"",$C304-Settings!$B$4)</f>
        <v/>
      </c>
      <c r="M304" s="18" t="str">
        <f>IF($A304="","",IF(K304&lt;=0,"Nil stock",IF($C304="","OK",IF($C304&lt;Settings!$B$4,"Expired",IF(L304&lt;=Settings!$B$5,"Near expiry","OK")))))</f>
        <v/>
      </c>
      <c r="N304" s="22" t="str">
        <f t="shared" si="9"/>
        <v/>
      </c>
      <c r="O304" s="17"/>
    </row>
    <row r="305" spans="1:15" x14ac:dyDescent="0.3">
      <c r="A305" s="17"/>
      <c r="B305" s="17"/>
      <c r="C305" s="20"/>
      <c r="D305" s="17"/>
      <c r="E305" s="17"/>
      <c r="F305" s="20"/>
      <c r="G305" s="17"/>
      <c r="H305" s="21"/>
      <c r="I305" s="21"/>
      <c r="J305" s="18" t="str">
        <f>IF($A305="","",SUMIFS(Issues!$D:$D,Issues!$B:$B,$A305,Issues!$C:$C,$B305))</f>
        <v/>
      </c>
      <c r="K305" s="18" t="str">
        <f t="shared" si="8"/>
        <v/>
      </c>
      <c r="L305" s="18" t="str">
        <f>IF(OR($A305="",$C305=""),"",$C305-Settings!$B$4)</f>
        <v/>
      </c>
      <c r="M305" s="18" t="str">
        <f>IF($A305="","",IF(K305&lt;=0,"Nil stock",IF($C305="","OK",IF($C305&lt;Settings!$B$4,"Expired",IF(L305&lt;=Settings!$B$5,"Near expiry","OK")))))</f>
        <v/>
      </c>
      <c r="N305" s="22" t="str">
        <f t="shared" si="9"/>
        <v/>
      </c>
      <c r="O305" s="17"/>
    </row>
    <row r="306" spans="1:15" x14ac:dyDescent="0.3">
      <c r="A306" s="17"/>
      <c r="B306" s="17"/>
      <c r="C306" s="20"/>
      <c r="D306" s="17"/>
      <c r="E306" s="17"/>
      <c r="F306" s="20"/>
      <c r="G306" s="17"/>
      <c r="H306" s="21"/>
      <c r="I306" s="21"/>
      <c r="J306" s="18" t="str">
        <f>IF($A306="","",SUMIFS(Issues!$D:$D,Issues!$B:$B,$A306,Issues!$C:$C,$B306))</f>
        <v/>
      </c>
      <c r="K306" s="18" t="str">
        <f t="shared" si="8"/>
        <v/>
      </c>
      <c r="L306" s="18" t="str">
        <f>IF(OR($A306="",$C306=""),"",$C306-Settings!$B$4)</f>
        <v/>
      </c>
      <c r="M306" s="18" t="str">
        <f>IF($A306="","",IF(K306&lt;=0,"Nil stock",IF($C306="","OK",IF($C306&lt;Settings!$B$4,"Expired",IF(L306&lt;=Settings!$B$5,"Near expiry","OK")))))</f>
        <v/>
      </c>
      <c r="N306" s="22" t="str">
        <f t="shared" si="9"/>
        <v/>
      </c>
      <c r="O306" s="17"/>
    </row>
    <row r="307" spans="1:15" x14ac:dyDescent="0.3">
      <c r="A307" s="17"/>
      <c r="B307" s="17"/>
      <c r="C307" s="20"/>
      <c r="D307" s="17"/>
      <c r="E307" s="17"/>
      <c r="F307" s="20"/>
      <c r="G307" s="17"/>
      <c r="H307" s="21"/>
      <c r="I307" s="21"/>
      <c r="J307" s="18" t="str">
        <f>IF($A307="","",SUMIFS(Issues!$D:$D,Issues!$B:$B,$A307,Issues!$C:$C,$B307))</f>
        <v/>
      </c>
      <c r="K307" s="18" t="str">
        <f t="shared" si="8"/>
        <v/>
      </c>
      <c r="L307" s="18" t="str">
        <f>IF(OR($A307="",$C307=""),"",$C307-Settings!$B$4)</f>
        <v/>
      </c>
      <c r="M307" s="18" t="str">
        <f>IF($A307="","",IF(K307&lt;=0,"Nil stock",IF($C307="","OK",IF($C307&lt;Settings!$B$4,"Expired",IF(L307&lt;=Settings!$B$5,"Near expiry","OK")))))</f>
        <v/>
      </c>
      <c r="N307" s="22" t="str">
        <f t="shared" si="9"/>
        <v/>
      </c>
      <c r="O307" s="17"/>
    </row>
    <row r="308" spans="1:15" x14ac:dyDescent="0.3">
      <c r="A308" s="17"/>
      <c r="B308" s="17"/>
      <c r="C308" s="20"/>
      <c r="D308" s="17"/>
      <c r="E308" s="17"/>
      <c r="F308" s="20"/>
      <c r="G308" s="17"/>
      <c r="H308" s="21"/>
      <c r="I308" s="21"/>
      <c r="J308" s="18" t="str">
        <f>IF($A308="","",SUMIFS(Issues!$D:$D,Issues!$B:$B,$A308,Issues!$C:$C,$B308))</f>
        <v/>
      </c>
      <c r="K308" s="18" t="str">
        <f t="shared" si="8"/>
        <v/>
      </c>
      <c r="L308" s="18" t="str">
        <f>IF(OR($A308="",$C308=""),"",$C308-Settings!$B$4)</f>
        <v/>
      </c>
      <c r="M308" s="18" t="str">
        <f>IF($A308="","",IF(K308&lt;=0,"Nil stock",IF($C308="","OK",IF($C308&lt;Settings!$B$4,"Expired",IF(L308&lt;=Settings!$B$5,"Near expiry","OK")))))</f>
        <v/>
      </c>
      <c r="N308" s="22" t="str">
        <f t="shared" si="9"/>
        <v/>
      </c>
      <c r="O308" s="17"/>
    </row>
    <row r="309" spans="1:15" x14ac:dyDescent="0.3">
      <c r="A309" s="17"/>
      <c r="B309" s="17"/>
      <c r="C309" s="20"/>
      <c r="D309" s="17"/>
      <c r="E309" s="17"/>
      <c r="F309" s="20"/>
      <c r="G309" s="17"/>
      <c r="H309" s="21"/>
      <c r="I309" s="21"/>
      <c r="J309" s="18" t="str">
        <f>IF($A309="","",SUMIFS(Issues!$D:$D,Issues!$B:$B,$A309,Issues!$C:$C,$B309))</f>
        <v/>
      </c>
      <c r="K309" s="18" t="str">
        <f t="shared" si="8"/>
        <v/>
      </c>
      <c r="L309" s="18" t="str">
        <f>IF(OR($A309="",$C309=""),"",$C309-Settings!$B$4)</f>
        <v/>
      </c>
      <c r="M309" s="18" t="str">
        <f>IF($A309="","",IF(K309&lt;=0,"Nil stock",IF($C309="","OK",IF($C309&lt;Settings!$B$4,"Expired",IF(L309&lt;=Settings!$B$5,"Near expiry","OK")))))</f>
        <v/>
      </c>
      <c r="N309" s="22" t="str">
        <f t="shared" si="9"/>
        <v/>
      </c>
      <c r="O309" s="17"/>
    </row>
    <row r="310" spans="1:15" x14ac:dyDescent="0.3">
      <c r="A310" s="17"/>
      <c r="B310" s="17"/>
      <c r="C310" s="20"/>
      <c r="D310" s="17"/>
      <c r="E310" s="17"/>
      <c r="F310" s="20"/>
      <c r="G310" s="17"/>
      <c r="H310" s="21"/>
      <c r="I310" s="21"/>
      <c r="J310" s="18" t="str">
        <f>IF($A310="","",SUMIFS(Issues!$D:$D,Issues!$B:$B,$A310,Issues!$C:$C,$B310))</f>
        <v/>
      </c>
      <c r="K310" s="18" t="str">
        <f t="shared" si="8"/>
        <v/>
      </c>
      <c r="L310" s="18" t="str">
        <f>IF(OR($A310="",$C310=""),"",$C310-Settings!$B$4)</f>
        <v/>
      </c>
      <c r="M310" s="18" t="str">
        <f>IF($A310="","",IF(K310&lt;=0,"Nil stock",IF($C310="","OK",IF($C310&lt;Settings!$B$4,"Expired",IF(L310&lt;=Settings!$B$5,"Near expiry","OK")))))</f>
        <v/>
      </c>
      <c r="N310" s="22" t="str">
        <f t="shared" si="9"/>
        <v/>
      </c>
      <c r="O310" s="17"/>
    </row>
    <row r="311" spans="1:15" x14ac:dyDescent="0.3">
      <c r="A311" s="17"/>
      <c r="B311" s="17"/>
      <c r="C311" s="20"/>
      <c r="D311" s="17"/>
      <c r="E311" s="17"/>
      <c r="F311" s="20"/>
      <c r="G311" s="17"/>
      <c r="H311" s="21"/>
      <c r="I311" s="21"/>
      <c r="J311" s="18" t="str">
        <f>IF($A311="","",SUMIFS(Issues!$D:$D,Issues!$B:$B,$A311,Issues!$C:$C,$B311))</f>
        <v/>
      </c>
      <c r="K311" s="18" t="str">
        <f t="shared" si="8"/>
        <v/>
      </c>
      <c r="L311" s="18" t="str">
        <f>IF(OR($A311="",$C311=""),"",$C311-Settings!$B$4)</f>
        <v/>
      </c>
      <c r="M311" s="18" t="str">
        <f>IF($A311="","",IF(K311&lt;=0,"Nil stock",IF($C311="","OK",IF($C311&lt;Settings!$B$4,"Expired",IF(L311&lt;=Settings!$B$5,"Near expiry","OK")))))</f>
        <v/>
      </c>
      <c r="N311" s="22" t="str">
        <f t="shared" si="9"/>
        <v/>
      </c>
      <c r="O311" s="17"/>
    </row>
    <row r="312" spans="1:15" x14ac:dyDescent="0.3">
      <c r="A312" s="17"/>
      <c r="B312" s="17"/>
      <c r="C312" s="20"/>
      <c r="D312" s="17"/>
      <c r="E312" s="17"/>
      <c r="F312" s="20"/>
      <c r="G312" s="17"/>
      <c r="H312" s="21"/>
      <c r="I312" s="21"/>
      <c r="J312" s="18" t="str">
        <f>IF($A312="","",SUMIFS(Issues!$D:$D,Issues!$B:$B,$A312,Issues!$C:$C,$B312))</f>
        <v/>
      </c>
      <c r="K312" s="18" t="str">
        <f t="shared" si="8"/>
        <v/>
      </c>
      <c r="L312" s="18" t="str">
        <f>IF(OR($A312="",$C312=""),"",$C312-Settings!$B$4)</f>
        <v/>
      </c>
      <c r="M312" s="18" t="str">
        <f>IF($A312="","",IF(K312&lt;=0,"Nil stock",IF($C312="","OK",IF($C312&lt;Settings!$B$4,"Expired",IF(L312&lt;=Settings!$B$5,"Near expiry","OK")))))</f>
        <v/>
      </c>
      <c r="N312" s="22" t="str">
        <f t="shared" si="9"/>
        <v/>
      </c>
      <c r="O312" s="17"/>
    </row>
    <row r="313" spans="1:15" x14ac:dyDescent="0.3">
      <c r="A313" s="17"/>
      <c r="B313" s="17"/>
      <c r="C313" s="20"/>
      <c r="D313" s="17"/>
      <c r="E313" s="17"/>
      <c r="F313" s="20"/>
      <c r="G313" s="17"/>
      <c r="H313" s="21"/>
      <c r="I313" s="21"/>
      <c r="J313" s="18" t="str">
        <f>IF($A313="","",SUMIFS(Issues!$D:$D,Issues!$B:$B,$A313,Issues!$C:$C,$B313))</f>
        <v/>
      </c>
      <c r="K313" s="18" t="str">
        <f t="shared" si="8"/>
        <v/>
      </c>
      <c r="L313" s="18" t="str">
        <f>IF(OR($A313="",$C313=""),"",$C313-Settings!$B$4)</f>
        <v/>
      </c>
      <c r="M313" s="18" t="str">
        <f>IF($A313="","",IF(K313&lt;=0,"Nil stock",IF($C313="","OK",IF($C313&lt;Settings!$B$4,"Expired",IF(L313&lt;=Settings!$B$5,"Near expiry","OK")))))</f>
        <v/>
      </c>
      <c r="N313" s="22" t="str">
        <f t="shared" si="9"/>
        <v/>
      </c>
      <c r="O313" s="17"/>
    </row>
    <row r="314" spans="1:15" x14ac:dyDescent="0.3">
      <c r="A314" s="17"/>
      <c r="B314" s="17"/>
      <c r="C314" s="20"/>
      <c r="D314" s="17"/>
      <c r="E314" s="17"/>
      <c r="F314" s="20"/>
      <c r="G314" s="17"/>
      <c r="H314" s="21"/>
      <c r="I314" s="21"/>
      <c r="J314" s="18" t="str">
        <f>IF($A314="","",SUMIFS(Issues!$D:$D,Issues!$B:$B,$A314,Issues!$C:$C,$B314))</f>
        <v/>
      </c>
      <c r="K314" s="18" t="str">
        <f t="shared" si="8"/>
        <v/>
      </c>
      <c r="L314" s="18" t="str">
        <f>IF(OR($A314="",$C314=""),"",$C314-Settings!$B$4)</f>
        <v/>
      </c>
      <c r="M314" s="18" t="str">
        <f>IF($A314="","",IF(K314&lt;=0,"Nil stock",IF($C314="","OK",IF($C314&lt;Settings!$B$4,"Expired",IF(L314&lt;=Settings!$B$5,"Near expiry","OK")))))</f>
        <v/>
      </c>
      <c r="N314" s="22" t="str">
        <f t="shared" si="9"/>
        <v/>
      </c>
      <c r="O314" s="17"/>
    </row>
    <row r="315" spans="1:15" x14ac:dyDescent="0.3">
      <c r="A315" s="17"/>
      <c r="B315" s="17"/>
      <c r="C315" s="20"/>
      <c r="D315" s="17"/>
      <c r="E315" s="17"/>
      <c r="F315" s="20"/>
      <c r="G315" s="17"/>
      <c r="H315" s="21"/>
      <c r="I315" s="21"/>
      <c r="J315" s="18" t="str">
        <f>IF($A315="","",SUMIFS(Issues!$D:$D,Issues!$B:$B,$A315,Issues!$C:$C,$B315))</f>
        <v/>
      </c>
      <c r="K315" s="18" t="str">
        <f t="shared" si="8"/>
        <v/>
      </c>
      <c r="L315" s="18" t="str">
        <f>IF(OR($A315="",$C315=""),"",$C315-Settings!$B$4)</f>
        <v/>
      </c>
      <c r="M315" s="18" t="str">
        <f>IF($A315="","",IF(K315&lt;=0,"Nil stock",IF($C315="","OK",IF($C315&lt;Settings!$B$4,"Expired",IF(L315&lt;=Settings!$B$5,"Near expiry","OK")))))</f>
        <v/>
      </c>
      <c r="N315" s="22" t="str">
        <f t="shared" si="9"/>
        <v/>
      </c>
      <c r="O315" s="17"/>
    </row>
    <row r="316" spans="1:15" x14ac:dyDescent="0.3">
      <c r="A316" s="17"/>
      <c r="B316" s="17"/>
      <c r="C316" s="20"/>
      <c r="D316" s="17"/>
      <c r="E316" s="17"/>
      <c r="F316" s="20"/>
      <c r="G316" s="17"/>
      <c r="H316" s="21"/>
      <c r="I316" s="21"/>
      <c r="J316" s="18" t="str">
        <f>IF($A316="","",SUMIFS(Issues!$D:$D,Issues!$B:$B,$A316,Issues!$C:$C,$B316))</f>
        <v/>
      </c>
      <c r="K316" s="18" t="str">
        <f t="shared" si="8"/>
        <v/>
      </c>
      <c r="L316" s="18" t="str">
        <f>IF(OR($A316="",$C316=""),"",$C316-Settings!$B$4)</f>
        <v/>
      </c>
      <c r="M316" s="18" t="str">
        <f>IF($A316="","",IF(K316&lt;=0,"Nil stock",IF($C316="","OK",IF($C316&lt;Settings!$B$4,"Expired",IF(L316&lt;=Settings!$B$5,"Near expiry","OK")))))</f>
        <v/>
      </c>
      <c r="N316" s="22" t="str">
        <f t="shared" si="9"/>
        <v/>
      </c>
      <c r="O316" s="17"/>
    </row>
    <row r="317" spans="1:15" x14ac:dyDescent="0.3">
      <c r="A317" s="17"/>
      <c r="B317" s="17"/>
      <c r="C317" s="20"/>
      <c r="D317" s="17"/>
      <c r="E317" s="17"/>
      <c r="F317" s="20"/>
      <c r="G317" s="17"/>
      <c r="H317" s="21"/>
      <c r="I317" s="21"/>
      <c r="J317" s="18" t="str">
        <f>IF($A317="","",SUMIFS(Issues!$D:$D,Issues!$B:$B,$A317,Issues!$C:$C,$B317))</f>
        <v/>
      </c>
      <c r="K317" s="18" t="str">
        <f t="shared" si="8"/>
        <v/>
      </c>
      <c r="L317" s="18" t="str">
        <f>IF(OR($A317="",$C317=""),"",$C317-Settings!$B$4)</f>
        <v/>
      </c>
      <c r="M317" s="18" t="str">
        <f>IF($A317="","",IF(K317&lt;=0,"Nil stock",IF($C317="","OK",IF($C317&lt;Settings!$B$4,"Expired",IF(L317&lt;=Settings!$B$5,"Near expiry","OK")))))</f>
        <v/>
      </c>
      <c r="N317" s="22" t="str">
        <f t="shared" si="9"/>
        <v/>
      </c>
      <c r="O317" s="17"/>
    </row>
    <row r="318" spans="1:15" x14ac:dyDescent="0.3">
      <c r="A318" s="17"/>
      <c r="B318" s="17"/>
      <c r="C318" s="20"/>
      <c r="D318" s="17"/>
      <c r="E318" s="17"/>
      <c r="F318" s="20"/>
      <c r="G318" s="17"/>
      <c r="H318" s="21"/>
      <c r="I318" s="21"/>
      <c r="J318" s="18" t="str">
        <f>IF($A318="","",SUMIFS(Issues!$D:$D,Issues!$B:$B,$A318,Issues!$C:$C,$B318))</f>
        <v/>
      </c>
      <c r="K318" s="18" t="str">
        <f t="shared" si="8"/>
        <v/>
      </c>
      <c r="L318" s="18" t="str">
        <f>IF(OR($A318="",$C318=""),"",$C318-Settings!$B$4)</f>
        <v/>
      </c>
      <c r="M318" s="18" t="str">
        <f>IF($A318="","",IF(K318&lt;=0,"Nil stock",IF($C318="","OK",IF($C318&lt;Settings!$B$4,"Expired",IF(L318&lt;=Settings!$B$5,"Near expiry","OK")))))</f>
        <v/>
      </c>
      <c r="N318" s="22" t="str">
        <f t="shared" si="9"/>
        <v/>
      </c>
      <c r="O318" s="17"/>
    </row>
    <row r="319" spans="1:15" x14ac:dyDescent="0.3">
      <c r="A319" s="17"/>
      <c r="B319" s="17"/>
      <c r="C319" s="20"/>
      <c r="D319" s="17"/>
      <c r="E319" s="17"/>
      <c r="F319" s="20"/>
      <c r="G319" s="17"/>
      <c r="H319" s="21"/>
      <c r="I319" s="21"/>
      <c r="J319" s="18" t="str">
        <f>IF($A319="","",SUMIFS(Issues!$D:$D,Issues!$B:$B,$A319,Issues!$C:$C,$B319))</f>
        <v/>
      </c>
      <c r="K319" s="18" t="str">
        <f t="shared" si="8"/>
        <v/>
      </c>
      <c r="L319" s="18" t="str">
        <f>IF(OR($A319="",$C319=""),"",$C319-Settings!$B$4)</f>
        <v/>
      </c>
      <c r="M319" s="18" t="str">
        <f>IF($A319="","",IF(K319&lt;=0,"Nil stock",IF($C319="","OK",IF($C319&lt;Settings!$B$4,"Expired",IF(L319&lt;=Settings!$B$5,"Near expiry","OK")))))</f>
        <v/>
      </c>
      <c r="N319" s="22" t="str">
        <f t="shared" si="9"/>
        <v/>
      </c>
      <c r="O319" s="17"/>
    </row>
    <row r="320" spans="1:15" x14ac:dyDescent="0.3">
      <c r="A320" s="17"/>
      <c r="B320" s="17"/>
      <c r="C320" s="20"/>
      <c r="D320" s="17"/>
      <c r="E320" s="17"/>
      <c r="F320" s="20"/>
      <c r="G320" s="17"/>
      <c r="H320" s="21"/>
      <c r="I320" s="21"/>
      <c r="J320" s="18" t="str">
        <f>IF($A320="","",SUMIFS(Issues!$D:$D,Issues!$B:$B,$A320,Issues!$C:$C,$B320))</f>
        <v/>
      </c>
      <c r="K320" s="18" t="str">
        <f t="shared" si="8"/>
        <v/>
      </c>
      <c r="L320" s="18" t="str">
        <f>IF(OR($A320="",$C320=""),"",$C320-Settings!$B$4)</f>
        <v/>
      </c>
      <c r="M320" s="18" t="str">
        <f>IF($A320="","",IF(K320&lt;=0,"Nil stock",IF($C320="","OK",IF($C320&lt;Settings!$B$4,"Expired",IF(L320&lt;=Settings!$B$5,"Near expiry","OK")))))</f>
        <v/>
      </c>
      <c r="N320" s="22" t="str">
        <f t="shared" si="9"/>
        <v/>
      </c>
      <c r="O320" s="17"/>
    </row>
    <row r="321" spans="1:15" x14ac:dyDescent="0.3">
      <c r="A321" s="17"/>
      <c r="B321" s="17"/>
      <c r="C321" s="20"/>
      <c r="D321" s="17"/>
      <c r="E321" s="17"/>
      <c r="F321" s="20"/>
      <c r="G321" s="17"/>
      <c r="H321" s="21"/>
      <c r="I321" s="21"/>
      <c r="J321" s="18" t="str">
        <f>IF($A321="","",SUMIFS(Issues!$D:$D,Issues!$B:$B,$A321,Issues!$C:$C,$B321))</f>
        <v/>
      </c>
      <c r="K321" s="18" t="str">
        <f t="shared" si="8"/>
        <v/>
      </c>
      <c r="L321" s="18" t="str">
        <f>IF(OR($A321="",$C321=""),"",$C321-Settings!$B$4)</f>
        <v/>
      </c>
      <c r="M321" s="18" t="str">
        <f>IF($A321="","",IF(K321&lt;=0,"Nil stock",IF($C321="","OK",IF($C321&lt;Settings!$B$4,"Expired",IF(L321&lt;=Settings!$B$5,"Near expiry","OK")))))</f>
        <v/>
      </c>
      <c r="N321" s="22" t="str">
        <f t="shared" si="9"/>
        <v/>
      </c>
      <c r="O321" s="17"/>
    </row>
    <row r="322" spans="1:15" x14ac:dyDescent="0.3">
      <c r="A322" s="17"/>
      <c r="B322" s="17"/>
      <c r="C322" s="20"/>
      <c r="D322" s="17"/>
      <c r="E322" s="17"/>
      <c r="F322" s="20"/>
      <c r="G322" s="17"/>
      <c r="H322" s="21"/>
      <c r="I322" s="21"/>
      <c r="J322" s="18" t="str">
        <f>IF($A322="","",SUMIFS(Issues!$D:$D,Issues!$B:$B,$A322,Issues!$C:$C,$B322))</f>
        <v/>
      </c>
      <c r="K322" s="18" t="str">
        <f t="shared" si="8"/>
        <v/>
      </c>
      <c r="L322" s="18" t="str">
        <f>IF(OR($A322="",$C322=""),"",$C322-Settings!$B$4)</f>
        <v/>
      </c>
      <c r="M322" s="18" t="str">
        <f>IF($A322="","",IF(K322&lt;=0,"Nil stock",IF($C322="","OK",IF($C322&lt;Settings!$B$4,"Expired",IF(L322&lt;=Settings!$B$5,"Near expiry","OK")))))</f>
        <v/>
      </c>
      <c r="N322" s="22" t="str">
        <f t="shared" si="9"/>
        <v/>
      </c>
      <c r="O322" s="17"/>
    </row>
    <row r="323" spans="1:15" x14ac:dyDescent="0.3">
      <c r="A323" s="17"/>
      <c r="B323" s="17"/>
      <c r="C323" s="20"/>
      <c r="D323" s="17"/>
      <c r="E323" s="17"/>
      <c r="F323" s="20"/>
      <c r="G323" s="17"/>
      <c r="H323" s="21"/>
      <c r="I323" s="21"/>
      <c r="J323" s="18" t="str">
        <f>IF($A323="","",SUMIFS(Issues!$D:$D,Issues!$B:$B,$A323,Issues!$C:$C,$B323))</f>
        <v/>
      </c>
      <c r="K323" s="18" t="str">
        <f t="shared" si="8"/>
        <v/>
      </c>
      <c r="L323" s="18" t="str">
        <f>IF(OR($A323="",$C323=""),"",$C323-Settings!$B$4)</f>
        <v/>
      </c>
      <c r="M323" s="18" t="str">
        <f>IF($A323="","",IF(K323&lt;=0,"Nil stock",IF($C323="","OK",IF($C323&lt;Settings!$B$4,"Expired",IF(L323&lt;=Settings!$B$5,"Near expiry","OK")))))</f>
        <v/>
      </c>
      <c r="N323" s="22" t="str">
        <f t="shared" si="9"/>
        <v/>
      </c>
      <c r="O323" s="17"/>
    </row>
    <row r="324" spans="1:15" x14ac:dyDescent="0.3">
      <c r="A324" s="17"/>
      <c r="B324" s="17"/>
      <c r="C324" s="20"/>
      <c r="D324" s="17"/>
      <c r="E324" s="17"/>
      <c r="F324" s="20"/>
      <c r="G324" s="17"/>
      <c r="H324" s="21"/>
      <c r="I324" s="21"/>
      <c r="J324" s="18" t="str">
        <f>IF($A324="","",SUMIFS(Issues!$D:$D,Issues!$B:$B,$A324,Issues!$C:$C,$B324))</f>
        <v/>
      </c>
      <c r="K324" s="18" t="str">
        <f t="shared" ref="K324:K387" si="10">IF($A324="","",N($G324)-J324)</f>
        <v/>
      </c>
      <c r="L324" s="18" t="str">
        <f>IF(OR($A324="",$C324=""),"",$C324-Settings!$B$4)</f>
        <v/>
      </c>
      <c r="M324" s="18" t="str">
        <f>IF($A324="","",IF(K324&lt;=0,"Nil stock",IF($C324="","OK",IF($C324&lt;Settings!$B$4,"Expired",IF(L324&lt;=Settings!$B$5,"Near expiry","OK")))))</f>
        <v/>
      </c>
      <c r="N324" s="22" t="str">
        <f t="shared" ref="N324:N387" si="11">IF($A324="","",MAX(0,K324)*N($H324))</f>
        <v/>
      </c>
      <c r="O324" s="17"/>
    </row>
    <row r="325" spans="1:15" x14ac:dyDescent="0.3">
      <c r="A325" s="17"/>
      <c r="B325" s="17"/>
      <c r="C325" s="20"/>
      <c r="D325" s="17"/>
      <c r="E325" s="17"/>
      <c r="F325" s="20"/>
      <c r="G325" s="17"/>
      <c r="H325" s="21"/>
      <c r="I325" s="21"/>
      <c r="J325" s="18" t="str">
        <f>IF($A325="","",SUMIFS(Issues!$D:$D,Issues!$B:$B,$A325,Issues!$C:$C,$B325))</f>
        <v/>
      </c>
      <c r="K325" s="18" t="str">
        <f t="shared" si="10"/>
        <v/>
      </c>
      <c r="L325" s="18" t="str">
        <f>IF(OR($A325="",$C325=""),"",$C325-Settings!$B$4)</f>
        <v/>
      </c>
      <c r="M325" s="18" t="str">
        <f>IF($A325="","",IF(K325&lt;=0,"Nil stock",IF($C325="","OK",IF($C325&lt;Settings!$B$4,"Expired",IF(L325&lt;=Settings!$B$5,"Near expiry","OK")))))</f>
        <v/>
      </c>
      <c r="N325" s="22" t="str">
        <f t="shared" si="11"/>
        <v/>
      </c>
      <c r="O325" s="17"/>
    </row>
    <row r="326" spans="1:15" x14ac:dyDescent="0.3">
      <c r="A326" s="17"/>
      <c r="B326" s="17"/>
      <c r="C326" s="20"/>
      <c r="D326" s="17"/>
      <c r="E326" s="17"/>
      <c r="F326" s="20"/>
      <c r="G326" s="17"/>
      <c r="H326" s="21"/>
      <c r="I326" s="21"/>
      <c r="J326" s="18" t="str">
        <f>IF($A326="","",SUMIFS(Issues!$D:$D,Issues!$B:$B,$A326,Issues!$C:$C,$B326))</f>
        <v/>
      </c>
      <c r="K326" s="18" t="str">
        <f t="shared" si="10"/>
        <v/>
      </c>
      <c r="L326" s="18" t="str">
        <f>IF(OR($A326="",$C326=""),"",$C326-Settings!$B$4)</f>
        <v/>
      </c>
      <c r="M326" s="18" t="str">
        <f>IF($A326="","",IF(K326&lt;=0,"Nil stock",IF($C326="","OK",IF($C326&lt;Settings!$B$4,"Expired",IF(L326&lt;=Settings!$B$5,"Near expiry","OK")))))</f>
        <v/>
      </c>
      <c r="N326" s="22" t="str">
        <f t="shared" si="11"/>
        <v/>
      </c>
      <c r="O326" s="17"/>
    </row>
    <row r="327" spans="1:15" x14ac:dyDescent="0.3">
      <c r="A327" s="17"/>
      <c r="B327" s="17"/>
      <c r="C327" s="20"/>
      <c r="D327" s="17"/>
      <c r="E327" s="17"/>
      <c r="F327" s="20"/>
      <c r="G327" s="17"/>
      <c r="H327" s="21"/>
      <c r="I327" s="21"/>
      <c r="J327" s="18" t="str">
        <f>IF($A327="","",SUMIFS(Issues!$D:$D,Issues!$B:$B,$A327,Issues!$C:$C,$B327))</f>
        <v/>
      </c>
      <c r="K327" s="18" t="str">
        <f t="shared" si="10"/>
        <v/>
      </c>
      <c r="L327" s="18" t="str">
        <f>IF(OR($A327="",$C327=""),"",$C327-Settings!$B$4)</f>
        <v/>
      </c>
      <c r="M327" s="18" t="str">
        <f>IF($A327="","",IF(K327&lt;=0,"Nil stock",IF($C327="","OK",IF($C327&lt;Settings!$B$4,"Expired",IF(L327&lt;=Settings!$B$5,"Near expiry","OK")))))</f>
        <v/>
      </c>
      <c r="N327" s="22" t="str">
        <f t="shared" si="11"/>
        <v/>
      </c>
      <c r="O327" s="17"/>
    </row>
    <row r="328" spans="1:15" x14ac:dyDescent="0.3">
      <c r="A328" s="17"/>
      <c r="B328" s="17"/>
      <c r="C328" s="20"/>
      <c r="D328" s="17"/>
      <c r="E328" s="17"/>
      <c r="F328" s="20"/>
      <c r="G328" s="17"/>
      <c r="H328" s="21"/>
      <c r="I328" s="21"/>
      <c r="J328" s="18" t="str">
        <f>IF($A328="","",SUMIFS(Issues!$D:$D,Issues!$B:$B,$A328,Issues!$C:$C,$B328))</f>
        <v/>
      </c>
      <c r="K328" s="18" t="str">
        <f t="shared" si="10"/>
        <v/>
      </c>
      <c r="L328" s="18" t="str">
        <f>IF(OR($A328="",$C328=""),"",$C328-Settings!$B$4)</f>
        <v/>
      </c>
      <c r="M328" s="18" t="str">
        <f>IF($A328="","",IF(K328&lt;=0,"Nil stock",IF($C328="","OK",IF($C328&lt;Settings!$B$4,"Expired",IF(L328&lt;=Settings!$B$5,"Near expiry","OK")))))</f>
        <v/>
      </c>
      <c r="N328" s="22" t="str">
        <f t="shared" si="11"/>
        <v/>
      </c>
      <c r="O328" s="17"/>
    </row>
    <row r="329" spans="1:15" x14ac:dyDescent="0.3">
      <c r="A329" s="17"/>
      <c r="B329" s="17"/>
      <c r="C329" s="20"/>
      <c r="D329" s="17"/>
      <c r="E329" s="17"/>
      <c r="F329" s="20"/>
      <c r="G329" s="17"/>
      <c r="H329" s="21"/>
      <c r="I329" s="21"/>
      <c r="J329" s="18" t="str">
        <f>IF($A329="","",SUMIFS(Issues!$D:$D,Issues!$B:$B,$A329,Issues!$C:$C,$B329))</f>
        <v/>
      </c>
      <c r="K329" s="18" t="str">
        <f t="shared" si="10"/>
        <v/>
      </c>
      <c r="L329" s="18" t="str">
        <f>IF(OR($A329="",$C329=""),"",$C329-Settings!$B$4)</f>
        <v/>
      </c>
      <c r="M329" s="18" t="str">
        <f>IF($A329="","",IF(K329&lt;=0,"Nil stock",IF($C329="","OK",IF($C329&lt;Settings!$B$4,"Expired",IF(L329&lt;=Settings!$B$5,"Near expiry","OK")))))</f>
        <v/>
      </c>
      <c r="N329" s="22" t="str">
        <f t="shared" si="11"/>
        <v/>
      </c>
      <c r="O329" s="17"/>
    </row>
    <row r="330" spans="1:15" x14ac:dyDescent="0.3">
      <c r="A330" s="17"/>
      <c r="B330" s="17"/>
      <c r="C330" s="20"/>
      <c r="D330" s="17"/>
      <c r="E330" s="17"/>
      <c r="F330" s="20"/>
      <c r="G330" s="17"/>
      <c r="H330" s="21"/>
      <c r="I330" s="21"/>
      <c r="J330" s="18" t="str">
        <f>IF($A330="","",SUMIFS(Issues!$D:$D,Issues!$B:$B,$A330,Issues!$C:$C,$B330))</f>
        <v/>
      </c>
      <c r="K330" s="18" t="str">
        <f t="shared" si="10"/>
        <v/>
      </c>
      <c r="L330" s="18" t="str">
        <f>IF(OR($A330="",$C330=""),"",$C330-Settings!$B$4)</f>
        <v/>
      </c>
      <c r="M330" s="18" t="str">
        <f>IF($A330="","",IF(K330&lt;=0,"Nil stock",IF($C330="","OK",IF($C330&lt;Settings!$B$4,"Expired",IF(L330&lt;=Settings!$B$5,"Near expiry","OK")))))</f>
        <v/>
      </c>
      <c r="N330" s="22" t="str">
        <f t="shared" si="11"/>
        <v/>
      </c>
      <c r="O330" s="17"/>
    </row>
    <row r="331" spans="1:15" x14ac:dyDescent="0.3">
      <c r="A331" s="17"/>
      <c r="B331" s="17"/>
      <c r="C331" s="20"/>
      <c r="D331" s="17"/>
      <c r="E331" s="17"/>
      <c r="F331" s="20"/>
      <c r="G331" s="17"/>
      <c r="H331" s="21"/>
      <c r="I331" s="21"/>
      <c r="J331" s="18" t="str">
        <f>IF($A331="","",SUMIFS(Issues!$D:$D,Issues!$B:$B,$A331,Issues!$C:$C,$B331))</f>
        <v/>
      </c>
      <c r="K331" s="18" t="str">
        <f t="shared" si="10"/>
        <v/>
      </c>
      <c r="L331" s="18" t="str">
        <f>IF(OR($A331="",$C331=""),"",$C331-Settings!$B$4)</f>
        <v/>
      </c>
      <c r="M331" s="18" t="str">
        <f>IF($A331="","",IF(K331&lt;=0,"Nil stock",IF($C331="","OK",IF($C331&lt;Settings!$B$4,"Expired",IF(L331&lt;=Settings!$B$5,"Near expiry","OK")))))</f>
        <v/>
      </c>
      <c r="N331" s="22" t="str">
        <f t="shared" si="11"/>
        <v/>
      </c>
      <c r="O331" s="17"/>
    </row>
    <row r="332" spans="1:15" x14ac:dyDescent="0.3">
      <c r="A332" s="17"/>
      <c r="B332" s="17"/>
      <c r="C332" s="20"/>
      <c r="D332" s="17"/>
      <c r="E332" s="17"/>
      <c r="F332" s="20"/>
      <c r="G332" s="17"/>
      <c r="H332" s="21"/>
      <c r="I332" s="21"/>
      <c r="J332" s="18" t="str">
        <f>IF($A332="","",SUMIFS(Issues!$D:$D,Issues!$B:$B,$A332,Issues!$C:$C,$B332))</f>
        <v/>
      </c>
      <c r="K332" s="18" t="str">
        <f t="shared" si="10"/>
        <v/>
      </c>
      <c r="L332" s="18" t="str">
        <f>IF(OR($A332="",$C332=""),"",$C332-Settings!$B$4)</f>
        <v/>
      </c>
      <c r="M332" s="18" t="str">
        <f>IF($A332="","",IF(K332&lt;=0,"Nil stock",IF($C332="","OK",IF($C332&lt;Settings!$B$4,"Expired",IF(L332&lt;=Settings!$B$5,"Near expiry","OK")))))</f>
        <v/>
      </c>
      <c r="N332" s="22" t="str">
        <f t="shared" si="11"/>
        <v/>
      </c>
      <c r="O332" s="17"/>
    </row>
    <row r="333" spans="1:15" x14ac:dyDescent="0.3">
      <c r="A333" s="17"/>
      <c r="B333" s="17"/>
      <c r="C333" s="20"/>
      <c r="D333" s="17"/>
      <c r="E333" s="17"/>
      <c r="F333" s="20"/>
      <c r="G333" s="17"/>
      <c r="H333" s="21"/>
      <c r="I333" s="21"/>
      <c r="J333" s="18" t="str">
        <f>IF($A333="","",SUMIFS(Issues!$D:$D,Issues!$B:$B,$A333,Issues!$C:$C,$B333))</f>
        <v/>
      </c>
      <c r="K333" s="18" t="str">
        <f t="shared" si="10"/>
        <v/>
      </c>
      <c r="L333" s="18" t="str">
        <f>IF(OR($A333="",$C333=""),"",$C333-Settings!$B$4)</f>
        <v/>
      </c>
      <c r="M333" s="18" t="str">
        <f>IF($A333="","",IF(K333&lt;=0,"Nil stock",IF($C333="","OK",IF($C333&lt;Settings!$B$4,"Expired",IF(L333&lt;=Settings!$B$5,"Near expiry","OK")))))</f>
        <v/>
      </c>
      <c r="N333" s="22" t="str">
        <f t="shared" si="11"/>
        <v/>
      </c>
      <c r="O333" s="17"/>
    </row>
    <row r="334" spans="1:15" x14ac:dyDescent="0.3">
      <c r="A334" s="17"/>
      <c r="B334" s="17"/>
      <c r="C334" s="20"/>
      <c r="D334" s="17"/>
      <c r="E334" s="17"/>
      <c r="F334" s="20"/>
      <c r="G334" s="17"/>
      <c r="H334" s="21"/>
      <c r="I334" s="21"/>
      <c r="J334" s="18" t="str">
        <f>IF($A334="","",SUMIFS(Issues!$D:$D,Issues!$B:$B,$A334,Issues!$C:$C,$B334))</f>
        <v/>
      </c>
      <c r="K334" s="18" t="str">
        <f t="shared" si="10"/>
        <v/>
      </c>
      <c r="L334" s="18" t="str">
        <f>IF(OR($A334="",$C334=""),"",$C334-Settings!$B$4)</f>
        <v/>
      </c>
      <c r="M334" s="18" t="str">
        <f>IF($A334="","",IF(K334&lt;=0,"Nil stock",IF($C334="","OK",IF($C334&lt;Settings!$B$4,"Expired",IF(L334&lt;=Settings!$B$5,"Near expiry","OK")))))</f>
        <v/>
      </c>
      <c r="N334" s="22" t="str">
        <f t="shared" si="11"/>
        <v/>
      </c>
      <c r="O334" s="17"/>
    </row>
    <row r="335" spans="1:15" x14ac:dyDescent="0.3">
      <c r="A335" s="17"/>
      <c r="B335" s="17"/>
      <c r="C335" s="20"/>
      <c r="D335" s="17"/>
      <c r="E335" s="17"/>
      <c r="F335" s="20"/>
      <c r="G335" s="17"/>
      <c r="H335" s="21"/>
      <c r="I335" s="21"/>
      <c r="J335" s="18" t="str">
        <f>IF($A335="","",SUMIFS(Issues!$D:$D,Issues!$B:$B,$A335,Issues!$C:$C,$B335))</f>
        <v/>
      </c>
      <c r="K335" s="18" t="str">
        <f t="shared" si="10"/>
        <v/>
      </c>
      <c r="L335" s="18" t="str">
        <f>IF(OR($A335="",$C335=""),"",$C335-Settings!$B$4)</f>
        <v/>
      </c>
      <c r="M335" s="18" t="str">
        <f>IF($A335="","",IF(K335&lt;=0,"Nil stock",IF($C335="","OK",IF($C335&lt;Settings!$B$4,"Expired",IF(L335&lt;=Settings!$B$5,"Near expiry","OK")))))</f>
        <v/>
      </c>
      <c r="N335" s="22" t="str">
        <f t="shared" si="11"/>
        <v/>
      </c>
      <c r="O335" s="17"/>
    </row>
    <row r="336" spans="1:15" x14ac:dyDescent="0.3">
      <c r="A336" s="17"/>
      <c r="B336" s="17"/>
      <c r="C336" s="20"/>
      <c r="D336" s="17"/>
      <c r="E336" s="17"/>
      <c r="F336" s="20"/>
      <c r="G336" s="17"/>
      <c r="H336" s="21"/>
      <c r="I336" s="21"/>
      <c r="J336" s="18" t="str">
        <f>IF($A336="","",SUMIFS(Issues!$D:$D,Issues!$B:$B,$A336,Issues!$C:$C,$B336))</f>
        <v/>
      </c>
      <c r="K336" s="18" t="str">
        <f t="shared" si="10"/>
        <v/>
      </c>
      <c r="L336" s="18" t="str">
        <f>IF(OR($A336="",$C336=""),"",$C336-Settings!$B$4)</f>
        <v/>
      </c>
      <c r="M336" s="18" t="str">
        <f>IF($A336="","",IF(K336&lt;=0,"Nil stock",IF($C336="","OK",IF($C336&lt;Settings!$B$4,"Expired",IF(L336&lt;=Settings!$B$5,"Near expiry","OK")))))</f>
        <v/>
      </c>
      <c r="N336" s="22" t="str">
        <f t="shared" si="11"/>
        <v/>
      </c>
      <c r="O336" s="17"/>
    </row>
    <row r="337" spans="1:15" x14ac:dyDescent="0.3">
      <c r="A337" s="17"/>
      <c r="B337" s="17"/>
      <c r="C337" s="20"/>
      <c r="D337" s="17"/>
      <c r="E337" s="17"/>
      <c r="F337" s="20"/>
      <c r="G337" s="17"/>
      <c r="H337" s="21"/>
      <c r="I337" s="21"/>
      <c r="J337" s="18" t="str">
        <f>IF($A337="","",SUMIFS(Issues!$D:$D,Issues!$B:$B,$A337,Issues!$C:$C,$B337))</f>
        <v/>
      </c>
      <c r="K337" s="18" t="str">
        <f t="shared" si="10"/>
        <v/>
      </c>
      <c r="L337" s="18" t="str">
        <f>IF(OR($A337="",$C337=""),"",$C337-Settings!$B$4)</f>
        <v/>
      </c>
      <c r="M337" s="18" t="str">
        <f>IF($A337="","",IF(K337&lt;=0,"Nil stock",IF($C337="","OK",IF($C337&lt;Settings!$B$4,"Expired",IF(L337&lt;=Settings!$B$5,"Near expiry","OK")))))</f>
        <v/>
      </c>
      <c r="N337" s="22" t="str">
        <f t="shared" si="11"/>
        <v/>
      </c>
      <c r="O337" s="17"/>
    </row>
    <row r="338" spans="1:15" x14ac:dyDescent="0.3">
      <c r="A338" s="17"/>
      <c r="B338" s="17"/>
      <c r="C338" s="20"/>
      <c r="D338" s="17"/>
      <c r="E338" s="17"/>
      <c r="F338" s="20"/>
      <c r="G338" s="17"/>
      <c r="H338" s="21"/>
      <c r="I338" s="21"/>
      <c r="J338" s="18" t="str">
        <f>IF($A338="","",SUMIFS(Issues!$D:$D,Issues!$B:$B,$A338,Issues!$C:$C,$B338))</f>
        <v/>
      </c>
      <c r="K338" s="18" t="str">
        <f t="shared" si="10"/>
        <v/>
      </c>
      <c r="L338" s="18" t="str">
        <f>IF(OR($A338="",$C338=""),"",$C338-Settings!$B$4)</f>
        <v/>
      </c>
      <c r="M338" s="18" t="str">
        <f>IF($A338="","",IF(K338&lt;=0,"Nil stock",IF($C338="","OK",IF($C338&lt;Settings!$B$4,"Expired",IF(L338&lt;=Settings!$B$5,"Near expiry","OK")))))</f>
        <v/>
      </c>
      <c r="N338" s="22" t="str">
        <f t="shared" si="11"/>
        <v/>
      </c>
      <c r="O338" s="17"/>
    </row>
    <row r="339" spans="1:15" x14ac:dyDescent="0.3">
      <c r="A339" s="17"/>
      <c r="B339" s="17"/>
      <c r="C339" s="20"/>
      <c r="D339" s="17"/>
      <c r="E339" s="17"/>
      <c r="F339" s="20"/>
      <c r="G339" s="17"/>
      <c r="H339" s="21"/>
      <c r="I339" s="21"/>
      <c r="J339" s="18" t="str">
        <f>IF($A339="","",SUMIFS(Issues!$D:$D,Issues!$B:$B,$A339,Issues!$C:$C,$B339))</f>
        <v/>
      </c>
      <c r="K339" s="18" t="str">
        <f t="shared" si="10"/>
        <v/>
      </c>
      <c r="L339" s="18" t="str">
        <f>IF(OR($A339="",$C339=""),"",$C339-Settings!$B$4)</f>
        <v/>
      </c>
      <c r="M339" s="18" t="str">
        <f>IF($A339="","",IF(K339&lt;=0,"Nil stock",IF($C339="","OK",IF($C339&lt;Settings!$B$4,"Expired",IF(L339&lt;=Settings!$B$5,"Near expiry","OK")))))</f>
        <v/>
      </c>
      <c r="N339" s="22" t="str">
        <f t="shared" si="11"/>
        <v/>
      </c>
      <c r="O339" s="17"/>
    </row>
    <row r="340" spans="1:15" x14ac:dyDescent="0.3">
      <c r="A340" s="17"/>
      <c r="B340" s="17"/>
      <c r="C340" s="20"/>
      <c r="D340" s="17"/>
      <c r="E340" s="17"/>
      <c r="F340" s="20"/>
      <c r="G340" s="17"/>
      <c r="H340" s="21"/>
      <c r="I340" s="21"/>
      <c r="J340" s="18" t="str">
        <f>IF($A340="","",SUMIFS(Issues!$D:$D,Issues!$B:$B,$A340,Issues!$C:$C,$B340))</f>
        <v/>
      </c>
      <c r="K340" s="18" t="str">
        <f t="shared" si="10"/>
        <v/>
      </c>
      <c r="L340" s="18" t="str">
        <f>IF(OR($A340="",$C340=""),"",$C340-Settings!$B$4)</f>
        <v/>
      </c>
      <c r="M340" s="18" t="str">
        <f>IF($A340="","",IF(K340&lt;=0,"Nil stock",IF($C340="","OK",IF($C340&lt;Settings!$B$4,"Expired",IF(L340&lt;=Settings!$B$5,"Near expiry","OK")))))</f>
        <v/>
      </c>
      <c r="N340" s="22" t="str">
        <f t="shared" si="11"/>
        <v/>
      </c>
      <c r="O340" s="17"/>
    </row>
    <row r="341" spans="1:15" x14ac:dyDescent="0.3">
      <c r="A341" s="17"/>
      <c r="B341" s="17"/>
      <c r="C341" s="20"/>
      <c r="D341" s="17"/>
      <c r="E341" s="17"/>
      <c r="F341" s="20"/>
      <c r="G341" s="17"/>
      <c r="H341" s="21"/>
      <c r="I341" s="21"/>
      <c r="J341" s="18" t="str">
        <f>IF($A341="","",SUMIFS(Issues!$D:$D,Issues!$B:$B,$A341,Issues!$C:$C,$B341))</f>
        <v/>
      </c>
      <c r="K341" s="18" t="str">
        <f t="shared" si="10"/>
        <v/>
      </c>
      <c r="L341" s="18" t="str">
        <f>IF(OR($A341="",$C341=""),"",$C341-Settings!$B$4)</f>
        <v/>
      </c>
      <c r="M341" s="18" t="str">
        <f>IF($A341="","",IF(K341&lt;=0,"Nil stock",IF($C341="","OK",IF($C341&lt;Settings!$B$4,"Expired",IF(L341&lt;=Settings!$B$5,"Near expiry","OK")))))</f>
        <v/>
      </c>
      <c r="N341" s="22" t="str">
        <f t="shared" si="11"/>
        <v/>
      </c>
      <c r="O341" s="17"/>
    </row>
    <row r="342" spans="1:15" x14ac:dyDescent="0.3">
      <c r="A342" s="17"/>
      <c r="B342" s="17"/>
      <c r="C342" s="20"/>
      <c r="D342" s="17"/>
      <c r="E342" s="17"/>
      <c r="F342" s="20"/>
      <c r="G342" s="17"/>
      <c r="H342" s="21"/>
      <c r="I342" s="21"/>
      <c r="J342" s="18" t="str">
        <f>IF($A342="","",SUMIFS(Issues!$D:$D,Issues!$B:$B,$A342,Issues!$C:$C,$B342))</f>
        <v/>
      </c>
      <c r="K342" s="18" t="str">
        <f t="shared" si="10"/>
        <v/>
      </c>
      <c r="L342" s="18" t="str">
        <f>IF(OR($A342="",$C342=""),"",$C342-Settings!$B$4)</f>
        <v/>
      </c>
      <c r="M342" s="18" t="str">
        <f>IF($A342="","",IF(K342&lt;=0,"Nil stock",IF($C342="","OK",IF($C342&lt;Settings!$B$4,"Expired",IF(L342&lt;=Settings!$B$5,"Near expiry","OK")))))</f>
        <v/>
      </c>
      <c r="N342" s="22" t="str">
        <f t="shared" si="11"/>
        <v/>
      </c>
      <c r="O342" s="17"/>
    </row>
    <row r="343" spans="1:15" x14ac:dyDescent="0.3">
      <c r="A343" s="17"/>
      <c r="B343" s="17"/>
      <c r="C343" s="20"/>
      <c r="D343" s="17"/>
      <c r="E343" s="17"/>
      <c r="F343" s="20"/>
      <c r="G343" s="17"/>
      <c r="H343" s="21"/>
      <c r="I343" s="21"/>
      <c r="J343" s="18" t="str">
        <f>IF($A343="","",SUMIFS(Issues!$D:$D,Issues!$B:$B,$A343,Issues!$C:$C,$B343))</f>
        <v/>
      </c>
      <c r="K343" s="18" t="str">
        <f t="shared" si="10"/>
        <v/>
      </c>
      <c r="L343" s="18" t="str">
        <f>IF(OR($A343="",$C343=""),"",$C343-Settings!$B$4)</f>
        <v/>
      </c>
      <c r="M343" s="18" t="str">
        <f>IF($A343="","",IF(K343&lt;=0,"Nil stock",IF($C343="","OK",IF($C343&lt;Settings!$B$4,"Expired",IF(L343&lt;=Settings!$B$5,"Near expiry","OK")))))</f>
        <v/>
      </c>
      <c r="N343" s="22" t="str">
        <f t="shared" si="11"/>
        <v/>
      </c>
      <c r="O343" s="17"/>
    </row>
    <row r="344" spans="1:15" x14ac:dyDescent="0.3">
      <c r="A344" s="17"/>
      <c r="B344" s="17"/>
      <c r="C344" s="20"/>
      <c r="D344" s="17"/>
      <c r="E344" s="17"/>
      <c r="F344" s="20"/>
      <c r="G344" s="17"/>
      <c r="H344" s="21"/>
      <c r="I344" s="21"/>
      <c r="J344" s="18" t="str">
        <f>IF($A344="","",SUMIFS(Issues!$D:$D,Issues!$B:$B,$A344,Issues!$C:$C,$B344))</f>
        <v/>
      </c>
      <c r="K344" s="18" t="str">
        <f t="shared" si="10"/>
        <v/>
      </c>
      <c r="L344" s="18" t="str">
        <f>IF(OR($A344="",$C344=""),"",$C344-Settings!$B$4)</f>
        <v/>
      </c>
      <c r="M344" s="18" t="str">
        <f>IF($A344="","",IF(K344&lt;=0,"Nil stock",IF($C344="","OK",IF($C344&lt;Settings!$B$4,"Expired",IF(L344&lt;=Settings!$B$5,"Near expiry","OK")))))</f>
        <v/>
      </c>
      <c r="N344" s="22" t="str">
        <f t="shared" si="11"/>
        <v/>
      </c>
      <c r="O344" s="17"/>
    </row>
    <row r="345" spans="1:15" x14ac:dyDescent="0.3">
      <c r="A345" s="17"/>
      <c r="B345" s="17"/>
      <c r="C345" s="20"/>
      <c r="D345" s="17"/>
      <c r="E345" s="17"/>
      <c r="F345" s="20"/>
      <c r="G345" s="17"/>
      <c r="H345" s="21"/>
      <c r="I345" s="21"/>
      <c r="J345" s="18" t="str">
        <f>IF($A345="","",SUMIFS(Issues!$D:$D,Issues!$B:$B,$A345,Issues!$C:$C,$B345))</f>
        <v/>
      </c>
      <c r="K345" s="18" t="str">
        <f t="shared" si="10"/>
        <v/>
      </c>
      <c r="L345" s="18" t="str">
        <f>IF(OR($A345="",$C345=""),"",$C345-Settings!$B$4)</f>
        <v/>
      </c>
      <c r="M345" s="18" t="str">
        <f>IF($A345="","",IF(K345&lt;=0,"Nil stock",IF($C345="","OK",IF($C345&lt;Settings!$B$4,"Expired",IF(L345&lt;=Settings!$B$5,"Near expiry","OK")))))</f>
        <v/>
      </c>
      <c r="N345" s="22" t="str">
        <f t="shared" si="11"/>
        <v/>
      </c>
      <c r="O345" s="17"/>
    </row>
    <row r="346" spans="1:15" x14ac:dyDescent="0.3">
      <c r="A346" s="17"/>
      <c r="B346" s="17"/>
      <c r="C346" s="20"/>
      <c r="D346" s="17"/>
      <c r="E346" s="17"/>
      <c r="F346" s="20"/>
      <c r="G346" s="17"/>
      <c r="H346" s="21"/>
      <c r="I346" s="21"/>
      <c r="J346" s="18" t="str">
        <f>IF($A346="","",SUMIFS(Issues!$D:$D,Issues!$B:$B,$A346,Issues!$C:$C,$B346))</f>
        <v/>
      </c>
      <c r="K346" s="18" t="str">
        <f t="shared" si="10"/>
        <v/>
      </c>
      <c r="L346" s="18" t="str">
        <f>IF(OR($A346="",$C346=""),"",$C346-Settings!$B$4)</f>
        <v/>
      </c>
      <c r="M346" s="18" t="str">
        <f>IF($A346="","",IF(K346&lt;=0,"Nil stock",IF($C346="","OK",IF($C346&lt;Settings!$B$4,"Expired",IF(L346&lt;=Settings!$B$5,"Near expiry","OK")))))</f>
        <v/>
      </c>
      <c r="N346" s="22" t="str">
        <f t="shared" si="11"/>
        <v/>
      </c>
      <c r="O346" s="17"/>
    </row>
    <row r="347" spans="1:15" x14ac:dyDescent="0.3">
      <c r="A347" s="17"/>
      <c r="B347" s="17"/>
      <c r="C347" s="20"/>
      <c r="D347" s="17"/>
      <c r="E347" s="17"/>
      <c r="F347" s="20"/>
      <c r="G347" s="17"/>
      <c r="H347" s="21"/>
      <c r="I347" s="21"/>
      <c r="J347" s="18" t="str">
        <f>IF($A347="","",SUMIFS(Issues!$D:$D,Issues!$B:$B,$A347,Issues!$C:$C,$B347))</f>
        <v/>
      </c>
      <c r="K347" s="18" t="str">
        <f t="shared" si="10"/>
        <v/>
      </c>
      <c r="L347" s="18" t="str">
        <f>IF(OR($A347="",$C347=""),"",$C347-Settings!$B$4)</f>
        <v/>
      </c>
      <c r="M347" s="18" t="str">
        <f>IF($A347="","",IF(K347&lt;=0,"Nil stock",IF($C347="","OK",IF($C347&lt;Settings!$B$4,"Expired",IF(L347&lt;=Settings!$B$5,"Near expiry","OK")))))</f>
        <v/>
      </c>
      <c r="N347" s="22" t="str">
        <f t="shared" si="11"/>
        <v/>
      </c>
      <c r="O347" s="17"/>
    </row>
    <row r="348" spans="1:15" x14ac:dyDescent="0.3">
      <c r="A348" s="17"/>
      <c r="B348" s="17"/>
      <c r="C348" s="20"/>
      <c r="D348" s="17"/>
      <c r="E348" s="17"/>
      <c r="F348" s="20"/>
      <c r="G348" s="17"/>
      <c r="H348" s="21"/>
      <c r="I348" s="21"/>
      <c r="J348" s="18" t="str">
        <f>IF($A348="","",SUMIFS(Issues!$D:$D,Issues!$B:$B,$A348,Issues!$C:$C,$B348))</f>
        <v/>
      </c>
      <c r="K348" s="18" t="str">
        <f t="shared" si="10"/>
        <v/>
      </c>
      <c r="L348" s="18" t="str">
        <f>IF(OR($A348="",$C348=""),"",$C348-Settings!$B$4)</f>
        <v/>
      </c>
      <c r="M348" s="18" t="str">
        <f>IF($A348="","",IF(K348&lt;=0,"Nil stock",IF($C348="","OK",IF($C348&lt;Settings!$B$4,"Expired",IF(L348&lt;=Settings!$B$5,"Near expiry","OK")))))</f>
        <v/>
      </c>
      <c r="N348" s="22" t="str">
        <f t="shared" si="11"/>
        <v/>
      </c>
      <c r="O348" s="17"/>
    </row>
    <row r="349" spans="1:15" x14ac:dyDescent="0.3">
      <c r="A349" s="17"/>
      <c r="B349" s="17"/>
      <c r="C349" s="20"/>
      <c r="D349" s="17"/>
      <c r="E349" s="17"/>
      <c r="F349" s="20"/>
      <c r="G349" s="17"/>
      <c r="H349" s="21"/>
      <c r="I349" s="21"/>
      <c r="J349" s="18" t="str">
        <f>IF($A349="","",SUMIFS(Issues!$D:$D,Issues!$B:$B,$A349,Issues!$C:$C,$B349))</f>
        <v/>
      </c>
      <c r="K349" s="18" t="str">
        <f t="shared" si="10"/>
        <v/>
      </c>
      <c r="L349" s="18" t="str">
        <f>IF(OR($A349="",$C349=""),"",$C349-Settings!$B$4)</f>
        <v/>
      </c>
      <c r="M349" s="18" t="str">
        <f>IF($A349="","",IF(K349&lt;=0,"Nil stock",IF($C349="","OK",IF($C349&lt;Settings!$B$4,"Expired",IF(L349&lt;=Settings!$B$5,"Near expiry","OK")))))</f>
        <v/>
      </c>
      <c r="N349" s="22" t="str">
        <f t="shared" si="11"/>
        <v/>
      </c>
      <c r="O349" s="17"/>
    </row>
    <row r="350" spans="1:15" x14ac:dyDescent="0.3">
      <c r="A350" s="17"/>
      <c r="B350" s="17"/>
      <c r="C350" s="20"/>
      <c r="D350" s="17"/>
      <c r="E350" s="17"/>
      <c r="F350" s="20"/>
      <c r="G350" s="17"/>
      <c r="H350" s="21"/>
      <c r="I350" s="21"/>
      <c r="J350" s="18" t="str">
        <f>IF($A350="","",SUMIFS(Issues!$D:$D,Issues!$B:$B,$A350,Issues!$C:$C,$B350))</f>
        <v/>
      </c>
      <c r="K350" s="18" t="str">
        <f t="shared" si="10"/>
        <v/>
      </c>
      <c r="L350" s="18" t="str">
        <f>IF(OR($A350="",$C350=""),"",$C350-Settings!$B$4)</f>
        <v/>
      </c>
      <c r="M350" s="18" t="str">
        <f>IF($A350="","",IF(K350&lt;=0,"Nil stock",IF($C350="","OK",IF($C350&lt;Settings!$B$4,"Expired",IF(L350&lt;=Settings!$B$5,"Near expiry","OK")))))</f>
        <v/>
      </c>
      <c r="N350" s="22" t="str">
        <f t="shared" si="11"/>
        <v/>
      </c>
      <c r="O350" s="17"/>
    </row>
    <row r="351" spans="1:15" x14ac:dyDescent="0.3">
      <c r="A351" s="17"/>
      <c r="B351" s="17"/>
      <c r="C351" s="20"/>
      <c r="D351" s="17"/>
      <c r="E351" s="17"/>
      <c r="F351" s="20"/>
      <c r="G351" s="17"/>
      <c r="H351" s="21"/>
      <c r="I351" s="21"/>
      <c r="J351" s="18" t="str">
        <f>IF($A351="","",SUMIFS(Issues!$D:$D,Issues!$B:$B,$A351,Issues!$C:$C,$B351))</f>
        <v/>
      </c>
      <c r="K351" s="18" t="str">
        <f t="shared" si="10"/>
        <v/>
      </c>
      <c r="L351" s="18" t="str">
        <f>IF(OR($A351="",$C351=""),"",$C351-Settings!$B$4)</f>
        <v/>
      </c>
      <c r="M351" s="18" t="str">
        <f>IF($A351="","",IF(K351&lt;=0,"Nil stock",IF($C351="","OK",IF($C351&lt;Settings!$B$4,"Expired",IF(L351&lt;=Settings!$B$5,"Near expiry","OK")))))</f>
        <v/>
      </c>
      <c r="N351" s="22" t="str">
        <f t="shared" si="11"/>
        <v/>
      </c>
      <c r="O351" s="17"/>
    </row>
    <row r="352" spans="1:15" x14ac:dyDescent="0.3">
      <c r="A352" s="17"/>
      <c r="B352" s="17"/>
      <c r="C352" s="20"/>
      <c r="D352" s="17"/>
      <c r="E352" s="17"/>
      <c r="F352" s="20"/>
      <c r="G352" s="17"/>
      <c r="H352" s="21"/>
      <c r="I352" s="21"/>
      <c r="J352" s="18" t="str">
        <f>IF($A352="","",SUMIFS(Issues!$D:$D,Issues!$B:$B,$A352,Issues!$C:$C,$B352))</f>
        <v/>
      </c>
      <c r="K352" s="18" t="str">
        <f t="shared" si="10"/>
        <v/>
      </c>
      <c r="L352" s="18" t="str">
        <f>IF(OR($A352="",$C352=""),"",$C352-Settings!$B$4)</f>
        <v/>
      </c>
      <c r="M352" s="18" t="str">
        <f>IF($A352="","",IF(K352&lt;=0,"Nil stock",IF($C352="","OK",IF($C352&lt;Settings!$B$4,"Expired",IF(L352&lt;=Settings!$B$5,"Near expiry","OK")))))</f>
        <v/>
      </c>
      <c r="N352" s="22" t="str">
        <f t="shared" si="11"/>
        <v/>
      </c>
      <c r="O352" s="17"/>
    </row>
    <row r="353" spans="1:15" x14ac:dyDescent="0.3">
      <c r="A353" s="17"/>
      <c r="B353" s="17"/>
      <c r="C353" s="20"/>
      <c r="D353" s="17"/>
      <c r="E353" s="17"/>
      <c r="F353" s="20"/>
      <c r="G353" s="17"/>
      <c r="H353" s="21"/>
      <c r="I353" s="21"/>
      <c r="J353" s="18" t="str">
        <f>IF($A353="","",SUMIFS(Issues!$D:$D,Issues!$B:$B,$A353,Issues!$C:$C,$B353))</f>
        <v/>
      </c>
      <c r="K353" s="18" t="str">
        <f t="shared" si="10"/>
        <v/>
      </c>
      <c r="L353" s="18" t="str">
        <f>IF(OR($A353="",$C353=""),"",$C353-Settings!$B$4)</f>
        <v/>
      </c>
      <c r="M353" s="18" t="str">
        <f>IF($A353="","",IF(K353&lt;=0,"Nil stock",IF($C353="","OK",IF($C353&lt;Settings!$B$4,"Expired",IF(L353&lt;=Settings!$B$5,"Near expiry","OK")))))</f>
        <v/>
      </c>
      <c r="N353" s="22" t="str">
        <f t="shared" si="11"/>
        <v/>
      </c>
      <c r="O353" s="17"/>
    </row>
    <row r="354" spans="1:15" x14ac:dyDescent="0.3">
      <c r="A354" s="17"/>
      <c r="B354" s="17"/>
      <c r="C354" s="20"/>
      <c r="D354" s="17"/>
      <c r="E354" s="17"/>
      <c r="F354" s="20"/>
      <c r="G354" s="17"/>
      <c r="H354" s="21"/>
      <c r="I354" s="21"/>
      <c r="J354" s="18" t="str">
        <f>IF($A354="","",SUMIFS(Issues!$D:$D,Issues!$B:$B,$A354,Issues!$C:$C,$B354))</f>
        <v/>
      </c>
      <c r="K354" s="18" t="str">
        <f t="shared" si="10"/>
        <v/>
      </c>
      <c r="L354" s="18" t="str">
        <f>IF(OR($A354="",$C354=""),"",$C354-Settings!$B$4)</f>
        <v/>
      </c>
      <c r="M354" s="18" t="str">
        <f>IF($A354="","",IF(K354&lt;=0,"Nil stock",IF($C354="","OK",IF($C354&lt;Settings!$B$4,"Expired",IF(L354&lt;=Settings!$B$5,"Near expiry","OK")))))</f>
        <v/>
      </c>
      <c r="N354" s="22" t="str">
        <f t="shared" si="11"/>
        <v/>
      </c>
      <c r="O354" s="17"/>
    </row>
    <row r="355" spans="1:15" x14ac:dyDescent="0.3">
      <c r="A355" s="17"/>
      <c r="B355" s="17"/>
      <c r="C355" s="20"/>
      <c r="D355" s="17"/>
      <c r="E355" s="17"/>
      <c r="F355" s="20"/>
      <c r="G355" s="17"/>
      <c r="H355" s="21"/>
      <c r="I355" s="21"/>
      <c r="J355" s="18" t="str">
        <f>IF($A355="","",SUMIFS(Issues!$D:$D,Issues!$B:$B,$A355,Issues!$C:$C,$B355))</f>
        <v/>
      </c>
      <c r="K355" s="18" t="str">
        <f t="shared" si="10"/>
        <v/>
      </c>
      <c r="L355" s="18" t="str">
        <f>IF(OR($A355="",$C355=""),"",$C355-Settings!$B$4)</f>
        <v/>
      </c>
      <c r="M355" s="18" t="str">
        <f>IF($A355="","",IF(K355&lt;=0,"Nil stock",IF($C355="","OK",IF($C355&lt;Settings!$B$4,"Expired",IF(L355&lt;=Settings!$B$5,"Near expiry","OK")))))</f>
        <v/>
      </c>
      <c r="N355" s="22" t="str">
        <f t="shared" si="11"/>
        <v/>
      </c>
      <c r="O355" s="17"/>
    </row>
    <row r="356" spans="1:15" x14ac:dyDescent="0.3">
      <c r="A356" s="17"/>
      <c r="B356" s="17"/>
      <c r="C356" s="20"/>
      <c r="D356" s="17"/>
      <c r="E356" s="17"/>
      <c r="F356" s="20"/>
      <c r="G356" s="17"/>
      <c r="H356" s="21"/>
      <c r="I356" s="21"/>
      <c r="J356" s="18" t="str">
        <f>IF($A356="","",SUMIFS(Issues!$D:$D,Issues!$B:$B,$A356,Issues!$C:$C,$B356))</f>
        <v/>
      </c>
      <c r="K356" s="18" t="str">
        <f t="shared" si="10"/>
        <v/>
      </c>
      <c r="L356" s="18" t="str">
        <f>IF(OR($A356="",$C356=""),"",$C356-Settings!$B$4)</f>
        <v/>
      </c>
      <c r="M356" s="18" t="str">
        <f>IF($A356="","",IF(K356&lt;=0,"Nil stock",IF($C356="","OK",IF($C356&lt;Settings!$B$4,"Expired",IF(L356&lt;=Settings!$B$5,"Near expiry","OK")))))</f>
        <v/>
      </c>
      <c r="N356" s="22" t="str">
        <f t="shared" si="11"/>
        <v/>
      </c>
      <c r="O356" s="17"/>
    </row>
    <row r="357" spans="1:15" x14ac:dyDescent="0.3">
      <c r="A357" s="17"/>
      <c r="B357" s="17"/>
      <c r="C357" s="20"/>
      <c r="D357" s="17"/>
      <c r="E357" s="17"/>
      <c r="F357" s="20"/>
      <c r="G357" s="17"/>
      <c r="H357" s="21"/>
      <c r="I357" s="21"/>
      <c r="J357" s="18" t="str">
        <f>IF($A357="","",SUMIFS(Issues!$D:$D,Issues!$B:$B,$A357,Issues!$C:$C,$B357))</f>
        <v/>
      </c>
      <c r="K357" s="18" t="str">
        <f t="shared" si="10"/>
        <v/>
      </c>
      <c r="L357" s="18" t="str">
        <f>IF(OR($A357="",$C357=""),"",$C357-Settings!$B$4)</f>
        <v/>
      </c>
      <c r="M357" s="18" t="str">
        <f>IF($A357="","",IF(K357&lt;=0,"Nil stock",IF($C357="","OK",IF($C357&lt;Settings!$B$4,"Expired",IF(L357&lt;=Settings!$B$5,"Near expiry","OK")))))</f>
        <v/>
      </c>
      <c r="N357" s="22" t="str">
        <f t="shared" si="11"/>
        <v/>
      </c>
      <c r="O357" s="17"/>
    </row>
    <row r="358" spans="1:15" x14ac:dyDescent="0.3">
      <c r="A358" s="17"/>
      <c r="B358" s="17"/>
      <c r="C358" s="20"/>
      <c r="D358" s="17"/>
      <c r="E358" s="17"/>
      <c r="F358" s="20"/>
      <c r="G358" s="17"/>
      <c r="H358" s="21"/>
      <c r="I358" s="21"/>
      <c r="J358" s="18" t="str">
        <f>IF($A358="","",SUMIFS(Issues!$D:$D,Issues!$B:$B,$A358,Issues!$C:$C,$B358))</f>
        <v/>
      </c>
      <c r="K358" s="18" t="str">
        <f t="shared" si="10"/>
        <v/>
      </c>
      <c r="L358" s="18" t="str">
        <f>IF(OR($A358="",$C358=""),"",$C358-Settings!$B$4)</f>
        <v/>
      </c>
      <c r="M358" s="18" t="str">
        <f>IF($A358="","",IF(K358&lt;=0,"Nil stock",IF($C358="","OK",IF($C358&lt;Settings!$B$4,"Expired",IF(L358&lt;=Settings!$B$5,"Near expiry","OK")))))</f>
        <v/>
      </c>
      <c r="N358" s="22" t="str">
        <f t="shared" si="11"/>
        <v/>
      </c>
      <c r="O358" s="17"/>
    </row>
    <row r="359" spans="1:15" x14ac:dyDescent="0.3">
      <c r="A359" s="17"/>
      <c r="B359" s="17"/>
      <c r="C359" s="20"/>
      <c r="D359" s="17"/>
      <c r="E359" s="17"/>
      <c r="F359" s="20"/>
      <c r="G359" s="17"/>
      <c r="H359" s="21"/>
      <c r="I359" s="21"/>
      <c r="J359" s="18" t="str">
        <f>IF($A359="","",SUMIFS(Issues!$D:$D,Issues!$B:$B,$A359,Issues!$C:$C,$B359))</f>
        <v/>
      </c>
      <c r="K359" s="18" t="str">
        <f t="shared" si="10"/>
        <v/>
      </c>
      <c r="L359" s="18" t="str">
        <f>IF(OR($A359="",$C359=""),"",$C359-Settings!$B$4)</f>
        <v/>
      </c>
      <c r="M359" s="18" t="str">
        <f>IF($A359="","",IF(K359&lt;=0,"Nil stock",IF($C359="","OK",IF($C359&lt;Settings!$B$4,"Expired",IF(L359&lt;=Settings!$B$5,"Near expiry","OK")))))</f>
        <v/>
      </c>
      <c r="N359" s="22" t="str">
        <f t="shared" si="11"/>
        <v/>
      </c>
      <c r="O359" s="17"/>
    </row>
    <row r="360" spans="1:15" x14ac:dyDescent="0.3">
      <c r="A360" s="17"/>
      <c r="B360" s="17"/>
      <c r="C360" s="20"/>
      <c r="D360" s="17"/>
      <c r="E360" s="17"/>
      <c r="F360" s="20"/>
      <c r="G360" s="17"/>
      <c r="H360" s="21"/>
      <c r="I360" s="21"/>
      <c r="J360" s="18" t="str">
        <f>IF($A360="","",SUMIFS(Issues!$D:$D,Issues!$B:$B,$A360,Issues!$C:$C,$B360))</f>
        <v/>
      </c>
      <c r="K360" s="18" t="str">
        <f t="shared" si="10"/>
        <v/>
      </c>
      <c r="L360" s="18" t="str">
        <f>IF(OR($A360="",$C360=""),"",$C360-Settings!$B$4)</f>
        <v/>
      </c>
      <c r="M360" s="18" t="str">
        <f>IF($A360="","",IF(K360&lt;=0,"Nil stock",IF($C360="","OK",IF($C360&lt;Settings!$B$4,"Expired",IF(L360&lt;=Settings!$B$5,"Near expiry","OK")))))</f>
        <v/>
      </c>
      <c r="N360" s="22" t="str">
        <f t="shared" si="11"/>
        <v/>
      </c>
      <c r="O360" s="17"/>
    </row>
    <row r="361" spans="1:15" x14ac:dyDescent="0.3">
      <c r="A361" s="17"/>
      <c r="B361" s="17"/>
      <c r="C361" s="20"/>
      <c r="D361" s="17"/>
      <c r="E361" s="17"/>
      <c r="F361" s="20"/>
      <c r="G361" s="17"/>
      <c r="H361" s="21"/>
      <c r="I361" s="21"/>
      <c r="J361" s="18" t="str">
        <f>IF($A361="","",SUMIFS(Issues!$D:$D,Issues!$B:$B,$A361,Issues!$C:$C,$B361))</f>
        <v/>
      </c>
      <c r="K361" s="18" t="str">
        <f t="shared" si="10"/>
        <v/>
      </c>
      <c r="L361" s="18" t="str">
        <f>IF(OR($A361="",$C361=""),"",$C361-Settings!$B$4)</f>
        <v/>
      </c>
      <c r="M361" s="18" t="str">
        <f>IF($A361="","",IF(K361&lt;=0,"Nil stock",IF($C361="","OK",IF($C361&lt;Settings!$B$4,"Expired",IF(L361&lt;=Settings!$B$5,"Near expiry","OK")))))</f>
        <v/>
      </c>
      <c r="N361" s="22" t="str">
        <f t="shared" si="11"/>
        <v/>
      </c>
      <c r="O361" s="17"/>
    </row>
    <row r="362" spans="1:15" x14ac:dyDescent="0.3">
      <c r="A362" s="17"/>
      <c r="B362" s="17"/>
      <c r="C362" s="20"/>
      <c r="D362" s="17"/>
      <c r="E362" s="17"/>
      <c r="F362" s="20"/>
      <c r="G362" s="17"/>
      <c r="H362" s="21"/>
      <c r="I362" s="21"/>
      <c r="J362" s="18" t="str">
        <f>IF($A362="","",SUMIFS(Issues!$D:$D,Issues!$B:$B,$A362,Issues!$C:$C,$B362))</f>
        <v/>
      </c>
      <c r="K362" s="18" t="str">
        <f t="shared" si="10"/>
        <v/>
      </c>
      <c r="L362" s="18" t="str">
        <f>IF(OR($A362="",$C362=""),"",$C362-Settings!$B$4)</f>
        <v/>
      </c>
      <c r="M362" s="18" t="str">
        <f>IF($A362="","",IF(K362&lt;=0,"Nil stock",IF($C362="","OK",IF($C362&lt;Settings!$B$4,"Expired",IF(L362&lt;=Settings!$B$5,"Near expiry","OK")))))</f>
        <v/>
      </c>
      <c r="N362" s="22" t="str">
        <f t="shared" si="11"/>
        <v/>
      </c>
      <c r="O362" s="17"/>
    </row>
    <row r="363" spans="1:15" x14ac:dyDescent="0.3">
      <c r="A363" s="17"/>
      <c r="B363" s="17"/>
      <c r="C363" s="20"/>
      <c r="D363" s="17"/>
      <c r="E363" s="17"/>
      <c r="F363" s="20"/>
      <c r="G363" s="17"/>
      <c r="H363" s="21"/>
      <c r="I363" s="21"/>
      <c r="J363" s="18" t="str">
        <f>IF($A363="","",SUMIFS(Issues!$D:$D,Issues!$B:$B,$A363,Issues!$C:$C,$B363))</f>
        <v/>
      </c>
      <c r="K363" s="18" t="str">
        <f t="shared" si="10"/>
        <v/>
      </c>
      <c r="L363" s="18" t="str">
        <f>IF(OR($A363="",$C363=""),"",$C363-Settings!$B$4)</f>
        <v/>
      </c>
      <c r="M363" s="18" t="str">
        <f>IF($A363="","",IF(K363&lt;=0,"Nil stock",IF($C363="","OK",IF($C363&lt;Settings!$B$4,"Expired",IF(L363&lt;=Settings!$B$5,"Near expiry","OK")))))</f>
        <v/>
      </c>
      <c r="N363" s="22" t="str">
        <f t="shared" si="11"/>
        <v/>
      </c>
      <c r="O363" s="17"/>
    </row>
    <row r="364" spans="1:15" x14ac:dyDescent="0.3">
      <c r="A364" s="17"/>
      <c r="B364" s="17"/>
      <c r="C364" s="20"/>
      <c r="D364" s="17"/>
      <c r="E364" s="17"/>
      <c r="F364" s="20"/>
      <c r="G364" s="17"/>
      <c r="H364" s="21"/>
      <c r="I364" s="21"/>
      <c r="J364" s="18" t="str">
        <f>IF($A364="","",SUMIFS(Issues!$D:$D,Issues!$B:$B,$A364,Issues!$C:$C,$B364))</f>
        <v/>
      </c>
      <c r="K364" s="18" t="str">
        <f t="shared" si="10"/>
        <v/>
      </c>
      <c r="L364" s="18" t="str">
        <f>IF(OR($A364="",$C364=""),"",$C364-Settings!$B$4)</f>
        <v/>
      </c>
      <c r="M364" s="18" t="str">
        <f>IF($A364="","",IF(K364&lt;=0,"Nil stock",IF($C364="","OK",IF($C364&lt;Settings!$B$4,"Expired",IF(L364&lt;=Settings!$B$5,"Near expiry","OK")))))</f>
        <v/>
      </c>
      <c r="N364" s="22" t="str">
        <f t="shared" si="11"/>
        <v/>
      </c>
      <c r="O364" s="17"/>
    </row>
    <row r="365" spans="1:15" x14ac:dyDescent="0.3">
      <c r="A365" s="17"/>
      <c r="B365" s="17"/>
      <c r="C365" s="20"/>
      <c r="D365" s="17"/>
      <c r="E365" s="17"/>
      <c r="F365" s="20"/>
      <c r="G365" s="17"/>
      <c r="H365" s="21"/>
      <c r="I365" s="21"/>
      <c r="J365" s="18" t="str">
        <f>IF($A365="","",SUMIFS(Issues!$D:$D,Issues!$B:$B,$A365,Issues!$C:$C,$B365))</f>
        <v/>
      </c>
      <c r="K365" s="18" t="str">
        <f t="shared" si="10"/>
        <v/>
      </c>
      <c r="L365" s="18" t="str">
        <f>IF(OR($A365="",$C365=""),"",$C365-Settings!$B$4)</f>
        <v/>
      </c>
      <c r="M365" s="18" t="str">
        <f>IF($A365="","",IF(K365&lt;=0,"Nil stock",IF($C365="","OK",IF($C365&lt;Settings!$B$4,"Expired",IF(L365&lt;=Settings!$B$5,"Near expiry","OK")))))</f>
        <v/>
      </c>
      <c r="N365" s="22" t="str">
        <f t="shared" si="11"/>
        <v/>
      </c>
      <c r="O365" s="17"/>
    </row>
    <row r="366" spans="1:15" x14ac:dyDescent="0.3">
      <c r="A366" s="17"/>
      <c r="B366" s="17"/>
      <c r="C366" s="20"/>
      <c r="D366" s="17"/>
      <c r="E366" s="17"/>
      <c r="F366" s="20"/>
      <c r="G366" s="17"/>
      <c r="H366" s="21"/>
      <c r="I366" s="21"/>
      <c r="J366" s="18" t="str">
        <f>IF($A366="","",SUMIFS(Issues!$D:$D,Issues!$B:$B,$A366,Issues!$C:$C,$B366))</f>
        <v/>
      </c>
      <c r="K366" s="18" t="str">
        <f t="shared" si="10"/>
        <v/>
      </c>
      <c r="L366" s="18" t="str">
        <f>IF(OR($A366="",$C366=""),"",$C366-Settings!$B$4)</f>
        <v/>
      </c>
      <c r="M366" s="18" t="str">
        <f>IF($A366="","",IF(K366&lt;=0,"Nil stock",IF($C366="","OK",IF($C366&lt;Settings!$B$4,"Expired",IF(L366&lt;=Settings!$B$5,"Near expiry","OK")))))</f>
        <v/>
      </c>
      <c r="N366" s="22" t="str">
        <f t="shared" si="11"/>
        <v/>
      </c>
      <c r="O366" s="17"/>
    </row>
    <row r="367" spans="1:15" x14ac:dyDescent="0.3">
      <c r="A367" s="17"/>
      <c r="B367" s="17"/>
      <c r="C367" s="20"/>
      <c r="D367" s="17"/>
      <c r="E367" s="17"/>
      <c r="F367" s="20"/>
      <c r="G367" s="17"/>
      <c r="H367" s="21"/>
      <c r="I367" s="21"/>
      <c r="J367" s="18" t="str">
        <f>IF($A367="","",SUMIFS(Issues!$D:$D,Issues!$B:$B,$A367,Issues!$C:$C,$B367))</f>
        <v/>
      </c>
      <c r="K367" s="18" t="str">
        <f t="shared" si="10"/>
        <v/>
      </c>
      <c r="L367" s="18" t="str">
        <f>IF(OR($A367="",$C367=""),"",$C367-Settings!$B$4)</f>
        <v/>
      </c>
      <c r="M367" s="18" t="str">
        <f>IF($A367="","",IF(K367&lt;=0,"Nil stock",IF($C367="","OK",IF($C367&lt;Settings!$B$4,"Expired",IF(L367&lt;=Settings!$B$5,"Near expiry","OK")))))</f>
        <v/>
      </c>
      <c r="N367" s="22" t="str">
        <f t="shared" si="11"/>
        <v/>
      </c>
      <c r="O367" s="17"/>
    </row>
    <row r="368" spans="1:15" x14ac:dyDescent="0.3">
      <c r="A368" s="17"/>
      <c r="B368" s="17"/>
      <c r="C368" s="20"/>
      <c r="D368" s="17"/>
      <c r="E368" s="17"/>
      <c r="F368" s="20"/>
      <c r="G368" s="17"/>
      <c r="H368" s="21"/>
      <c r="I368" s="21"/>
      <c r="J368" s="18" t="str">
        <f>IF($A368="","",SUMIFS(Issues!$D:$D,Issues!$B:$B,$A368,Issues!$C:$C,$B368))</f>
        <v/>
      </c>
      <c r="K368" s="18" t="str">
        <f t="shared" si="10"/>
        <v/>
      </c>
      <c r="L368" s="18" t="str">
        <f>IF(OR($A368="",$C368=""),"",$C368-Settings!$B$4)</f>
        <v/>
      </c>
      <c r="M368" s="18" t="str">
        <f>IF($A368="","",IF(K368&lt;=0,"Nil stock",IF($C368="","OK",IF($C368&lt;Settings!$B$4,"Expired",IF(L368&lt;=Settings!$B$5,"Near expiry","OK")))))</f>
        <v/>
      </c>
      <c r="N368" s="22" t="str">
        <f t="shared" si="11"/>
        <v/>
      </c>
      <c r="O368" s="17"/>
    </row>
    <row r="369" spans="1:15" x14ac:dyDescent="0.3">
      <c r="A369" s="17"/>
      <c r="B369" s="17"/>
      <c r="C369" s="20"/>
      <c r="D369" s="17"/>
      <c r="E369" s="17"/>
      <c r="F369" s="20"/>
      <c r="G369" s="17"/>
      <c r="H369" s="21"/>
      <c r="I369" s="21"/>
      <c r="J369" s="18" t="str">
        <f>IF($A369="","",SUMIFS(Issues!$D:$D,Issues!$B:$B,$A369,Issues!$C:$C,$B369))</f>
        <v/>
      </c>
      <c r="K369" s="18" t="str">
        <f t="shared" si="10"/>
        <v/>
      </c>
      <c r="L369" s="18" t="str">
        <f>IF(OR($A369="",$C369=""),"",$C369-Settings!$B$4)</f>
        <v/>
      </c>
      <c r="M369" s="18" t="str">
        <f>IF($A369="","",IF(K369&lt;=0,"Nil stock",IF($C369="","OK",IF($C369&lt;Settings!$B$4,"Expired",IF(L369&lt;=Settings!$B$5,"Near expiry","OK")))))</f>
        <v/>
      </c>
      <c r="N369" s="22" t="str">
        <f t="shared" si="11"/>
        <v/>
      </c>
      <c r="O369" s="17"/>
    </row>
    <row r="370" spans="1:15" x14ac:dyDescent="0.3">
      <c r="A370" s="17"/>
      <c r="B370" s="17"/>
      <c r="C370" s="20"/>
      <c r="D370" s="17"/>
      <c r="E370" s="17"/>
      <c r="F370" s="20"/>
      <c r="G370" s="17"/>
      <c r="H370" s="21"/>
      <c r="I370" s="21"/>
      <c r="J370" s="18" t="str">
        <f>IF($A370="","",SUMIFS(Issues!$D:$D,Issues!$B:$B,$A370,Issues!$C:$C,$B370))</f>
        <v/>
      </c>
      <c r="K370" s="18" t="str">
        <f t="shared" si="10"/>
        <v/>
      </c>
      <c r="L370" s="18" t="str">
        <f>IF(OR($A370="",$C370=""),"",$C370-Settings!$B$4)</f>
        <v/>
      </c>
      <c r="M370" s="18" t="str">
        <f>IF($A370="","",IF(K370&lt;=0,"Nil stock",IF($C370="","OK",IF($C370&lt;Settings!$B$4,"Expired",IF(L370&lt;=Settings!$B$5,"Near expiry","OK")))))</f>
        <v/>
      </c>
      <c r="N370" s="22" t="str">
        <f t="shared" si="11"/>
        <v/>
      </c>
      <c r="O370" s="17"/>
    </row>
    <row r="371" spans="1:15" x14ac:dyDescent="0.3">
      <c r="A371" s="17"/>
      <c r="B371" s="17"/>
      <c r="C371" s="20"/>
      <c r="D371" s="17"/>
      <c r="E371" s="17"/>
      <c r="F371" s="20"/>
      <c r="G371" s="17"/>
      <c r="H371" s="21"/>
      <c r="I371" s="21"/>
      <c r="J371" s="18" t="str">
        <f>IF($A371="","",SUMIFS(Issues!$D:$D,Issues!$B:$B,$A371,Issues!$C:$C,$B371))</f>
        <v/>
      </c>
      <c r="K371" s="18" t="str">
        <f t="shared" si="10"/>
        <v/>
      </c>
      <c r="L371" s="18" t="str">
        <f>IF(OR($A371="",$C371=""),"",$C371-Settings!$B$4)</f>
        <v/>
      </c>
      <c r="M371" s="18" t="str">
        <f>IF($A371="","",IF(K371&lt;=0,"Nil stock",IF($C371="","OK",IF($C371&lt;Settings!$B$4,"Expired",IF(L371&lt;=Settings!$B$5,"Near expiry","OK")))))</f>
        <v/>
      </c>
      <c r="N371" s="22" t="str">
        <f t="shared" si="11"/>
        <v/>
      </c>
      <c r="O371" s="17"/>
    </row>
    <row r="372" spans="1:15" x14ac:dyDescent="0.3">
      <c r="A372" s="17"/>
      <c r="B372" s="17"/>
      <c r="C372" s="20"/>
      <c r="D372" s="17"/>
      <c r="E372" s="17"/>
      <c r="F372" s="20"/>
      <c r="G372" s="17"/>
      <c r="H372" s="21"/>
      <c r="I372" s="21"/>
      <c r="J372" s="18" t="str">
        <f>IF($A372="","",SUMIFS(Issues!$D:$D,Issues!$B:$B,$A372,Issues!$C:$C,$B372))</f>
        <v/>
      </c>
      <c r="K372" s="18" t="str">
        <f t="shared" si="10"/>
        <v/>
      </c>
      <c r="L372" s="18" t="str">
        <f>IF(OR($A372="",$C372=""),"",$C372-Settings!$B$4)</f>
        <v/>
      </c>
      <c r="M372" s="18" t="str">
        <f>IF($A372="","",IF(K372&lt;=0,"Nil stock",IF($C372="","OK",IF($C372&lt;Settings!$B$4,"Expired",IF(L372&lt;=Settings!$B$5,"Near expiry","OK")))))</f>
        <v/>
      </c>
      <c r="N372" s="22" t="str">
        <f t="shared" si="11"/>
        <v/>
      </c>
      <c r="O372" s="17"/>
    </row>
    <row r="373" spans="1:15" x14ac:dyDescent="0.3">
      <c r="A373" s="17"/>
      <c r="B373" s="17"/>
      <c r="C373" s="20"/>
      <c r="D373" s="17"/>
      <c r="E373" s="17"/>
      <c r="F373" s="20"/>
      <c r="G373" s="17"/>
      <c r="H373" s="21"/>
      <c r="I373" s="21"/>
      <c r="J373" s="18" t="str">
        <f>IF($A373="","",SUMIFS(Issues!$D:$D,Issues!$B:$B,$A373,Issues!$C:$C,$B373))</f>
        <v/>
      </c>
      <c r="K373" s="18" t="str">
        <f t="shared" si="10"/>
        <v/>
      </c>
      <c r="L373" s="18" t="str">
        <f>IF(OR($A373="",$C373=""),"",$C373-Settings!$B$4)</f>
        <v/>
      </c>
      <c r="M373" s="18" t="str">
        <f>IF($A373="","",IF(K373&lt;=0,"Nil stock",IF($C373="","OK",IF($C373&lt;Settings!$B$4,"Expired",IF(L373&lt;=Settings!$B$5,"Near expiry","OK")))))</f>
        <v/>
      </c>
      <c r="N373" s="22" t="str">
        <f t="shared" si="11"/>
        <v/>
      </c>
      <c r="O373" s="17"/>
    </row>
    <row r="374" spans="1:15" x14ac:dyDescent="0.3">
      <c r="A374" s="17"/>
      <c r="B374" s="17"/>
      <c r="C374" s="20"/>
      <c r="D374" s="17"/>
      <c r="E374" s="17"/>
      <c r="F374" s="20"/>
      <c r="G374" s="17"/>
      <c r="H374" s="21"/>
      <c r="I374" s="21"/>
      <c r="J374" s="18" t="str">
        <f>IF($A374="","",SUMIFS(Issues!$D:$D,Issues!$B:$B,$A374,Issues!$C:$C,$B374))</f>
        <v/>
      </c>
      <c r="K374" s="18" t="str">
        <f t="shared" si="10"/>
        <v/>
      </c>
      <c r="L374" s="18" t="str">
        <f>IF(OR($A374="",$C374=""),"",$C374-Settings!$B$4)</f>
        <v/>
      </c>
      <c r="M374" s="18" t="str">
        <f>IF($A374="","",IF(K374&lt;=0,"Nil stock",IF($C374="","OK",IF($C374&lt;Settings!$B$4,"Expired",IF(L374&lt;=Settings!$B$5,"Near expiry","OK")))))</f>
        <v/>
      </c>
      <c r="N374" s="22" t="str">
        <f t="shared" si="11"/>
        <v/>
      </c>
      <c r="O374" s="17"/>
    </row>
    <row r="375" spans="1:15" x14ac:dyDescent="0.3">
      <c r="A375" s="17"/>
      <c r="B375" s="17"/>
      <c r="C375" s="20"/>
      <c r="D375" s="17"/>
      <c r="E375" s="17"/>
      <c r="F375" s="20"/>
      <c r="G375" s="17"/>
      <c r="H375" s="21"/>
      <c r="I375" s="21"/>
      <c r="J375" s="18" t="str">
        <f>IF($A375="","",SUMIFS(Issues!$D:$D,Issues!$B:$B,$A375,Issues!$C:$C,$B375))</f>
        <v/>
      </c>
      <c r="K375" s="18" t="str">
        <f t="shared" si="10"/>
        <v/>
      </c>
      <c r="L375" s="18" t="str">
        <f>IF(OR($A375="",$C375=""),"",$C375-Settings!$B$4)</f>
        <v/>
      </c>
      <c r="M375" s="18" t="str">
        <f>IF($A375="","",IF(K375&lt;=0,"Nil stock",IF($C375="","OK",IF($C375&lt;Settings!$B$4,"Expired",IF(L375&lt;=Settings!$B$5,"Near expiry","OK")))))</f>
        <v/>
      </c>
      <c r="N375" s="22" t="str">
        <f t="shared" si="11"/>
        <v/>
      </c>
      <c r="O375" s="17"/>
    </row>
    <row r="376" spans="1:15" x14ac:dyDescent="0.3">
      <c r="A376" s="17"/>
      <c r="B376" s="17"/>
      <c r="C376" s="20"/>
      <c r="D376" s="17"/>
      <c r="E376" s="17"/>
      <c r="F376" s="20"/>
      <c r="G376" s="17"/>
      <c r="H376" s="21"/>
      <c r="I376" s="21"/>
      <c r="J376" s="18" t="str">
        <f>IF($A376="","",SUMIFS(Issues!$D:$D,Issues!$B:$B,$A376,Issues!$C:$C,$B376))</f>
        <v/>
      </c>
      <c r="K376" s="18" t="str">
        <f t="shared" si="10"/>
        <v/>
      </c>
      <c r="L376" s="18" t="str">
        <f>IF(OR($A376="",$C376=""),"",$C376-Settings!$B$4)</f>
        <v/>
      </c>
      <c r="M376" s="18" t="str">
        <f>IF($A376="","",IF(K376&lt;=0,"Nil stock",IF($C376="","OK",IF($C376&lt;Settings!$B$4,"Expired",IF(L376&lt;=Settings!$B$5,"Near expiry","OK")))))</f>
        <v/>
      </c>
      <c r="N376" s="22" t="str">
        <f t="shared" si="11"/>
        <v/>
      </c>
      <c r="O376" s="17"/>
    </row>
    <row r="377" spans="1:15" x14ac:dyDescent="0.3">
      <c r="A377" s="17"/>
      <c r="B377" s="17"/>
      <c r="C377" s="20"/>
      <c r="D377" s="17"/>
      <c r="E377" s="17"/>
      <c r="F377" s="20"/>
      <c r="G377" s="17"/>
      <c r="H377" s="21"/>
      <c r="I377" s="21"/>
      <c r="J377" s="18" t="str">
        <f>IF($A377="","",SUMIFS(Issues!$D:$D,Issues!$B:$B,$A377,Issues!$C:$C,$B377))</f>
        <v/>
      </c>
      <c r="K377" s="18" t="str">
        <f t="shared" si="10"/>
        <v/>
      </c>
      <c r="L377" s="18" t="str">
        <f>IF(OR($A377="",$C377=""),"",$C377-Settings!$B$4)</f>
        <v/>
      </c>
      <c r="M377" s="18" t="str">
        <f>IF($A377="","",IF(K377&lt;=0,"Nil stock",IF($C377="","OK",IF($C377&lt;Settings!$B$4,"Expired",IF(L377&lt;=Settings!$B$5,"Near expiry","OK")))))</f>
        <v/>
      </c>
      <c r="N377" s="22" t="str">
        <f t="shared" si="11"/>
        <v/>
      </c>
      <c r="O377" s="17"/>
    </row>
    <row r="378" spans="1:15" x14ac:dyDescent="0.3">
      <c r="A378" s="17"/>
      <c r="B378" s="17"/>
      <c r="C378" s="20"/>
      <c r="D378" s="17"/>
      <c r="E378" s="17"/>
      <c r="F378" s="20"/>
      <c r="G378" s="17"/>
      <c r="H378" s="21"/>
      <c r="I378" s="21"/>
      <c r="J378" s="18" t="str">
        <f>IF($A378="","",SUMIFS(Issues!$D:$D,Issues!$B:$B,$A378,Issues!$C:$C,$B378))</f>
        <v/>
      </c>
      <c r="K378" s="18" t="str">
        <f t="shared" si="10"/>
        <v/>
      </c>
      <c r="L378" s="18" t="str">
        <f>IF(OR($A378="",$C378=""),"",$C378-Settings!$B$4)</f>
        <v/>
      </c>
      <c r="M378" s="18" t="str">
        <f>IF($A378="","",IF(K378&lt;=0,"Nil stock",IF($C378="","OK",IF($C378&lt;Settings!$B$4,"Expired",IF(L378&lt;=Settings!$B$5,"Near expiry","OK")))))</f>
        <v/>
      </c>
      <c r="N378" s="22" t="str">
        <f t="shared" si="11"/>
        <v/>
      </c>
      <c r="O378" s="17"/>
    </row>
    <row r="379" spans="1:15" x14ac:dyDescent="0.3">
      <c r="A379" s="17"/>
      <c r="B379" s="17"/>
      <c r="C379" s="20"/>
      <c r="D379" s="17"/>
      <c r="E379" s="17"/>
      <c r="F379" s="20"/>
      <c r="G379" s="17"/>
      <c r="H379" s="21"/>
      <c r="I379" s="21"/>
      <c r="J379" s="18" t="str">
        <f>IF($A379="","",SUMIFS(Issues!$D:$D,Issues!$B:$B,$A379,Issues!$C:$C,$B379))</f>
        <v/>
      </c>
      <c r="K379" s="18" t="str">
        <f t="shared" si="10"/>
        <v/>
      </c>
      <c r="L379" s="18" t="str">
        <f>IF(OR($A379="",$C379=""),"",$C379-Settings!$B$4)</f>
        <v/>
      </c>
      <c r="M379" s="18" t="str">
        <f>IF($A379="","",IF(K379&lt;=0,"Nil stock",IF($C379="","OK",IF($C379&lt;Settings!$B$4,"Expired",IF(L379&lt;=Settings!$B$5,"Near expiry","OK")))))</f>
        <v/>
      </c>
      <c r="N379" s="22" t="str">
        <f t="shared" si="11"/>
        <v/>
      </c>
      <c r="O379" s="17"/>
    </row>
    <row r="380" spans="1:15" x14ac:dyDescent="0.3">
      <c r="A380" s="17"/>
      <c r="B380" s="17"/>
      <c r="C380" s="20"/>
      <c r="D380" s="17"/>
      <c r="E380" s="17"/>
      <c r="F380" s="20"/>
      <c r="G380" s="17"/>
      <c r="H380" s="21"/>
      <c r="I380" s="21"/>
      <c r="J380" s="18" t="str">
        <f>IF($A380="","",SUMIFS(Issues!$D:$D,Issues!$B:$B,$A380,Issues!$C:$C,$B380))</f>
        <v/>
      </c>
      <c r="K380" s="18" t="str">
        <f t="shared" si="10"/>
        <v/>
      </c>
      <c r="L380" s="18" t="str">
        <f>IF(OR($A380="",$C380=""),"",$C380-Settings!$B$4)</f>
        <v/>
      </c>
      <c r="M380" s="18" t="str">
        <f>IF($A380="","",IF(K380&lt;=0,"Nil stock",IF($C380="","OK",IF($C380&lt;Settings!$B$4,"Expired",IF(L380&lt;=Settings!$B$5,"Near expiry","OK")))))</f>
        <v/>
      </c>
      <c r="N380" s="22" t="str">
        <f t="shared" si="11"/>
        <v/>
      </c>
      <c r="O380" s="17"/>
    </row>
    <row r="381" spans="1:15" x14ac:dyDescent="0.3">
      <c r="A381" s="17"/>
      <c r="B381" s="17"/>
      <c r="C381" s="20"/>
      <c r="D381" s="17"/>
      <c r="E381" s="17"/>
      <c r="F381" s="20"/>
      <c r="G381" s="17"/>
      <c r="H381" s="21"/>
      <c r="I381" s="21"/>
      <c r="J381" s="18" t="str">
        <f>IF($A381="","",SUMIFS(Issues!$D:$D,Issues!$B:$B,$A381,Issues!$C:$C,$B381))</f>
        <v/>
      </c>
      <c r="K381" s="18" t="str">
        <f t="shared" si="10"/>
        <v/>
      </c>
      <c r="L381" s="18" t="str">
        <f>IF(OR($A381="",$C381=""),"",$C381-Settings!$B$4)</f>
        <v/>
      </c>
      <c r="M381" s="18" t="str">
        <f>IF($A381="","",IF(K381&lt;=0,"Nil stock",IF($C381="","OK",IF($C381&lt;Settings!$B$4,"Expired",IF(L381&lt;=Settings!$B$5,"Near expiry","OK")))))</f>
        <v/>
      </c>
      <c r="N381" s="22" t="str">
        <f t="shared" si="11"/>
        <v/>
      </c>
      <c r="O381" s="17"/>
    </row>
    <row r="382" spans="1:15" x14ac:dyDescent="0.3">
      <c r="A382" s="17"/>
      <c r="B382" s="17"/>
      <c r="C382" s="20"/>
      <c r="D382" s="17"/>
      <c r="E382" s="17"/>
      <c r="F382" s="20"/>
      <c r="G382" s="17"/>
      <c r="H382" s="21"/>
      <c r="I382" s="21"/>
      <c r="J382" s="18" t="str">
        <f>IF($A382="","",SUMIFS(Issues!$D:$D,Issues!$B:$B,$A382,Issues!$C:$C,$B382))</f>
        <v/>
      </c>
      <c r="K382" s="18" t="str">
        <f t="shared" si="10"/>
        <v/>
      </c>
      <c r="L382" s="18" t="str">
        <f>IF(OR($A382="",$C382=""),"",$C382-Settings!$B$4)</f>
        <v/>
      </c>
      <c r="M382" s="18" t="str">
        <f>IF($A382="","",IF(K382&lt;=0,"Nil stock",IF($C382="","OK",IF($C382&lt;Settings!$B$4,"Expired",IF(L382&lt;=Settings!$B$5,"Near expiry","OK")))))</f>
        <v/>
      </c>
      <c r="N382" s="22" t="str">
        <f t="shared" si="11"/>
        <v/>
      </c>
      <c r="O382" s="17"/>
    </row>
    <row r="383" spans="1:15" x14ac:dyDescent="0.3">
      <c r="A383" s="17"/>
      <c r="B383" s="17"/>
      <c r="C383" s="20"/>
      <c r="D383" s="17"/>
      <c r="E383" s="17"/>
      <c r="F383" s="20"/>
      <c r="G383" s="17"/>
      <c r="H383" s="21"/>
      <c r="I383" s="21"/>
      <c r="J383" s="18" t="str">
        <f>IF($A383="","",SUMIFS(Issues!$D:$D,Issues!$B:$B,$A383,Issues!$C:$C,$B383))</f>
        <v/>
      </c>
      <c r="K383" s="18" t="str">
        <f t="shared" si="10"/>
        <v/>
      </c>
      <c r="L383" s="18" t="str">
        <f>IF(OR($A383="",$C383=""),"",$C383-Settings!$B$4)</f>
        <v/>
      </c>
      <c r="M383" s="18" t="str">
        <f>IF($A383="","",IF(K383&lt;=0,"Nil stock",IF($C383="","OK",IF($C383&lt;Settings!$B$4,"Expired",IF(L383&lt;=Settings!$B$5,"Near expiry","OK")))))</f>
        <v/>
      </c>
      <c r="N383" s="22" t="str">
        <f t="shared" si="11"/>
        <v/>
      </c>
      <c r="O383" s="17"/>
    </row>
    <row r="384" spans="1:15" x14ac:dyDescent="0.3">
      <c r="A384" s="17"/>
      <c r="B384" s="17"/>
      <c r="C384" s="20"/>
      <c r="D384" s="17"/>
      <c r="E384" s="17"/>
      <c r="F384" s="20"/>
      <c r="G384" s="17"/>
      <c r="H384" s="21"/>
      <c r="I384" s="21"/>
      <c r="J384" s="18" t="str">
        <f>IF($A384="","",SUMIFS(Issues!$D:$D,Issues!$B:$B,$A384,Issues!$C:$C,$B384))</f>
        <v/>
      </c>
      <c r="K384" s="18" t="str">
        <f t="shared" si="10"/>
        <v/>
      </c>
      <c r="L384" s="18" t="str">
        <f>IF(OR($A384="",$C384=""),"",$C384-Settings!$B$4)</f>
        <v/>
      </c>
      <c r="M384" s="18" t="str">
        <f>IF($A384="","",IF(K384&lt;=0,"Nil stock",IF($C384="","OK",IF($C384&lt;Settings!$B$4,"Expired",IF(L384&lt;=Settings!$B$5,"Near expiry","OK")))))</f>
        <v/>
      </c>
      <c r="N384" s="22" t="str">
        <f t="shared" si="11"/>
        <v/>
      </c>
      <c r="O384" s="17"/>
    </row>
    <row r="385" spans="1:15" x14ac:dyDescent="0.3">
      <c r="A385" s="17"/>
      <c r="B385" s="17"/>
      <c r="C385" s="20"/>
      <c r="D385" s="17"/>
      <c r="E385" s="17"/>
      <c r="F385" s="20"/>
      <c r="G385" s="17"/>
      <c r="H385" s="21"/>
      <c r="I385" s="21"/>
      <c r="J385" s="18" t="str">
        <f>IF($A385="","",SUMIFS(Issues!$D:$D,Issues!$B:$B,$A385,Issues!$C:$C,$B385))</f>
        <v/>
      </c>
      <c r="K385" s="18" t="str">
        <f t="shared" si="10"/>
        <v/>
      </c>
      <c r="L385" s="18" t="str">
        <f>IF(OR($A385="",$C385=""),"",$C385-Settings!$B$4)</f>
        <v/>
      </c>
      <c r="M385" s="18" t="str">
        <f>IF($A385="","",IF(K385&lt;=0,"Nil stock",IF($C385="","OK",IF($C385&lt;Settings!$B$4,"Expired",IF(L385&lt;=Settings!$B$5,"Near expiry","OK")))))</f>
        <v/>
      </c>
      <c r="N385" s="22" t="str">
        <f t="shared" si="11"/>
        <v/>
      </c>
      <c r="O385" s="17"/>
    </row>
    <row r="386" spans="1:15" x14ac:dyDescent="0.3">
      <c r="A386" s="17"/>
      <c r="B386" s="17"/>
      <c r="C386" s="20"/>
      <c r="D386" s="17"/>
      <c r="E386" s="17"/>
      <c r="F386" s="20"/>
      <c r="G386" s="17"/>
      <c r="H386" s="21"/>
      <c r="I386" s="21"/>
      <c r="J386" s="18" t="str">
        <f>IF($A386="","",SUMIFS(Issues!$D:$D,Issues!$B:$B,$A386,Issues!$C:$C,$B386))</f>
        <v/>
      </c>
      <c r="K386" s="18" t="str">
        <f t="shared" si="10"/>
        <v/>
      </c>
      <c r="L386" s="18" t="str">
        <f>IF(OR($A386="",$C386=""),"",$C386-Settings!$B$4)</f>
        <v/>
      </c>
      <c r="M386" s="18" t="str">
        <f>IF($A386="","",IF(K386&lt;=0,"Nil stock",IF($C386="","OK",IF($C386&lt;Settings!$B$4,"Expired",IF(L386&lt;=Settings!$B$5,"Near expiry","OK")))))</f>
        <v/>
      </c>
      <c r="N386" s="22" t="str">
        <f t="shared" si="11"/>
        <v/>
      </c>
      <c r="O386" s="17"/>
    </row>
    <row r="387" spans="1:15" x14ac:dyDescent="0.3">
      <c r="A387" s="17"/>
      <c r="B387" s="17"/>
      <c r="C387" s="20"/>
      <c r="D387" s="17"/>
      <c r="E387" s="17"/>
      <c r="F387" s="20"/>
      <c r="G387" s="17"/>
      <c r="H387" s="21"/>
      <c r="I387" s="21"/>
      <c r="J387" s="18" t="str">
        <f>IF($A387="","",SUMIFS(Issues!$D:$D,Issues!$B:$B,$A387,Issues!$C:$C,$B387))</f>
        <v/>
      </c>
      <c r="K387" s="18" t="str">
        <f t="shared" si="10"/>
        <v/>
      </c>
      <c r="L387" s="18" t="str">
        <f>IF(OR($A387="",$C387=""),"",$C387-Settings!$B$4)</f>
        <v/>
      </c>
      <c r="M387" s="18" t="str">
        <f>IF($A387="","",IF(K387&lt;=0,"Nil stock",IF($C387="","OK",IF($C387&lt;Settings!$B$4,"Expired",IF(L387&lt;=Settings!$B$5,"Near expiry","OK")))))</f>
        <v/>
      </c>
      <c r="N387" s="22" t="str">
        <f t="shared" si="11"/>
        <v/>
      </c>
      <c r="O387" s="17"/>
    </row>
    <row r="388" spans="1:15" x14ac:dyDescent="0.3">
      <c r="A388" s="17"/>
      <c r="B388" s="17"/>
      <c r="C388" s="20"/>
      <c r="D388" s="17"/>
      <c r="E388" s="17"/>
      <c r="F388" s="20"/>
      <c r="G388" s="17"/>
      <c r="H388" s="21"/>
      <c r="I388" s="21"/>
      <c r="J388" s="18" t="str">
        <f>IF($A388="","",SUMIFS(Issues!$D:$D,Issues!$B:$B,$A388,Issues!$C:$C,$B388))</f>
        <v/>
      </c>
      <c r="K388" s="18" t="str">
        <f t="shared" ref="K388:K451" si="12">IF($A388="","",N($G388)-J388)</f>
        <v/>
      </c>
      <c r="L388" s="18" t="str">
        <f>IF(OR($A388="",$C388=""),"",$C388-Settings!$B$4)</f>
        <v/>
      </c>
      <c r="M388" s="18" t="str">
        <f>IF($A388="","",IF(K388&lt;=0,"Nil stock",IF($C388="","OK",IF($C388&lt;Settings!$B$4,"Expired",IF(L388&lt;=Settings!$B$5,"Near expiry","OK")))))</f>
        <v/>
      </c>
      <c r="N388" s="22" t="str">
        <f t="shared" ref="N388:N451" si="13">IF($A388="","",MAX(0,K388)*N($H388))</f>
        <v/>
      </c>
      <c r="O388" s="17"/>
    </row>
    <row r="389" spans="1:15" x14ac:dyDescent="0.3">
      <c r="A389" s="17"/>
      <c r="B389" s="17"/>
      <c r="C389" s="20"/>
      <c r="D389" s="17"/>
      <c r="E389" s="17"/>
      <c r="F389" s="20"/>
      <c r="G389" s="17"/>
      <c r="H389" s="21"/>
      <c r="I389" s="21"/>
      <c r="J389" s="18" t="str">
        <f>IF($A389="","",SUMIFS(Issues!$D:$D,Issues!$B:$B,$A389,Issues!$C:$C,$B389))</f>
        <v/>
      </c>
      <c r="K389" s="18" t="str">
        <f t="shared" si="12"/>
        <v/>
      </c>
      <c r="L389" s="18" t="str">
        <f>IF(OR($A389="",$C389=""),"",$C389-Settings!$B$4)</f>
        <v/>
      </c>
      <c r="M389" s="18" t="str">
        <f>IF($A389="","",IF(K389&lt;=0,"Nil stock",IF($C389="","OK",IF($C389&lt;Settings!$B$4,"Expired",IF(L389&lt;=Settings!$B$5,"Near expiry","OK")))))</f>
        <v/>
      </c>
      <c r="N389" s="22" t="str">
        <f t="shared" si="13"/>
        <v/>
      </c>
      <c r="O389" s="17"/>
    </row>
    <row r="390" spans="1:15" x14ac:dyDescent="0.3">
      <c r="A390" s="17"/>
      <c r="B390" s="17"/>
      <c r="C390" s="20"/>
      <c r="D390" s="17"/>
      <c r="E390" s="17"/>
      <c r="F390" s="20"/>
      <c r="G390" s="17"/>
      <c r="H390" s="21"/>
      <c r="I390" s="21"/>
      <c r="J390" s="18" t="str">
        <f>IF($A390="","",SUMIFS(Issues!$D:$D,Issues!$B:$B,$A390,Issues!$C:$C,$B390))</f>
        <v/>
      </c>
      <c r="K390" s="18" t="str">
        <f t="shared" si="12"/>
        <v/>
      </c>
      <c r="L390" s="18" t="str">
        <f>IF(OR($A390="",$C390=""),"",$C390-Settings!$B$4)</f>
        <v/>
      </c>
      <c r="M390" s="18" t="str">
        <f>IF($A390="","",IF(K390&lt;=0,"Nil stock",IF($C390="","OK",IF($C390&lt;Settings!$B$4,"Expired",IF(L390&lt;=Settings!$B$5,"Near expiry","OK")))))</f>
        <v/>
      </c>
      <c r="N390" s="22" t="str">
        <f t="shared" si="13"/>
        <v/>
      </c>
      <c r="O390" s="17"/>
    </row>
    <row r="391" spans="1:15" x14ac:dyDescent="0.3">
      <c r="A391" s="17"/>
      <c r="B391" s="17"/>
      <c r="C391" s="20"/>
      <c r="D391" s="17"/>
      <c r="E391" s="17"/>
      <c r="F391" s="20"/>
      <c r="G391" s="17"/>
      <c r="H391" s="21"/>
      <c r="I391" s="21"/>
      <c r="J391" s="18" t="str">
        <f>IF($A391="","",SUMIFS(Issues!$D:$D,Issues!$B:$B,$A391,Issues!$C:$C,$B391))</f>
        <v/>
      </c>
      <c r="K391" s="18" t="str">
        <f t="shared" si="12"/>
        <v/>
      </c>
      <c r="L391" s="18" t="str">
        <f>IF(OR($A391="",$C391=""),"",$C391-Settings!$B$4)</f>
        <v/>
      </c>
      <c r="M391" s="18" t="str">
        <f>IF($A391="","",IF(K391&lt;=0,"Nil stock",IF($C391="","OK",IF($C391&lt;Settings!$B$4,"Expired",IF(L391&lt;=Settings!$B$5,"Near expiry","OK")))))</f>
        <v/>
      </c>
      <c r="N391" s="22" t="str">
        <f t="shared" si="13"/>
        <v/>
      </c>
      <c r="O391" s="17"/>
    </row>
    <row r="392" spans="1:15" x14ac:dyDescent="0.3">
      <c r="A392" s="17"/>
      <c r="B392" s="17"/>
      <c r="C392" s="20"/>
      <c r="D392" s="17"/>
      <c r="E392" s="17"/>
      <c r="F392" s="20"/>
      <c r="G392" s="17"/>
      <c r="H392" s="21"/>
      <c r="I392" s="21"/>
      <c r="J392" s="18" t="str">
        <f>IF($A392="","",SUMIFS(Issues!$D:$D,Issues!$B:$B,$A392,Issues!$C:$C,$B392))</f>
        <v/>
      </c>
      <c r="K392" s="18" t="str">
        <f t="shared" si="12"/>
        <v/>
      </c>
      <c r="L392" s="18" t="str">
        <f>IF(OR($A392="",$C392=""),"",$C392-Settings!$B$4)</f>
        <v/>
      </c>
      <c r="M392" s="18" t="str">
        <f>IF($A392="","",IF(K392&lt;=0,"Nil stock",IF($C392="","OK",IF($C392&lt;Settings!$B$4,"Expired",IF(L392&lt;=Settings!$B$5,"Near expiry","OK")))))</f>
        <v/>
      </c>
      <c r="N392" s="22" t="str">
        <f t="shared" si="13"/>
        <v/>
      </c>
      <c r="O392" s="17"/>
    </row>
    <row r="393" spans="1:15" x14ac:dyDescent="0.3">
      <c r="A393" s="17"/>
      <c r="B393" s="17"/>
      <c r="C393" s="20"/>
      <c r="D393" s="17"/>
      <c r="E393" s="17"/>
      <c r="F393" s="20"/>
      <c r="G393" s="17"/>
      <c r="H393" s="21"/>
      <c r="I393" s="21"/>
      <c r="J393" s="18" t="str">
        <f>IF($A393="","",SUMIFS(Issues!$D:$D,Issues!$B:$B,$A393,Issues!$C:$C,$B393))</f>
        <v/>
      </c>
      <c r="K393" s="18" t="str">
        <f t="shared" si="12"/>
        <v/>
      </c>
      <c r="L393" s="18" t="str">
        <f>IF(OR($A393="",$C393=""),"",$C393-Settings!$B$4)</f>
        <v/>
      </c>
      <c r="M393" s="18" t="str">
        <f>IF($A393="","",IF(K393&lt;=0,"Nil stock",IF($C393="","OK",IF($C393&lt;Settings!$B$4,"Expired",IF(L393&lt;=Settings!$B$5,"Near expiry","OK")))))</f>
        <v/>
      </c>
      <c r="N393" s="22" t="str">
        <f t="shared" si="13"/>
        <v/>
      </c>
      <c r="O393" s="17"/>
    </row>
    <row r="394" spans="1:15" x14ac:dyDescent="0.3">
      <c r="A394" s="17"/>
      <c r="B394" s="17"/>
      <c r="C394" s="20"/>
      <c r="D394" s="17"/>
      <c r="E394" s="17"/>
      <c r="F394" s="20"/>
      <c r="G394" s="17"/>
      <c r="H394" s="21"/>
      <c r="I394" s="21"/>
      <c r="J394" s="18" t="str">
        <f>IF($A394="","",SUMIFS(Issues!$D:$D,Issues!$B:$B,$A394,Issues!$C:$C,$B394))</f>
        <v/>
      </c>
      <c r="K394" s="18" t="str">
        <f t="shared" si="12"/>
        <v/>
      </c>
      <c r="L394" s="18" t="str">
        <f>IF(OR($A394="",$C394=""),"",$C394-Settings!$B$4)</f>
        <v/>
      </c>
      <c r="M394" s="18" t="str">
        <f>IF($A394="","",IF(K394&lt;=0,"Nil stock",IF($C394="","OK",IF($C394&lt;Settings!$B$4,"Expired",IF(L394&lt;=Settings!$B$5,"Near expiry","OK")))))</f>
        <v/>
      </c>
      <c r="N394" s="22" t="str">
        <f t="shared" si="13"/>
        <v/>
      </c>
      <c r="O394" s="17"/>
    </row>
    <row r="395" spans="1:15" x14ac:dyDescent="0.3">
      <c r="A395" s="17"/>
      <c r="B395" s="17"/>
      <c r="C395" s="20"/>
      <c r="D395" s="17"/>
      <c r="E395" s="17"/>
      <c r="F395" s="20"/>
      <c r="G395" s="17"/>
      <c r="H395" s="21"/>
      <c r="I395" s="21"/>
      <c r="J395" s="18" t="str">
        <f>IF($A395="","",SUMIFS(Issues!$D:$D,Issues!$B:$B,$A395,Issues!$C:$C,$B395))</f>
        <v/>
      </c>
      <c r="K395" s="18" t="str">
        <f t="shared" si="12"/>
        <v/>
      </c>
      <c r="L395" s="18" t="str">
        <f>IF(OR($A395="",$C395=""),"",$C395-Settings!$B$4)</f>
        <v/>
      </c>
      <c r="M395" s="18" t="str">
        <f>IF($A395="","",IF(K395&lt;=0,"Nil stock",IF($C395="","OK",IF($C395&lt;Settings!$B$4,"Expired",IF(L395&lt;=Settings!$B$5,"Near expiry","OK")))))</f>
        <v/>
      </c>
      <c r="N395" s="22" t="str">
        <f t="shared" si="13"/>
        <v/>
      </c>
      <c r="O395" s="17"/>
    </row>
    <row r="396" spans="1:15" x14ac:dyDescent="0.3">
      <c r="A396" s="17"/>
      <c r="B396" s="17"/>
      <c r="C396" s="20"/>
      <c r="D396" s="17"/>
      <c r="E396" s="17"/>
      <c r="F396" s="20"/>
      <c r="G396" s="17"/>
      <c r="H396" s="21"/>
      <c r="I396" s="21"/>
      <c r="J396" s="18" t="str">
        <f>IF($A396="","",SUMIFS(Issues!$D:$D,Issues!$B:$B,$A396,Issues!$C:$C,$B396))</f>
        <v/>
      </c>
      <c r="K396" s="18" t="str">
        <f t="shared" si="12"/>
        <v/>
      </c>
      <c r="L396" s="18" t="str">
        <f>IF(OR($A396="",$C396=""),"",$C396-Settings!$B$4)</f>
        <v/>
      </c>
      <c r="M396" s="18" t="str">
        <f>IF($A396="","",IF(K396&lt;=0,"Nil stock",IF($C396="","OK",IF($C396&lt;Settings!$B$4,"Expired",IF(L396&lt;=Settings!$B$5,"Near expiry","OK")))))</f>
        <v/>
      </c>
      <c r="N396" s="22" t="str">
        <f t="shared" si="13"/>
        <v/>
      </c>
      <c r="O396" s="17"/>
    </row>
    <row r="397" spans="1:15" x14ac:dyDescent="0.3">
      <c r="A397" s="17"/>
      <c r="B397" s="17"/>
      <c r="C397" s="20"/>
      <c r="D397" s="17"/>
      <c r="E397" s="17"/>
      <c r="F397" s="20"/>
      <c r="G397" s="17"/>
      <c r="H397" s="21"/>
      <c r="I397" s="21"/>
      <c r="J397" s="18" t="str">
        <f>IF($A397="","",SUMIFS(Issues!$D:$D,Issues!$B:$B,$A397,Issues!$C:$C,$B397))</f>
        <v/>
      </c>
      <c r="K397" s="18" t="str">
        <f t="shared" si="12"/>
        <v/>
      </c>
      <c r="L397" s="18" t="str">
        <f>IF(OR($A397="",$C397=""),"",$C397-Settings!$B$4)</f>
        <v/>
      </c>
      <c r="M397" s="18" t="str">
        <f>IF($A397="","",IF(K397&lt;=0,"Nil stock",IF($C397="","OK",IF($C397&lt;Settings!$B$4,"Expired",IF(L397&lt;=Settings!$B$5,"Near expiry","OK")))))</f>
        <v/>
      </c>
      <c r="N397" s="22" t="str">
        <f t="shared" si="13"/>
        <v/>
      </c>
      <c r="O397" s="17"/>
    </row>
    <row r="398" spans="1:15" x14ac:dyDescent="0.3">
      <c r="A398" s="17"/>
      <c r="B398" s="17"/>
      <c r="C398" s="20"/>
      <c r="D398" s="17"/>
      <c r="E398" s="17"/>
      <c r="F398" s="20"/>
      <c r="G398" s="17"/>
      <c r="H398" s="21"/>
      <c r="I398" s="21"/>
      <c r="J398" s="18" t="str">
        <f>IF($A398="","",SUMIFS(Issues!$D:$D,Issues!$B:$B,$A398,Issues!$C:$C,$B398))</f>
        <v/>
      </c>
      <c r="K398" s="18" t="str">
        <f t="shared" si="12"/>
        <v/>
      </c>
      <c r="L398" s="18" t="str">
        <f>IF(OR($A398="",$C398=""),"",$C398-Settings!$B$4)</f>
        <v/>
      </c>
      <c r="M398" s="18" t="str">
        <f>IF($A398="","",IF(K398&lt;=0,"Nil stock",IF($C398="","OK",IF($C398&lt;Settings!$B$4,"Expired",IF(L398&lt;=Settings!$B$5,"Near expiry","OK")))))</f>
        <v/>
      </c>
      <c r="N398" s="22" t="str">
        <f t="shared" si="13"/>
        <v/>
      </c>
      <c r="O398" s="17"/>
    </row>
    <row r="399" spans="1:15" x14ac:dyDescent="0.3">
      <c r="A399" s="17"/>
      <c r="B399" s="17"/>
      <c r="C399" s="20"/>
      <c r="D399" s="17"/>
      <c r="E399" s="17"/>
      <c r="F399" s="20"/>
      <c r="G399" s="17"/>
      <c r="H399" s="21"/>
      <c r="I399" s="21"/>
      <c r="J399" s="18" t="str">
        <f>IF($A399="","",SUMIFS(Issues!$D:$D,Issues!$B:$B,$A399,Issues!$C:$C,$B399))</f>
        <v/>
      </c>
      <c r="K399" s="18" t="str">
        <f t="shared" si="12"/>
        <v/>
      </c>
      <c r="L399" s="18" t="str">
        <f>IF(OR($A399="",$C399=""),"",$C399-Settings!$B$4)</f>
        <v/>
      </c>
      <c r="M399" s="18" t="str">
        <f>IF($A399="","",IF(K399&lt;=0,"Nil stock",IF($C399="","OK",IF($C399&lt;Settings!$B$4,"Expired",IF(L399&lt;=Settings!$B$5,"Near expiry","OK")))))</f>
        <v/>
      </c>
      <c r="N399" s="22" t="str">
        <f t="shared" si="13"/>
        <v/>
      </c>
      <c r="O399" s="17"/>
    </row>
    <row r="400" spans="1:15" x14ac:dyDescent="0.3">
      <c r="A400" s="17"/>
      <c r="B400" s="17"/>
      <c r="C400" s="20"/>
      <c r="D400" s="17"/>
      <c r="E400" s="17"/>
      <c r="F400" s="20"/>
      <c r="G400" s="17"/>
      <c r="H400" s="21"/>
      <c r="I400" s="21"/>
      <c r="J400" s="18" t="str">
        <f>IF($A400="","",SUMIFS(Issues!$D:$D,Issues!$B:$B,$A400,Issues!$C:$C,$B400))</f>
        <v/>
      </c>
      <c r="K400" s="18" t="str">
        <f t="shared" si="12"/>
        <v/>
      </c>
      <c r="L400" s="18" t="str">
        <f>IF(OR($A400="",$C400=""),"",$C400-Settings!$B$4)</f>
        <v/>
      </c>
      <c r="M400" s="18" t="str">
        <f>IF($A400="","",IF(K400&lt;=0,"Nil stock",IF($C400="","OK",IF($C400&lt;Settings!$B$4,"Expired",IF(L400&lt;=Settings!$B$5,"Near expiry","OK")))))</f>
        <v/>
      </c>
      <c r="N400" s="22" t="str">
        <f t="shared" si="13"/>
        <v/>
      </c>
      <c r="O400" s="17"/>
    </row>
    <row r="401" spans="1:15" x14ac:dyDescent="0.3">
      <c r="A401" s="17"/>
      <c r="B401" s="17"/>
      <c r="C401" s="20"/>
      <c r="D401" s="17"/>
      <c r="E401" s="17"/>
      <c r="F401" s="20"/>
      <c r="G401" s="17"/>
      <c r="H401" s="21"/>
      <c r="I401" s="21"/>
      <c r="J401" s="18" t="str">
        <f>IF($A401="","",SUMIFS(Issues!$D:$D,Issues!$B:$B,$A401,Issues!$C:$C,$B401))</f>
        <v/>
      </c>
      <c r="K401" s="18" t="str">
        <f t="shared" si="12"/>
        <v/>
      </c>
      <c r="L401" s="18" t="str">
        <f>IF(OR($A401="",$C401=""),"",$C401-Settings!$B$4)</f>
        <v/>
      </c>
      <c r="M401" s="18" t="str">
        <f>IF($A401="","",IF(K401&lt;=0,"Nil stock",IF($C401="","OK",IF($C401&lt;Settings!$B$4,"Expired",IF(L401&lt;=Settings!$B$5,"Near expiry","OK")))))</f>
        <v/>
      </c>
      <c r="N401" s="22" t="str">
        <f t="shared" si="13"/>
        <v/>
      </c>
      <c r="O401" s="17"/>
    </row>
    <row r="402" spans="1:15" x14ac:dyDescent="0.3">
      <c r="A402" s="17"/>
      <c r="B402" s="17"/>
      <c r="C402" s="20"/>
      <c r="D402" s="17"/>
      <c r="E402" s="17"/>
      <c r="F402" s="20"/>
      <c r="G402" s="17"/>
      <c r="H402" s="21"/>
      <c r="I402" s="21"/>
      <c r="J402" s="18" t="str">
        <f>IF($A402="","",SUMIFS(Issues!$D:$D,Issues!$B:$B,$A402,Issues!$C:$C,$B402))</f>
        <v/>
      </c>
      <c r="K402" s="18" t="str">
        <f t="shared" si="12"/>
        <v/>
      </c>
      <c r="L402" s="18" t="str">
        <f>IF(OR($A402="",$C402=""),"",$C402-Settings!$B$4)</f>
        <v/>
      </c>
      <c r="M402" s="18" t="str">
        <f>IF($A402="","",IF(K402&lt;=0,"Nil stock",IF($C402="","OK",IF($C402&lt;Settings!$B$4,"Expired",IF(L402&lt;=Settings!$B$5,"Near expiry","OK")))))</f>
        <v/>
      </c>
      <c r="N402" s="22" t="str">
        <f t="shared" si="13"/>
        <v/>
      </c>
      <c r="O402" s="17"/>
    </row>
    <row r="403" spans="1:15" x14ac:dyDescent="0.3">
      <c r="A403" s="17"/>
      <c r="B403" s="17"/>
      <c r="C403" s="20"/>
      <c r="D403" s="17"/>
      <c r="E403" s="17"/>
      <c r="F403" s="20"/>
      <c r="G403" s="17"/>
      <c r="H403" s="21"/>
      <c r="I403" s="21"/>
      <c r="J403" s="18" t="str">
        <f>IF($A403="","",SUMIFS(Issues!$D:$D,Issues!$B:$B,$A403,Issues!$C:$C,$B403))</f>
        <v/>
      </c>
      <c r="K403" s="18" t="str">
        <f t="shared" si="12"/>
        <v/>
      </c>
      <c r="L403" s="18" t="str">
        <f>IF(OR($A403="",$C403=""),"",$C403-Settings!$B$4)</f>
        <v/>
      </c>
      <c r="M403" s="18" t="str">
        <f>IF($A403="","",IF(K403&lt;=0,"Nil stock",IF($C403="","OK",IF($C403&lt;Settings!$B$4,"Expired",IF(L403&lt;=Settings!$B$5,"Near expiry","OK")))))</f>
        <v/>
      </c>
      <c r="N403" s="22" t="str">
        <f t="shared" si="13"/>
        <v/>
      </c>
      <c r="O403" s="17"/>
    </row>
    <row r="404" spans="1:15" x14ac:dyDescent="0.3">
      <c r="A404" s="17"/>
      <c r="B404" s="17"/>
      <c r="C404" s="20"/>
      <c r="D404" s="17"/>
      <c r="E404" s="17"/>
      <c r="F404" s="20"/>
      <c r="G404" s="17"/>
      <c r="H404" s="21"/>
      <c r="I404" s="21"/>
      <c r="J404" s="18" t="str">
        <f>IF($A404="","",SUMIFS(Issues!$D:$D,Issues!$B:$B,$A404,Issues!$C:$C,$B404))</f>
        <v/>
      </c>
      <c r="K404" s="18" t="str">
        <f t="shared" si="12"/>
        <v/>
      </c>
      <c r="L404" s="18" t="str">
        <f>IF(OR($A404="",$C404=""),"",$C404-Settings!$B$4)</f>
        <v/>
      </c>
      <c r="M404" s="18" t="str">
        <f>IF($A404="","",IF(K404&lt;=0,"Nil stock",IF($C404="","OK",IF($C404&lt;Settings!$B$4,"Expired",IF(L404&lt;=Settings!$B$5,"Near expiry","OK")))))</f>
        <v/>
      </c>
      <c r="N404" s="22" t="str">
        <f t="shared" si="13"/>
        <v/>
      </c>
      <c r="O404" s="17"/>
    </row>
    <row r="405" spans="1:15" x14ac:dyDescent="0.3">
      <c r="A405" s="17"/>
      <c r="B405" s="17"/>
      <c r="C405" s="20"/>
      <c r="D405" s="17"/>
      <c r="E405" s="17"/>
      <c r="F405" s="20"/>
      <c r="G405" s="17"/>
      <c r="H405" s="21"/>
      <c r="I405" s="21"/>
      <c r="J405" s="18" t="str">
        <f>IF($A405="","",SUMIFS(Issues!$D:$D,Issues!$B:$B,$A405,Issues!$C:$C,$B405))</f>
        <v/>
      </c>
      <c r="K405" s="18" t="str">
        <f t="shared" si="12"/>
        <v/>
      </c>
      <c r="L405" s="18" t="str">
        <f>IF(OR($A405="",$C405=""),"",$C405-Settings!$B$4)</f>
        <v/>
      </c>
      <c r="M405" s="18" t="str">
        <f>IF($A405="","",IF(K405&lt;=0,"Nil stock",IF($C405="","OK",IF($C405&lt;Settings!$B$4,"Expired",IF(L405&lt;=Settings!$B$5,"Near expiry","OK")))))</f>
        <v/>
      </c>
      <c r="N405" s="22" t="str">
        <f t="shared" si="13"/>
        <v/>
      </c>
      <c r="O405" s="17"/>
    </row>
    <row r="406" spans="1:15" x14ac:dyDescent="0.3">
      <c r="A406" s="17"/>
      <c r="B406" s="17"/>
      <c r="C406" s="20"/>
      <c r="D406" s="17"/>
      <c r="E406" s="17"/>
      <c r="F406" s="20"/>
      <c r="G406" s="17"/>
      <c r="H406" s="21"/>
      <c r="I406" s="21"/>
      <c r="J406" s="18" t="str">
        <f>IF($A406="","",SUMIFS(Issues!$D:$D,Issues!$B:$B,$A406,Issues!$C:$C,$B406))</f>
        <v/>
      </c>
      <c r="K406" s="18" t="str">
        <f t="shared" si="12"/>
        <v/>
      </c>
      <c r="L406" s="18" t="str">
        <f>IF(OR($A406="",$C406=""),"",$C406-Settings!$B$4)</f>
        <v/>
      </c>
      <c r="M406" s="18" t="str">
        <f>IF($A406="","",IF(K406&lt;=0,"Nil stock",IF($C406="","OK",IF($C406&lt;Settings!$B$4,"Expired",IF(L406&lt;=Settings!$B$5,"Near expiry","OK")))))</f>
        <v/>
      </c>
      <c r="N406" s="22" t="str">
        <f t="shared" si="13"/>
        <v/>
      </c>
      <c r="O406" s="17"/>
    </row>
    <row r="407" spans="1:15" x14ac:dyDescent="0.3">
      <c r="A407" s="17"/>
      <c r="B407" s="17"/>
      <c r="C407" s="20"/>
      <c r="D407" s="17"/>
      <c r="E407" s="17"/>
      <c r="F407" s="20"/>
      <c r="G407" s="17"/>
      <c r="H407" s="21"/>
      <c r="I407" s="21"/>
      <c r="J407" s="18" t="str">
        <f>IF($A407="","",SUMIFS(Issues!$D:$D,Issues!$B:$B,$A407,Issues!$C:$C,$B407))</f>
        <v/>
      </c>
      <c r="K407" s="18" t="str">
        <f t="shared" si="12"/>
        <v/>
      </c>
      <c r="L407" s="18" t="str">
        <f>IF(OR($A407="",$C407=""),"",$C407-Settings!$B$4)</f>
        <v/>
      </c>
      <c r="M407" s="18" t="str">
        <f>IF($A407="","",IF(K407&lt;=0,"Nil stock",IF($C407="","OK",IF($C407&lt;Settings!$B$4,"Expired",IF(L407&lt;=Settings!$B$5,"Near expiry","OK")))))</f>
        <v/>
      </c>
      <c r="N407" s="22" t="str">
        <f t="shared" si="13"/>
        <v/>
      </c>
      <c r="O407" s="17"/>
    </row>
    <row r="408" spans="1:15" x14ac:dyDescent="0.3">
      <c r="A408" s="17"/>
      <c r="B408" s="17"/>
      <c r="C408" s="20"/>
      <c r="D408" s="17"/>
      <c r="E408" s="17"/>
      <c r="F408" s="20"/>
      <c r="G408" s="17"/>
      <c r="H408" s="21"/>
      <c r="I408" s="21"/>
      <c r="J408" s="18" t="str">
        <f>IF($A408="","",SUMIFS(Issues!$D:$D,Issues!$B:$B,$A408,Issues!$C:$C,$B408))</f>
        <v/>
      </c>
      <c r="K408" s="18" t="str">
        <f t="shared" si="12"/>
        <v/>
      </c>
      <c r="L408" s="18" t="str">
        <f>IF(OR($A408="",$C408=""),"",$C408-Settings!$B$4)</f>
        <v/>
      </c>
      <c r="M408" s="18" t="str">
        <f>IF($A408="","",IF(K408&lt;=0,"Nil stock",IF($C408="","OK",IF($C408&lt;Settings!$B$4,"Expired",IF(L408&lt;=Settings!$B$5,"Near expiry","OK")))))</f>
        <v/>
      </c>
      <c r="N408" s="22" t="str">
        <f t="shared" si="13"/>
        <v/>
      </c>
      <c r="O408" s="17"/>
    </row>
    <row r="409" spans="1:15" x14ac:dyDescent="0.3">
      <c r="A409" s="17"/>
      <c r="B409" s="17"/>
      <c r="C409" s="20"/>
      <c r="D409" s="17"/>
      <c r="E409" s="17"/>
      <c r="F409" s="20"/>
      <c r="G409" s="17"/>
      <c r="H409" s="21"/>
      <c r="I409" s="21"/>
      <c r="J409" s="18" t="str">
        <f>IF($A409="","",SUMIFS(Issues!$D:$D,Issues!$B:$B,$A409,Issues!$C:$C,$B409))</f>
        <v/>
      </c>
      <c r="K409" s="18" t="str">
        <f t="shared" si="12"/>
        <v/>
      </c>
      <c r="L409" s="18" t="str">
        <f>IF(OR($A409="",$C409=""),"",$C409-Settings!$B$4)</f>
        <v/>
      </c>
      <c r="M409" s="18" t="str">
        <f>IF($A409="","",IF(K409&lt;=0,"Nil stock",IF($C409="","OK",IF($C409&lt;Settings!$B$4,"Expired",IF(L409&lt;=Settings!$B$5,"Near expiry","OK")))))</f>
        <v/>
      </c>
      <c r="N409" s="22" t="str">
        <f t="shared" si="13"/>
        <v/>
      </c>
      <c r="O409" s="17"/>
    </row>
    <row r="410" spans="1:15" x14ac:dyDescent="0.3">
      <c r="A410" s="17"/>
      <c r="B410" s="17"/>
      <c r="C410" s="20"/>
      <c r="D410" s="17"/>
      <c r="E410" s="17"/>
      <c r="F410" s="20"/>
      <c r="G410" s="17"/>
      <c r="H410" s="21"/>
      <c r="I410" s="21"/>
      <c r="J410" s="18" t="str">
        <f>IF($A410="","",SUMIFS(Issues!$D:$D,Issues!$B:$B,$A410,Issues!$C:$C,$B410))</f>
        <v/>
      </c>
      <c r="K410" s="18" t="str">
        <f t="shared" si="12"/>
        <v/>
      </c>
      <c r="L410" s="18" t="str">
        <f>IF(OR($A410="",$C410=""),"",$C410-Settings!$B$4)</f>
        <v/>
      </c>
      <c r="M410" s="18" t="str">
        <f>IF($A410="","",IF(K410&lt;=0,"Nil stock",IF($C410="","OK",IF($C410&lt;Settings!$B$4,"Expired",IF(L410&lt;=Settings!$B$5,"Near expiry","OK")))))</f>
        <v/>
      </c>
      <c r="N410" s="22" t="str">
        <f t="shared" si="13"/>
        <v/>
      </c>
      <c r="O410" s="17"/>
    </row>
    <row r="411" spans="1:15" x14ac:dyDescent="0.3">
      <c r="A411" s="17"/>
      <c r="B411" s="17"/>
      <c r="C411" s="20"/>
      <c r="D411" s="17"/>
      <c r="E411" s="17"/>
      <c r="F411" s="20"/>
      <c r="G411" s="17"/>
      <c r="H411" s="21"/>
      <c r="I411" s="21"/>
      <c r="J411" s="18" t="str">
        <f>IF($A411="","",SUMIFS(Issues!$D:$D,Issues!$B:$B,$A411,Issues!$C:$C,$B411))</f>
        <v/>
      </c>
      <c r="K411" s="18" t="str">
        <f t="shared" si="12"/>
        <v/>
      </c>
      <c r="L411" s="18" t="str">
        <f>IF(OR($A411="",$C411=""),"",$C411-Settings!$B$4)</f>
        <v/>
      </c>
      <c r="M411" s="18" t="str">
        <f>IF($A411="","",IF(K411&lt;=0,"Nil stock",IF($C411="","OK",IF($C411&lt;Settings!$B$4,"Expired",IF(L411&lt;=Settings!$B$5,"Near expiry","OK")))))</f>
        <v/>
      </c>
      <c r="N411" s="22" t="str">
        <f t="shared" si="13"/>
        <v/>
      </c>
      <c r="O411" s="17"/>
    </row>
    <row r="412" spans="1:15" x14ac:dyDescent="0.3">
      <c r="A412" s="17"/>
      <c r="B412" s="17"/>
      <c r="C412" s="20"/>
      <c r="D412" s="17"/>
      <c r="E412" s="17"/>
      <c r="F412" s="20"/>
      <c r="G412" s="17"/>
      <c r="H412" s="21"/>
      <c r="I412" s="21"/>
      <c r="J412" s="18" t="str">
        <f>IF($A412="","",SUMIFS(Issues!$D:$D,Issues!$B:$B,$A412,Issues!$C:$C,$B412))</f>
        <v/>
      </c>
      <c r="K412" s="18" t="str">
        <f t="shared" si="12"/>
        <v/>
      </c>
      <c r="L412" s="18" t="str">
        <f>IF(OR($A412="",$C412=""),"",$C412-Settings!$B$4)</f>
        <v/>
      </c>
      <c r="M412" s="18" t="str">
        <f>IF($A412="","",IF(K412&lt;=0,"Nil stock",IF($C412="","OK",IF($C412&lt;Settings!$B$4,"Expired",IF(L412&lt;=Settings!$B$5,"Near expiry","OK")))))</f>
        <v/>
      </c>
      <c r="N412" s="22" t="str">
        <f t="shared" si="13"/>
        <v/>
      </c>
      <c r="O412" s="17"/>
    </row>
    <row r="413" spans="1:15" x14ac:dyDescent="0.3">
      <c r="A413" s="17"/>
      <c r="B413" s="17"/>
      <c r="C413" s="20"/>
      <c r="D413" s="17"/>
      <c r="E413" s="17"/>
      <c r="F413" s="20"/>
      <c r="G413" s="17"/>
      <c r="H413" s="21"/>
      <c r="I413" s="21"/>
      <c r="J413" s="18" t="str">
        <f>IF($A413="","",SUMIFS(Issues!$D:$D,Issues!$B:$B,$A413,Issues!$C:$C,$B413))</f>
        <v/>
      </c>
      <c r="K413" s="18" t="str">
        <f t="shared" si="12"/>
        <v/>
      </c>
      <c r="L413" s="18" t="str">
        <f>IF(OR($A413="",$C413=""),"",$C413-Settings!$B$4)</f>
        <v/>
      </c>
      <c r="M413" s="18" t="str">
        <f>IF($A413="","",IF(K413&lt;=0,"Nil stock",IF($C413="","OK",IF($C413&lt;Settings!$B$4,"Expired",IF(L413&lt;=Settings!$B$5,"Near expiry","OK")))))</f>
        <v/>
      </c>
      <c r="N413" s="22" t="str">
        <f t="shared" si="13"/>
        <v/>
      </c>
      <c r="O413" s="17"/>
    </row>
    <row r="414" spans="1:15" x14ac:dyDescent="0.3">
      <c r="A414" s="17"/>
      <c r="B414" s="17"/>
      <c r="C414" s="20"/>
      <c r="D414" s="17"/>
      <c r="E414" s="17"/>
      <c r="F414" s="20"/>
      <c r="G414" s="17"/>
      <c r="H414" s="21"/>
      <c r="I414" s="21"/>
      <c r="J414" s="18" t="str">
        <f>IF($A414="","",SUMIFS(Issues!$D:$D,Issues!$B:$B,$A414,Issues!$C:$C,$B414))</f>
        <v/>
      </c>
      <c r="K414" s="18" t="str">
        <f t="shared" si="12"/>
        <v/>
      </c>
      <c r="L414" s="18" t="str">
        <f>IF(OR($A414="",$C414=""),"",$C414-Settings!$B$4)</f>
        <v/>
      </c>
      <c r="M414" s="18" t="str">
        <f>IF($A414="","",IF(K414&lt;=0,"Nil stock",IF($C414="","OK",IF($C414&lt;Settings!$B$4,"Expired",IF(L414&lt;=Settings!$B$5,"Near expiry","OK")))))</f>
        <v/>
      </c>
      <c r="N414" s="22" t="str">
        <f t="shared" si="13"/>
        <v/>
      </c>
      <c r="O414" s="17"/>
    </row>
    <row r="415" spans="1:15" x14ac:dyDescent="0.3">
      <c r="A415" s="17"/>
      <c r="B415" s="17"/>
      <c r="C415" s="20"/>
      <c r="D415" s="17"/>
      <c r="E415" s="17"/>
      <c r="F415" s="20"/>
      <c r="G415" s="17"/>
      <c r="H415" s="21"/>
      <c r="I415" s="21"/>
      <c r="J415" s="18" t="str">
        <f>IF($A415="","",SUMIFS(Issues!$D:$D,Issues!$B:$B,$A415,Issues!$C:$C,$B415))</f>
        <v/>
      </c>
      <c r="K415" s="18" t="str">
        <f t="shared" si="12"/>
        <v/>
      </c>
      <c r="L415" s="18" t="str">
        <f>IF(OR($A415="",$C415=""),"",$C415-Settings!$B$4)</f>
        <v/>
      </c>
      <c r="M415" s="18" t="str">
        <f>IF($A415="","",IF(K415&lt;=0,"Nil stock",IF($C415="","OK",IF($C415&lt;Settings!$B$4,"Expired",IF(L415&lt;=Settings!$B$5,"Near expiry","OK")))))</f>
        <v/>
      </c>
      <c r="N415" s="22" t="str">
        <f t="shared" si="13"/>
        <v/>
      </c>
      <c r="O415" s="17"/>
    </row>
    <row r="416" spans="1:15" x14ac:dyDescent="0.3">
      <c r="A416" s="17"/>
      <c r="B416" s="17"/>
      <c r="C416" s="20"/>
      <c r="D416" s="17"/>
      <c r="E416" s="17"/>
      <c r="F416" s="20"/>
      <c r="G416" s="17"/>
      <c r="H416" s="21"/>
      <c r="I416" s="21"/>
      <c r="J416" s="18" t="str">
        <f>IF($A416="","",SUMIFS(Issues!$D:$D,Issues!$B:$B,$A416,Issues!$C:$C,$B416))</f>
        <v/>
      </c>
      <c r="K416" s="18" t="str">
        <f t="shared" si="12"/>
        <v/>
      </c>
      <c r="L416" s="18" t="str">
        <f>IF(OR($A416="",$C416=""),"",$C416-Settings!$B$4)</f>
        <v/>
      </c>
      <c r="M416" s="18" t="str">
        <f>IF($A416="","",IF(K416&lt;=0,"Nil stock",IF($C416="","OK",IF($C416&lt;Settings!$B$4,"Expired",IF(L416&lt;=Settings!$B$5,"Near expiry","OK")))))</f>
        <v/>
      </c>
      <c r="N416" s="22" t="str">
        <f t="shared" si="13"/>
        <v/>
      </c>
      <c r="O416" s="17"/>
    </row>
    <row r="417" spans="1:15" x14ac:dyDescent="0.3">
      <c r="A417" s="17"/>
      <c r="B417" s="17"/>
      <c r="C417" s="20"/>
      <c r="D417" s="17"/>
      <c r="E417" s="17"/>
      <c r="F417" s="20"/>
      <c r="G417" s="17"/>
      <c r="H417" s="21"/>
      <c r="I417" s="21"/>
      <c r="J417" s="18" t="str">
        <f>IF($A417="","",SUMIFS(Issues!$D:$D,Issues!$B:$B,$A417,Issues!$C:$C,$B417))</f>
        <v/>
      </c>
      <c r="K417" s="18" t="str">
        <f t="shared" si="12"/>
        <v/>
      </c>
      <c r="L417" s="18" t="str">
        <f>IF(OR($A417="",$C417=""),"",$C417-Settings!$B$4)</f>
        <v/>
      </c>
      <c r="M417" s="18" t="str">
        <f>IF($A417="","",IF(K417&lt;=0,"Nil stock",IF($C417="","OK",IF($C417&lt;Settings!$B$4,"Expired",IF(L417&lt;=Settings!$B$5,"Near expiry","OK")))))</f>
        <v/>
      </c>
      <c r="N417" s="22" t="str">
        <f t="shared" si="13"/>
        <v/>
      </c>
      <c r="O417" s="17"/>
    </row>
    <row r="418" spans="1:15" x14ac:dyDescent="0.3">
      <c r="A418" s="17"/>
      <c r="B418" s="17"/>
      <c r="C418" s="20"/>
      <c r="D418" s="17"/>
      <c r="E418" s="17"/>
      <c r="F418" s="20"/>
      <c r="G418" s="17"/>
      <c r="H418" s="21"/>
      <c r="I418" s="21"/>
      <c r="J418" s="18" t="str">
        <f>IF($A418="","",SUMIFS(Issues!$D:$D,Issues!$B:$B,$A418,Issues!$C:$C,$B418))</f>
        <v/>
      </c>
      <c r="K418" s="18" t="str">
        <f t="shared" si="12"/>
        <v/>
      </c>
      <c r="L418" s="18" t="str">
        <f>IF(OR($A418="",$C418=""),"",$C418-Settings!$B$4)</f>
        <v/>
      </c>
      <c r="M418" s="18" t="str">
        <f>IF($A418="","",IF(K418&lt;=0,"Nil stock",IF($C418="","OK",IF($C418&lt;Settings!$B$4,"Expired",IF(L418&lt;=Settings!$B$5,"Near expiry","OK")))))</f>
        <v/>
      </c>
      <c r="N418" s="22" t="str">
        <f t="shared" si="13"/>
        <v/>
      </c>
      <c r="O418" s="17"/>
    </row>
    <row r="419" spans="1:15" x14ac:dyDescent="0.3">
      <c r="A419" s="17"/>
      <c r="B419" s="17"/>
      <c r="C419" s="20"/>
      <c r="D419" s="17"/>
      <c r="E419" s="17"/>
      <c r="F419" s="20"/>
      <c r="G419" s="17"/>
      <c r="H419" s="21"/>
      <c r="I419" s="21"/>
      <c r="J419" s="18" t="str">
        <f>IF($A419="","",SUMIFS(Issues!$D:$D,Issues!$B:$B,$A419,Issues!$C:$C,$B419))</f>
        <v/>
      </c>
      <c r="K419" s="18" t="str">
        <f t="shared" si="12"/>
        <v/>
      </c>
      <c r="L419" s="18" t="str">
        <f>IF(OR($A419="",$C419=""),"",$C419-Settings!$B$4)</f>
        <v/>
      </c>
      <c r="M419" s="18" t="str">
        <f>IF($A419="","",IF(K419&lt;=0,"Nil stock",IF($C419="","OK",IF($C419&lt;Settings!$B$4,"Expired",IF(L419&lt;=Settings!$B$5,"Near expiry","OK")))))</f>
        <v/>
      </c>
      <c r="N419" s="22" t="str">
        <f t="shared" si="13"/>
        <v/>
      </c>
      <c r="O419" s="17"/>
    </row>
    <row r="420" spans="1:15" x14ac:dyDescent="0.3">
      <c r="A420" s="17"/>
      <c r="B420" s="17"/>
      <c r="C420" s="20"/>
      <c r="D420" s="17"/>
      <c r="E420" s="17"/>
      <c r="F420" s="20"/>
      <c r="G420" s="17"/>
      <c r="H420" s="21"/>
      <c r="I420" s="21"/>
      <c r="J420" s="18" t="str">
        <f>IF($A420="","",SUMIFS(Issues!$D:$D,Issues!$B:$B,$A420,Issues!$C:$C,$B420))</f>
        <v/>
      </c>
      <c r="K420" s="18" t="str">
        <f t="shared" si="12"/>
        <v/>
      </c>
      <c r="L420" s="18" t="str">
        <f>IF(OR($A420="",$C420=""),"",$C420-Settings!$B$4)</f>
        <v/>
      </c>
      <c r="M420" s="18" t="str">
        <f>IF($A420="","",IF(K420&lt;=0,"Nil stock",IF($C420="","OK",IF($C420&lt;Settings!$B$4,"Expired",IF(L420&lt;=Settings!$B$5,"Near expiry","OK")))))</f>
        <v/>
      </c>
      <c r="N420" s="22" t="str">
        <f t="shared" si="13"/>
        <v/>
      </c>
      <c r="O420" s="17"/>
    </row>
    <row r="421" spans="1:15" x14ac:dyDescent="0.3">
      <c r="A421" s="17"/>
      <c r="B421" s="17"/>
      <c r="C421" s="20"/>
      <c r="D421" s="17"/>
      <c r="E421" s="17"/>
      <c r="F421" s="20"/>
      <c r="G421" s="17"/>
      <c r="H421" s="21"/>
      <c r="I421" s="21"/>
      <c r="J421" s="18" t="str">
        <f>IF($A421="","",SUMIFS(Issues!$D:$D,Issues!$B:$B,$A421,Issues!$C:$C,$B421))</f>
        <v/>
      </c>
      <c r="K421" s="18" t="str">
        <f t="shared" si="12"/>
        <v/>
      </c>
      <c r="L421" s="18" t="str">
        <f>IF(OR($A421="",$C421=""),"",$C421-Settings!$B$4)</f>
        <v/>
      </c>
      <c r="M421" s="18" t="str">
        <f>IF($A421="","",IF(K421&lt;=0,"Nil stock",IF($C421="","OK",IF($C421&lt;Settings!$B$4,"Expired",IF(L421&lt;=Settings!$B$5,"Near expiry","OK")))))</f>
        <v/>
      </c>
      <c r="N421" s="22" t="str">
        <f t="shared" si="13"/>
        <v/>
      </c>
      <c r="O421" s="17"/>
    </row>
    <row r="422" spans="1:15" x14ac:dyDescent="0.3">
      <c r="A422" s="17"/>
      <c r="B422" s="17"/>
      <c r="C422" s="20"/>
      <c r="D422" s="17"/>
      <c r="E422" s="17"/>
      <c r="F422" s="20"/>
      <c r="G422" s="17"/>
      <c r="H422" s="21"/>
      <c r="I422" s="21"/>
      <c r="J422" s="18" t="str">
        <f>IF($A422="","",SUMIFS(Issues!$D:$D,Issues!$B:$B,$A422,Issues!$C:$C,$B422))</f>
        <v/>
      </c>
      <c r="K422" s="18" t="str">
        <f t="shared" si="12"/>
        <v/>
      </c>
      <c r="L422" s="18" t="str">
        <f>IF(OR($A422="",$C422=""),"",$C422-Settings!$B$4)</f>
        <v/>
      </c>
      <c r="M422" s="18" t="str">
        <f>IF($A422="","",IF(K422&lt;=0,"Nil stock",IF($C422="","OK",IF($C422&lt;Settings!$B$4,"Expired",IF(L422&lt;=Settings!$B$5,"Near expiry","OK")))))</f>
        <v/>
      </c>
      <c r="N422" s="22" t="str">
        <f t="shared" si="13"/>
        <v/>
      </c>
      <c r="O422" s="17"/>
    </row>
    <row r="423" spans="1:15" x14ac:dyDescent="0.3">
      <c r="A423" s="17"/>
      <c r="B423" s="17"/>
      <c r="C423" s="20"/>
      <c r="D423" s="17"/>
      <c r="E423" s="17"/>
      <c r="F423" s="20"/>
      <c r="G423" s="17"/>
      <c r="H423" s="21"/>
      <c r="I423" s="21"/>
      <c r="J423" s="18" t="str">
        <f>IF($A423="","",SUMIFS(Issues!$D:$D,Issues!$B:$B,$A423,Issues!$C:$C,$B423))</f>
        <v/>
      </c>
      <c r="K423" s="18" t="str">
        <f t="shared" si="12"/>
        <v/>
      </c>
      <c r="L423" s="18" t="str">
        <f>IF(OR($A423="",$C423=""),"",$C423-Settings!$B$4)</f>
        <v/>
      </c>
      <c r="M423" s="18" t="str">
        <f>IF($A423="","",IF(K423&lt;=0,"Nil stock",IF($C423="","OK",IF($C423&lt;Settings!$B$4,"Expired",IF(L423&lt;=Settings!$B$5,"Near expiry","OK")))))</f>
        <v/>
      </c>
      <c r="N423" s="22" t="str">
        <f t="shared" si="13"/>
        <v/>
      </c>
      <c r="O423" s="17"/>
    </row>
    <row r="424" spans="1:15" x14ac:dyDescent="0.3">
      <c r="A424" s="17"/>
      <c r="B424" s="17"/>
      <c r="C424" s="20"/>
      <c r="D424" s="17"/>
      <c r="E424" s="17"/>
      <c r="F424" s="20"/>
      <c r="G424" s="17"/>
      <c r="H424" s="21"/>
      <c r="I424" s="21"/>
      <c r="J424" s="18" t="str">
        <f>IF($A424="","",SUMIFS(Issues!$D:$D,Issues!$B:$B,$A424,Issues!$C:$C,$B424))</f>
        <v/>
      </c>
      <c r="K424" s="18" t="str">
        <f t="shared" si="12"/>
        <v/>
      </c>
      <c r="L424" s="18" t="str">
        <f>IF(OR($A424="",$C424=""),"",$C424-Settings!$B$4)</f>
        <v/>
      </c>
      <c r="M424" s="18" t="str">
        <f>IF($A424="","",IF(K424&lt;=0,"Nil stock",IF($C424="","OK",IF($C424&lt;Settings!$B$4,"Expired",IF(L424&lt;=Settings!$B$5,"Near expiry","OK")))))</f>
        <v/>
      </c>
      <c r="N424" s="22" t="str">
        <f t="shared" si="13"/>
        <v/>
      </c>
      <c r="O424" s="17"/>
    </row>
    <row r="425" spans="1:15" x14ac:dyDescent="0.3">
      <c r="A425" s="17"/>
      <c r="B425" s="17"/>
      <c r="C425" s="20"/>
      <c r="D425" s="17"/>
      <c r="E425" s="17"/>
      <c r="F425" s="20"/>
      <c r="G425" s="17"/>
      <c r="H425" s="21"/>
      <c r="I425" s="21"/>
      <c r="J425" s="18" t="str">
        <f>IF($A425="","",SUMIFS(Issues!$D:$D,Issues!$B:$B,$A425,Issues!$C:$C,$B425))</f>
        <v/>
      </c>
      <c r="K425" s="18" t="str">
        <f t="shared" si="12"/>
        <v/>
      </c>
      <c r="L425" s="18" t="str">
        <f>IF(OR($A425="",$C425=""),"",$C425-Settings!$B$4)</f>
        <v/>
      </c>
      <c r="M425" s="18" t="str">
        <f>IF($A425="","",IF(K425&lt;=0,"Nil stock",IF($C425="","OK",IF($C425&lt;Settings!$B$4,"Expired",IF(L425&lt;=Settings!$B$5,"Near expiry","OK")))))</f>
        <v/>
      </c>
      <c r="N425" s="22" t="str">
        <f t="shared" si="13"/>
        <v/>
      </c>
      <c r="O425" s="17"/>
    </row>
    <row r="426" spans="1:15" x14ac:dyDescent="0.3">
      <c r="A426" s="17"/>
      <c r="B426" s="17"/>
      <c r="C426" s="20"/>
      <c r="D426" s="17"/>
      <c r="E426" s="17"/>
      <c r="F426" s="20"/>
      <c r="G426" s="17"/>
      <c r="H426" s="21"/>
      <c r="I426" s="21"/>
      <c r="J426" s="18" t="str">
        <f>IF($A426="","",SUMIFS(Issues!$D:$D,Issues!$B:$B,$A426,Issues!$C:$C,$B426))</f>
        <v/>
      </c>
      <c r="K426" s="18" t="str">
        <f t="shared" si="12"/>
        <v/>
      </c>
      <c r="L426" s="18" t="str">
        <f>IF(OR($A426="",$C426=""),"",$C426-Settings!$B$4)</f>
        <v/>
      </c>
      <c r="M426" s="18" t="str">
        <f>IF($A426="","",IF(K426&lt;=0,"Nil stock",IF($C426="","OK",IF($C426&lt;Settings!$B$4,"Expired",IF(L426&lt;=Settings!$B$5,"Near expiry","OK")))))</f>
        <v/>
      </c>
      <c r="N426" s="22" t="str">
        <f t="shared" si="13"/>
        <v/>
      </c>
      <c r="O426" s="17"/>
    </row>
    <row r="427" spans="1:15" x14ac:dyDescent="0.3">
      <c r="A427" s="17"/>
      <c r="B427" s="17"/>
      <c r="C427" s="20"/>
      <c r="D427" s="17"/>
      <c r="E427" s="17"/>
      <c r="F427" s="20"/>
      <c r="G427" s="17"/>
      <c r="H427" s="21"/>
      <c r="I427" s="21"/>
      <c r="J427" s="18" t="str">
        <f>IF($A427="","",SUMIFS(Issues!$D:$D,Issues!$B:$B,$A427,Issues!$C:$C,$B427))</f>
        <v/>
      </c>
      <c r="K427" s="18" t="str">
        <f t="shared" si="12"/>
        <v/>
      </c>
      <c r="L427" s="18" t="str">
        <f>IF(OR($A427="",$C427=""),"",$C427-Settings!$B$4)</f>
        <v/>
      </c>
      <c r="M427" s="18" t="str">
        <f>IF($A427="","",IF(K427&lt;=0,"Nil stock",IF($C427="","OK",IF($C427&lt;Settings!$B$4,"Expired",IF(L427&lt;=Settings!$B$5,"Near expiry","OK")))))</f>
        <v/>
      </c>
      <c r="N427" s="22" t="str">
        <f t="shared" si="13"/>
        <v/>
      </c>
      <c r="O427" s="17"/>
    </row>
    <row r="428" spans="1:15" x14ac:dyDescent="0.3">
      <c r="A428" s="17"/>
      <c r="B428" s="17"/>
      <c r="C428" s="20"/>
      <c r="D428" s="17"/>
      <c r="E428" s="17"/>
      <c r="F428" s="20"/>
      <c r="G428" s="17"/>
      <c r="H428" s="21"/>
      <c r="I428" s="21"/>
      <c r="J428" s="18" t="str">
        <f>IF($A428="","",SUMIFS(Issues!$D:$D,Issues!$B:$B,$A428,Issues!$C:$C,$B428))</f>
        <v/>
      </c>
      <c r="K428" s="18" t="str">
        <f t="shared" si="12"/>
        <v/>
      </c>
      <c r="L428" s="18" t="str">
        <f>IF(OR($A428="",$C428=""),"",$C428-Settings!$B$4)</f>
        <v/>
      </c>
      <c r="M428" s="18" t="str">
        <f>IF($A428="","",IF(K428&lt;=0,"Nil stock",IF($C428="","OK",IF($C428&lt;Settings!$B$4,"Expired",IF(L428&lt;=Settings!$B$5,"Near expiry","OK")))))</f>
        <v/>
      </c>
      <c r="N428" s="22" t="str">
        <f t="shared" si="13"/>
        <v/>
      </c>
      <c r="O428" s="17"/>
    </row>
    <row r="429" spans="1:15" x14ac:dyDescent="0.3">
      <c r="A429" s="17"/>
      <c r="B429" s="17"/>
      <c r="C429" s="20"/>
      <c r="D429" s="17"/>
      <c r="E429" s="17"/>
      <c r="F429" s="20"/>
      <c r="G429" s="17"/>
      <c r="H429" s="21"/>
      <c r="I429" s="21"/>
      <c r="J429" s="18" t="str">
        <f>IF($A429="","",SUMIFS(Issues!$D:$D,Issues!$B:$B,$A429,Issues!$C:$C,$B429))</f>
        <v/>
      </c>
      <c r="K429" s="18" t="str">
        <f t="shared" si="12"/>
        <v/>
      </c>
      <c r="L429" s="18" t="str">
        <f>IF(OR($A429="",$C429=""),"",$C429-Settings!$B$4)</f>
        <v/>
      </c>
      <c r="M429" s="18" t="str">
        <f>IF($A429="","",IF(K429&lt;=0,"Nil stock",IF($C429="","OK",IF($C429&lt;Settings!$B$4,"Expired",IF(L429&lt;=Settings!$B$5,"Near expiry","OK")))))</f>
        <v/>
      </c>
      <c r="N429" s="22" t="str">
        <f t="shared" si="13"/>
        <v/>
      </c>
      <c r="O429" s="17"/>
    </row>
    <row r="430" spans="1:15" x14ac:dyDescent="0.3">
      <c r="A430" s="17"/>
      <c r="B430" s="17"/>
      <c r="C430" s="20"/>
      <c r="D430" s="17"/>
      <c r="E430" s="17"/>
      <c r="F430" s="20"/>
      <c r="G430" s="17"/>
      <c r="H430" s="21"/>
      <c r="I430" s="21"/>
      <c r="J430" s="18" t="str">
        <f>IF($A430="","",SUMIFS(Issues!$D:$D,Issues!$B:$B,$A430,Issues!$C:$C,$B430))</f>
        <v/>
      </c>
      <c r="K430" s="18" t="str">
        <f t="shared" si="12"/>
        <v/>
      </c>
      <c r="L430" s="18" t="str">
        <f>IF(OR($A430="",$C430=""),"",$C430-Settings!$B$4)</f>
        <v/>
      </c>
      <c r="M430" s="18" t="str">
        <f>IF($A430="","",IF(K430&lt;=0,"Nil stock",IF($C430="","OK",IF($C430&lt;Settings!$B$4,"Expired",IF(L430&lt;=Settings!$B$5,"Near expiry","OK")))))</f>
        <v/>
      </c>
      <c r="N430" s="22" t="str">
        <f t="shared" si="13"/>
        <v/>
      </c>
      <c r="O430" s="17"/>
    </row>
    <row r="431" spans="1:15" x14ac:dyDescent="0.3">
      <c r="A431" s="17"/>
      <c r="B431" s="17"/>
      <c r="C431" s="20"/>
      <c r="D431" s="17"/>
      <c r="E431" s="17"/>
      <c r="F431" s="20"/>
      <c r="G431" s="17"/>
      <c r="H431" s="21"/>
      <c r="I431" s="21"/>
      <c r="J431" s="18" t="str">
        <f>IF($A431="","",SUMIFS(Issues!$D:$D,Issues!$B:$B,$A431,Issues!$C:$C,$B431))</f>
        <v/>
      </c>
      <c r="K431" s="18" t="str">
        <f t="shared" si="12"/>
        <v/>
      </c>
      <c r="L431" s="18" t="str">
        <f>IF(OR($A431="",$C431=""),"",$C431-Settings!$B$4)</f>
        <v/>
      </c>
      <c r="M431" s="18" t="str">
        <f>IF($A431="","",IF(K431&lt;=0,"Nil stock",IF($C431="","OK",IF($C431&lt;Settings!$B$4,"Expired",IF(L431&lt;=Settings!$B$5,"Near expiry","OK")))))</f>
        <v/>
      </c>
      <c r="N431" s="22" t="str">
        <f t="shared" si="13"/>
        <v/>
      </c>
      <c r="O431" s="17"/>
    </row>
    <row r="432" spans="1:15" x14ac:dyDescent="0.3">
      <c r="A432" s="17"/>
      <c r="B432" s="17"/>
      <c r="C432" s="20"/>
      <c r="D432" s="17"/>
      <c r="E432" s="17"/>
      <c r="F432" s="20"/>
      <c r="G432" s="17"/>
      <c r="H432" s="21"/>
      <c r="I432" s="21"/>
      <c r="J432" s="18" t="str">
        <f>IF($A432="","",SUMIFS(Issues!$D:$D,Issues!$B:$B,$A432,Issues!$C:$C,$B432))</f>
        <v/>
      </c>
      <c r="K432" s="18" t="str">
        <f t="shared" si="12"/>
        <v/>
      </c>
      <c r="L432" s="18" t="str">
        <f>IF(OR($A432="",$C432=""),"",$C432-Settings!$B$4)</f>
        <v/>
      </c>
      <c r="M432" s="18" t="str">
        <f>IF($A432="","",IF(K432&lt;=0,"Nil stock",IF($C432="","OK",IF($C432&lt;Settings!$B$4,"Expired",IF(L432&lt;=Settings!$B$5,"Near expiry","OK")))))</f>
        <v/>
      </c>
      <c r="N432" s="22" t="str">
        <f t="shared" si="13"/>
        <v/>
      </c>
      <c r="O432" s="17"/>
    </row>
    <row r="433" spans="1:15" x14ac:dyDescent="0.3">
      <c r="A433" s="17"/>
      <c r="B433" s="17"/>
      <c r="C433" s="20"/>
      <c r="D433" s="17"/>
      <c r="E433" s="17"/>
      <c r="F433" s="20"/>
      <c r="G433" s="17"/>
      <c r="H433" s="21"/>
      <c r="I433" s="21"/>
      <c r="J433" s="18" t="str">
        <f>IF($A433="","",SUMIFS(Issues!$D:$D,Issues!$B:$B,$A433,Issues!$C:$C,$B433))</f>
        <v/>
      </c>
      <c r="K433" s="18" t="str">
        <f t="shared" si="12"/>
        <v/>
      </c>
      <c r="L433" s="18" t="str">
        <f>IF(OR($A433="",$C433=""),"",$C433-Settings!$B$4)</f>
        <v/>
      </c>
      <c r="M433" s="18" t="str">
        <f>IF($A433="","",IF(K433&lt;=0,"Nil stock",IF($C433="","OK",IF($C433&lt;Settings!$B$4,"Expired",IF(L433&lt;=Settings!$B$5,"Near expiry","OK")))))</f>
        <v/>
      </c>
      <c r="N433" s="22" t="str">
        <f t="shared" si="13"/>
        <v/>
      </c>
      <c r="O433" s="17"/>
    </row>
    <row r="434" spans="1:15" x14ac:dyDescent="0.3">
      <c r="A434" s="17"/>
      <c r="B434" s="17"/>
      <c r="C434" s="20"/>
      <c r="D434" s="17"/>
      <c r="E434" s="17"/>
      <c r="F434" s="20"/>
      <c r="G434" s="17"/>
      <c r="H434" s="21"/>
      <c r="I434" s="21"/>
      <c r="J434" s="18" t="str">
        <f>IF($A434="","",SUMIFS(Issues!$D:$D,Issues!$B:$B,$A434,Issues!$C:$C,$B434))</f>
        <v/>
      </c>
      <c r="K434" s="18" t="str">
        <f t="shared" si="12"/>
        <v/>
      </c>
      <c r="L434" s="18" t="str">
        <f>IF(OR($A434="",$C434=""),"",$C434-Settings!$B$4)</f>
        <v/>
      </c>
      <c r="M434" s="18" t="str">
        <f>IF($A434="","",IF(K434&lt;=0,"Nil stock",IF($C434="","OK",IF($C434&lt;Settings!$B$4,"Expired",IF(L434&lt;=Settings!$B$5,"Near expiry","OK")))))</f>
        <v/>
      </c>
      <c r="N434" s="22" t="str">
        <f t="shared" si="13"/>
        <v/>
      </c>
      <c r="O434" s="17"/>
    </row>
    <row r="435" spans="1:15" x14ac:dyDescent="0.3">
      <c r="A435" s="17"/>
      <c r="B435" s="17"/>
      <c r="C435" s="20"/>
      <c r="D435" s="17"/>
      <c r="E435" s="17"/>
      <c r="F435" s="20"/>
      <c r="G435" s="17"/>
      <c r="H435" s="21"/>
      <c r="I435" s="21"/>
      <c r="J435" s="18" t="str">
        <f>IF($A435="","",SUMIFS(Issues!$D:$D,Issues!$B:$B,$A435,Issues!$C:$C,$B435))</f>
        <v/>
      </c>
      <c r="K435" s="18" t="str">
        <f t="shared" si="12"/>
        <v/>
      </c>
      <c r="L435" s="18" t="str">
        <f>IF(OR($A435="",$C435=""),"",$C435-Settings!$B$4)</f>
        <v/>
      </c>
      <c r="M435" s="18" t="str">
        <f>IF($A435="","",IF(K435&lt;=0,"Nil stock",IF($C435="","OK",IF($C435&lt;Settings!$B$4,"Expired",IF(L435&lt;=Settings!$B$5,"Near expiry","OK")))))</f>
        <v/>
      </c>
      <c r="N435" s="22" t="str">
        <f t="shared" si="13"/>
        <v/>
      </c>
      <c r="O435" s="17"/>
    </row>
    <row r="436" spans="1:15" x14ac:dyDescent="0.3">
      <c r="A436" s="17"/>
      <c r="B436" s="17"/>
      <c r="C436" s="20"/>
      <c r="D436" s="17"/>
      <c r="E436" s="17"/>
      <c r="F436" s="20"/>
      <c r="G436" s="17"/>
      <c r="H436" s="21"/>
      <c r="I436" s="21"/>
      <c r="J436" s="18" t="str">
        <f>IF($A436="","",SUMIFS(Issues!$D:$D,Issues!$B:$B,$A436,Issues!$C:$C,$B436))</f>
        <v/>
      </c>
      <c r="K436" s="18" t="str">
        <f t="shared" si="12"/>
        <v/>
      </c>
      <c r="L436" s="18" t="str">
        <f>IF(OR($A436="",$C436=""),"",$C436-Settings!$B$4)</f>
        <v/>
      </c>
      <c r="M436" s="18" t="str">
        <f>IF($A436="","",IF(K436&lt;=0,"Nil stock",IF($C436="","OK",IF($C436&lt;Settings!$B$4,"Expired",IF(L436&lt;=Settings!$B$5,"Near expiry","OK")))))</f>
        <v/>
      </c>
      <c r="N436" s="22" t="str">
        <f t="shared" si="13"/>
        <v/>
      </c>
      <c r="O436" s="17"/>
    </row>
    <row r="437" spans="1:15" x14ac:dyDescent="0.3">
      <c r="A437" s="17"/>
      <c r="B437" s="17"/>
      <c r="C437" s="20"/>
      <c r="D437" s="17"/>
      <c r="E437" s="17"/>
      <c r="F437" s="20"/>
      <c r="G437" s="17"/>
      <c r="H437" s="21"/>
      <c r="I437" s="21"/>
      <c r="J437" s="18" t="str">
        <f>IF($A437="","",SUMIFS(Issues!$D:$D,Issues!$B:$B,$A437,Issues!$C:$C,$B437))</f>
        <v/>
      </c>
      <c r="K437" s="18" t="str">
        <f t="shared" si="12"/>
        <v/>
      </c>
      <c r="L437" s="18" t="str">
        <f>IF(OR($A437="",$C437=""),"",$C437-Settings!$B$4)</f>
        <v/>
      </c>
      <c r="M437" s="18" t="str">
        <f>IF($A437="","",IF(K437&lt;=0,"Nil stock",IF($C437="","OK",IF($C437&lt;Settings!$B$4,"Expired",IF(L437&lt;=Settings!$B$5,"Near expiry","OK")))))</f>
        <v/>
      </c>
      <c r="N437" s="22" t="str">
        <f t="shared" si="13"/>
        <v/>
      </c>
      <c r="O437" s="17"/>
    </row>
    <row r="438" spans="1:15" x14ac:dyDescent="0.3">
      <c r="A438" s="17"/>
      <c r="B438" s="17"/>
      <c r="C438" s="20"/>
      <c r="D438" s="17"/>
      <c r="E438" s="17"/>
      <c r="F438" s="20"/>
      <c r="G438" s="17"/>
      <c r="H438" s="21"/>
      <c r="I438" s="21"/>
      <c r="J438" s="18" t="str">
        <f>IF($A438="","",SUMIFS(Issues!$D:$D,Issues!$B:$B,$A438,Issues!$C:$C,$B438))</f>
        <v/>
      </c>
      <c r="K438" s="18" t="str">
        <f t="shared" si="12"/>
        <v/>
      </c>
      <c r="L438" s="18" t="str">
        <f>IF(OR($A438="",$C438=""),"",$C438-Settings!$B$4)</f>
        <v/>
      </c>
      <c r="M438" s="18" t="str">
        <f>IF($A438="","",IF(K438&lt;=0,"Nil stock",IF($C438="","OK",IF($C438&lt;Settings!$B$4,"Expired",IF(L438&lt;=Settings!$B$5,"Near expiry","OK")))))</f>
        <v/>
      </c>
      <c r="N438" s="22" t="str">
        <f t="shared" si="13"/>
        <v/>
      </c>
      <c r="O438" s="17"/>
    </row>
    <row r="439" spans="1:15" x14ac:dyDescent="0.3">
      <c r="A439" s="17"/>
      <c r="B439" s="17"/>
      <c r="C439" s="20"/>
      <c r="D439" s="17"/>
      <c r="E439" s="17"/>
      <c r="F439" s="20"/>
      <c r="G439" s="17"/>
      <c r="H439" s="21"/>
      <c r="I439" s="21"/>
      <c r="J439" s="18" t="str">
        <f>IF($A439="","",SUMIFS(Issues!$D:$D,Issues!$B:$B,$A439,Issues!$C:$C,$B439))</f>
        <v/>
      </c>
      <c r="K439" s="18" t="str">
        <f t="shared" si="12"/>
        <v/>
      </c>
      <c r="L439" s="18" t="str">
        <f>IF(OR($A439="",$C439=""),"",$C439-Settings!$B$4)</f>
        <v/>
      </c>
      <c r="M439" s="18" t="str">
        <f>IF($A439="","",IF(K439&lt;=0,"Nil stock",IF($C439="","OK",IF($C439&lt;Settings!$B$4,"Expired",IF(L439&lt;=Settings!$B$5,"Near expiry","OK")))))</f>
        <v/>
      </c>
      <c r="N439" s="22" t="str">
        <f t="shared" si="13"/>
        <v/>
      </c>
      <c r="O439" s="17"/>
    </row>
    <row r="440" spans="1:15" x14ac:dyDescent="0.3">
      <c r="A440" s="17"/>
      <c r="B440" s="17"/>
      <c r="C440" s="20"/>
      <c r="D440" s="17"/>
      <c r="E440" s="17"/>
      <c r="F440" s="20"/>
      <c r="G440" s="17"/>
      <c r="H440" s="21"/>
      <c r="I440" s="21"/>
      <c r="J440" s="18" t="str">
        <f>IF($A440="","",SUMIFS(Issues!$D:$D,Issues!$B:$B,$A440,Issues!$C:$C,$B440))</f>
        <v/>
      </c>
      <c r="K440" s="18" t="str">
        <f t="shared" si="12"/>
        <v/>
      </c>
      <c r="L440" s="18" t="str">
        <f>IF(OR($A440="",$C440=""),"",$C440-Settings!$B$4)</f>
        <v/>
      </c>
      <c r="M440" s="18" t="str">
        <f>IF($A440="","",IF(K440&lt;=0,"Nil stock",IF($C440="","OK",IF($C440&lt;Settings!$B$4,"Expired",IF(L440&lt;=Settings!$B$5,"Near expiry","OK")))))</f>
        <v/>
      </c>
      <c r="N440" s="22" t="str">
        <f t="shared" si="13"/>
        <v/>
      </c>
      <c r="O440" s="17"/>
    </row>
    <row r="441" spans="1:15" x14ac:dyDescent="0.3">
      <c r="A441" s="17"/>
      <c r="B441" s="17"/>
      <c r="C441" s="20"/>
      <c r="D441" s="17"/>
      <c r="E441" s="17"/>
      <c r="F441" s="20"/>
      <c r="G441" s="17"/>
      <c r="H441" s="21"/>
      <c r="I441" s="21"/>
      <c r="J441" s="18" t="str">
        <f>IF($A441="","",SUMIFS(Issues!$D:$D,Issues!$B:$B,$A441,Issues!$C:$C,$B441))</f>
        <v/>
      </c>
      <c r="K441" s="18" t="str">
        <f t="shared" si="12"/>
        <v/>
      </c>
      <c r="L441" s="18" t="str">
        <f>IF(OR($A441="",$C441=""),"",$C441-Settings!$B$4)</f>
        <v/>
      </c>
      <c r="M441" s="18" t="str">
        <f>IF($A441="","",IF(K441&lt;=0,"Nil stock",IF($C441="","OK",IF($C441&lt;Settings!$B$4,"Expired",IF(L441&lt;=Settings!$B$5,"Near expiry","OK")))))</f>
        <v/>
      </c>
      <c r="N441" s="22" t="str">
        <f t="shared" si="13"/>
        <v/>
      </c>
      <c r="O441" s="17"/>
    </row>
    <row r="442" spans="1:15" x14ac:dyDescent="0.3">
      <c r="A442" s="17"/>
      <c r="B442" s="17"/>
      <c r="C442" s="20"/>
      <c r="D442" s="17"/>
      <c r="E442" s="17"/>
      <c r="F442" s="20"/>
      <c r="G442" s="17"/>
      <c r="H442" s="21"/>
      <c r="I442" s="21"/>
      <c r="J442" s="18" t="str">
        <f>IF($A442="","",SUMIFS(Issues!$D:$D,Issues!$B:$B,$A442,Issues!$C:$C,$B442))</f>
        <v/>
      </c>
      <c r="K442" s="18" t="str">
        <f t="shared" si="12"/>
        <v/>
      </c>
      <c r="L442" s="18" t="str">
        <f>IF(OR($A442="",$C442=""),"",$C442-Settings!$B$4)</f>
        <v/>
      </c>
      <c r="M442" s="18" t="str">
        <f>IF($A442="","",IF(K442&lt;=0,"Nil stock",IF($C442="","OK",IF($C442&lt;Settings!$B$4,"Expired",IF(L442&lt;=Settings!$B$5,"Near expiry","OK")))))</f>
        <v/>
      </c>
      <c r="N442" s="22" t="str">
        <f t="shared" si="13"/>
        <v/>
      </c>
      <c r="O442" s="17"/>
    </row>
    <row r="443" spans="1:15" x14ac:dyDescent="0.3">
      <c r="A443" s="17"/>
      <c r="B443" s="17"/>
      <c r="C443" s="20"/>
      <c r="D443" s="17"/>
      <c r="E443" s="17"/>
      <c r="F443" s="20"/>
      <c r="G443" s="17"/>
      <c r="H443" s="21"/>
      <c r="I443" s="21"/>
      <c r="J443" s="18" t="str">
        <f>IF($A443="","",SUMIFS(Issues!$D:$D,Issues!$B:$B,$A443,Issues!$C:$C,$B443))</f>
        <v/>
      </c>
      <c r="K443" s="18" t="str">
        <f t="shared" si="12"/>
        <v/>
      </c>
      <c r="L443" s="18" t="str">
        <f>IF(OR($A443="",$C443=""),"",$C443-Settings!$B$4)</f>
        <v/>
      </c>
      <c r="M443" s="18" t="str">
        <f>IF($A443="","",IF(K443&lt;=0,"Nil stock",IF($C443="","OK",IF($C443&lt;Settings!$B$4,"Expired",IF(L443&lt;=Settings!$B$5,"Near expiry","OK")))))</f>
        <v/>
      </c>
      <c r="N443" s="22" t="str">
        <f t="shared" si="13"/>
        <v/>
      </c>
      <c r="O443" s="17"/>
    </row>
    <row r="444" spans="1:15" x14ac:dyDescent="0.3">
      <c r="A444" s="17"/>
      <c r="B444" s="17"/>
      <c r="C444" s="20"/>
      <c r="D444" s="17"/>
      <c r="E444" s="17"/>
      <c r="F444" s="20"/>
      <c r="G444" s="17"/>
      <c r="H444" s="21"/>
      <c r="I444" s="21"/>
      <c r="J444" s="18" t="str">
        <f>IF($A444="","",SUMIFS(Issues!$D:$D,Issues!$B:$B,$A444,Issues!$C:$C,$B444))</f>
        <v/>
      </c>
      <c r="K444" s="18" t="str">
        <f t="shared" si="12"/>
        <v/>
      </c>
      <c r="L444" s="18" t="str">
        <f>IF(OR($A444="",$C444=""),"",$C444-Settings!$B$4)</f>
        <v/>
      </c>
      <c r="M444" s="18" t="str">
        <f>IF($A444="","",IF(K444&lt;=0,"Nil stock",IF($C444="","OK",IF($C444&lt;Settings!$B$4,"Expired",IF(L444&lt;=Settings!$B$5,"Near expiry","OK")))))</f>
        <v/>
      </c>
      <c r="N444" s="22" t="str">
        <f t="shared" si="13"/>
        <v/>
      </c>
      <c r="O444" s="17"/>
    </row>
    <row r="445" spans="1:15" x14ac:dyDescent="0.3">
      <c r="A445" s="17"/>
      <c r="B445" s="17"/>
      <c r="C445" s="20"/>
      <c r="D445" s="17"/>
      <c r="E445" s="17"/>
      <c r="F445" s="20"/>
      <c r="G445" s="17"/>
      <c r="H445" s="21"/>
      <c r="I445" s="21"/>
      <c r="J445" s="18" t="str">
        <f>IF($A445="","",SUMIFS(Issues!$D:$D,Issues!$B:$B,$A445,Issues!$C:$C,$B445))</f>
        <v/>
      </c>
      <c r="K445" s="18" t="str">
        <f t="shared" si="12"/>
        <v/>
      </c>
      <c r="L445" s="18" t="str">
        <f>IF(OR($A445="",$C445=""),"",$C445-Settings!$B$4)</f>
        <v/>
      </c>
      <c r="M445" s="18" t="str">
        <f>IF($A445="","",IF(K445&lt;=0,"Nil stock",IF($C445="","OK",IF($C445&lt;Settings!$B$4,"Expired",IF(L445&lt;=Settings!$B$5,"Near expiry","OK")))))</f>
        <v/>
      </c>
      <c r="N445" s="22" t="str">
        <f t="shared" si="13"/>
        <v/>
      </c>
      <c r="O445" s="17"/>
    </row>
    <row r="446" spans="1:15" x14ac:dyDescent="0.3">
      <c r="A446" s="17"/>
      <c r="B446" s="17"/>
      <c r="C446" s="20"/>
      <c r="D446" s="17"/>
      <c r="E446" s="17"/>
      <c r="F446" s="20"/>
      <c r="G446" s="17"/>
      <c r="H446" s="21"/>
      <c r="I446" s="21"/>
      <c r="J446" s="18" t="str">
        <f>IF($A446="","",SUMIFS(Issues!$D:$D,Issues!$B:$B,$A446,Issues!$C:$C,$B446))</f>
        <v/>
      </c>
      <c r="K446" s="18" t="str">
        <f t="shared" si="12"/>
        <v/>
      </c>
      <c r="L446" s="18" t="str">
        <f>IF(OR($A446="",$C446=""),"",$C446-Settings!$B$4)</f>
        <v/>
      </c>
      <c r="M446" s="18" t="str">
        <f>IF($A446="","",IF(K446&lt;=0,"Nil stock",IF($C446="","OK",IF($C446&lt;Settings!$B$4,"Expired",IF(L446&lt;=Settings!$B$5,"Near expiry","OK")))))</f>
        <v/>
      </c>
      <c r="N446" s="22" t="str">
        <f t="shared" si="13"/>
        <v/>
      </c>
      <c r="O446" s="17"/>
    </row>
    <row r="447" spans="1:15" x14ac:dyDescent="0.3">
      <c r="A447" s="17"/>
      <c r="B447" s="17"/>
      <c r="C447" s="20"/>
      <c r="D447" s="17"/>
      <c r="E447" s="17"/>
      <c r="F447" s="20"/>
      <c r="G447" s="17"/>
      <c r="H447" s="21"/>
      <c r="I447" s="21"/>
      <c r="J447" s="18" t="str">
        <f>IF($A447="","",SUMIFS(Issues!$D:$D,Issues!$B:$B,$A447,Issues!$C:$C,$B447))</f>
        <v/>
      </c>
      <c r="K447" s="18" t="str">
        <f t="shared" si="12"/>
        <v/>
      </c>
      <c r="L447" s="18" t="str">
        <f>IF(OR($A447="",$C447=""),"",$C447-Settings!$B$4)</f>
        <v/>
      </c>
      <c r="M447" s="18" t="str">
        <f>IF($A447="","",IF(K447&lt;=0,"Nil stock",IF($C447="","OK",IF($C447&lt;Settings!$B$4,"Expired",IF(L447&lt;=Settings!$B$5,"Near expiry","OK")))))</f>
        <v/>
      </c>
      <c r="N447" s="22" t="str">
        <f t="shared" si="13"/>
        <v/>
      </c>
      <c r="O447" s="17"/>
    </row>
    <row r="448" spans="1:15" x14ac:dyDescent="0.3">
      <c r="A448" s="17"/>
      <c r="B448" s="17"/>
      <c r="C448" s="20"/>
      <c r="D448" s="17"/>
      <c r="E448" s="17"/>
      <c r="F448" s="20"/>
      <c r="G448" s="17"/>
      <c r="H448" s="21"/>
      <c r="I448" s="21"/>
      <c r="J448" s="18" t="str">
        <f>IF($A448="","",SUMIFS(Issues!$D:$D,Issues!$B:$B,$A448,Issues!$C:$C,$B448))</f>
        <v/>
      </c>
      <c r="K448" s="18" t="str">
        <f t="shared" si="12"/>
        <v/>
      </c>
      <c r="L448" s="18" t="str">
        <f>IF(OR($A448="",$C448=""),"",$C448-Settings!$B$4)</f>
        <v/>
      </c>
      <c r="M448" s="18" t="str">
        <f>IF($A448="","",IF(K448&lt;=0,"Nil stock",IF($C448="","OK",IF($C448&lt;Settings!$B$4,"Expired",IF(L448&lt;=Settings!$B$5,"Near expiry","OK")))))</f>
        <v/>
      </c>
      <c r="N448" s="22" t="str">
        <f t="shared" si="13"/>
        <v/>
      </c>
      <c r="O448" s="17"/>
    </row>
    <row r="449" spans="1:15" x14ac:dyDescent="0.3">
      <c r="A449" s="17"/>
      <c r="B449" s="17"/>
      <c r="C449" s="20"/>
      <c r="D449" s="17"/>
      <c r="E449" s="17"/>
      <c r="F449" s="20"/>
      <c r="G449" s="17"/>
      <c r="H449" s="21"/>
      <c r="I449" s="21"/>
      <c r="J449" s="18" t="str">
        <f>IF($A449="","",SUMIFS(Issues!$D:$D,Issues!$B:$B,$A449,Issues!$C:$C,$B449))</f>
        <v/>
      </c>
      <c r="K449" s="18" t="str">
        <f t="shared" si="12"/>
        <v/>
      </c>
      <c r="L449" s="18" t="str">
        <f>IF(OR($A449="",$C449=""),"",$C449-Settings!$B$4)</f>
        <v/>
      </c>
      <c r="M449" s="18" t="str">
        <f>IF($A449="","",IF(K449&lt;=0,"Nil stock",IF($C449="","OK",IF($C449&lt;Settings!$B$4,"Expired",IF(L449&lt;=Settings!$B$5,"Near expiry","OK")))))</f>
        <v/>
      </c>
      <c r="N449" s="22" t="str">
        <f t="shared" si="13"/>
        <v/>
      </c>
      <c r="O449" s="17"/>
    </row>
    <row r="450" spans="1:15" x14ac:dyDescent="0.3">
      <c r="A450" s="17"/>
      <c r="B450" s="17"/>
      <c r="C450" s="20"/>
      <c r="D450" s="17"/>
      <c r="E450" s="17"/>
      <c r="F450" s="20"/>
      <c r="G450" s="17"/>
      <c r="H450" s="21"/>
      <c r="I450" s="21"/>
      <c r="J450" s="18" t="str">
        <f>IF($A450="","",SUMIFS(Issues!$D:$D,Issues!$B:$B,$A450,Issues!$C:$C,$B450))</f>
        <v/>
      </c>
      <c r="K450" s="18" t="str">
        <f t="shared" si="12"/>
        <v/>
      </c>
      <c r="L450" s="18" t="str">
        <f>IF(OR($A450="",$C450=""),"",$C450-Settings!$B$4)</f>
        <v/>
      </c>
      <c r="M450" s="18" t="str">
        <f>IF($A450="","",IF(K450&lt;=0,"Nil stock",IF($C450="","OK",IF($C450&lt;Settings!$B$4,"Expired",IF(L450&lt;=Settings!$B$5,"Near expiry","OK")))))</f>
        <v/>
      </c>
      <c r="N450" s="22" t="str">
        <f t="shared" si="13"/>
        <v/>
      </c>
      <c r="O450" s="17"/>
    </row>
    <row r="451" spans="1:15" x14ac:dyDescent="0.3">
      <c r="A451" s="17"/>
      <c r="B451" s="17"/>
      <c r="C451" s="20"/>
      <c r="D451" s="17"/>
      <c r="E451" s="17"/>
      <c r="F451" s="20"/>
      <c r="G451" s="17"/>
      <c r="H451" s="21"/>
      <c r="I451" s="21"/>
      <c r="J451" s="18" t="str">
        <f>IF($A451="","",SUMIFS(Issues!$D:$D,Issues!$B:$B,$A451,Issues!$C:$C,$B451))</f>
        <v/>
      </c>
      <c r="K451" s="18" t="str">
        <f t="shared" si="12"/>
        <v/>
      </c>
      <c r="L451" s="18" t="str">
        <f>IF(OR($A451="",$C451=""),"",$C451-Settings!$B$4)</f>
        <v/>
      </c>
      <c r="M451" s="18" t="str">
        <f>IF($A451="","",IF(K451&lt;=0,"Nil stock",IF($C451="","OK",IF($C451&lt;Settings!$B$4,"Expired",IF(L451&lt;=Settings!$B$5,"Near expiry","OK")))))</f>
        <v/>
      </c>
      <c r="N451" s="22" t="str">
        <f t="shared" si="13"/>
        <v/>
      </c>
      <c r="O451" s="17"/>
    </row>
    <row r="452" spans="1:15" x14ac:dyDescent="0.3">
      <c r="A452" s="17"/>
      <c r="B452" s="17"/>
      <c r="C452" s="20"/>
      <c r="D452" s="17"/>
      <c r="E452" s="17"/>
      <c r="F452" s="20"/>
      <c r="G452" s="17"/>
      <c r="H452" s="21"/>
      <c r="I452" s="21"/>
      <c r="J452" s="18" t="str">
        <f>IF($A452="","",SUMIFS(Issues!$D:$D,Issues!$B:$B,$A452,Issues!$C:$C,$B452))</f>
        <v/>
      </c>
      <c r="K452" s="18" t="str">
        <f t="shared" ref="K452:K515" si="14">IF($A452="","",N($G452)-J452)</f>
        <v/>
      </c>
      <c r="L452" s="18" t="str">
        <f>IF(OR($A452="",$C452=""),"",$C452-Settings!$B$4)</f>
        <v/>
      </c>
      <c r="M452" s="18" t="str">
        <f>IF($A452="","",IF(K452&lt;=0,"Nil stock",IF($C452="","OK",IF($C452&lt;Settings!$B$4,"Expired",IF(L452&lt;=Settings!$B$5,"Near expiry","OK")))))</f>
        <v/>
      </c>
      <c r="N452" s="22" t="str">
        <f t="shared" ref="N452:N515" si="15">IF($A452="","",MAX(0,K452)*N($H452))</f>
        <v/>
      </c>
      <c r="O452" s="17"/>
    </row>
    <row r="453" spans="1:15" x14ac:dyDescent="0.3">
      <c r="A453" s="17"/>
      <c r="B453" s="17"/>
      <c r="C453" s="20"/>
      <c r="D453" s="17"/>
      <c r="E453" s="17"/>
      <c r="F453" s="20"/>
      <c r="G453" s="17"/>
      <c r="H453" s="21"/>
      <c r="I453" s="21"/>
      <c r="J453" s="18" t="str">
        <f>IF($A453="","",SUMIFS(Issues!$D:$D,Issues!$B:$B,$A453,Issues!$C:$C,$B453))</f>
        <v/>
      </c>
      <c r="K453" s="18" t="str">
        <f t="shared" si="14"/>
        <v/>
      </c>
      <c r="L453" s="18" t="str">
        <f>IF(OR($A453="",$C453=""),"",$C453-Settings!$B$4)</f>
        <v/>
      </c>
      <c r="M453" s="18" t="str">
        <f>IF($A453="","",IF(K453&lt;=0,"Nil stock",IF($C453="","OK",IF($C453&lt;Settings!$B$4,"Expired",IF(L453&lt;=Settings!$B$5,"Near expiry","OK")))))</f>
        <v/>
      </c>
      <c r="N453" s="22" t="str">
        <f t="shared" si="15"/>
        <v/>
      </c>
      <c r="O453" s="17"/>
    </row>
    <row r="454" spans="1:15" x14ac:dyDescent="0.3">
      <c r="A454" s="17"/>
      <c r="B454" s="17"/>
      <c r="C454" s="20"/>
      <c r="D454" s="17"/>
      <c r="E454" s="17"/>
      <c r="F454" s="20"/>
      <c r="G454" s="17"/>
      <c r="H454" s="21"/>
      <c r="I454" s="21"/>
      <c r="J454" s="18" t="str">
        <f>IF($A454="","",SUMIFS(Issues!$D:$D,Issues!$B:$B,$A454,Issues!$C:$C,$B454))</f>
        <v/>
      </c>
      <c r="K454" s="18" t="str">
        <f t="shared" si="14"/>
        <v/>
      </c>
      <c r="L454" s="18" t="str">
        <f>IF(OR($A454="",$C454=""),"",$C454-Settings!$B$4)</f>
        <v/>
      </c>
      <c r="M454" s="18" t="str">
        <f>IF($A454="","",IF(K454&lt;=0,"Nil stock",IF($C454="","OK",IF($C454&lt;Settings!$B$4,"Expired",IF(L454&lt;=Settings!$B$5,"Near expiry","OK")))))</f>
        <v/>
      </c>
      <c r="N454" s="22" t="str">
        <f t="shared" si="15"/>
        <v/>
      </c>
      <c r="O454" s="17"/>
    </row>
    <row r="455" spans="1:15" x14ac:dyDescent="0.3">
      <c r="A455" s="17"/>
      <c r="B455" s="17"/>
      <c r="C455" s="20"/>
      <c r="D455" s="17"/>
      <c r="E455" s="17"/>
      <c r="F455" s="20"/>
      <c r="G455" s="17"/>
      <c r="H455" s="21"/>
      <c r="I455" s="21"/>
      <c r="J455" s="18" t="str">
        <f>IF($A455="","",SUMIFS(Issues!$D:$D,Issues!$B:$B,$A455,Issues!$C:$C,$B455))</f>
        <v/>
      </c>
      <c r="K455" s="18" t="str">
        <f t="shared" si="14"/>
        <v/>
      </c>
      <c r="L455" s="18" t="str">
        <f>IF(OR($A455="",$C455=""),"",$C455-Settings!$B$4)</f>
        <v/>
      </c>
      <c r="M455" s="18" t="str">
        <f>IF($A455="","",IF(K455&lt;=0,"Nil stock",IF($C455="","OK",IF($C455&lt;Settings!$B$4,"Expired",IF(L455&lt;=Settings!$B$5,"Near expiry","OK")))))</f>
        <v/>
      </c>
      <c r="N455" s="22" t="str">
        <f t="shared" si="15"/>
        <v/>
      </c>
      <c r="O455" s="17"/>
    </row>
    <row r="456" spans="1:15" x14ac:dyDescent="0.3">
      <c r="A456" s="17"/>
      <c r="B456" s="17"/>
      <c r="C456" s="20"/>
      <c r="D456" s="17"/>
      <c r="E456" s="17"/>
      <c r="F456" s="20"/>
      <c r="G456" s="17"/>
      <c r="H456" s="21"/>
      <c r="I456" s="21"/>
      <c r="J456" s="18" t="str">
        <f>IF($A456="","",SUMIFS(Issues!$D:$D,Issues!$B:$B,$A456,Issues!$C:$C,$B456))</f>
        <v/>
      </c>
      <c r="K456" s="18" t="str">
        <f t="shared" si="14"/>
        <v/>
      </c>
      <c r="L456" s="18" t="str">
        <f>IF(OR($A456="",$C456=""),"",$C456-Settings!$B$4)</f>
        <v/>
      </c>
      <c r="M456" s="18" t="str">
        <f>IF($A456="","",IF(K456&lt;=0,"Nil stock",IF($C456="","OK",IF($C456&lt;Settings!$B$4,"Expired",IF(L456&lt;=Settings!$B$5,"Near expiry","OK")))))</f>
        <v/>
      </c>
      <c r="N456" s="22" t="str">
        <f t="shared" si="15"/>
        <v/>
      </c>
      <c r="O456" s="17"/>
    </row>
    <row r="457" spans="1:15" x14ac:dyDescent="0.3">
      <c r="A457" s="17"/>
      <c r="B457" s="17"/>
      <c r="C457" s="20"/>
      <c r="D457" s="17"/>
      <c r="E457" s="17"/>
      <c r="F457" s="20"/>
      <c r="G457" s="17"/>
      <c r="H457" s="21"/>
      <c r="I457" s="21"/>
      <c r="J457" s="18" t="str">
        <f>IF($A457="","",SUMIFS(Issues!$D:$D,Issues!$B:$B,$A457,Issues!$C:$C,$B457))</f>
        <v/>
      </c>
      <c r="K457" s="18" t="str">
        <f t="shared" si="14"/>
        <v/>
      </c>
      <c r="L457" s="18" t="str">
        <f>IF(OR($A457="",$C457=""),"",$C457-Settings!$B$4)</f>
        <v/>
      </c>
      <c r="M457" s="18" t="str">
        <f>IF($A457="","",IF(K457&lt;=0,"Nil stock",IF($C457="","OK",IF($C457&lt;Settings!$B$4,"Expired",IF(L457&lt;=Settings!$B$5,"Near expiry","OK")))))</f>
        <v/>
      </c>
      <c r="N457" s="22" t="str">
        <f t="shared" si="15"/>
        <v/>
      </c>
      <c r="O457" s="17"/>
    </row>
    <row r="458" spans="1:15" x14ac:dyDescent="0.3">
      <c r="A458" s="17"/>
      <c r="B458" s="17"/>
      <c r="C458" s="20"/>
      <c r="D458" s="17"/>
      <c r="E458" s="17"/>
      <c r="F458" s="20"/>
      <c r="G458" s="17"/>
      <c r="H458" s="21"/>
      <c r="I458" s="21"/>
      <c r="J458" s="18" t="str">
        <f>IF($A458="","",SUMIFS(Issues!$D:$D,Issues!$B:$B,$A458,Issues!$C:$C,$B458))</f>
        <v/>
      </c>
      <c r="K458" s="18" t="str">
        <f t="shared" si="14"/>
        <v/>
      </c>
      <c r="L458" s="18" t="str">
        <f>IF(OR($A458="",$C458=""),"",$C458-Settings!$B$4)</f>
        <v/>
      </c>
      <c r="M458" s="18" t="str">
        <f>IF($A458="","",IF(K458&lt;=0,"Nil stock",IF($C458="","OK",IF($C458&lt;Settings!$B$4,"Expired",IF(L458&lt;=Settings!$B$5,"Near expiry","OK")))))</f>
        <v/>
      </c>
      <c r="N458" s="22" t="str">
        <f t="shared" si="15"/>
        <v/>
      </c>
      <c r="O458" s="17"/>
    </row>
    <row r="459" spans="1:15" x14ac:dyDescent="0.3">
      <c r="A459" s="17"/>
      <c r="B459" s="17"/>
      <c r="C459" s="20"/>
      <c r="D459" s="17"/>
      <c r="E459" s="17"/>
      <c r="F459" s="20"/>
      <c r="G459" s="17"/>
      <c r="H459" s="21"/>
      <c r="I459" s="21"/>
      <c r="J459" s="18" t="str">
        <f>IF($A459="","",SUMIFS(Issues!$D:$D,Issues!$B:$B,$A459,Issues!$C:$C,$B459))</f>
        <v/>
      </c>
      <c r="K459" s="18" t="str">
        <f t="shared" si="14"/>
        <v/>
      </c>
      <c r="L459" s="18" t="str">
        <f>IF(OR($A459="",$C459=""),"",$C459-Settings!$B$4)</f>
        <v/>
      </c>
      <c r="M459" s="18" t="str">
        <f>IF($A459="","",IF(K459&lt;=0,"Nil stock",IF($C459="","OK",IF($C459&lt;Settings!$B$4,"Expired",IF(L459&lt;=Settings!$B$5,"Near expiry","OK")))))</f>
        <v/>
      </c>
      <c r="N459" s="22" t="str">
        <f t="shared" si="15"/>
        <v/>
      </c>
      <c r="O459" s="17"/>
    </row>
    <row r="460" spans="1:15" x14ac:dyDescent="0.3">
      <c r="A460" s="17"/>
      <c r="B460" s="17"/>
      <c r="C460" s="20"/>
      <c r="D460" s="17"/>
      <c r="E460" s="17"/>
      <c r="F460" s="20"/>
      <c r="G460" s="17"/>
      <c r="H460" s="21"/>
      <c r="I460" s="21"/>
      <c r="J460" s="18" t="str">
        <f>IF($A460="","",SUMIFS(Issues!$D:$D,Issues!$B:$B,$A460,Issues!$C:$C,$B460))</f>
        <v/>
      </c>
      <c r="K460" s="18" t="str">
        <f t="shared" si="14"/>
        <v/>
      </c>
      <c r="L460" s="18" t="str">
        <f>IF(OR($A460="",$C460=""),"",$C460-Settings!$B$4)</f>
        <v/>
      </c>
      <c r="M460" s="18" t="str">
        <f>IF($A460="","",IF(K460&lt;=0,"Nil stock",IF($C460="","OK",IF($C460&lt;Settings!$B$4,"Expired",IF(L460&lt;=Settings!$B$5,"Near expiry","OK")))))</f>
        <v/>
      </c>
      <c r="N460" s="22" t="str">
        <f t="shared" si="15"/>
        <v/>
      </c>
      <c r="O460" s="17"/>
    </row>
    <row r="461" spans="1:15" x14ac:dyDescent="0.3">
      <c r="A461" s="17"/>
      <c r="B461" s="17"/>
      <c r="C461" s="20"/>
      <c r="D461" s="17"/>
      <c r="E461" s="17"/>
      <c r="F461" s="20"/>
      <c r="G461" s="17"/>
      <c r="H461" s="21"/>
      <c r="I461" s="21"/>
      <c r="J461" s="18" t="str">
        <f>IF($A461="","",SUMIFS(Issues!$D:$D,Issues!$B:$B,$A461,Issues!$C:$C,$B461))</f>
        <v/>
      </c>
      <c r="K461" s="18" t="str">
        <f t="shared" si="14"/>
        <v/>
      </c>
      <c r="L461" s="18" t="str">
        <f>IF(OR($A461="",$C461=""),"",$C461-Settings!$B$4)</f>
        <v/>
      </c>
      <c r="M461" s="18" t="str">
        <f>IF($A461="","",IF(K461&lt;=0,"Nil stock",IF($C461="","OK",IF($C461&lt;Settings!$B$4,"Expired",IF(L461&lt;=Settings!$B$5,"Near expiry","OK")))))</f>
        <v/>
      </c>
      <c r="N461" s="22" t="str">
        <f t="shared" si="15"/>
        <v/>
      </c>
      <c r="O461" s="17"/>
    </row>
    <row r="462" spans="1:15" x14ac:dyDescent="0.3">
      <c r="A462" s="17"/>
      <c r="B462" s="17"/>
      <c r="C462" s="20"/>
      <c r="D462" s="17"/>
      <c r="E462" s="17"/>
      <c r="F462" s="20"/>
      <c r="G462" s="17"/>
      <c r="H462" s="21"/>
      <c r="I462" s="21"/>
      <c r="J462" s="18" t="str">
        <f>IF($A462="","",SUMIFS(Issues!$D:$D,Issues!$B:$B,$A462,Issues!$C:$C,$B462))</f>
        <v/>
      </c>
      <c r="K462" s="18" t="str">
        <f t="shared" si="14"/>
        <v/>
      </c>
      <c r="L462" s="18" t="str">
        <f>IF(OR($A462="",$C462=""),"",$C462-Settings!$B$4)</f>
        <v/>
      </c>
      <c r="M462" s="18" t="str">
        <f>IF($A462="","",IF(K462&lt;=0,"Nil stock",IF($C462="","OK",IF($C462&lt;Settings!$B$4,"Expired",IF(L462&lt;=Settings!$B$5,"Near expiry","OK")))))</f>
        <v/>
      </c>
      <c r="N462" s="22" t="str">
        <f t="shared" si="15"/>
        <v/>
      </c>
      <c r="O462" s="17"/>
    </row>
    <row r="463" spans="1:15" x14ac:dyDescent="0.3">
      <c r="A463" s="17"/>
      <c r="B463" s="17"/>
      <c r="C463" s="20"/>
      <c r="D463" s="17"/>
      <c r="E463" s="17"/>
      <c r="F463" s="20"/>
      <c r="G463" s="17"/>
      <c r="H463" s="21"/>
      <c r="I463" s="21"/>
      <c r="J463" s="18" t="str">
        <f>IF($A463="","",SUMIFS(Issues!$D:$D,Issues!$B:$B,$A463,Issues!$C:$C,$B463))</f>
        <v/>
      </c>
      <c r="K463" s="18" t="str">
        <f t="shared" si="14"/>
        <v/>
      </c>
      <c r="L463" s="18" t="str">
        <f>IF(OR($A463="",$C463=""),"",$C463-Settings!$B$4)</f>
        <v/>
      </c>
      <c r="M463" s="18" t="str">
        <f>IF($A463="","",IF(K463&lt;=0,"Nil stock",IF($C463="","OK",IF($C463&lt;Settings!$B$4,"Expired",IF(L463&lt;=Settings!$B$5,"Near expiry","OK")))))</f>
        <v/>
      </c>
      <c r="N463" s="22" t="str">
        <f t="shared" si="15"/>
        <v/>
      </c>
      <c r="O463" s="17"/>
    </row>
    <row r="464" spans="1:15" x14ac:dyDescent="0.3">
      <c r="A464" s="17"/>
      <c r="B464" s="17"/>
      <c r="C464" s="20"/>
      <c r="D464" s="17"/>
      <c r="E464" s="17"/>
      <c r="F464" s="20"/>
      <c r="G464" s="17"/>
      <c r="H464" s="21"/>
      <c r="I464" s="21"/>
      <c r="J464" s="18" t="str">
        <f>IF($A464="","",SUMIFS(Issues!$D:$D,Issues!$B:$B,$A464,Issues!$C:$C,$B464))</f>
        <v/>
      </c>
      <c r="K464" s="18" t="str">
        <f t="shared" si="14"/>
        <v/>
      </c>
      <c r="L464" s="18" t="str">
        <f>IF(OR($A464="",$C464=""),"",$C464-Settings!$B$4)</f>
        <v/>
      </c>
      <c r="M464" s="18" t="str">
        <f>IF($A464="","",IF(K464&lt;=0,"Nil stock",IF($C464="","OK",IF($C464&lt;Settings!$B$4,"Expired",IF(L464&lt;=Settings!$B$5,"Near expiry","OK")))))</f>
        <v/>
      </c>
      <c r="N464" s="22" t="str">
        <f t="shared" si="15"/>
        <v/>
      </c>
      <c r="O464" s="17"/>
    </row>
    <row r="465" spans="1:15" x14ac:dyDescent="0.3">
      <c r="A465" s="17"/>
      <c r="B465" s="17"/>
      <c r="C465" s="20"/>
      <c r="D465" s="17"/>
      <c r="E465" s="17"/>
      <c r="F465" s="20"/>
      <c r="G465" s="17"/>
      <c r="H465" s="21"/>
      <c r="I465" s="21"/>
      <c r="J465" s="18" t="str">
        <f>IF($A465="","",SUMIFS(Issues!$D:$D,Issues!$B:$B,$A465,Issues!$C:$C,$B465))</f>
        <v/>
      </c>
      <c r="K465" s="18" t="str">
        <f t="shared" si="14"/>
        <v/>
      </c>
      <c r="L465" s="18" t="str">
        <f>IF(OR($A465="",$C465=""),"",$C465-Settings!$B$4)</f>
        <v/>
      </c>
      <c r="M465" s="18" t="str">
        <f>IF($A465="","",IF(K465&lt;=0,"Nil stock",IF($C465="","OK",IF($C465&lt;Settings!$B$4,"Expired",IF(L465&lt;=Settings!$B$5,"Near expiry","OK")))))</f>
        <v/>
      </c>
      <c r="N465" s="22" t="str">
        <f t="shared" si="15"/>
        <v/>
      </c>
      <c r="O465" s="17"/>
    </row>
    <row r="466" spans="1:15" x14ac:dyDescent="0.3">
      <c r="A466" s="17"/>
      <c r="B466" s="17"/>
      <c r="C466" s="20"/>
      <c r="D466" s="17"/>
      <c r="E466" s="17"/>
      <c r="F466" s="20"/>
      <c r="G466" s="17"/>
      <c r="H466" s="21"/>
      <c r="I466" s="21"/>
      <c r="J466" s="18" t="str">
        <f>IF($A466="","",SUMIFS(Issues!$D:$D,Issues!$B:$B,$A466,Issues!$C:$C,$B466))</f>
        <v/>
      </c>
      <c r="K466" s="18" t="str">
        <f t="shared" si="14"/>
        <v/>
      </c>
      <c r="L466" s="18" t="str">
        <f>IF(OR($A466="",$C466=""),"",$C466-Settings!$B$4)</f>
        <v/>
      </c>
      <c r="M466" s="18" t="str">
        <f>IF($A466="","",IF(K466&lt;=0,"Nil stock",IF($C466="","OK",IF($C466&lt;Settings!$B$4,"Expired",IF(L466&lt;=Settings!$B$5,"Near expiry","OK")))))</f>
        <v/>
      </c>
      <c r="N466" s="22" t="str">
        <f t="shared" si="15"/>
        <v/>
      </c>
      <c r="O466" s="17"/>
    </row>
    <row r="467" spans="1:15" x14ac:dyDescent="0.3">
      <c r="A467" s="17"/>
      <c r="B467" s="17"/>
      <c r="C467" s="20"/>
      <c r="D467" s="17"/>
      <c r="E467" s="17"/>
      <c r="F467" s="20"/>
      <c r="G467" s="17"/>
      <c r="H467" s="21"/>
      <c r="I467" s="21"/>
      <c r="J467" s="18" t="str">
        <f>IF($A467="","",SUMIFS(Issues!$D:$D,Issues!$B:$B,$A467,Issues!$C:$C,$B467))</f>
        <v/>
      </c>
      <c r="K467" s="18" t="str">
        <f t="shared" si="14"/>
        <v/>
      </c>
      <c r="L467" s="18" t="str">
        <f>IF(OR($A467="",$C467=""),"",$C467-Settings!$B$4)</f>
        <v/>
      </c>
      <c r="M467" s="18" t="str">
        <f>IF($A467="","",IF(K467&lt;=0,"Nil stock",IF($C467="","OK",IF($C467&lt;Settings!$B$4,"Expired",IF(L467&lt;=Settings!$B$5,"Near expiry","OK")))))</f>
        <v/>
      </c>
      <c r="N467" s="22" t="str">
        <f t="shared" si="15"/>
        <v/>
      </c>
      <c r="O467" s="17"/>
    </row>
    <row r="468" spans="1:15" x14ac:dyDescent="0.3">
      <c r="A468" s="17"/>
      <c r="B468" s="17"/>
      <c r="C468" s="20"/>
      <c r="D468" s="17"/>
      <c r="E468" s="17"/>
      <c r="F468" s="20"/>
      <c r="G468" s="17"/>
      <c r="H468" s="21"/>
      <c r="I468" s="21"/>
      <c r="J468" s="18" t="str">
        <f>IF($A468="","",SUMIFS(Issues!$D:$D,Issues!$B:$B,$A468,Issues!$C:$C,$B468))</f>
        <v/>
      </c>
      <c r="K468" s="18" t="str">
        <f t="shared" si="14"/>
        <v/>
      </c>
      <c r="L468" s="18" t="str">
        <f>IF(OR($A468="",$C468=""),"",$C468-Settings!$B$4)</f>
        <v/>
      </c>
      <c r="M468" s="18" t="str">
        <f>IF($A468="","",IF(K468&lt;=0,"Nil stock",IF($C468="","OK",IF($C468&lt;Settings!$B$4,"Expired",IF(L468&lt;=Settings!$B$5,"Near expiry","OK")))))</f>
        <v/>
      </c>
      <c r="N468" s="22" t="str">
        <f t="shared" si="15"/>
        <v/>
      </c>
      <c r="O468" s="17"/>
    </row>
    <row r="469" spans="1:15" x14ac:dyDescent="0.3">
      <c r="A469" s="17"/>
      <c r="B469" s="17"/>
      <c r="C469" s="20"/>
      <c r="D469" s="17"/>
      <c r="E469" s="17"/>
      <c r="F469" s="20"/>
      <c r="G469" s="17"/>
      <c r="H469" s="21"/>
      <c r="I469" s="21"/>
      <c r="J469" s="18" t="str">
        <f>IF($A469="","",SUMIFS(Issues!$D:$D,Issues!$B:$B,$A469,Issues!$C:$C,$B469))</f>
        <v/>
      </c>
      <c r="K469" s="18" t="str">
        <f t="shared" si="14"/>
        <v/>
      </c>
      <c r="L469" s="18" t="str">
        <f>IF(OR($A469="",$C469=""),"",$C469-Settings!$B$4)</f>
        <v/>
      </c>
      <c r="M469" s="18" t="str">
        <f>IF($A469="","",IF(K469&lt;=0,"Nil stock",IF($C469="","OK",IF($C469&lt;Settings!$B$4,"Expired",IF(L469&lt;=Settings!$B$5,"Near expiry","OK")))))</f>
        <v/>
      </c>
      <c r="N469" s="22" t="str">
        <f t="shared" si="15"/>
        <v/>
      </c>
      <c r="O469" s="17"/>
    </row>
    <row r="470" spans="1:15" x14ac:dyDescent="0.3">
      <c r="A470" s="17"/>
      <c r="B470" s="17"/>
      <c r="C470" s="20"/>
      <c r="D470" s="17"/>
      <c r="E470" s="17"/>
      <c r="F470" s="20"/>
      <c r="G470" s="17"/>
      <c r="H470" s="21"/>
      <c r="I470" s="21"/>
      <c r="J470" s="18" t="str">
        <f>IF($A470="","",SUMIFS(Issues!$D:$D,Issues!$B:$B,$A470,Issues!$C:$C,$B470))</f>
        <v/>
      </c>
      <c r="K470" s="18" t="str">
        <f t="shared" si="14"/>
        <v/>
      </c>
      <c r="L470" s="18" t="str">
        <f>IF(OR($A470="",$C470=""),"",$C470-Settings!$B$4)</f>
        <v/>
      </c>
      <c r="M470" s="18" t="str">
        <f>IF($A470="","",IF(K470&lt;=0,"Nil stock",IF($C470="","OK",IF($C470&lt;Settings!$B$4,"Expired",IF(L470&lt;=Settings!$B$5,"Near expiry","OK")))))</f>
        <v/>
      </c>
      <c r="N470" s="22" t="str">
        <f t="shared" si="15"/>
        <v/>
      </c>
      <c r="O470" s="17"/>
    </row>
    <row r="471" spans="1:15" x14ac:dyDescent="0.3">
      <c r="A471" s="17"/>
      <c r="B471" s="17"/>
      <c r="C471" s="20"/>
      <c r="D471" s="17"/>
      <c r="E471" s="17"/>
      <c r="F471" s="20"/>
      <c r="G471" s="17"/>
      <c r="H471" s="21"/>
      <c r="I471" s="21"/>
      <c r="J471" s="18" t="str">
        <f>IF($A471="","",SUMIFS(Issues!$D:$D,Issues!$B:$B,$A471,Issues!$C:$C,$B471))</f>
        <v/>
      </c>
      <c r="K471" s="18" t="str">
        <f t="shared" si="14"/>
        <v/>
      </c>
      <c r="L471" s="18" t="str">
        <f>IF(OR($A471="",$C471=""),"",$C471-Settings!$B$4)</f>
        <v/>
      </c>
      <c r="M471" s="18" t="str">
        <f>IF($A471="","",IF(K471&lt;=0,"Nil stock",IF($C471="","OK",IF($C471&lt;Settings!$B$4,"Expired",IF(L471&lt;=Settings!$B$5,"Near expiry","OK")))))</f>
        <v/>
      </c>
      <c r="N471" s="22" t="str">
        <f t="shared" si="15"/>
        <v/>
      </c>
      <c r="O471" s="17"/>
    </row>
    <row r="472" spans="1:15" x14ac:dyDescent="0.3">
      <c r="A472" s="17"/>
      <c r="B472" s="17"/>
      <c r="C472" s="20"/>
      <c r="D472" s="17"/>
      <c r="E472" s="17"/>
      <c r="F472" s="20"/>
      <c r="G472" s="17"/>
      <c r="H472" s="21"/>
      <c r="I472" s="21"/>
      <c r="J472" s="18" t="str">
        <f>IF($A472="","",SUMIFS(Issues!$D:$D,Issues!$B:$B,$A472,Issues!$C:$C,$B472))</f>
        <v/>
      </c>
      <c r="K472" s="18" t="str">
        <f t="shared" si="14"/>
        <v/>
      </c>
      <c r="L472" s="18" t="str">
        <f>IF(OR($A472="",$C472=""),"",$C472-Settings!$B$4)</f>
        <v/>
      </c>
      <c r="M472" s="18" t="str">
        <f>IF($A472="","",IF(K472&lt;=0,"Nil stock",IF($C472="","OK",IF($C472&lt;Settings!$B$4,"Expired",IF(L472&lt;=Settings!$B$5,"Near expiry","OK")))))</f>
        <v/>
      </c>
      <c r="N472" s="22" t="str">
        <f t="shared" si="15"/>
        <v/>
      </c>
      <c r="O472" s="17"/>
    </row>
    <row r="473" spans="1:15" x14ac:dyDescent="0.3">
      <c r="A473" s="17"/>
      <c r="B473" s="17"/>
      <c r="C473" s="20"/>
      <c r="D473" s="17"/>
      <c r="E473" s="17"/>
      <c r="F473" s="20"/>
      <c r="G473" s="17"/>
      <c r="H473" s="21"/>
      <c r="I473" s="21"/>
      <c r="J473" s="18" t="str">
        <f>IF($A473="","",SUMIFS(Issues!$D:$D,Issues!$B:$B,$A473,Issues!$C:$C,$B473))</f>
        <v/>
      </c>
      <c r="K473" s="18" t="str">
        <f t="shared" si="14"/>
        <v/>
      </c>
      <c r="L473" s="18" t="str">
        <f>IF(OR($A473="",$C473=""),"",$C473-Settings!$B$4)</f>
        <v/>
      </c>
      <c r="M473" s="18" t="str">
        <f>IF($A473="","",IF(K473&lt;=0,"Nil stock",IF($C473="","OK",IF($C473&lt;Settings!$B$4,"Expired",IF(L473&lt;=Settings!$B$5,"Near expiry","OK")))))</f>
        <v/>
      </c>
      <c r="N473" s="22" t="str">
        <f t="shared" si="15"/>
        <v/>
      </c>
      <c r="O473" s="17"/>
    </row>
    <row r="474" spans="1:15" x14ac:dyDescent="0.3">
      <c r="A474" s="17"/>
      <c r="B474" s="17"/>
      <c r="C474" s="20"/>
      <c r="D474" s="17"/>
      <c r="E474" s="17"/>
      <c r="F474" s="20"/>
      <c r="G474" s="17"/>
      <c r="H474" s="21"/>
      <c r="I474" s="21"/>
      <c r="J474" s="18" t="str">
        <f>IF($A474="","",SUMIFS(Issues!$D:$D,Issues!$B:$B,$A474,Issues!$C:$C,$B474))</f>
        <v/>
      </c>
      <c r="K474" s="18" t="str">
        <f t="shared" si="14"/>
        <v/>
      </c>
      <c r="L474" s="18" t="str">
        <f>IF(OR($A474="",$C474=""),"",$C474-Settings!$B$4)</f>
        <v/>
      </c>
      <c r="M474" s="18" t="str">
        <f>IF($A474="","",IF(K474&lt;=0,"Nil stock",IF($C474="","OK",IF($C474&lt;Settings!$B$4,"Expired",IF(L474&lt;=Settings!$B$5,"Near expiry","OK")))))</f>
        <v/>
      </c>
      <c r="N474" s="22" t="str">
        <f t="shared" si="15"/>
        <v/>
      </c>
      <c r="O474" s="17"/>
    </row>
    <row r="475" spans="1:15" x14ac:dyDescent="0.3">
      <c r="A475" s="17"/>
      <c r="B475" s="17"/>
      <c r="C475" s="20"/>
      <c r="D475" s="17"/>
      <c r="E475" s="17"/>
      <c r="F475" s="20"/>
      <c r="G475" s="17"/>
      <c r="H475" s="21"/>
      <c r="I475" s="21"/>
      <c r="J475" s="18" t="str">
        <f>IF($A475="","",SUMIFS(Issues!$D:$D,Issues!$B:$B,$A475,Issues!$C:$C,$B475))</f>
        <v/>
      </c>
      <c r="K475" s="18" t="str">
        <f t="shared" si="14"/>
        <v/>
      </c>
      <c r="L475" s="18" t="str">
        <f>IF(OR($A475="",$C475=""),"",$C475-Settings!$B$4)</f>
        <v/>
      </c>
      <c r="M475" s="18" t="str">
        <f>IF($A475="","",IF(K475&lt;=0,"Nil stock",IF($C475="","OK",IF($C475&lt;Settings!$B$4,"Expired",IF(L475&lt;=Settings!$B$5,"Near expiry","OK")))))</f>
        <v/>
      </c>
      <c r="N475" s="22" t="str">
        <f t="shared" si="15"/>
        <v/>
      </c>
      <c r="O475" s="17"/>
    </row>
    <row r="476" spans="1:15" x14ac:dyDescent="0.3">
      <c r="A476" s="17"/>
      <c r="B476" s="17"/>
      <c r="C476" s="20"/>
      <c r="D476" s="17"/>
      <c r="E476" s="17"/>
      <c r="F476" s="20"/>
      <c r="G476" s="17"/>
      <c r="H476" s="21"/>
      <c r="I476" s="21"/>
      <c r="J476" s="18" t="str">
        <f>IF($A476="","",SUMIFS(Issues!$D:$D,Issues!$B:$B,$A476,Issues!$C:$C,$B476))</f>
        <v/>
      </c>
      <c r="K476" s="18" t="str">
        <f t="shared" si="14"/>
        <v/>
      </c>
      <c r="L476" s="18" t="str">
        <f>IF(OR($A476="",$C476=""),"",$C476-Settings!$B$4)</f>
        <v/>
      </c>
      <c r="M476" s="18" t="str">
        <f>IF($A476="","",IF(K476&lt;=0,"Nil stock",IF($C476="","OK",IF($C476&lt;Settings!$B$4,"Expired",IF(L476&lt;=Settings!$B$5,"Near expiry","OK")))))</f>
        <v/>
      </c>
      <c r="N476" s="22" t="str">
        <f t="shared" si="15"/>
        <v/>
      </c>
      <c r="O476" s="17"/>
    </row>
    <row r="477" spans="1:15" x14ac:dyDescent="0.3">
      <c r="A477" s="17"/>
      <c r="B477" s="17"/>
      <c r="C477" s="20"/>
      <c r="D477" s="17"/>
      <c r="E477" s="17"/>
      <c r="F477" s="20"/>
      <c r="G477" s="17"/>
      <c r="H477" s="21"/>
      <c r="I477" s="21"/>
      <c r="J477" s="18" t="str">
        <f>IF($A477="","",SUMIFS(Issues!$D:$D,Issues!$B:$B,$A477,Issues!$C:$C,$B477))</f>
        <v/>
      </c>
      <c r="K477" s="18" t="str">
        <f t="shared" si="14"/>
        <v/>
      </c>
      <c r="L477" s="18" t="str">
        <f>IF(OR($A477="",$C477=""),"",$C477-Settings!$B$4)</f>
        <v/>
      </c>
      <c r="M477" s="18" t="str">
        <f>IF($A477="","",IF(K477&lt;=0,"Nil stock",IF($C477="","OK",IF($C477&lt;Settings!$B$4,"Expired",IF(L477&lt;=Settings!$B$5,"Near expiry","OK")))))</f>
        <v/>
      </c>
      <c r="N477" s="22" t="str">
        <f t="shared" si="15"/>
        <v/>
      </c>
      <c r="O477" s="17"/>
    </row>
    <row r="478" spans="1:15" x14ac:dyDescent="0.3">
      <c r="A478" s="17"/>
      <c r="B478" s="17"/>
      <c r="C478" s="20"/>
      <c r="D478" s="17"/>
      <c r="E478" s="17"/>
      <c r="F478" s="20"/>
      <c r="G478" s="17"/>
      <c r="H478" s="21"/>
      <c r="I478" s="21"/>
      <c r="J478" s="18" t="str">
        <f>IF($A478="","",SUMIFS(Issues!$D:$D,Issues!$B:$B,$A478,Issues!$C:$C,$B478))</f>
        <v/>
      </c>
      <c r="K478" s="18" t="str">
        <f t="shared" si="14"/>
        <v/>
      </c>
      <c r="L478" s="18" t="str">
        <f>IF(OR($A478="",$C478=""),"",$C478-Settings!$B$4)</f>
        <v/>
      </c>
      <c r="M478" s="18" t="str">
        <f>IF($A478="","",IF(K478&lt;=0,"Nil stock",IF($C478="","OK",IF($C478&lt;Settings!$B$4,"Expired",IF(L478&lt;=Settings!$B$5,"Near expiry","OK")))))</f>
        <v/>
      </c>
      <c r="N478" s="22" t="str">
        <f t="shared" si="15"/>
        <v/>
      </c>
      <c r="O478" s="17"/>
    </row>
    <row r="479" spans="1:15" x14ac:dyDescent="0.3">
      <c r="A479" s="17"/>
      <c r="B479" s="17"/>
      <c r="C479" s="20"/>
      <c r="D479" s="17"/>
      <c r="E479" s="17"/>
      <c r="F479" s="20"/>
      <c r="G479" s="17"/>
      <c r="H479" s="21"/>
      <c r="I479" s="21"/>
      <c r="J479" s="18" t="str">
        <f>IF($A479="","",SUMIFS(Issues!$D:$D,Issues!$B:$B,$A479,Issues!$C:$C,$B479))</f>
        <v/>
      </c>
      <c r="K479" s="18" t="str">
        <f t="shared" si="14"/>
        <v/>
      </c>
      <c r="L479" s="18" t="str">
        <f>IF(OR($A479="",$C479=""),"",$C479-Settings!$B$4)</f>
        <v/>
      </c>
      <c r="M479" s="18" t="str">
        <f>IF($A479="","",IF(K479&lt;=0,"Nil stock",IF($C479="","OK",IF($C479&lt;Settings!$B$4,"Expired",IF(L479&lt;=Settings!$B$5,"Near expiry","OK")))))</f>
        <v/>
      </c>
      <c r="N479" s="22" t="str">
        <f t="shared" si="15"/>
        <v/>
      </c>
      <c r="O479" s="17"/>
    </row>
    <row r="480" spans="1:15" x14ac:dyDescent="0.3">
      <c r="A480" s="17"/>
      <c r="B480" s="17"/>
      <c r="C480" s="20"/>
      <c r="D480" s="17"/>
      <c r="E480" s="17"/>
      <c r="F480" s="20"/>
      <c r="G480" s="17"/>
      <c r="H480" s="21"/>
      <c r="I480" s="21"/>
      <c r="J480" s="18" t="str">
        <f>IF($A480="","",SUMIFS(Issues!$D:$D,Issues!$B:$B,$A480,Issues!$C:$C,$B480))</f>
        <v/>
      </c>
      <c r="K480" s="18" t="str">
        <f t="shared" si="14"/>
        <v/>
      </c>
      <c r="L480" s="18" t="str">
        <f>IF(OR($A480="",$C480=""),"",$C480-Settings!$B$4)</f>
        <v/>
      </c>
      <c r="M480" s="18" t="str">
        <f>IF($A480="","",IF(K480&lt;=0,"Nil stock",IF($C480="","OK",IF($C480&lt;Settings!$B$4,"Expired",IF(L480&lt;=Settings!$B$5,"Near expiry","OK")))))</f>
        <v/>
      </c>
      <c r="N480" s="22" t="str">
        <f t="shared" si="15"/>
        <v/>
      </c>
      <c r="O480" s="17"/>
    </row>
    <row r="481" spans="1:15" x14ac:dyDescent="0.3">
      <c r="A481" s="17"/>
      <c r="B481" s="17"/>
      <c r="C481" s="20"/>
      <c r="D481" s="17"/>
      <c r="E481" s="17"/>
      <c r="F481" s="20"/>
      <c r="G481" s="17"/>
      <c r="H481" s="21"/>
      <c r="I481" s="21"/>
      <c r="J481" s="18" t="str">
        <f>IF($A481="","",SUMIFS(Issues!$D:$D,Issues!$B:$B,$A481,Issues!$C:$C,$B481))</f>
        <v/>
      </c>
      <c r="K481" s="18" t="str">
        <f t="shared" si="14"/>
        <v/>
      </c>
      <c r="L481" s="18" t="str">
        <f>IF(OR($A481="",$C481=""),"",$C481-Settings!$B$4)</f>
        <v/>
      </c>
      <c r="M481" s="18" t="str">
        <f>IF($A481="","",IF(K481&lt;=0,"Nil stock",IF($C481="","OK",IF($C481&lt;Settings!$B$4,"Expired",IF(L481&lt;=Settings!$B$5,"Near expiry","OK")))))</f>
        <v/>
      </c>
      <c r="N481" s="22" t="str">
        <f t="shared" si="15"/>
        <v/>
      </c>
      <c r="O481" s="17"/>
    </row>
    <row r="482" spans="1:15" x14ac:dyDescent="0.3">
      <c r="A482" s="17"/>
      <c r="B482" s="17"/>
      <c r="C482" s="20"/>
      <c r="D482" s="17"/>
      <c r="E482" s="17"/>
      <c r="F482" s="20"/>
      <c r="G482" s="17"/>
      <c r="H482" s="21"/>
      <c r="I482" s="21"/>
      <c r="J482" s="18" t="str">
        <f>IF($A482="","",SUMIFS(Issues!$D:$D,Issues!$B:$B,$A482,Issues!$C:$C,$B482))</f>
        <v/>
      </c>
      <c r="K482" s="18" t="str">
        <f t="shared" si="14"/>
        <v/>
      </c>
      <c r="L482" s="18" t="str">
        <f>IF(OR($A482="",$C482=""),"",$C482-Settings!$B$4)</f>
        <v/>
      </c>
      <c r="M482" s="18" t="str">
        <f>IF($A482="","",IF(K482&lt;=0,"Nil stock",IF($C482="","OK",IF($C482&lt;Settings!$B$4,"Expired",IF(L482&lt;=Settings!$B$5,"Near expiry","OK")))))</f>
        <v/>
      </c>
      <c r="N482" s="22" t="str">
        <f t="shared" si="15"/>
        <v/>
      </c>
      <c r="O482" s="17"/>
    </row>
    <row r="483" spans="1:15" x14ac:dyDescent="0.3">
      <c r="A483" s="17"/>
      <c r="B483" s="17"/>
      <c r="C483" s="20"/>
      <c r="D483" s="17"/>
      <c r="E483" s="17"/>
      <c r="F483" s="20"/>
      <c r="G483" s="17"/>
      <c r="H483" s="21"/>
      <c r="I483" s="21"/>
      <c r="J483" s="18" t="str">
        <f>IF($A483="","",SUMIFS(Issues!$D:$D,Issues!$B:$B,$A483,Issues!$C:$C,$B483))</f>
        <v/>
      </c>
      <c r="K483" s="18" t="str">
        <f t="shared" si="14"/>
        <v/>
      </c>
      <c r="L483" s="18" t="str">
        <f>IF(OR($A483="",$C483=""),"",$C483-Settings!$B$4)</f>
        <v/>
      </c>
      <c r="M483" s="18" t="str">
        <f>IF($A483="","",IF(K483&lt;=0,"Nil stock",IF($C483="","OK",IF($C483&lt;Settings!$B$4,"Expired",IF(L483&lt;=Settings!$B$5,"Near expiry","OK")))))</f>
        <v/>
      </c>
      <c r="N483" s="22" t="str">
        <f t="shared" si="15"/>
        <v/>
      </c>
      <c r="O483" s="17"/>
    </row>
    <row r="484" spans="1:15" x14ac:dyDescent="0.3">
      <c r="A484" s="17"/>
      <c r="B484" s="17"/>
      <c r="C484" s="20"/>
      <c r="D484" s="17"/>
      <c r="E484" s="17"/>
      <c r="F484" s="20"/>
      <c r="G484" s="17"/>
      <c r="H484" s="21"/>
      <c r="I484" s="21"/>
      <c r="J484" s="18" t="str">
        <f>IF($A484="","",SUMIFS(Issues!$D:$D,Issues!$B:$B,$A484,Issues!$C:$C,$B484))</f>
        <v/>
      </c>
      <c r="K484" s="18" t="str">
        <f t="shared" si="14"/>
        <v/>
      </c>
      <c r="L484" s="18" t="str">
        <f>IF(OR($A484="",$C484=""),"",$C484-Settings!$B$4)</f>
        <v/>
      </c>
      <c r="M484" s="18" t="str">
        <f>IF($A484="","",IF(K484&lt;=0,"Nil stock",IF($C484="","OK",IF($C484&lt;Settings!$B$4,"Expired",IF(L484&lt;=Settings!$B$5,"Near expiry","OK")))))</f>
        <v/>
      </c>
      <c r="N484" s="22" t="str">
        <f t="shared" si="15"/>
        <v/>
      </c>
      <c r="O484" s="17"/>
    </row>
    <row r="485" spans="1:15" x14ac:dyDescent="0.3">
      <c r="A485" s="17"/>
      <c r="B485" s="17"/>
      <c r="C485" s="20"/>
      <c r="D485" s="17"/>
      <c r="E485" s="17"/>
      <c r="F485" s="20"/>
      <c r="G485" s="17"/>
      <c r="H485" s="21"/>
      <c r="I485" s="21"/>
      <c r="J485" s="18" t="str">
        <f>IF($A485="","",SUMIFS(Issues!$D:$D,Issues!$B:$B,$A485,Issues!$C:$C,$B485))</f>
        <v/>
      </c>
      <c r="K485" s="18" t="str">
        <f t="shared" si="14"/>
        <v/>
      </c>
      <c r="L485" s="18" t="str">
        <f>IF(OR($A485="",$C485=""),"",$C485-Settings!$B$4)</f>
        <v/>
      </c>
      <c r="M485" s="18" t="str">
        <f>IF($A485="","",IF(K485&lt;=0,"Nil stock",IF($C485="","OK",IF($C485&lt;Settings!$B$4,"Expired",IF(L485&lt;=Settings!$B$5,"Near expiry","OK")))))</f>
        <v/>
      </c>
      <c r="N485" s="22" t="str">
        <f t="shared" si="15"/>
        <v/>
      </c>
      <c r="O485" s="17"/>
    </row>
    <row r="486" spans="1:15" x14ac:dyDescent="0.3">
      <c r="A486" s="17"/>
      <c r="B486" s="17"/>
      <c r="C486" s="20"/>
      <c r="D486" s="17"/>
      <c r="E486" s="17"/>
      <c r="F486" s="20"/>
      <c r="G486" s="17"/>
      <c r="H486" s="21"/>
      <c r="I486" s="21"/>
      <c r="J486" s="18" t="str">
        <f>IF($A486="","",SUMIFS(Issues!$D:$D,Issues!$B:$B,$A486,Issues!$C:$C,$B486))</f>
        <v/>
      </c>
      <c r="K486" s="18" t="str">
        <f t="shared" si="14"/>
        <v/>
      </c>
      <c r="L486" s="18" t="str">
        <f>IF(OR($A486="",$C486=""),"",$C486-Settings!$B$4)</f>
        <v/>
      </c>
      <c r="M486" s="18" t="str">
        <f>IF($A486="","",IF(K486&lt;=0,"Nil stock",IF($C486="","OK",IF($C486&lt;Settings!$B$4,"Expired",IF(L486&lt;=Settings!$B$5,"Near expiry","OK")))))</f>
        <v/>
      </c>
      <c r="N486" s="22" t="str">
        <f t="shared" si="15"/>
        <v/>
      </c>
      <c r="O486" s="17"/>
    </row>
    <row r="487" spans="1:15" x14ac:dyDescent="0.3">
      <c r="A487" s="17"/>
      <c r="B487" s="17"/>
      <c r="C487" s="20"/>
      <c r="D487" s="17"/>
      <c r="E487" s="17"/>
      <c r="F487" s="20"/>
      <c r="G487" s="17"/>
      <c r="H487" s="21"/>
      <c r="I487" s="21"/>
      <c r="J487" s="18" t="str">
        <f>IF($A487="","",SUMIFS(Issues!$D:$D,Issues!$B:$B,$A487,Issues!$C:$C,$B487))</f>
        <v/>
      </c>
      <c r="K487" s="18" t="str">
        <f t="shared" si="14"/>
        <v/>
      </c>
      <c r="L487" s="18" t="str">
        <f>IF(OR($A487="",$C487=""),"",$C487-Settings!$B$4)</f>
        <v/>
      </c>
      <c r="M487" s="18" t="str">
        <f>IF($A487="","",IF(K487&lt;=0,"Nil stock",IF($C487="","OK",IF($C487&lt;Settings!$B$4,"Expired",IF(L487&lt;=Settings!$B$5,"Near expiry","OK")))))</f>
        <v/>
      </c>
      <c r="N487" s="22" t="str">
        <f t="shared" si="15"/>
        <v/>
      </c>
      <c r="O487" s="17"/>
    </row>
    <row r="488" spans="1:15" x14ac:dyDescent="0.3">
      <c r="A488" s="17"/>
      <c r="B488" s="17"/>
      <c r="C488" s="20"/>
      <c r="D488" s="17"/>
      <c r="E488" s="17"/>
      <c r="F488" s="20"/>
      <c r="G488" s="17"/>
      <c r="H488" s="21"/>
      <c r="I488" s="21"/>
      <c r="J488" s="18" t="str">
        <f>IF($A488="","",SUMIFS(Issues!$D:$D,Issues!$B:$B,$A488,Issues!$C:$C,$B488))</f>
        <v/>
      </c>
      <c r="K488" s="18" t="str">
        <f t="shared" si="14"/>
        <v/>
      </c>
      <c r="L488" s="18" t="str">
        <f>IF(OR($A488="",$C488=""),"",$C488-Settings!$B$4)</f>
        <v/>
      </c>
      <c r="M488" s="18" t="str">
        <f>IF($A488="","",IF(K488&lt;=0,"Nil stock",IF($C488="","OK",IF($C488&lt;Settings!$B$4,"Expired",IF(L488&lt;=Settings!$B$5,"Near expiry","OK")))))</f>
        <v/>
      </c>
      <c r="N488" s="22" t="str">
        <f t="shared" si="15"/>
        <v/>
      </c>
      <c r="O488" s="17"/>
    </row>
    <row r="489" spans="1:15" x14ac:dyDescent="0.3">
      <c r="A489" s="17"/>
      <c r="B489" s="17"/>
      <c r="C489" s="20"/>
      <c r="D489" s="17"/>
      <c r="E489" s="17"/>
      <c r="F489" s="20"/>
      <c r="G489" s="17"/>
      <c r="H489" s="21"/>
      <c r="I489" s="21"/>
      <c r="J489" s="18" t="str">
        <f>IF($A489="","",SUMIFS(Issues!$D:$D,Issues!$B:$B,$A489,Issues!$C:$C,$B489))</f>
        <v/>
      </c>
      <c r="K489" s="18" t="str">
        <f t="shared" si="14"/>
        <v/>
      </c>
      <c r="L489" s="18" t="str">
        <f>IF(OR($A489="",$C489=""),"",$C489-Settings!$B$4)</f>
        <v/>
      </c>
      <c r="M489" s="18" t="str">
        <f>IF($A489="","",IF(K489&lt;=0,"Nil stock",IF($C489="","OK",IF($C489&lt;Settings!$B$4,"Expired",IF(L489&lt;=Settings!$B$5,"Near expiry","OK")))))</f>
        <v/>
      </c>
      <c r="N489" s="22" t="str">
        <f t="shared" si="15"/>
        <v/>
      </c>
      <c r="O489" s="17"/>
    </row>
    <row r="490" spans="1:15" x14ac:dyDescent="0.3">
      <c r="A490" s="17"/>
      <c r="B490" s="17"/>
      <c r="C490" s="20"/>
      <c r="D490" s="17"/>
      <c r="E490" s="17"/>
      <c r="F490" s="20"/>
      <c r="G490" s="17"/>
      <c r="H490" s="21"/>
      <c r="I490" s="21"/>
      <c r="J490" s="18" t="str">
        <f>IF($A490="","",SUMIFS(Issues!$D:$D,Issues!$B:$B,$A490,Issues!$C:$C,$B490))</f>
        <v/>
      </c>
      <c r="K490" s="18" t="str">
        <f t="shared" si="14"/>
        <v/>
      </c>
      <c r="L490" s="18" t="str">
        <f>IF(OR($A490="",$C490=""),"",$C490-Settings!$B$4)</f>
        <v/>
      </c>
      <c r="M490" s="18" t="str">
        <f>IF($A490="","",IF(K490&lt;=0,"Nil stock",IF($C490="","OK",IF($C490&lt;Settings!$B$4,"Expired",IF(L490&lt;=Settings!$B$5,"Near expiry","OK")))))</f>
        <v/>
      </c>
      <c r="N490" s="22" t="str">
        <f t="shared" si="15"/>
        <v/>
      </c>
      <c r="O490" s="17"/>
    </row>
    <row r="491" spans="1:15" x14ac:dyDescent="0.3">
      <c r="A491" s="17"/>
      <c r="B491" s="17"/>
      <c r="C491" s="20"/>
      <c r="D491" s="17"/>
      <c r="E491" s="17"/>
      <c r="F491" s="20"/>
      <c r="G491" s="17"/>
      <c r="H491" s="21"/>
      <c r="I491" s="21"/>
      <c r="J491" s="18" t="str">
        <f>IF($A491="","",SUMIFS(Issues!$D:$D,Issues!$B:$B,$A491,Issues!$C:$C,$B491))</f>
        <v/>
      </c>
      <c r="K491" s="18" t="str">
        <f t="shared" si="14"/>
        <v/>
      </c>
      <c r="L491" s="18" t="str">
        <f>IF(OR($A491="",$C491=""),"",$C491-Settings!$B$4)</f>
        <v/>
      </c>
      <c r="M491" s="18" t="str">
        <f>IF($A491="","",IF(K491&lt;=0,"Nil stock",IF($C491="","OK",IF($C491&lt;Settings!$B$4,"Expired",IF(L491&lt;=Settings!$B$5,"Near expiry","OK")))))</f>
        <v/>
      </c>
      <c r="N491" s="22" t="str">
        <f t="shared" si="15"/>
        <v/>
      </c>
      <c r="O491" s="17"/>
    </row>
    <row r="492" spans="1:15" x14ac:dyDescent="0.3">
      <c r="A492" s="17"/>
      <c r="B492" s="17"/>
      <c r="C492" s="20"/>
      <c r="D492" s="17"/>
      <c r="E492" s="17"/>
      <c r="F492" s="20"/>
      <c r="G492" s="17"/>
      <c r="H492" s="21"/>
      <c r="I492" s="21"/>
      <c r="J492" s="18" t="str">
        <f>IF($A492="","",SUMIFS(Issues!$D:$D,Issues!$B:$B,$A492,Issues!$C:$C,$B492))</f>
        <v/>
      </c>
      <c r="K492" s="18" t="str">
        <f t="shared" si="14"/>
        <v/>
      </c>
      <c r="L492" s="18" t="str">
        <f>IF(OR($A492="",$C492=""),"",$C492-Settings!$B$4)</f>
        <v/>
      </c>
      <c r="M492" s="18" t="str">
        <f>IF($A492="","",IF(K492&lt;=0,"Nil stock",IF($C492="","OK",IF($C492&lt;Settings!$B$4,"Expired",IF(L492&lt;=Settings!$B$5,"Near expiry","OK")))))</f>
        <v/>
      </c>
      <c r="N492" s="22" t="str">
        <f t="shared" si="15"/>
        <v/>
      </c>
      <c r="O492" s="17"/>
    </row>
    <row r="493" spans="1:15" x14ac:dyDescent="0.3">
      <c r="A493" s="17"/>
      <c r="B493" s="17"/>
      <c r="C493" s="20"/>
      <c r="D493" s="17"/>
      <c r="E493" s="17"/>
      <c r="F493" s="20"/>
      <c r="G493" s="17"/>
      <c r="H493" s="21"/>
      <c r="I493" s="21"/>
      <c r="J493" s="18" t="str">
        <f>IF($A493="","",SUMIFS(Issues!$D:$D,Issues!$B:$B,$A493,Issues!$C:$C,$B493))</f>
        <v/>
      </c>
      <c r="K493" s="18" t="str">
        <f t="shared" si="14"/>
        <v/>
      </c>
      <c r="L493" s="18" t="str">
        <f>IF(OR($A493="",$C493=""),"",$C493-Settings!$B$4)</f>
        <v/>
      </c>
      <c r="M493" s="18" t="str">
        <f>IF($A493="","",IF(K493&lt;=0,"Nil stock",IF($C493="","OK",IF($C493&lt;Settings!$B$4,"Expired",IF(L493&lt;=Settings!$B$5,"Near expiry","OK")))))</f>
        <v/>
      </c>
      <c r="N493" s="22" t="str">
        <f t="shared" si="15"/>
        <v/>
      </c>
      <c r="O493" s="17"/>
    </row>
    <row r="494" spans="1:15" x14ac:dyDescent="0.3">
      <c r="A494" s="17"/>
      <c r="B494" s="17"/>
      <c r="C494" s="20"/>
      <c r="D494" s="17"/>
      <c r="E494" s="17"/>
      <c r="F494" s="20"/>
      <c r="G494" s="17"/>
      <c r="H494" s="21"/>
      <c r="I494" s="21"/>
      <c r="J494" s="18" t="str">
        <f>IF($A494="","",SUMIFS(Issues!$D:$D,Issues!$B:$B,$A494,Issues!$C:$C,$B494))</f>
        <v/>
      </c>
      <c r="K494" s="18" t="str">
        <f t="shared" si="14"/>
        <v/>
      </c>
      <c r="L494" s="18" t="str">
        <f>IF(OR($A494="",$C494=""),"",$C494-Settings!$B$4)</f>
        <v/>
      </c>
      <c r="M494" s="18" t="str">
        <f>IF($A494="","",IF(K494&lt;=0,"Nil stock",IF($C494="","OK",IF($C494&lt;Settings!$B$4,"Expired",IF(L494&lt;=Settings!$B$5,"Near expiry","OK")))))</f>
        <v/>
      </c>
      <c r="N494" s="22" t="str">
        <f t="shared" si="15"/>
        <v/>
      </c>
      <c r="O494" s="17"/>
    </row>
    <row r="495" spans="1:15" x14ac:dyDescent="0.3">
      <c r="A495" s="17"/>
      <c r="B495" s="17"/>
      <c r="C495" s="20"/>
      <c r="D495" s="17"/>
      <c r="E495" s="17"/>
      <c r="F495" s="20"/>
      <c r="G495" s="17"/>
      <c r="H495" s="21"/>
      <c r="I495" s="21"/>
      <c r="J495" s="18" t="str">
        <f>IF($A495="","",SUMIFS(Issues!$D:$D,Issues!$B:$B,$A495,Issues!$C:$C,$B495))</f>
        <v/>
      </c>
      <c r="K495" s="18" t="str">
        <f t="shared" si="14"/>
        <v/>
      </c>
      <c r="L495" s="18" t="str">
        <f>IF(OR($A495="",$C495=""),"",$C495-Settings!$B$4)</f>
        <v/>
      </c>
      <c r="M495" s="18" t="str">
        <f>IF($A495="","",IF(K495&lt;=0,"Nil stock",IF($C495="","OK",IF($C495&lt;Settings!$B$4,"Expired",IF(L495&lt;=Settings!$B$5,"Near expiry","OK")))))</f>
        <v/>
      </c>
      <c r="N495" s="22" t="str">
        <f t="shared" si="15"/>
        <v/>
      </c>
      <c r="O495" s="17"/>
    </row>
    <row r="496" spans="1:15" x14ac:dyDescent="0.3">
      <c r="A496" s="17"/>
      <c r="B496" s="17"/>
      <c r="C496" s="20"/>
      <c r="D496" s="17"/>
      <c r="E496" s="17"/>
      <c r="F496" s="20"/>
      <c r="G496" s="17"/>
      <c r="H496" s="21"/>
      <c r="I496" s="21"/>
      <c r="J496" s="18" t="str">
        <f>IF($A496="","",SUMIFS(Issues!$D:$D,Issues!$B:$B,$A496,Issues!$C:$C,$B496))</f>
        <v/>
      </c>
      <c r="K496" s="18" t="str">
        <f t="shared" si="14"/>
        <v/>
      </c>
      <c r="L496" s="18" t="str">
        <f>IF(OR($A496="",$C496=""),"",$C496-Settings!$B$4)</f>
        <v/>
      </c>
      <c r="M496" s="18" t="str">
        <f>IF($A496="","",IF(K496&lt;=0,"Nil stock",IF($C496="","OK",IF($C496&lt;Settings!$B$4,"Expired",IF(L496&lt;=Settings!$B$5,"Near expiry","OK")))))</f>
        <v/>
      </c>
      <c r="N496" s="22" t="str">
        <f t="shared" si="15"/>
        <v/>
      </c>
      <c r="O496" s="17"/>
    </row>
    <row r="497" spans="1:15" x14ac:dyDescent="0.3">
      <c r="A497" s="17"/>
      <c r="B497" s="17"/>
      <c r="C497" s="20"/>
      <c r="D497" s="17"/>
      <c r="E497" s="17"/>
      <c r="F497" s="20"/>
      <c r="G497" s="17"/>
      <c r="H497" s="21"/>
      <c r="I497" s="21"/>
      <c r="J497" s="18" t="str">
        <f>IF($A497="","",SUMIFS(Issues!$D:$D,Issues!$B:$B,$A497,Issues!$C:$C,$B497))</f>
        <v/>
      </c>
      <c r="K497" s="18" t="str">
        <f t="shared" si="14"/>
        <v/>
      </c>
      <c r="L497" s="18" t="str">
        <f>IF(OR($A497="",$C497=""),"",$C497-Settings!$B$4)</f>
        <v/>
      </c>
      <c r="M497" s="18" t="str">
        <f>IF($A497="","",IF(K497&lt;=0,"Nil stock",IF($C497="","OK",IF($C497&lt;Settings!$B$4,"Expired",IF(L497&lt;=Settings!$B$5,"Near expiry","OK")))))</f>
        <v/>
      </c>
      <c r="N497" s="22" t="str">
        <f t="shared" si="15"/>
        <v/>
      </c>
      <c r="O497" s="17"/>
    </row>
    <row r="498" spans="1:15" x14ac:dyDescent="0.3">
      <c r="A498" s="17"/>
      <c r="B498" s="17"/>
      <c r="C498" s="20"/>
      <c r="D498" s="17"/>
      <c r="E498" s="17"/>
      <c r="F498" s="20"/>
      <c r="G498" s="17"/>
      <c r="H498" s="21"/>
      <c r="I498" s="21"/>
      <c r="J498" s="18" t="str">
        <f>IF($A498="","",SUMIFS(Issues!$D:$D,Issues!$B:$B,$A498,Issues!$C:$C,$B498))</f>
        <v/>
      </c>
      <c r="K498" s="18" t="str">
        <f t="shared" si="14"/>
        <v/>
      </c>
      <c r="L498" s="18" t="str">
        <f>IF(OR($A498="",$C498=""),"",$C498-Settings!$B$4)</f>
        <v/>
      </c>
      <c r="M498" s="18" t="str">
        <f>IF($A498="","",IF(K498&lt;=0,"Nil stock",IF($C498="","OK",IF($C498&lt;Settings!$B$4,"Expired",IF(L498&lt;=Settings!$B$5,"Near expiry","OK")))))</f>
        <v/>
      </c>
      <c r="N498" s="22" t="str">
        <f t="shared" si="15"/>
        <v/>
      </c>
      <c r="O498" s="17"/>
    </row>
    <row r="499" spans="1:15" x14ac:dyDescent="0.3">
      <c r="A499" s="17"/>
      <c r="B499" s="17"/>
      <c r="C499" s="20"/>
      <c r="D499" s="17"/>
      <c r="E499" s="17"/>
      <c r="F499" s="20"/>
      <c r="G499" s="17"/>
      <c r="H499" s="21"/>
      <c r="I499" s="21"/>
      <c r="J499" s="18" t="str">
        <f>IF($A499="","",SUMIFS(Issues!$D:$D,Issues!$B:$B,$A499,Issues!$C:$C,$B499))</f>
        <v/>
      </c>
      <c r="K499" s="18" t="str">
        <f t="shared" si="14"/>
        <v/>
      </c>
      <c r="L499" s="18" t="str">
        <f>IF(OR($A499="",$C499=""),"",$C499-Settings!$B$4)</f>
        <v/>
      </c>
      <c r="M499" s="18" t="str">
        <f>IF($A499="","",IF(K499&lt;=0,"Nil stock",IF($C499="","OK",IF($C499&lt;Settings!$B$4,"Expired",IF(L499&lt;=Settings!$B$5,"Near expiry","OK")))))</f>
        <v/>
      </c>
      <c r="N499" s="22" t="str">
        <f t="shared" si="15"/>
        <v/>
      </c>
      <c r="O499" s="17"/>
    </row>
    <row r="500" spans="1:15" x14ac:dyDescent="0.3">
      <c r="A500" s="17"/>
      <c r="B500" s="17"/>
      <c r="C500" s="20"/>
      <c r="D500" s="17"/>
      <c r="E500" s="17"/>
      <c r="F500" s="20"/>
      <c r="G500" s="17"/>
      <c r="H500" s="21"/>
      <c r="I500" s="21"/>
      <c r="J500" s="18" t="str">
        <f>IF($A500="","",SUMIFS(Issues!$D:$D,Issues!$B:$B,$A500,Issues!$C:$C,$B500))</f>
        <v/>
      </c>
      <c r="K500" s="18" t="str">
        <f t="shared" si="14"/>
        <v/>
      </c>
      <c r="L500" s="18" t="str">
        <f>IF(OR($A500="",$C500=""),"",$C500-Settings!$B$4)</f>
        <v/>
      </c>
      <c r="M500" s="18" t="str">
        <f>IF($A500="","",IF(K500&lt;=0,"Nil stock",IF($C500="","OK",IF($C500&lt;Settings!$B$4,"Expired",IF(L500&lt;=Settings!$B$5,"Near expiry","OK")))))</f>
        <v/>
      </c>
      <c r="N500" s="22" t="str">
        <f t="shared" si="15"/>
        <v/>
      </c>
      <c r="O500" s="17"/>
    </row>
    <row r="501" spans="1:15" x14ac:dyDescent="0.3">
      <c r="A501" s="17"/>
      <c r="B501" s="17"/>
      <c r="C501" s="20"/>
      <c r="D501" s="17"/>
      <c r="E501" s="17"/>
      <c r="F501" s="20"/>
      <c r="G501" s="17"/>
      <c r="H501" s="21"/>
      <c r="I501" s="21"/>
      <c r="J501" s="18" t="str">
        <f>IF($A501="","",SUMIFS(Issues!$D:$D,Issues!$B:$B,$A501,Issues!$C:$C,$B501))</f>
        <v/>
      </c>
      <c r="K501" s="18" t="str">
        <f t="shared" si="14"/>
        <v/>
      </c>
      <c r="L501" s="18" t="str">
        <f>IF(OR($A501="",$C501=""),"",$C501-Settings!$B$4)</f>
        <v/>
      </c>
      <c r="M501" s="18" t="str">
        <f>IF($A501="","",IF(K501&lt;=0,"Nil stock",IF($C501="","OK",IF($C501&lt;Settings!$B$4,"Expired",IF(L501&lt;=Settings!$B$5,"Near expiry","OK")))))</f>
        <v/>
      </c>
      <c r="N501" s="22" t="str">
        <f t="shared" si="15"/>
        <v/>
      </c>
      <c r="O501" s="17"/>
    </row>
    <row r="502" spans="1:15" x14ac:dyDescent="0.3">
      <c r="A502" s="17"/>
      <c r="B502" s="17"/>
      <c r="C502" s="20"/>
      <c r="D502" s="17"/>
      <c r="E502" s="17"/>
      <c r="F502" s="20"/>
      <c r="G502" s="17"/>
      <c r="H502" s="21"/>
      <c r="I502" s="21"/>
      <c r="J502" s="18" t="str">
        <f>IF($A502="","",SUMIFS(Issues!$D:$D,Issues!$B:$B,$A502,Issues!$C:$C,$B502))</f>
        <v/>
      </c>
      <c r="K502" s="18" t="str">
        <f t="shared" si="14"/>
        <v/>
      </c>
      <c r="L502" s="18" t="str">
        <f>IF(OR($A502="",$C502=""),"",$C502-Settings!$B$4)</f>
        <v/>
      </c>
      <c r="M502" s="18" t="str">
        <f>IF($A502="","",IF(K502&lt;=0,"Nil stock",IF($C502="","OK",IF($C502&lt;Settings!$B$4,"Expired",IF(L502&lt;=Settings!$B$5,"Near expiry","OK")))))</f>
        <v/>
      </c>
      <c r="N502" s="22" t="str">
        <f t="shared" si="15"/>
        <v/>
      </c>
      <c r="O502" s="17"/>
    </row>
    <row r="503" spans="1:15" x14ac:dyDescent="0.3">
      <c r="A503" s="17"/>
      <c r="B503" s="17"/>
      <c r="C503" s="20"/>
      <c r="D503" s="17"/>
      <c r="E503" s="17"/>
      <c r="F503" s="20"/>
      <c r="G503" s="17"/>
      <c r="H503" s="21"/>
      <c r="I503" s="21"/>
      <c r="J503" s="18" t="str">
        <f>IF($A503="","",SUMIFS(Issues!$D:$D,Issues!$B:$B,$A503,Issues!$C:$C,$B503))</f>
        <v/>
      </c>
      <c r="K503" s="18" t="str">
        <f t="shared" si="14"/>
        <v/>
      </c>
      <c r="L503" s="18" t="str">
        <f>IF(OR($A503="",$C503=""),"",$C503-Settings!$B$4)</f>
        <v/>
      </c>
      <c r="M503" s="18" t="str">
        <f>IF($A503="","",IF(K503&lt;=0,"Nil stock",IF($C503="","OK",IF($C503&lt;Settings!$B$4,"Expired",IF(L503&lt;=Settings!$B$5,"Near expiry","OK")))))</f>
        <v/>
      </c>
      <c r="N503" s="22" t="str">
        <f t="shared" si="15"/>
        <v/>
      </c>
      <c r="O503" s="17"/>
    </row>
    <row r="504" spans="1:15" x14ac:dyDescent="0.3">
      <c r="A504" s="17"/>
      <c r="B504" s="17"/>
      <c r="C504" s="20"/>
      <c r="D504" s="17"/>
      <c r="E504" s="17"/>
      <c r="F504" s="20"/>
      <c r="G504" s="17"/>
      <c r="H504" s="21"/>
      <c r="I504" s="21"/>
      <c r="J504" s="18" t="str">
        <f>IF($A504="","",SUMIFS(Issues!$D:$D,Issues!$B:$B,$A504,Issues!$C:$C,$B504))</f>
        <v/>
      </c>
      <c r="K504" s="18" t="str">
        <f t="shared" si="14"/>
        <v/>
      </c>
      <c r="L504" s="18" t="str">
        <f>IF(OR($A504="",$C504=""),"",$C504-Settings!$B$4)</f>
        <v/>
      </c>
      <c r="M504" s="18" t="str">
        <f>IF($A504="","",IF(K504&lt;=0,"Nil stock",IF($C504="","OK",IF($C504&lt;Settings!$B$4,"Expired",IF(L504&lt;=Settings!$B$5,"Near expiry","OK")))))</f>
        <v/>
      </c>
      <c r="N504" s="22" t="str">
        <f t="shared" si="15"/>
        <v/>
      </c>
      <c r="O504" s="17"/>
    </row>
    <row r="505" spans="1:15" x14ac:dyDescent="0.3">
      <c r="A505" s="17"/>
      <c r="B505" s="17"/>
      <c r="C505" s="20"/>
      <c r="D505" s="17"/>
      <c r="E505" s="17"/>
      <c r="F505" s="20"/>
      <c r="G505" s="17"/>
      <c r="H505" s="21"/>
      <c r="I505" s="21"/>
      <c r="J505" s="18" t="str">
        <f>IF($A505="","",SUMIFS(Issues!$D:$D,Issues!$B:$B,$A505,Issues!$C:$C,$B505))</f>
        <v/>
      </c>
      <c r="K505" s="18" t="str">
        <f t="shared" si="14"/>
        <v/>
      </c>
      <c r="L505" s="18" t="str">
        <f>IF(OR($A505="",$C505=""),"",$C505-Settings!$B$4)</f>
        <v/>
      </c>
      <c r="M505" s="18" t="str">
        <f>IF($A505="","",IF(K505&lt;=0,"Nil stock",IF($C505="","OK",IF($C505&lt;Settings!$B$4,"Expired",IF(L505&lt;=Settings!$B$5,"Near expiry","OK")))))</f>
        <v/>
      </c>
      <c r="N505" s="22" t="str">
        <f t="shared" si="15"/>
        <v/>
      </c>
      <c r="O505" s="17"/>
    </row>
    <row r="506" spans="1:15" x14ac:dyDescent="0.3">
      <c r="A506" s="17"/>
      <c r="B506" s="17"/>
      <c r="C506" s="20"/>
      <c r="D506" s="17"/>
      <c r="E506" s="17"/>
      <c r="F506" s="20"/>
      <c r="G506" s="17"/>
      <c r="H506" s="21"/>
      <c r="I506" s="21"/>
      <c r="J506" s="18" t="str">
        <f>IF($A506="","",SUMIFS(Issues!$D:$D,Issues!$B:$B,$A506,Issues!$C:$C,$B506))</f>
        <v/>
      </c>
      <c r="K506" s="18" t="str">
        <f t="shared" si="14"/>
        <v/>
      </c>
      <c r="L506" s="18" t="str">
        <f>IF(OR($A506="",$C506=""),"",$C506-Settings!$B$4)</f>
        <v/>
      </c>
      <c r="M506" s="18" t="str">
        <f>IF($A506="","",IF(K506&lt;=0,"Nil stock",IF($C506="","OK",IF($C506&lt;Settings!$B$4,"Expired",IF(L506&lt;=Settings!$B$5,"Near expiry","OK")))))</f>
        <v/>
      </c>
      <c r="N506" s="22" t="str">
        <f t="shared" si="15"/>
        <v/>
      </c>
      <c r="O506" s="17"/>
    </row>
    <row r="507" spans="1:15" x14ac:dyDescent="0.3">
      <c r="A507" s="17"/>
      <c r="B507" s="17"/>
      <c r="C507" s="20"/>
      <c r="D507" s="17"/>
      <c r="E507" s="17"/>
      <c r="F507" s="20"/>
      <c r="G507" s="17"/>
      <c r="H507" s="21"/>
      <c r="I507" s="21"/>
      <c r="J507" s="18" t="str">
        <f>IF($A507="","",SUMIFS(Issues!$D:$D,Issues!$B:$B,$A507,Issues!$C:$C,$B507))</f>
        <v/>
      </c>
      <c r="K507" s="18" t="str">
        <f t="shared" si="14"/>
        <v/>
      </c>
      <c r="L507" s="18" t="str">
        <f>IF(OR($A507="",$C507=""),"",$C507-Settings!$B$4)</f>
        <v/>
      </c>
      <c r="M507" s="18" t="str">
        <f>IF($A507="","",IF(K507&lt;=0,"Nil stock",IF($C507="","OK",IF($C507&lt;Settings!$B$4,"Expired",IF(L507&lt;=Settings!$B$5,"Near expiry","OK")))))</f>
        <v/>
      </c>
      <c r="N507" s="22" t="str">
        <f t="shared" si="15"/>
        <v/>
      </c>
      <c r="O507" s="17"/>
    </row>
    <row r="508" spans="1:15" x14ac:dyDescent="0.3">
      <c r="A508" s="17"/>
      <c r="B508" s="17"/>
      <c r="C508" s="20"/>
      <c r="D508" s="17"/>
      <c r="E508" s="17"/>
      <c r="F508" s="20"/>
      <c r="G508" s="17"/>
      <c r="H508" s="21"/>
      <c r="I508" s="21"/>
      <c r="J508" s="18" t="str">
        <f>IF($A508="","",SUMIFS(Issues!$D:$D,Issues!$B:$B,$A508,Issues!$C:$C,$B508))</f>
        <v/>
      </c>
      <c r="K508" s="18" t="str">
        <f t="shared" si="14"/>
        <v/>
      </c>
      <c r="L508" s="18" t="str">
        <f>IF(OR($A508="",$C508=""),"",$C508-Settings!$B$4)</f>
        <v/>
      </c>
      <c r="M508" s="18" t="str">
        <f>IF($A508="","",IF(K508&lt;=0,"Nil stock",IF($C508="","OK",IF($C508&lt;Settings!$B$4,"Expired",IF(L508&lt;=Settings!$B$5,"Near expiry","OK")))))</f>
        <v/>
      </c>
      <c r="N508" s="22" t="str">
        <f t="shared" si="15"/>
        <v/>
      </c>
      <c r="O508" s="17"/>
    </row>
    <row r="509" spans="1:15" x14ac:dyDescent="0.3">
      <c r="A509" s="17"/>
      <c r="B509" s="17"/>
      <c r="C509" s="20"/>
      <c r="D509" s="17"/>
      <c r="E509" s="17"/>
      <c r="F509" s="20"/>
      <c r="G509" s="17"/>
      <c r="H509" s="21"/>
      <c r="I509" s="21"/>
      <c r="J509" s="18" t="str">
        <f>IF($A509="","",SUMIFS(Issues!$D:$D,Issues!$B:$B,$A509,Issues!$C:$C,$B509))</f>
        <v/>
      </c>
      <c r="K509" s="18" t="str">
        <f t="shared" si="14"/>
        <v/>
      </c>
      <c r="L509" s="18" t="str">
        <f>IF(OR($A509="",$C509=""),"",$C509-Settings!$B$4)</f>
        <v/>
      </c>
      <c r="M509" s="18" t="str">
        <f>IF($A509="","",IF(K509&lt;=0,"Nil stock",IF($C509="","OK",IF($C509&lt;Settings!$B$4,"Expired",IF(L509&lt;=Settings!$B$5,"Near expiry","OK")))))</f>
        <v/>
      </c>
      <c r="N509" s="22" t="str">
        <f t="shared" si="15"/>
        <v/>
      </c>
      <c r="O509" s="17"/>
    </row>
    <row r="510" spans="1:15" x14ac:dyDescent="0.3">
      <c r="A510" s="17"/>
      <c r="B510" s="17"/>
      <c r="C510" s="20"/>
      <c r="D510" s="17"/>
      <c r="E510" s="17"/>
      <c r="F510" s="20"/>
      <c r="G510" s="17"/>
      <c r="H510" s="21"/>
      <c r="I510" s="21"/>
      <c r="J510" s="18" t="str">
        <f>IF($A510="","",SUMIFS(Issues!$D:$D,Issues!$B:$B,$A510,Issues!$C:$C,$B510))</f>
        <v/>
      </c>
      <c r="K510" s="18" t="str">
        <f t="shared" si="14"/>
        <v/>
      </c>
      <c r="L510" s="18" t="str">
        <f>IF(OR($A510="",$C510=""),"",$C510-Settings!$B$4)</f>
        <v/>
      </c>
      <c r="M510" s="18" t="str">
        <f>IF($A510="","",IF(K510&lt;=0,"Nil stock",IF($C510="","OK",IF($C510&lt;Settings!$B$4,"Expired",IF(L510&lt;=Settings!$B$5,"Near expiry","OK")))))</f>
        <v/>
      </c>
      <c r="N510" s="22" t="str">
        <f t="shared" si="15"/>
        <v/>
      </c>
      <c r="O510" s="17"/>
    </row>
    <row r="511" spans="1:15" x14ac:dyDescent="0.3">
      <c r="A511" s="17"/>
      <c r="B511" s="17"/>
      <c r="C511" s="20"/>
      <c r="D511" s="17"/>
      <c r="E511" s="17"/>
      <c r="F511" s="20"/>
      <c r="G511" s="17"/>
      <c r="H511" s="21"/>
      <c r="I511" s="21"/>
      <c r="J511" s="18" t="str">
        <f>IF($A511="","",SUMIFS(Issues!$D:$D,Issues!$B:$B,$A511,Issues!$C:$C,$B511))</f>
        <v/>
      </c>
      <c r="K511" s="18" t="str">
        <f t="shared" si="14"/>
        <v/>
      </c>
      <c r="L511" s="18" t="str">
        <f>IF(OR($A511="",$C511=""),"",$C511-Settings!$B$4)</f>
        <v/>
      </c>
      <c r="M511" s="18" t="str">
        <f>IF($A511="","",IF(K511&lt;=0,"Nil stock",IF($C511="","OK",IF($C511&lt;Settings!$B$4,"Expired",IF(L511&lt;=Settings!$B$5,"Near expiry","OK")))))</f>
        <v/>
      </c>
      <c r="N511" s="22" t="str">
        <f t="shared" si="15"/>
        <v/>
      </c>
      <c r="O511" s="17"/>
    </row>
    <row r="512" spans="1:15" x14ac:dyDescent="0.3">
      <c r="A512" s="17"/>
      <c r="B512" s="17"/>
      <c r="C512" s="20"/>
      <c r="D512" s="17"/>
      <c r="E512" s="17"/>
      <c r="F512" s="20"/>
      <c r="G512" s="17"/>
      <c r="H512" s="21"/>
      <c r="I512" s="21"/>
      <c r="J512" s="18" t="str">
        <f>IF($A512="","",SUMIFS(Issues!$D:$D,Issues!$B:$B,$A512,Issues!$C:$C,$B512))</f>
        <v/>
      </c>
      <c r="K512" s="18" t="str">
        <f t="shared" si="14"/>
        <v/>
      </c>
      <c r="L512" s="18" t="str">
        <f>IF(OR($A512="",$C512=""),"",$C512-Settings!$B$4)</f>
        <v/>
      </c>
      <c r="M512" s="18" t="str">
        <f>IF($A512="","",IF(K512&lt;=0,"Nil stock",IF($C512="","OK",IF($C512&lt;Settings!$B$4,"Expired",IF(L512&lt;=Settings!$B$5,"Near expiry","OK")))))</f>
        <v/>
      </c>
      <c r="N512" s="22" t="str">
        <f t="shared" si="15"/>
        <v/>
      </c>
      <c r="O512" s="17"/>
    </row>
    <row r="513" spans="1:15" x14ac:dyDescent="0.3">
      <c r="A513" s="17"/>
      <c r="B513" s="17"/>
      <c r="C513" s="20"/>
      <c r="D513" s="17"/>
      <c r="E513" s="17"/>
      <c r="F513" s="20"/>
      <c r="G513" s="17"/>
      <c r="H513" s="21"/>
      <c r="I513" s="21"/>
      <c r="J513" s="18" t="str">
        <f>IF($A513="","",SUMIFS(Issues!$D:$D,Issues!$B:$B,$A513,Issues!$C:$C,$B513))</f>
        <v/>
      </c>
      <c r="K513" s="18" t="str">
        <f t="shared" si="14"/>
        <v/>
      </c>
      <c r="L513" s="18" t="str">
        <f>IF(OR($A513="",$C513=""),"",$C513-Settings!$B$4)</f>
        <v/>
      </c>
      <c r="M513" s="18" t="str">
        <f>IF($A513="","",IF(K513&lt;=0,"Nil stock",IF($C513="","OK",IF($C513&lt;Settings!$B$4,"Expired",IF(L513&lt;=Settings!$B$5,"Near expiry","OK")))))</f>
        <v/>
      </c>
      <c r="N513" s="22" t="str">
        <f t="shared" si="15"/>
        <v/>
      </c>
      <c r="O513" s="17"/>
    </row>
    <row r="514" spans="1:15" x14ac:dyDescent="0.3">
      <c r="A514" s="17"/>
      <c r="B514" s="17"/>
      <c r="C514" s="20"/>
      <c r="D514" s="17"/>
      <c r="E514" s="17"/>
      <c r="F514" s="20"/>
      <c r="G514" s="17"/>
      <c r="H514" s="21"/>
      <c r="I514" s="21"/>
      <c r="J514" s="18" t="str">
        <f>IF($A514="","",SUMIFS(Issues!$D:$D,Issues!$B:$B,$A514,Issues!$C:$C,$B514))</f>
        <v/>
      </c>
      <c r="K514" s="18" t="str">
        <f t="shared" si="14"/>
        <v/>
      </c>
      <c r="L514" s="18" t="str">
        <f>IF(OR($A514="",$C514=""),"",$C514-Settings!$B$4)</f>
        <v/>
      </c>
      <c r="M514" s="18" t="str">
        <f>IF($A514="","",IF(K514&lt;=0,"Nil stock",IF($C514="","OK",IF($C514&lt;Settings!$B$4,"Expired",IF(L514&lt;=Settings!$B$5,"Near expiry","OK")))))</f>
        <v/>
      </c>
      <c r="N514" s="22" t="str">
        <f t="shared" si="15"/>
        <v/>
      </c>
      <c r="O514" s="17"/>
    </row>
    <row r="515" spans="1:15" x14ac:dyDescent="0.3">
      <c r="A515" s="17"/>
      <c r="B515" s="17"/>
      <c r="C515" s="20"/>
      <c r="D515" s="17"/>
      <c r="E515" s="17"/>
      <c r="F515" s="20"/>
      <c r="G515" s="17"/>
      <c r="H515" s="21"/>
      <c r="I515" s="21"/>
      <c r="J515" s="18" t="str">
        <f>IF($A515="","",SUMIFS(Issues!$D:$D,Issues!$B:$B,$A515,Issues!$C:$C,$B515))</f>
        <v/>
      </c>
      <c r="K515" s="18" t="str">
        <f t="shared" si="14"/>
        <v/>
      </c>
      <c r="L515" s="18" t="str">
        <f>IF(OR($A515="",$C515=""),"",$C515-Settings!$B$4)</f>
        <v/>
      </c>
      <c r="M515" s="18" t="str">
        <f>IF($A515="","",IF(K515&lt;=0,"Nil stock",IF($C515="","OK",IF($C515&lt;Settings!$B$4,"Expired",IF(L515&lt;=Settings!$B$5,"Near expiry","OK")))))</f>
        <v/>
      </c>
      <c r="N515" s="22" t="str">
        <f t="shared" si="15"/>
        <v/>
      </c>
      <c r="O515" s="17"/>
    </row>
    <row r="516" spans="1:15" x14ac:dyDescent="0.3">
      <c r="A516" s="17"/>
      <c r="B516" s="17"/>
      <c r="C516" s="20"/>
      <c r="D516" s="17"/>
      <c r="E516" s="17"/>
      <c r="F516" s="20"/>
      <c r="G516" s="17"/>
      <c r="H516" s="21"/>
      <c r="I516" s="21"/>
      <c r="J516" s="18" t="str">
        <f>IF($A516="","",SUMIFS(Issues!$D:$D,Issues!$B:$B,$A516,Issues!$C:$C,$B516))</f>
        <v/>
      </c>
      <c r="K516" s="18" t="str">
        <f t="shared" ref="K516:K579" si="16">IF($A516="","",N($G516)-J516)</f>
        <v/>
      </c>
      <c r="L516" s="18" t="str">
        <f>IF(OR($A516="",$C516=""),"",$C516-Settings!$B$4)</f>
        <v/>
      </c>
      <c r="M516" s="18" t="str">
        <f>IF($A516="","",IF(K516&lt;=0,"Nil stock",IF($C516="","OK",IF($C516&lt;Settings!$B$4,"Expired",IF(L516&lt;=Settings!$B$5,"Near expiry","OK")))))</f>
        <v/>
      </c>
      <c r="N516" s="22" t="str">
        <f t="shared" ref="N516:N579" si="17">IF($A516="","",MAX(0,K516)*N($H516))</f>
        <v/>
      </c>
      <c r="O516" s="17"/>
    </row>
    <row r="517" spans="1:15" x14ac:dyDescent="0.3">
      <c r="A517" s="17"/>
      <c r="B517" s="17"/>
      <c r="C517" s="20"/>
      <c r="D517" s="17"/>
      <c r="E517" s="17"/>
      <c r="F517" s="20"/>
      <c r="G517" s="17"/>
      <c r="H517" s="21"/>
      <c r="I517" s="21"/>
      <c r="J517" s="18" t="str">
        <f>IF($A517="","",SUMIFS(Issues!$D:$D,Issues!$B:$B,$A517,Issues!$C:$C,$B517))</f>
        <v/>
      </c>
      <c r="K517" s="18" t="str">
        <f t="shared" si="16"/>
        <v/>
      </c>
      <c r="L517" s="18" t="str">
        <f>IF(OR($A517="",$C517=""),"",$C517-Settings!$B$4)</f>
        <v/>
      </c>
      <c r="M517" s="18" t="str">
        <f>IF($A517="","",IF(K517&lt;=0,"Nil stock",IF($C517="","OK",IF($C517&lt;Settings!$B$4,"Expired",IF(L517&lt;=Settings!$B$5,"Near expiry","OK")))))</f>
        <v/>
      </c>
      <c r="N517" s="22" t="str">
        <f t="shared" si="17"/>
        <v/>
      </c>
      <c r="O517" s="17"/>
    </row>
    <row r="518" spans="1:15" x14ac:dyDescent="0.3">
      <c r="A518" s="17"/>
      <c r="B518" s="17"/>
      <c r="C518" s="20"/>
      <c r="D518" s="17"/>
      <c r="E518" s="17"/>
      <c r="F518" s="20"/>
      <c r="G518" s="17"/>
      <c r="H518" s="21"/>
      <c r="I518" s="21"/>
      <c r="J518" s="18" t="str">
        <f>IF($A518="","",SUMIFS(Issues!$D:$D,Issues!$B:$B,$A518,Issues!$C:$C,$B518))</f>
        <v/>
      </c>
      <c r="K518" s="18" t="str">
        <f t="shared" si="16"/>
        <v/>
      </c>
      <c r="L518" s="18" t="str">
        <f>IF(OR($A518="",$C518=""),"",$C518-Settings!$B$4)</f>
        <v/>
      </c>
      <c r="M518" s="18" t="str">
        <f>IF($A518="","",IF(K518&lt;=0,"Nil stock",IF($C518="","OK",IF($C518&lt;Settings!$B$4,"Expired",IF(L518&lt;=Settings!$B$5,"Near expiry","OK")))))</f>
        <v/>
      </c>
      <c r="N518" s="22" t="str">
        <f t="shared" si="17"/>
        <v/>
      </c>
      <c r="O518" s="17"/>
    </row>
    <row r="519" spans="1:15" x14ac:dyDescent="0.3">
      <c r="A519" s="17"/>
      <c r="B519" s="17"/>
      <c r="C519" s="20"/>
      <c r="D519" s="17"/>
      <c r="E519" s="17"/>
      <c r="F519" s="20"/>
      <c r="G519" s="17"/>
      <c r="H519" s="21"/>
      <c r="I519" s="21"/>
      <c r="J519" s="18" t="str">
        <f>IF($A519="","",SUMIFS(Issues!$D:$D,Issues!$B:$B,$A519,Issues!$C:$C,$B519))</f>
        <v/>
      </c>
      <c r="K519" s="18" t="str">
        <f t="shared" si="16"/>
        <v/>
      </c>
      <c r="L519" s="18" t="str">
        <f>IF(OR($A519="",$C519=""),"",$C519-Settings!$B$4)</f>
        <v/>
      </c>
      <c r="M519" s="18" t="str">
        <f>IF($A519="","",IF(K519&lt;=0,"Nil stock",IF($C519="","OK",IF($C519&lt;Settings!$B$4,"Expired",IF(L519&lt;=Settings!$B$5,"Near expiry","OK")))))</f>
        <v/>
      </c>
      <c r="N519" s="22" t="str">
        <f t="shared" si="17"/>
        <v/>
      </c>
      <c r="O519" s="17"/>
    </row>
    <row r="520" spans="1:15" x14ac:dyDescent="0.3">
      <c r="A520" s="17"/>
      <c r="B520" s="17"/>
      <c r="C520" s="20"/>
      <c r="D520" s="17"/>
      <c r="E520" s="17"/>
      <c r="F520" s="20"/>
      <c r="G520" s="17"/>
      <c r="H520" s="21"/>
      <c r="I520" s="21"/>
      <c r="J520" s="18" t="str">
        <f>IF($A520="","",SUMIFS(Issues!$D:$D,Issues!$B:$B,$A520,Issues!$C:$C,$B520))</f>
        <v/>
      </c>
      <c r="K520" s="18" t="str">
        <f t="shared" si="16"/>
        <v/>
      </c>
      <c r="L520" s="18" t="str">
        <f>IF(OR($A520="",$C520=""),"",$C520-Settings!$B$4)</f>
        <v/>
      </c>
      <c r="M520" s="18" t="str">
        <f>IF($A520="","",IF(K520&lt;=0,"Nil stock",IF($C520="","OK",IF($C520&lt;Settings!$B$4,"Expired",IF(L520&lt;=Settings!$B$5,"Near expiry","OK")))))</f>
        <v/>
      </c>
      <c r="N520" s="22" t="str">
        <f t="shared" si="17"/>
        <v/>
      </c>
      <c r="O520" s="17"/>
    </row>
    <row r="521" spans="1:15" x14ac:dyDescent="0.3">
      <c r="A521" s="17"/>
      <c r="B521" s="17"/>
      <c r="C521" s="20"/>
      <c r="D521" s="17"/>
      <c r="E521" s="17"/>
      <c r="F521" s="20"/>
      <c r="G521" s="17"/>
      <c r="H521" s="21"/>
      <c r="I521" s="21"/>
      <c r="J521" s="18" t="str">
        <f>IF($A521="","",SUMIFS(Issues!$D:$D,Issues!$B:$B,$A521,Issues!$C:$C,$B521))</f>
        <v/>
      </c>
      <c r="K521" s="18" t="str">
        <f t="shared" si="16"/>
        <v/>
      </c>
      <c r="L521" s="18" t="str">
        <f>IF(OR($A521="",$C521=""),"",$C521-Settings!$B$4)</f>
        <v/>
      </c>
      <c r="M521" s="18" t="str">
        <f>IF($A521="","",IF(K521&lt;=0,"Nil stock",IF($C521="","OK",IF($C521&lt;Settings!$B$4,"Expired",IF(L521&lt;=Settings!$B$5,"Near expiry","OK")))))</f>
        <v/>
      </c>
      <c r="N521" s="22" t="str">
        <f t="shared" si="17"/>
        <v/>
      </c>
      <c r="O521" s="17"/>
    </row>
    <row r="522" spans="1:15" x14ac:dyDescent="0.3">
      <c r="A522" s="17"/>
      <c r="B522" s="17"/>
      <c r="C522" s="20"/>
      <c r="D522" s="17"/>
      <c r="E522" s="17"/>
      <c r="F522" s="20"/>
      <c r="G522" s="17"/>
      <c r="H522" s="21"/>
      <c r="I522" s="21"/>
      <c r="J522" s="18" t="str">
        <f>IF($A522="","",SUMIFS(Issues!$D:$D,Issues!$B:$B,$A522,Issues!$C:$C,$B522))</f>
        <v/>
      </c>
      <c r="K522" s="18" t="str">
        <f t="shared" si="16"/>
        <v/>
      </c>
      <c r="L522" s="18" t="str">
        <f>IF(OR($A522="",$C522=""),"",$C522-Settings!$B$4)</f>
        <v/>
      </c>
      <c r="M522" s="18" t="str">
        <f>IF($A522="","",IF(K522&lt;=0,"Nil stock",IF($C522="","OK",IF($C522&lt;Settings!$B$4,"Expired",IF(L522&lt;=Settings!$B$5,"Near expiry","OK")))))</f>
        <v/>
      </c>
      <c r="N522" s="22" t="str">
        <f t="shared" si="17"/>
        <v/>
      </c>
      <c r="O522" s="17"/>
    </row>
    <row r="523" spans="1:15" x14ac:dyDescent="0.3">
      <c r="A523" s="17"/>
      <c r="B523" s="17"/>
      <c r="C523" s="20"/>
      <c r="D523" s="17"/>
      <c r="E523" s="17"/>
      <c r="F523" s="20"/>
      <c r="G523" s="17"/>
      <c r="H523" s="21"/>
      <c r="I523" s="21"/>
      <c r="J523" s="18" t="str">
        <f>IF($A523="","",SUMIFS(Issues!$D:$D,Issues!$B:$B,$A523,Issues!$C:$C,$B523))</f>
        <v/>
      </c>
      <c r="K523" s="18" t="str">
        <f t="shared" si="16"/>
        <v/>
      </c>
      <c r="L523" s="18" t="str">
        <f>IF(OR($A523="",$C523=""),"",$C523-Settings!$B$4)</f>
        <v/>
      </c>
      <c r="M523" s="18" t="str">
        <f>IF($A523="","",IF(K523&lt;=0,"Nil stock",IF($C523="","OK",IF($C523&lt;Settings!$B$4,"Expired",IF(L523&lt;=Settings!$B$5,"Near expiry","OK")))))</f>
        <v/>
      </c>
      <c r="N523" s="22" t="str">
        <f t="shared" si="17"/>
        <v/>
      </c>
      <c r="O523" s="17"/>
    </row>
    <row r="524" spans="1:15" x14ac:dyDescent="0.3">
      <c r="A524" s="17"/>
      <c r="B524" s="17"/>
      <c r="C524" s="20"/>
      <c r="D524" s="17"/>
      <c r="E524" s="17"/>
      <c r="F524" s="20"/>
      <c r="G524" s="17"/>
      <c r="H524" s="21"/>
      <c r="I524" s="21"/>
      <c r="J524" s="18" t="str">
        <f>IF($A524="","",SUMIFS(Issues!$D:$D,Issues!$B:$B,$A524,Issues!$C:$C,$B524))</f>
        <v/>
      </c>
      <c r="K524" s="18" t="str">
        <f t="shared" si="16"/>
        <v/>
      </c>
      <c r="L524" s="18" t="str">
        <f>IF(OR($A524="",$C524=""),"",$C524-Settings!$B$4)</f>
        <v/>
      </c>
      <c r="M524" s="18" t="str">
        <f>IF($A524="","",IF(K524&lt;=0,"Nil stock",IF($C524="","OK",IF($C524&lt;Settings!$B$4,"Expired",IF(L524&lt;=Settings!$B$5,"Near expiry","OK")))))</f>
        <v/>
      </c>
      <c r="N524" s="22" t="str">
        <f t="shared" si="17"/>
        <v/>
      </c>
      <c r="O524" s="17"/>
    </row>
    <row r="525" spans="1:15" x14ac:dyDescent="0.3">
      <c r="A525" s="17"/>
      <c r="B525" s="17"/>
      <c r="C525" s="20"/>
      <c r="D525" s="17"/>
      <c r="E525" s="17"/>
      <c r="F525" s="20"/>
      <c r="G525" s="17"/>
      <c r="H525" s="21"/>
      <c r="I525" s="21"/>
      <c r="J525" s="18" t="str">
        <f>IF($A525="","",SUMIFS(Issues!$D:$D,Issues!$B:$B,$A525,Issues!$C:$C,$B525))</f>
        <v/>
      </c>
      <c r="K525" s="18" t="str">
        <f t="shared" si="16"/>
        <v/>
      </c>
      <c r="L525" s="18" t="str">
        <f>IF(OR($A525="",$C525=""),"",$C525-Settings!$B$4)</f>
        <v/>
      </c>
      <c r="M525" s="18" t="str">
        <f>IF($A525="","",IF(K525&lt;=0,"Nil stock",IF($C525="","OK",IF($C525&lt;Settings!$B$4,"Expired",IF(L525&lt;=Settings!$B$5,"Near expiry","OK")))))</f>
        <v/>
      </c>
      <c r="N525" s="22" t="str">
        <f t="shared" si="17"/>
        <v/>
      </c>
      <c r="O525" s="17"/>
    </row>
    <row r="526" spans="1:15" x14ac:dyDescent="0.3">
      <c r="A526" s="17"/>
      <c r="B526" s="17"/>
      <c r="C526" s="20"/>
      <c r="D526" s="17"/>
      <c r="E526" s="17"/>
      <c r="F526" s="20"/>
      <c r="G526" s="17"/>
      <c r="H526" s="21"/>
      <c r="I526" s="21"/>
      <c r="J526" s="18" t="str">
        <f>IF($A526="","",SUMIFS(Issues!$D:$D,Issues!$B:$B,$A526,Issues!$C:$C,$B526))</f>
        <v/>
      </c>
      <c r="K526" s="18" t="str">
        <f t="shared" si="16"/>
        <v/>
      </c>
      <c r="L526" s="18" t="str">
        <f>IF(OR($A526="",$C526=""),"",$C526-Settings!$B$4)</f>
        <v/>
      </c>
      <c r="M526" s="18" t="str">
        <f>IF($A526="","",IF(K526&lt;=0,"Nil stock",IF($C526="","OK",IF($C526&lt;Settings!$B$4,"Expired",IF(L526&lt;=Settings!$B$5,"Near expiry","OK")))))</f>
        <v/>
      </c>
      <c r="N526" s="22" t="str">
        <f t="shared" si="17"/>
        <v/>
      </c>
      <c r="O526" s="17"/>
    </row>
    <row r="527" spans="1:15" x14ac:dyDescent="0.3">
      <c r="A527" s="17"/>
      <c r="B527" s="17"/>
      <c r="C527" s="20"/>
      <c r="D527" s="17"/>
      <c r="E527" s="17"/>
      <c r="F527" s="20"/>
      <c r="G527" s="17"/>
      <c r="H527" s="21"/>
      <c r="I527" s="21"/>
      <c r="J527" s="18" t="str">
        <f>IF($A527="","",SUMIFS(Issues!$D:$D,Issues!$B:$B,$A527,Issues!$C:$C,$B527))</f>
        <v/>
      </c>
      <c r="K527" s="18" t="str">
        <f t="shared" si="16"/>
        <v/>
      </c>
      <c r="L527" s="18" t="str">
        <f>IF(OR($A527="",$C527=""),"",$C527-Settings!$B$4)</f>
        <v/>
      </c>
      <c r="M527" s="18" t="str">
        <f>IF($A527="","",IF(K527&lt;=0,"Nil stock",IF($C527="","OK",IF($C527&lt;Settings!$B$4,"Expired",IF(L527&lt;=Settings!$B$5,"Near expiry","OK")))))</f>
        <v/>
      </c>
      <c r="N527" s="22" t="str">
        <f t="shared" si="17"/>
        <v/>
      </c>
      <c r="O527" s="17"/>
    </row>
    <row r="528" spans="1:15" x14ac:dyDescent="0.3">
      <c r="A528" s="17"/>
      <c r="B528" s="17"/>
      <c r="C528" s="20"/>
      <c r="D528" s="17"/>
      <c r="E528" s="17"/>
      <c r="F528" s="20"/>
      <c r="G528" s="17"/>
      <c r="H528" s="21"/>
      <c r="I528" s="21"/>
      <c r="J528" s="18" t="str">
        <f>IF($A528="","",SUMIFS(Issues!$D:$D,Issues!$B:$B,$A528,Issues!$C:$C,$B528))</f>
        <v/>
      </c>
      <c r="K528" s="18" t="str">
        <f t="shared" si="16"/>
        <v/>
      </c>
      <c r="L528" s="18" t="str">
        <f>IF(OR($A528="",$C528=""),"",$C528-Settings!$B$4)</f>
        <v/>
      </c>
      <c r="M528" s="18" t="str">
        <f>IF($A528="","",IF(K528&lt;=0,"Nil stock",IF($C528="","OK",IF($C528&lt;Settings!$B$4,"Expired",IF(L528&lt;=Settings!$B$5,"Near expiry","OK")))))</f>
        <v/>
      </c>
      <c r="N528" s="22" t="str">
        <f t="shared" si="17"/>
        <v/>
      </c>
      <c r="O528" s="17"/>
    </row>
    <row r="529" spans="1:15" x14ac:dyDescent="0.3">
      <c r="A529" s="17"/>
      <c r="B529" s="17"/>
      <c r="C529" s="20"/>
      <c r="D529" s="17"/>
      <c r="E529" s="17"/>
      <c r="F529" s="20"/>
      <c r="G529" s="17"/>
      <c r="H529" s="21"/>
      <c r="I529" s="21"/>
      <c r="J529" s="18" t="str">
        <f>IF($A529="","",SUMIFS(Issues!$D:$D,Issues!$B:$B,$A529,Issues!$C:$C,$B529))</f>
        <v/>
      </c>
      <c r="K529" s="18" t="str">
        <f t="shared" si="16"/>
        <v/>
      </c>
      <c r="L529" s="18" t="str">
        <f>IF(OR($A529="",$C529=""),"",$C529-Settings!$B$4)</f>
        <v/>
      </c>
      <c r="M529" s="18" t="str">
        <f>IF($A529="","",IF(K529&lt;=0,"Nil stock",IF($C529="","OK",IF($C529&lt;Settings!$B$4,"Expired",IF(L529&lt;=Settings!$B$5,"Near expiry","OK")))))</f>
        <v/>
      </c>
      <c r="N529" s="22" t="str">
        <f t="shared" si="17"/>
        <v/>
      </c>
      <c r="O529" s="17"/>
    </row>
    <row r="530" spans="1:15" x14ac:dyDescent="0.3">
      <c r="A530" s="17"/>
      <c r="B530" s="17"/>
      <c r="C530" s="20"/>
      <c r="D530" s="17"/>
      <c r="E530" s="17"/>
      <c r="F530" s="20"/>
      <c r="G530" s="17"/>
      <c r="H530" s="21"/>
      <c r="I530" s="21"/>
      <c r="J530" s="18" t="str">
        <f>IF($A530="","",SUMIFS(Issues!$D:$D,Issues!$B:$B,$A530,Issues!$C:$C,$B530))</f>
        <v/>
      </c>
      <c r="K530" s="18" t="str">
        <f t="shared" si="16"/>
        <v/>
      </c>
      <c r="L530" s="18" t="str">
        <f>IF(OR($A530="",$C530=""),"",$C530-Settings!$B$4)</f>
        <v/>
      </c>
      <c r="M530" s="18" t="str">
        <f>IF($A530="","",IF(K530&lt;=0,"Nil stock",IF($C530="","OK",IF($C530&lt;Settings!$B$4,"Expired",IF(L530&lt;=Settings!$B$5,"Near expiry","OK")))))</f>
        <v/>
      </c>
      <c r="N530" s="22" t="str">
        <f t="shared" si="17"/>
        <v/>
      </c>
      <c r="O530" s="17"/>
    </row>
    <row r="531" spans="1:15" x14ac:dyDescent="0.3">
      <c r="A531" s="17"/>
      <c r="B531" s="17"/>
      <c r="C531" s="20"/>
      <c r="D531" s="17"/>
      <c r="E531" s="17"/>
      <c r="F531" s="20"/>
      <c r="G531" s="17"/>
      <c r="H531" s="21"/>
      <c r="I531" s="21"/>
      <c r="J531" s="18" t="str">
        <f>IF($A531="","",SUMIFS(Issues!$D:$D,Issues!$B:$B,$A531,Issues!$C:$C,$B531))</f>
        <v/>
      </c>
      <c r="K531" s="18" t="str">
        <f t="shared" si="16"/>
        <v/>
      </c>
      <c r="L531" s="18" t="str">
        <f>IF(OR($A531="",$C531=""),"",$C531-Settings!$B$4)</f>
        <v/>
      </c>
      <c r="M531" s="18" t="str">
        <f>IF($A531="","",IF(K531&lt;=0,"Nil stock",IF($C531="","OK",IF($C531&lt;Settings!$B$4,"Expired",IF(L531&lt;=Settings!$B$5,"Near expiry","OK")))))</f>
        <v/>
      </c>
      <c r="N531" s="22" t="str">
        <f t="shared" si="17"/>
        <v/>
      </c>
      <c r="O531" s="17"/>
    </row>
    <row r="532" spans="1:15" x14ac:dyDescent="0.3">
      <c r="A532" s="17"/>
      <c r="B532" s="17"/>
      <c r="C532" s="20"/>
      <c r="D532" s="17"/>
      <c r="E532" s="17"/>
      <c r="F532" s="20"/>
      <c r="G532" s="17"/>
      <c r="H532" s="21"/>
      <c r="I532" s="21"/>
      <c r="J532" s="18" t="str">
        <f>IF($A532="","",SUMIFS(Issues!$D:$D,Issues!$B:$B,$A532,Issues!$C:$C,$B532))</f>
        <v/>
      </c>
      <c r="K532" s="18" t="str">
        <f t="shared" si="16"/>
        <v/>
      </c>
      <c r="L532" s="18" t="str">
        <f>IF(OR($A532="",$C532=""),"",$C532-Settings!$B$4)</f>
        <v/>
      </c>
      <c r="M532" s="18" t="str">
        <f>IF($A532="","",IF(K532&lt;=0,"Nil stock",IF($C532="","OK",IF($C532&lt;Settings!$B$4,"Expired",IF(L532&lt;=Settings!$B$5,"Near expiry","OK")))))</f>
        <v/>
      </c>
      <c r="N532" s="22" t="str">
        <f t="shared" si="17"/>
        <v/>
      </c>
      <c r="O532" s="17"/>
    </row>
    <row r="533" spans="1:15" x14ac:dyDescent="0.3">
      <c r="A533" s="17"/>
      <c r="B533" s="17"/>
      <c r="C533" s="20"/>
      <c r="D533" s="17"/>
      <c r="E533" s="17"/>
      <c r="F533" s="20"/>
      <c r="G533" s="17"/>
      <c r="H533" s="21"/>
      <c r="I533" s="21"/>
      <c r="J533" s="18" t="str">
        <f>IF($A533="","",SUMIFS(Issues!$D:$D,Issues!$B:$B,$A533,Issues!$C:$C,$B533))</f>
        <v/>
      </c>
      <c r="K533" s="18" t="str">
        <f t="shared" si="16"/>
        <v/>
      </c>
      <c r="L533" s="18" t="str">
        <f>IF(OR($A533="",$C533=""),"",$C533-Settings!$B$4)</f>
        <v/>
      </c>
      <c r="M533" s="18" t="str">
        <f>IF($A533="","",IF(K533&lt;=0,"Nil stock",IF($C533="","OK",IF($C533&lt;Settings!$B$4,"Expired",IF(L533&lt;=Settings!$B$5,"Near expiry","OK")))))</f>
        <v/>
      </c>
      <c r="N533" s="22" t="str">
        <f t="shared" si="17"/>
        <v/>
      </c>
      <c r="O533" s="17"/>
    </row>
    <row r="534" spans="1:15" x14ac:dyDescent="0.3">
      <c r="A534" s="17"/>
      <c r="B534" s="17"/>
      <c r="C534" s="20"/>
      <c r="D534" s="17"/>
      <c r="E534" s="17"/>
      <c r="F534" s="20"/>
      <c r="G534" s="17"/>
      <c r="H534" s="21"/>
      <c r="I534" s="21"/>
      <c r="J534" s="18" t="str">
        <f>IF($A534="","",SUMIFS(Issues!$D:$D,Issues!$B:$B,$A534,Issues!$C:$C,$B534))</f>
        <v/>
      </c>
      <c r="K534" s="18" t="str">
        <f t="shared" si="16"/>
        <v/>
      </c>
      <c r="L534" s="18" t="str">
        <f>IF(OR($A534="",$C534=""),"",$C534-Settings!$B$4)</f>
        <v/>
      </c>
      <c r="M534" s="18" t="str">
        <f>IF($A534="","",IF(K534&lt;=0,"Nil stock",IF($C534="","OK",IF($C534&lt;Settings!$B$4,"Expired",IF(L534&lt;=Settings!$B$5,"Near expiry","OK")))))</f>
        <v/>
      </c>
      <c r="N534" s="22" t="str">
        <f t="shared" si="17"/>
        <v/>
      </c>
      <c r="O534" s="17"/>
    </row>
    <row r="535" spans="1:15" x14ac:dyDescent="0.3">
      <c r="A535" s="17"/>
      <c r="B535" s="17"/>
      <c r="C535" s="20"/>
      <c r="D535" s="17"/>
      <c r="E535" s="17"/>
      <c r="F535" s="20"/>
      <c r="G535" s="17"/>
      <c r="H535" s="21"/>
      <c r="I535" s="21"/>
      <c r="J535" s="18" t="str">
        <f>IF($A535="","",SUMIFS(Issues!$D:$D,Issues!$B:$B,$A535,Issues!$C:$C,$B535))</f>
        <v/>
      </c>
      <c r="K535" s="18" t="str">
        <f t="shared" si="16"/>
        <v/>
      </c>
      <c r="L535" s="18" t="str">
        <f>IF(OR($A535="",$C535=""),"",$C535-Settings!$B$4)</f>
        <v/>
      </c>
      <c r="M535" s="18" t="str">
        <f>IF($A535="","",IF(K535&lt;=0,"Nil stock",IF($C535="","OK",IF($C535&lt;Settings!$B$4,"Expired",IF(L535&lt;=Settings!$B$5,"Near expiry","OK")))))</f>
        <v/>
      </c>
      <c r="N535" s="22" t="str">
        <f t="shared" si="17"/>
        <v/>
      </c>
      <c r="O535" s="17"/>
    </row>
    <row r="536" spans="1:15" x14ac:dyDescent="0.3">
      <c r="A536" s="17"/>
      <c r="B536" s="17"/>
      <c r="C536" s="20"/>
      <c r="D536" s="17"/>
      <c r="E536" s="17"/>
      <c r="F536" s="20"/>
      <c r="G536" s="17"/>
      <c r="H536" s="21"/>
      <c r="I536" s="21"/>
      <c r="J536" s="18" t="str">
        <f>IF($A536="","",SUMIFS(Issues!$D:$D,Issues!$B:$B,$A536,Issues!$C:$C,$B536))</f>
        <v/>
      </c>
      <c r="K536" s="18" t="str">
        <f t="shared" si="16"/>
        <v/>
      </c>
      <c r="L536" s="18" t="str">
        <f>IF(OR($A536="",$C536=""),"",$C536-Settings!$B$4)</f>
        <v/>
      </c>
      <c r="M536" s="18" t="str">
        <f>IF($A536="","",IF(K536&lt;=0,"Nil stock",IF($C536="","OK",IF($C536&lt;Settings!$B$4,"Expired",IF(L536&lt;=Settings!$B$5,"Near expiry","OK")))))</f>
        <v/>
      </c>
      <c r="N536" s="22" t="str">
        <f t="shared" si="17"/>
        <v/>
      </c>
      <c r="O536" s="17"/>
    </row>
    <row r="537" spans="1:15" x14ac:dyDescent="0.3">
      <c r="A537" s="17"/>
      <c r="B537" s="17"/>
      <c r="C537" s="20"/>
      <c r="D537" s="17"/>
      <c r="E537" s="17"/>
      <c r="F537" s="20"/>
      <c r="G537" s="17"/>
      <c r="H537" s="21"/>
      <c r="I537" s="21"/>
      <c r="J537" s="18" t="str">
        <f>IF($A537="","",SUMIFS(Issues!$D:$D,Issues!$B:$B,$A537,Issues!$C:$C,$B537))</f>
        <v/>
      </c>
      <c r="K537" s="18" t="str">
        <f t="shared" si="16"/>
        <v/>
      </c>
      <c r="L537" s="18" t="str">
        <f>IF(OR($A537="",$C537=""),"",$C537-Settings!$B$4)</f>
        <v/>
      </c>
      <c r="M537" s="18" t="str">
        <f>IF($A537="","",IF(K537&lt;=0,"Nil stock",IF($C537="","OK",IF($C537&lt;Settings!$B$4,"Expired",IF(L537&lt;=Settings!$B$5,"Near expiry","OK")))))</f>
        <v/>
      </c>
      <c r="N537" s="22" t="str">
        <f t="shared" si="17"/>
        <v/>
      </c>
      <c r="O537" s="17"/>
    </row>
    <row r="538" spans="1:15" x14ac:dyDescent="0.3">
      <c r="A538" s="17"/>
      <c r="B538" s="17"/>
      <c r="C538" s="20"/>
      <c r="D538" s="17"/>
      <c r="E538" s="17"/>
      <c r="F538" s="20"/>
      <c r="G538" s="17"/>
      <c r="H538" s="21"/>
      <c r="I538" s="21"/>
      <c r="J538" s="18" t="str">
        <f>IF($A538="","",SUMIFS(Issues!$D:$D,Issues!$B:$B,$A538,Issues!$C:$C,$B538))</f>
        <v/>
      </c>
      <c r="K538" s="18" t="str">
        <f t="shared" si="16"/>
        <v/>
      </c>
      <c r="L538" s="18" t="str">
        <f>IF(OR($A538="",$C538=""),"",$C538-Settings!$B$4)</f>
        <v/>
      </c>
      <c r="M538" s="18" t="str">
        <f>IF($A538="","",IF(K538&lt;=0,"Nil stock",IF($C538="","OK",IF($C538&lt;Settings!$B$4,"Expired",IF(L538&lt;=Settings!$B$5,"Near expiry","OK")))))</f>
        <v/>
      </c>
      <c r="N538" s="22" t="str">
        <f t="shared" si="17"/>
        <v/>
      </c>
      <c r="O538" s="17"/>
    </row>
    <row r="539" spans="1:15" x14ac:dyDescent="0.3">
      <c r="A539" s="17"/>
      <c r="B539" s="17"/>
      <c r="C539" s="20"/>
      <c r="D539" s="17"/>
      <c r="E539" s="17"/>
      <c r="F539" s="20"/>
      <c r="G539" s="17"/>
      <c r="H539" s="21"/>
      <c r="I539" s="21"/>
      <c r="J539" s="18" t="str">
        <f>IF($A539="","",SUMIFS(Issues!$D:$D,Issues!$B:$B,$A539,Issues!$C:$C,$B539))</f>
        <v/>
      </c>
      <c r="K539" s="18" t="str">
        <f t="shared" si="16"/>
        <v/>
      </c>
      <c r="L539" s="18" t="str">
        <f>IF(OR($A539="",$C539=""),"",$C539-Settings!$B$4)</f>
        <v/>
      </c>
      <c r="M539" s="18" t="str">
        <f>IF($A539="","",IF(K539&lt;=0,"Nil stock",IF($C539="","OK",IF($C539&lt;Settings!$B$4,"Expired",IF(L539&lt;=Settings!$B$5,"Near expiry","OK")))))</f>
        <v/>
      </c>
      <c r="N539" s="22" t="str">
        <f t="shared" si="17"/>
        <v/>
      </c>
      <c r="O539" s="17"/>
    </row>
    <row r="540" spans="1:15" x14ac:dyDescent="0.3">
      <c r="A540" s="17"/>
      <c r="B540" s="17"/>
      <c r="C540" s="20"/>
      <c r="D540" s="17"/>
      <c r="E540" s="17"/>
      <c r="F540" s="20"/>
      <c r="G540" s="17"/>
      <c r="H540" s="21"/>
      <c r="I540" s="21"/>
      <c r="J540" s="18" t="str">
        <f>IF($A540="","",SUMIFS(Issues!$D:$D,Issues!$B:$B,$A540,Issues!$C:$C,$B540))</f>
        <v/>
      </c>
      <c r="K540" s="18" t="str">
        <f t="shared" si="16"/>
        <v/>
      </c>
      <c r="L540" s="18" t="str">
        <f>IF(OR($A540="",$C540=""),"",$C540-Settings!$B$4)</f>
        <v/>
      </c>
      <c r="M540" s="18" t="str">
        <f>IF($A540="","",IF(K540&lt;=0,"Nil stock",IF($C540="","OK",IF($C540&lt;Settings!$B$4,"Expired",IF(L540&lt;=Settings!$B$5,"Near expiry","OK")))))</f>
        <v/>
      </c>
      <c r="N540" s="22" t="str">
        <f t="shared" si="17"/>
        <v/>
      </c>
      <c r="O540" s="17"/>
    </row>
    <row r="541" spans="1:15" x14ac:dyDescent="0.3">
      <c r="A541" s="17"/>
      <c r="B541" s="17"/>
      <c r="C541" s="20"/>
      <c r="D541" s="17"/>
      <c r="E541" s="17"/>
      <c r="F541" s="20"/>
      <c r="G541" s="17"/>
      <c r="H541" s="21"/>
      <c r="I541" s="21"/>
      <c r="J541" s="18" t="str">
        <f>IF($A541="","",SUMIFS(Issues!$D:$D,Issues!$B:$B,$A541,Issues!$C:$C,$B541))</f>
        <v/>
      </c>
      <c r="K541" s="18" t="str">
        <f t="shared" si="16"/>
        <v/>
      </c>
      <c r="L541" s="18" t="str">
        <f>IF(OR($A541="",$C541=""),"",$C541-Settings!$B$4)</f>
        <v/>
      </c>
      <c r="M541" s="18" t="str">
        <f>IF($A541="","",IF(K541&lt;=0,"Nil stock",IF($C541="","OK",IF($C541&lt;Settings!$B$4,"Expired",IF(L541&lt;=Settings!$B$5,"Near expiry","OK")))))</f>
        <v/>
      </c>
      <c r="N541" s="22" t="str">
        <f t="shared" si="17"/>
        <v/>
      </c>
      <c r="O541" s="17"/>
    </row>
    <row r="542" spans="1:15" x14ac:dyDescent="0.3">
      <c r="A542" s="17"/>
      <c r="B542" s="17"/>
      <c r="C542" s="20"/>
      <c r="D542" s="17"/>
      <c r="E542" s="17"/>
      <c r="F542" s="20"/>
      <c r="G542" s="17"/>
      <c r="H542" s="21"/>
      <c r="I542" s="21"/>
      <c r="J542" s="18" t="str">
        <f>IF($A542="","",SUMIFS(Issues!$D:$D,Issues!$B:$B,$A542,Issues!$C:$C,$B542))</f>
        <v/>
      </c>
      <c r="K542" s="18" t="str">
        <f t="shared" si="16"/>
        <v/>
      </c>
      <c r="L542" s="18" t="str">
        <f>IF(OR($A542="",$C542=""),"",$C542-Settings!$B$4)</f>
        <v/>
      </c>
      <c r="M542" s="18" t="str">
        <f>IF($A542="","",IF(K542&lt;=0,"Nil stock",IF($C542="","OK",IF($C542&lt;Settings!$B$4,"Expired",IF(L542&lt;=Settings!$B$5,"Near expiry","OK")))))</f>
        <v/>
      </c>
      <c r="N542" s="22" t="str">
        <f t="shared" si="17"/>
        <v/>
      </c>
      <c r="O542" s="17"/>
    </row>
    <row r="543" spans="1:15" x14ac:dyDescent="0.3">
      <c r="A543" s="17"/>
      <c r="B543" s="17"/>
      <c r="C543" s="20"/>
      <c r="D543" s="17"/>
      <c r="E543" s="17"/>
      <c r="F543" s="20"/>
      <c r="G543" s="17"/>
      <c r="H543" s="21"/>
      <c r="I543" s="21"/>
      <c r="J543" s="18" t="str">
        <f>IF($A543="","",SUMIFS(Issues!$D:$D,Issues!$B:$B,$A543,Issues!$C:$C,$B543))</f>
        <v/>
      </c>
      <c r="K543" s="18" t="str">
        <f t="shared" si="16"/>
        <v/>
      </c>
      <c r="L543" s="18" t="str">
        <f>IF(OR($A543="",$C543=""),"",$C543-Settings!$B$4)</f>
        <v/>
      </c>
      <c r="M543" s="18" t="str">
        <f>IF($A543="","",IF(K543&lt;=0,"Nil stock",IF($C543="","OK",IF($C543&lt;Settings!$B$4,"Expired",IF(L543&lt;=Settings!$B$5,"Near expiry","OK")))))</f>
        <v/>
      </c>
      <c r="N543" s="22" t="str">
        <f t="shared" si="17"/>
        <v/>
      </c>
      <c r="O543" s="17"/>
    </row>
    <row r="544" spans="1:15" x14ac:dyDescent="0.3">
      <c r="A544" s="17"/>
      <c r="B544" s="17"/>
      <c r="C544" s="20"/>
      <c r="D544" s="17"/>
      <c r="E544" s="17"/>
      <c r="F544" s="20"/>
      <c r="G544" s="17"/>
      <c r="H544" s="21"/>
      <c r="I544" s="21"/>
      <c r="J544" s="18" t="str">
        <f>IF($A544="","",SUMIFS(Issues!$D:$D,Issues!$B:$B,$A544,Issues!$C:$C,$B544))</f>
        <v/>
      </c>
      <c r="K544" s="18" t="str">
        <f t="shared" si="16"/>
        <v/>
      </c>
      <c r="L544" s="18" t="str">
        <f>IF(OR($A544="",$C544=""),"",$C544-Settings!$B$4)</f>
        <v/>
      </c>
      <c r="M544" s="18" t="str">
        <f>IF($A544="","",IF(K544&lt;=0,"Nil stock",IF($C544="","OK",IF($C544&lt;Settings!$B$4,"Expired",IF(L544&lt;=Settings!$B$5,"Near expiry","OK")))))</f>
        <v/>
      </c>
      <c r="N544" s="22" t="str">
        <f t="shared" si="17"/>
        <v/>
      </c>
      <c r="O544" s="17"/>
    </row>
    <row r="545" spans="1:15" x14ac:dyDescent="0.3">
      <c r="A545" s="17"/>
      <c r="B545" s="17"/>
      <c r="C545" s="20"/>
      <c r="D545" s="17"/>
      <c r="E545" s="17"/>
      <c r="F545" s="20"/>
      <c r="G545" s="17"/>
      <c r="H545" s="21"/>
      <c r="I545" s="21"/>
      <c r="J545" s="18" t="str">
        <f>IF($A545="","",SUMIFS(Issues!$D:$D,Issues!$B:$B,$A545,Issues!$C:$C,$B545))</f>
        <v/>
      </c>
      <c r="K545" s="18" t="str">
        <f t="shared" si="16"/>
        <v/>
      </c>
      <c r="L545" s="18" t="str">
        <f>IF(OR($A545="",$C545=""),"",$C545-Settings!$B$4)</f>
        <v/>
      </c>
      <c r="M545" s="18" t="str">
        <f>IF($A545="","",IF(K545&lt;=0,"Nil stock",IF($C545="","OK",IF($C545&lt;Settings!$B$4,"Expired",IF(L545&lt;=Settings!$B$5,"Near expiry","OK")))))</f>
        <v/>
      </c>
      <c r="N545" s="22" t="str">
        <f t="shared" si="17"/>
        <v/>
      </c>
      <c r="O545" s="17"/>
    </row>
    <row r="546" spans="1:15" x14ac:dyDescent="0.3">
      <c r="A546" s="17"/>
      <c r="B546" s="17"/>
      <c r="C546" s="20"/>
      <c r="D546" s="17"/>
      <c r="E546" s="17"/>
      <c r="F546" s="20"/>
      <c r="G546" s="17"/>
      <c r="H546" s="21"/>
      <c r="I546" s="21"/>
      <c r="J546" s="18" t="str">
        <f>IF($A546="","",SUMIFS(Issues!$D:$D,Issues!$B:$B,$A546,Issues!$C:$C,$B546))</f>
        <v/>
      </c>
      <c r="K546" s="18" t="str">
        <f t="shared" si="16"/>
        <v/>
      </c>
      <c r="L546" s="18" t="str">
        <f>IF(OR($A546="",$C546=""),"",$C546-Settings!$B$4)</f>
        <v/>
      </c>
      <c r="M546" s="18" t="str">
        <f>IF($A546="","",IF(K546&lt;=0,"Nil stock",IF($C546="","OK",IF($C546&lt;Settings!$B$4,"Expired",IF(L546&lt;=Settings!$B$5,"Near expiry","OK")))))</f>
        <v/>
      </c>
      <c r="N546" s="22" t="str">
        <f t="shared" si="17"/>
        <v/>
      </c>
      <c r="O546" s="17"/>
    </row>
    <row r="547" spans="1:15" x14ac:dyDescent="0.3">
      <c r="A547" s="17"/>
      <c r="B547" s="17"/>
      <c r="C547" s="20"/>
      <c r="D547" s="17"/>
      <c r="E547" s="17"/>
      <c r="F547" s="20"/>
      <c r="G547" s="17"/>
      <c r="H547" s="21"/>
      <c r="I547" s="21"/>
      <c r="J547" s="18" t="str">
        <f>IF($A547="","",SUMIFS(Issues!$D:$D,Issues!$B:$B,$A547,Issues!$C:$C,$B547))</f>
        <v/>
      </c>
      <c r="K547" s="18" t="str">
        <f t="shared" si="16"/>
        <v/>
      </c>
      <c r="L547" s="18" t="str">
        <f>IF(OR($A547="",$C547=""),"",$C547-Settings!$B$4)</f>
        <v/>
      </c>
      <c r="M547" s="18" t="str">
        <f>IF($A547="","",IF(K547&lt;=0,"Nil stock",IF($C547="","OK",IF($C547&lt;Settings!$B$4,"Expired",IF(L547&lt;=Settings!$B$5,"Near expiry","OK")))))</f>
        <v/>
      </c>
      <c r="N547" s="22" t="str">
        <f t="shared" si="17"/>
        <v/>
      </c>
      <c r="O547" s="17"/>
    </row>
    <row r="548" spans="1:15" x14ac:dyDescent="0.3">
      <c r="A548" s="17"/>
      <c r="B548" s="17"/>
      <c r="C548" s="20"/>
      <c r="D548" s="17"/>
      <c r="E548" s="17"/>
      <c r="F548" s="20"/>
      <c r="G548" s="17"/>
      <c r="H548" s="21"/>
      <c r="I548" s="21"/>
      <c r="J548" s="18" t="str">
        <f>IF($A548="","",SUMIFS(Issues!$D:$D,Issues!$B:$B,$A548,Issues!$C:$C,$B548))</f>
        <v/>
      </c>
      <c r="K548" s="18" t="str">
        <f t="shared" si="16"/>
        <v/>
      </c>
      <c r="L548" s="18" t="str">
        <f>IF(OR($A548="",$C548=""),"",$C548-Settings!$B$4)</f>
        <v/>
      </c>
      <c r="M548" s="18" t="str">
        <f>IF($A548="","",IF(K548&lt;=0,"Nil stock",IF($C548="","OK",IF($C548&lt;Settings!$B$4,"Expired",IF(L548&lt;=Settings!$B$5,"Near expiry","OK")))))</f>
        <v/>
      </c>
      <c r="N548" s="22" t="str">
        <f t="shared" si="17"/>
        <v/>
      </c>
      <c r="O548" s="17"/>
    </row>
    <row r="549" spans="1:15" x14ac:dyDescent="0.3">
      <c r="A549" s="17"/>
      <c r="B549" s="17"/>
      <c r="C549" s="20"/>
      <c r="D549" s="17"/>
      <c r="E549" s="17"/>
      <c r="F549" s="20"/>
      <c r="G549" s="17"/>
      <c r="H549" s="21"/>
      <c r="I549" s="21"/>
      <c r="J549" s="18" t="str">
        <f>IF($A549="","",SUMIFS(Issues!$D:$D,Issues!$B:$B,$A549,Issues!$C:$C,$B549))</f>
        <v/>
      </c>
      <c r="K549" s="18" t="str">
        <f t="shared" si="16"/>
        <v/>
      </c>
      <c r="L549" s="18" t="str">
        <f>IF(OR($A549="",$C549=""),"",$C549-Settings!$B$4)</f>
        <v/>
      </c>
      <c r="M549" s="18" t="str">
        <f>IF($A549="","",IF(K549&lt;=0,"Nil stock",IF($C549="","OK",IF($C549&lt;Settings!$B$4,"Expired",IF(L549&lt;=Settings!$B$5,"Near expiry","OK")))))</f>
        <v/>
      </c>
      <c r="N549" s="22" t="str">
        <f t="shared" si="17"/>
        <v/>
      </c>
      <c r="O549" s="17"/>
    </row>
    <row r="550" spans="1:15" x14ac:dyDescent="0.3">
      <c r="A550" s="17"/>
      <c r="B550" s="17"/>
      <c r="C550" s="20"/>
      <c r="D550" s="17"/>
      <c r="E550" s="17"/>
      <c r="F550" s="20"/>
      <c r="G550" s="17"/>
      <c r="H550" s="21"/>
      <c r="I550" s="21"/>
      <c r="J550" s="18" t="str">
        <f>IF($A550="","",SUMIFS(Issues!$D:$D,Issues!$B:$B,$A550,Issues!$C:$C,$B550))</f>
        <v/>
      </c>
      <c r="K550" s="18" t="str">
        <f t="shared" si="16"/>
        <v/>
      </c>
      <c r="L550" s="18" t="str">
        <f>IF(OR($A550="",$C550=""),"",$C550-Settings!$B$4)</f>
        <v/>
      </c>
      <c r="M550" s="18" t="str">
        <f>IF($A550="","",IF(K550&lt;=0,"Nil stock",IF($C550="","OK",IF($C550&lt;Settings!$B$4,"Expired",IF(L550&lt;=Settings!$B$5,"Near expiry","OK")))))</f>
        <v/>
      </c>
      <c r="N550" s="22" t="str">
        <f t="shared" si="17"/>
        <v/>
      </c>
      <c r="O550" s="17"/>
    </row>
    <row r="551" spans="1:15" x14ac:dyDescent="0.3">
      <c r="A551" s="17"/>
      <c r="B551" s="17"/>
      <c r="C551" s="20"/>
      <c r="D551" s="17"/>
      <c r="E551" s="17"/>
      <c r="F551" s="20"/>
      <c r="G551" s="17"/>
      <c r="H551" s="21"/>
      <c r="I551" s="21"/>
      <c r="J551" s="18" t="str">
        <f>IF($A551="","",SUMIFS(Issues!$D:$D,Issues!$B:$B,$A551,Issues!$C:$C,$B551))</f>
        <v/>
      </c>
      <c r="K551" s="18" t="str">
        <f t="shared" si="16"/>
        <v/>
      </c>
      <c r="L551" s="18" t="str">
        <f>IF(OR($A551="",$C551=""),"",$C551-Settings!$B$4)</f>
        <v/>
      </c>
      <c r="M551" s="18" t="str">
        <f>IF($A551="","",IF(K551&lt;=0,"Nil stock",IF($C551="","OK",IF($C551&lt;Settings!$B$4,"Expired",IF(L551&lt;=Settings!$B$5,"Near expiry","OK")))))</f>
        <v/>
      </c>
      <c r="N551" s="22" t="str">
        <f t="shared" si="17"/>
        <v/>
      </c>
      <c r="O551" s="17"/>
    </row>
    <row r="552" spans="1:15" x14ac:dyDescent="0.3">
      <c r="A552" s="17"/>
      <c r="B552" s="17"/>
      <c r="C552" s="20"/>
      <c r="D552" s="17"/>
      <c r="E552" s="17"/>
      <c r="F552" s="20"/>
      <c r="G552" s="17"/>
      <c r="H552" s="21"/>
      <c r="I552" s="21"/>
      <c r="J552" s="18" t="str">
        <f>IF($A552="","",SUMIFS(Issues!$D:$D,Issues!$B:$B,$A552,Issues!$C:$C,$B552))</f>
        <v/>
      </c>
      <c r="K552" s="18" t="str">
        <f t="shared" si="16"/>
        <v/>
      </c>
      <c r="L552" s="18" t="str">
        <f>IF(OR($A552="",$C552=""),"",$C552-Settings!$B$4)</f>
        <v/>
      </c>
      <c r="M552" s="18" t="str">
        <f>IF($A552="","",IF(K552&lt;=0,"Nil stock",IF($C552="","OK",IF($C552&lt;Settings!$B$4,"Expired",IF(L552&lt;=Settings!$B$5,"Near expiry","OK")))))</f>
        <v/>
      </c>
      <c r="N552" s="22" t="str">
        <f t="shared" si="17"/>
        <v/>
      </c>
      <c r="O552" s="17"/>
    </row>
    <row r="553" spans="1:15" x14ac:dyDescent="0.3">
      <c r="A553" s="17"/>
      <c r="B553" s="17"/>
      <c r="C553" s="20"/>
      <c r="D553" s="17"/>
      <c r="E553" s="17"/>
      <c r="F553" s="20"/>
      <c r="G553" s="17"/>
      <c r="H553" s="21"/>
      <c r="I553" s="21"/>
      <c r="J553" s="18" t="str">
        <f>IF($A553="","",SUMIFS(Issues!$D:$D,Issues!$B:$B,$A553,Issues!$C:$C,$B553))</f>
        <v/>
      </c>
      <c r="K553" s="18" t="str">
        <f t="shared" si="16"/>
        <v/>
      </c>
      <c r="L553" s="18" t="str">
        <f>IF(OR($A553="",$C553=""),"",$C553-Settings!$B$4)</f>
        <v/>
      </c>
      <c r="M553" s="18" t="str">
        <f>IF($A553="","",IF(K553&lt;=0,"Nil stock",IF($C553="","OK",IF($C553&lt;Settings!$B$4,"Expired",IF(L553&lt;=Settings!$B$5,"Near expiry","OK")))))</f>
        <v/>
      </c>
      <c r="N553" s="22" t="str">
        <f t="shared" si="17"/>
        <v/>
      </c>
      <c r="O553" s="17"/>
    </row>
    <row r="554" spans="1:15" x14ac:dyDescent="0.3">
      <c r="A554" s="17"/>
      <c r="B554" s="17"/>
      <c r="C554" s="20"/>
      <c r="D554" s="17"/>
      <c r="E554" s="17"/>
      <c r="F554" s="20"/>
      <c r="G554" s="17"/>
      <c r="H554" s="21"/>
      <c r="I554" s="21"/>
      <c r="J554" s="18" t="str">
        <f>IF($A554="","",SUMIFS(Issues!$D:$D,Issues!$B:$B,$A554,Issues!$C:$C,$B554))</f>
        <v/>
      </c>
      <c r="K554" s="18" t="str">
        <f t="shared" si="16"/>
        <v/>
      </c>
      <c r="L554" s="18" t="str">
        <f>IF(OR($A554="",$C554=""),"",$C554-Settings!$B$4)</f>
        <v/>
      </c>
      <c r="M554" s="18" t="str">
        <f>IF($A554="","",IF(K554&lt;=0,"Nil stock",IF($C554="","OK",IF($C554&lt;Settings!$B$4,"Expired",IF(L554&lt;=Settings!$B$5,"Near expiry","OK")))))</f>
        <v/>
      </c>
      <c r="N554" s="22" t="str">
        <f t="shared" si="17"/>
        <v/>
      </c>
      <c r="O554" s="17"/>
    </row>
    <row r="555" spans="1:15" x14ac:dyDescent="0.3">
      <c r="A555" s="17"/>
      <c r="B555" s="17"/>
      <c r="C555" s="20"/>
      <c r="D555" s="17"/>
      <c r="E555" s="17"/>
      <c r="F555" s="20"/>
      <c r="G555" s="17"/>
      <c r="H555" s="21"/>
      <c r="I555" s="21"/>
      <c r="J555" s="18" t="str">
        <f>IF($A555="","",SUMIFS(Issues!$D:$D,Issues!$B:$B,$A555,Issues!$C:$C,$B555))</f>
        <v/>
      </c>
      <c r="K555" s="18" t="str">
        <f t="shared" si="16"/>
        <v/>
      </c>
      <c r="L555" s="18" t="str">
        <f>IF(OR($A555="",$C555=""),"",$C555-Settings!$B$4)</f>
        <v/>
      </c>
      <c r="M555" s="18" t="str">
        <f>IF($A555="","",IF(K555&lt;=0,"Nil stock",IF($C555="","OK",IF($C555&lt;Settings!$B$4,"Expired",IF(L555&lt;=Settings!$B$5,"Near expiry","OK")))))</f>
        <v/>
      </c>
      <c r="N555" s="22" t="str">
        <f t="shared" si="17"/>
        <v/>
      </c>
      <c r="O555" s="17"/>
    </row>
    <row r="556" spans="1:15" x14ac:dyDescent="0.3">
      <c r="A556" s="17"/>
      <c r="B556" s="17"/>
      <c r="C556" s="20"/>
      <c r="D556" s="17"/>
      <c r="E556" s="17"/>
      <c r="F556" s="20"/>
      <c r="G556" s="17"/>
      <c r="H556" s="21"/>
      <c r="I556" s="21"/>
      <c r="J556" s="18" t="str">
        <f>IF($A556="","",SUMIFS(Issues!$D:$D,Issues!$B:$B,$A556,Issues!$C:$C,$B556))</f>
        <v/>
      </c>
      <c r="K556" s="18" t="str">
        <f t="shared" si="16"/>
        <v/>
      </c>
      <c r="L556" s="18" t="str">
        <f>IF(OR($A556="",$C556=""),"",$C556-Settings!$B$4)</f>
        <v/>
      </c>
      <c r="M556" s="18" t="str">
        <f>IF($A556="","",IF(K556&lt;=0,"Nil stock",IF($C556="","OK",IF($C556&lt;Settings!$B$4,"Expired",IF(L556&lt;=Settings!$B$5,"Near expiry","OK")))))</f>
        <v/>
      </c>
      <c r="N556" s="22" t="str">
        <f t="shared" si="17"/>
        <v/>
      </c>
      <c r="O556" s="17"/>
    </row>
    <row r="557" spans="1:15" x14ac:dyDescent="0.3">
      <c r="A557" s="17"/>
      <c r="B557" s="17"/>
      <c r="C557" s="20"/>
      <c r="D557" s="17"/>
      <c r="E557" s="17"/>
      <c r="F557" s="20"/>
      <c r="G557" s="17"/>
      <c r="H557" s="21"/>
      <c r="I557" s="21"/>
      <c r="J557" s="18" t="str">
        <f>IF($A557="","",SUMIFS(Issues!$D:$D,Issues!$B:$B,$A557,Issues!$C:$C,$B557))</f>
        <v/>
      </c>
      <c r="K557" s="18" t="str">
        <f t="shared" si="16"/>
        <v/>
      </c>
      <c r="L557" s="18" t="str">
        <f>IF(OR($A557="",$C557=""),"",$C557-Settings!$B$4)</f>
        <v/>
      </c>
      <c r="M557" s="18" t="str">
        <f>IF($A557="","",IF(K557&lt;=0,"Nil stock",IF($C557="","OK",IF($C557&lt;Settings!$B$4,"Expired",IF(L557&lt;=Settings!$B$5,"Near expiry","OK")))))</f>
        <v/>
      </c>
      <c r="N557" s="22" t="str">
        <f t="shared" si="17"/>
        <v/>
      </c>
      <c r="O557" s="17"/>
    </row>
    <row r="558" spans="1:15" x14ac:dyDescent="0.3">
      <c r="A558" s="17"/>
      <c r="B558" s="17"/>
      <c r="C558" s="20"/>
      <c r="D558" s="17"/>
      <c r="E558" s="17"/>
      <c r="F558" s="20"/>
      <c r="G558" s="17"/>
      <c r="H558" s="21"/>
      <c r="I558" s="21"/>
      <c r="J558" s="18" t="str">
        <f>IF($A558="","",SUMIFS(Issues!$D:$D,Issues!$B:$B,$A558,Issues!$C:$C,$B558))</f>
        <v/>
      </c>
      <c r="K558" s="18" t="str">
        <f t="shared" si="16"/>
        <v/>
      </c>
      <c r="L558" s="18" t="str">
        <f>IF(OR($A558="",$C558=""),"",$C558-Settings!$B$4)</f>
        <v/>
      </c>
      <c r="M558" s="18" t="str">
        <f>IF($A558="","",IF(K558&lt;=0,"Nil stock",IF($C558="","OK",IF($C558&lt;Settings!$B$4,"Expired",IF(L558&lt;=Settings!$B$5,"Near expiry","OK")))))</f>
        <v/>
      </c>
      <c r="N558" s="22" t="str">
        <f t="shared" si="17"/>
        <v/>
      </c>
      <c r="O558" s="17"/>
    </row>
    <row r="559" spans="1:15" x14ac:dyDescent="0.3">
      <c r="A559" s="17"/>
      <c r="B559" s="17"/>
      <c r="C559" s="20"/>
      <c r="D559" s="17"/>
      <c r="E559" s="17"/>
      <c r="F559" s="20"/>
      <c r="G559" s="17"/>
      <c r="H559" s="21"/>
      <c r="I559" s="21"/>
      <c r="J559" s="18" t="str">
        <f>IF($A559="","",SUMIFS(Issues!$D:$D,Issues!$B:$B,$A559,Issues!$C:$C,$B559))</f>
        <v/>
      </c>
      <c r="K559" s="18" t="str">
        <f t="shared" si="16"/>
        <v/>
      </c>
      <c r="L559" s="18" t="str">
        <f>IF(OR($A559="",$C559=""),"",$C559-Settings!$B$4)</f>
        <v/>
      </c>
      <c r="M559" s="18" t="str">
        <f>IF($A559="","",IF(K559&lt;=0,"Nil stock",IF($C559="","OK",IF($C559&lt;Settings!$B$4,"Expired",IF(L559&lt;=Settings!$B$5,"Near expiry","OK")))))</f>
        <v/>
      </c>
      <c r="N559" s="22" t="str">
        <f t="shared" si="17"/>
        <v/>
      </c>
      <c r="O559" s="17"/>
    </row>
    <row r="560" spans="1:15" x14ac:dyDescent="0.3">
      <c r="A560" s="17"/>
      <c r="B560" s="17"/>
      <c r="C560" s="20"/>
      <c r="D560" s="17"/>
      <c r="E560" s="17"/>
      <c r="F560" s="20"/>
      <c r="G560" s="17"/>
      <c r="H560" s="21"/>
      <c r="I560" s="21"/>
      <c r="J560" s="18" t="str">
        <f>IF($A560="","",SUMIFS(Issues!$D:$D,Issues!$B:$B,$A560,Issues!$C:$C,$B560))</f>
        <v/>
      </c>
      <c r="K560" s="18" t="str">
        <f t="shared" si="16"/>
        <v/>
      </c>
      <c r="L560" s="18" t="str">
        <f>IF(OR($A560="",$C560=""),"",$C560-Settings!$B$4)</f>
        <v/>
      </c>
      <c r="M560" s="18" t="str">
        <f>IF($A560="","",IF(K560&lt;=0,"Nil stock",IF($C560="","OK",IF($C560&lt;Settings!$B$4,"Expired",IF(L560&lt;=Settings!$B$5,"Near expiry","OK")))))</f>
        <v/>
      </c>
      <c r="N560" s="22" t="str">
        <f t="shared" si="17"/>
        <v/>
      </c>
      <c r="O560" s="17"/>
    </row>
    <row r="561" spans="1:15" x14ac:dyDescent="0.3">
      <c r="A561" s="17"/>
      <c r="B561" s="17"/>
      <c r="C561" s="20"/>
      <c r="D561" s="17"/>
      <c r="E561" s="17"/>
      <c r="F561" s="20"/>
      <c r="G561" s="17"/>
      <c r="H561" s="21"/>
      <c r="I561" s="21"/>
      <c r="J561" s="18" t="str">
        <f>IF($A561="","",SUMIFS(Issues!$D:$D,Issues!$B:$B,$A561,Issues!$C:$C,$B561))</f>
        <v/>
      </c>
      <c r="K561" s="18" t="str">
        <f t="shared" si="16"/>
        <v/>
      </c>
      <c r="L561" s="18" t="str">
        <f>IF(OR($A561="",$C561=""),"",$C561-Settings!$B$4)</f>
        <v/>
      </c>
      <c r="M561" s="18" t="str">
        <f>IF($A561="","",IF(K561&lt;=0,"Nil stock",IF($C561="","OK",IF($C561&lt;Settings!$B$4,"Expired",IF(L561&lt;=Settings!$B$5,"Near expiry","OK")))))</f>
        <v/>
      </c>
      <c r="N561" s="22" t="str">
        <f t="shared" si="17"/>
        <v/>
      </c>
      <c r="O561" s="17"/>
    </row>
    <row r="562" spans="1:15" x14ac:dyDescent="0.3">
      <c r="A562" s="17"/>
      <c r="B562" s="17"/>
      <c r="C562" s="20"/>
      <c r="D562" s="17"/>
      <c r="E562" s="17"/>
      <c r="F562" s="20"/>
      <c r="G562" s="17"/>
      <c r="H562" s="21"/>
      <c r="I562" s="21"/>
      <c r="J562" s="18" t="str">
        <f>IF($A562="","",SUMIFS(Issues!$D:$D,Issues!$B:$B,$A562,Issues!$C:$C,$B562))</f>
        <v/>
      </c>
      <c r="K562" s="18" t="str">
        <f t="shared" si="16"/>
        <v/>
      </c>
      <c r="L562" s="18" t="str">
        <f>IF(OR($A562="",$C562=""),"",$C562-Settings!$B$4)</f>
        <v/>
      </c>
      <c r="M562" s="18" t="str">
        <f>IF($A562="","",IF(K562&lt;=0,"Nil stock",IF($C562="","OK",IF($C562&lt;Settings!$B$4,"Expired",IF(L562&lt;=Settings!$B$5,"Near expiry","OK")))))</f>
        <v/>
      </c>
      <c r="N562" s="22" t="str">
        <f t="shared" si="17"/>
        <v/>
      </c>
      <c r="O562" s="17"/>
    </row>
    <row r="563" spans="1:15" x14ac:dyDescent="0.3">
      <c r="A563" s="17"/>
      <c r="B563" s="17"/>
      <c r="C563" s="20"/>
      <c r="D563" s="17"/>
      <c r="E563" s="17"/>
      <c r="F563" s="20"/>
      <c r="G563" s="17"/>
      <c r="H563" s="21"/>
      <c r="I563" s="21"/>
      <c r="J563" s="18" t="str">
        <f>IF($A563="","",SUMIFS(Issues!$D:$D,Issues!$B:$B,$A563,Issues!$C:$C,$B563))</f>
        <v/>
      </c>
      <c r="K563" s="18" t="str">
        <f t="shared" si="16"/>
        <v/>
      </c>
      <c r="L563" s="18" t="str">
        <f>IF(OR($A563="",$C563=""),"",$C563-Settings!$B$4)</f>
        <v/>
      </c>
      <c r="M563" s="18" t="str">
        <f>IF($A563="","",IF(K563&lt;=0,"Nil stock",IF($C563="","OK",IF($C563&lt;Settings!$B$4,"Expired",IF(L563&lt;=Settings!$B$5,"Near expiry","OK")))))</f>
        <v/>
      </c>
      <c r="N563" s="22" t="str">
        <f t="shared" si="17"/>
        <v/>
      </c>
      <c r="O563" s="17"/>
    </row>
    <row r="564" spans="1:15" x14ac:dyDescent="0.3">
      <c r="A564" s="17"/>
      <c r="B564" s="17"/>
      <c r="C564" s="20"/>
      <c r="D564" s="17"/>
      <c r="E564" s="17"/>
      <c r="F564" s="20"/>
      <c r="G564" s="17"/>
      <c r="H564" s="21"/>
      <c r="I564" s="21"/>
      <c r="J564" s="18" t="str">
        <f>IF($A564="","",SUMIFS(Issues!$D:$D,Issues!$B:$B,$A564,Issues!$C:$C,$B564))</f>
        <v/>
      </c>
      <c r="K564" s="18" t="str">
        <f t="shared" si="16"/>
        <v/>
      </c>
      <c r="L564" s="18" t="str">
        <f>IF(OR($A564="",$C564=""),"",$C564-Settings!$B$4)</f>
        <v/>
      </c>
      <c r="M564" s="18" t="str">
        <f>IF($A564="","",IF(K564&lt;=0,"Nil stock",IF($C564="","OK",IF($C564&lt;Settings!$B$4,"Expired",IF(L564&lt;=Settings!$B$5,"Near expiry","OK")))))</f>
        <v/>
      </c>
      <c r="N564" s="22" t="str">
        <f t="shared" si="17"/>
        <v/>
      </c>
      <c r="O564" s="17"/>
    </row>
    <row r="565" spans="1:15" x14ac:dyDescent="0.3">
      <c r="A565" s="17"/>
      <c r="B565" s="17"/>
      <c r="C565" s="20"/>
      <c r="D565" s="17"/>
      <c r="E565" s="17"/>
      <c r="F565" s="20"/>
      <c r="G565" s="17"/>
      <c r="H565" s="21"/>
      <c r="I565" s="21"/>
      <c r="J565" s="18" t="str">
        <f>IF($A565="","",SUMIFS(Issues!$D:$D,Issues!$B:$B,$A565,Issues!$C:$C,$B565))</f>
        <v/>
      </c>
      <c r="K565" s="18" t="str">
        <f t="shared" si="16"/>
        <v/>
      </c>
      <c r="L565" s="18" t="str">
        <f>IF(OR($A565="",$C565=""),"",$C565-Settings!$B$4)</f>
        <v/>
      </c>
      <c r="M565" s="18" t="str">
        <f>IF($A565="","",IF(K565&lt;=0,"Nil stock",IF($C565="","OK",IF($C565&lt;Settings!$B$4,"Expired",IF(L565&lt;=Settings!$B$5,"Near expiry","OK")))))</f>
        <v/>
      </c>
      <c r="N565" s="22" t="str">
        <f t="shared" si="17"/>
        <v/>
      </c>
      <c r="O565" s="17"/>
    </row>
    <row r="566" spans="1:15" x14ac:dyDescent="0.3">
      <c r="A566" s="17"/>
      <c r="B566" s="17"/>
      <c r="C566" s="20"/>
      <c r="D566" s="17"/>
      <c r="E566" s="17"/>
      <c r="F566" s="20"/>
      <c r="G566" s="17"/>
      <c r="H566" s="21"/>
      <c r="I566" s="21"/>
      <c r="J566" s="18" t="str">
        <f>IF($A566="","",SUMIFS(Issues!$D:$D,Issues!$B:$B,$A566,Issues!$C:$C,$B566))</f>
        <v/>
      </c>
      <c r="K566" s="18" t="str">
        <f t="shared" si="16"/>
        <v/>
      </c>
      <c r="L566" s="18" t="str">
        <f>IF(OR($A566="",$C566=""),"",$C566-Settings!$B$4)</f>
        <v/>
      </c>
      <c r="M566" s="18" t="str">
        <f>IF($A566="","",IF(K566&lt;=0,"Nil stock",IF($C566="","OK",IF($C566&lt;Settings!$B$4,"Expired",IF(L566&lt;=Settings!$B$5,"Near expiry","OK")))))</f>
        <v/>
      </c>
      <c r="N566" s="22" t="str">
        <f t="shared" si="17"/>
        <v/>
      </c>
      <c r="O566" s="17"/>
    </row>
    <row r="567" spans="1:15" x14ac:dyDescent="0.3">
      <c r="A567" s="17"/>
      <c r="B567" s="17"/>
      <c r="C567" s="20"/>
      <c r="D567" s="17"/>
      <c r="E567" s="17"/>
      <c r="F567" s="20"/>
      <c r="G567" s="17"/>
      <c r="H567" s="21"/>
      <c r="I567" s="21"/>
      <c r="J567" s="18" t="str">
        <f>IF($A567="","",SUMIFS(Issues!$D:$D,Issues!$B:$B,$A567,Issues!$C:$C,$B567))</f>
        <v/>
      </c>
      <c r="K567" s="18" t="str">
        <f t="shared" si="16"/>
        <v/>
      </c>
      <c r="L567" s="18" t="str">
        <f>IF(OR($A567="",$C567=""),"",$C567-Settings!$B$4)</f>
        <v/>
      </c>
      <c r="M567" s="18" t="str">
        <f>IF($A567="","",IF(K567&lt;=0,"Nil stock",IF($C567="","OK",IF($C567&lt;Settings!$B$4,"Expired",IF(L567&lt;=Settings!$B$5,"Near expiry","OK")))))</f>
        <v/>
      </c>
      <c r="N567" s="22" t="str">
        <f t="shared" si="17"/>
        <v/>
      </c>
      <c r="O567" s="17"/>
    </row>
    <row r="568" spans="1:15" x14ac:dyDescent="0.3">
      <c r="A568" s="17"/>
      <c r="B568" s="17"/>
      <c r="C568" s="20"/>
      <c r="D568" s="17"/>
      <c r="E568" s="17"/>
      <c r="F568" s="20"/>
      <c r="G568" s="17"/>
      <c r="H568" s="21"/>
      <c r="I568" s="21"/>
      <c r="J568" s="18" t="str">
        <f>IF($A568="","",SUMIFS(Issues!$D:$D,Issues!$B:$B,$A568,Issues!$C:$C,$B568))</f>
        <v/>
      </c>
      <c r="K568" s="18" t="str">
        <f t="shared" si="16"/>
        <v/>
      </c>
      <c r="L568" s="18" t="str">
        <f>IF(OR($A568="",$C568=""),"",$C568-Settings!$B$4)</f>
        <v/>
      </c>
      <c r="M568" s="18" t="str">
        <f>IF($A568="","",IF(K568&lt;=0,"Nil stock",IF($C568="","OK",IF($C568&lt;Settings!$B$4,"Expired",IF(L568&lt;=Settings!$B$5,"Near expiry","OK")))))</f>
        <v/>
      </c>
      <c r="N568" s="22" t="str">
        <f t="shared" si="17"/>
        <v/>
      </c>
      <c r="O568" s="17"/>
    </row>
    <row r="569" spans="1:15" x14ac:dyDescent="0.3">
      <c r="A569" s="17"/>
      <c r="B569" s="17"/>
      <c r="C569" s="20"/>
      <c r="D569" s="17"/>
      <c r="E569" s="17"/>
      <c r="F569" s="20"/>
      <c r="G569" s="17"/>
      <c r="H569" s="21"/>
      <c r="I569" s="21"/>
      <c r="J569" s="18" t="str">
        <f>IF($A569="","",SUMIFS(Issues!$D:$D,Issues!$B:$B,$A569,Issues!$C:$C,$B569))</f>
        <v/>
      </c>
      <c r="K569" s="18" t="str">
        <f t="shared" si="16"/>
        <v/>
      </c>
      <c r="L569" s="18" t="str">
        <f>IF(OR($A569="",$C569=""),"",$C569-Settings!$B$4)</f>
        <v/>
      </c>
      <c r="M569" s="18" t="str">
        <f>IF($A569="","",IF(K569&lt;=0,"Nil stock",IF($C569="","OK",IF($C569&lt;Settings!$B$4,"Expired",IF(L569&lt;=Settings!$B$5,"Near expiry","OK")))))</f>
        <v/>
      </c>
      <c r="N569" s="22" t="str">
        <f t="shared" si="17"/>
        <v/>
      </c>
      <c r="O569" s="17"/>
    </row>
    <row r="570" spans="1:15" x14ac:dyDescent="0.3">
      <c r="A570" s="17"/>
      <c r="B570" s="17"/>
      <c r="C570" s="20"/>
      <c r="D570" s="17"/>
      <c r="E570" s="17"/>
      <c r="F570" s="20"/>
      <c r="G570" s="17"/>
      <c r="H570" s="21"/>
      <c r="I570" s="21"/>
      <c r="J570" s="18" t="str">
        <f>IF($A570="","",SUMIFS(Issues!$D:$D,Issues!$B:$B,$A570,Issues!$C:$C,$B570))</f>
        <v/>
      </c>
      <c r="K570" s="18" t="str">
        <f t="shared" si="16"/>
        <v/>
      </c>
      <c r="L570" s="18" t="str">
        <f>IF(OR($A570="",$C570=""),"",$C570-Settings!$B$4)</f>
        <v/>
      </c>
      <c r="M570" s="18" t="str">
        <f>IF($A570="","",IF(K570&lt;=0,"Nil stock",IF($C570="","OK",IF($C570&lt;Settings!$B$4,"Expired",IF(L570&lt;=Settings!$B$5,"Near expiry","OK")))))</f>
        <v/>
      </c>
      <c r="N570" s="22" t="str">
        <f t="shared" si="17"/>
        <v/>
      </c>
      <c r="O570" s="17"/>
    </row>
    <row r="571" spans="1:15" x14ac:dyDescent="0.3">
      <c r="A571" s="17"/>
      <c r="B571" s="17"/>
      <c r="C571" s="20"/>
      <c r="D571" s="17"/>
      <c r="E571" s="17"/>
      <c r="F571" s="20"/>
      <c r="G571" s="17"/>
      <c r="H571" s="21"/>
      <c r="I571" s="21"/>
      <c r="J571" s="18" t="str">
        <f>IF($A571="","",SUMIFS(Issues!$D:$D,Issues!$B:$B,$A571,Issues!$C:$C,$B571))</f>
        <v/>
      </c>
      <c r="K571" s="18" t="str">
        <f t="shared" si="16"/>
        <v/>
      </c>
      <c r="L571" s="18" t="str">
        <f>IF(OR($A571="",$C571=""),"",$C571-Settings!$B$4)</f>
        <v/>
      </c>
      <c r="M571" s="18" t="str">
        <f>IF($A571="","",IF(K571&lt;=0,"Nil stock",IF($C571="","OK",IF($C571&lt;Settings!$B$4,"Expired",IF(L571&lt;=Settings!$B$5,"Near expiry","OK")))))</f>
        <v/>
      </c>
      <c r="N571" s="22" t="str">
        <f t="shared" si="17"/>
        <v/>
      </c>
      <c r="O571" s="17"/>
    </row>
    <row r="572" spans="1:15" x14ac:dyDescent="0.3">
      <c r="A572" s="17"/>
      <c r="B572" s="17"/>
      <c r="C572" s="20"/>
      <c r="D572" s="17"/>
      <c r="E572" s="17"/>
      <c r="F572" s="20"/>
      <c r="G572" s="17"/>
      <c r="H572" s="21"/>
      <c r="I572" s="21"/>
      <c r="J572" s="18" t="str">
        <f>IF($A572="","",SUMIFS(Issues!$D:$D,Issues!$B:$B,$A572,Issues!$C:$C,$B572))</f>
        <v/>
      </c>
      <c r="K572" s="18" t="str">
        <f t="shared" si="16"/>
        <v/>
      </c>
      <c r="L572" s="18" t="str">
        <f>IF(OR($A572="",$C572=""),"",$C572-Settings!$B$4)</f>
        <v/>
      </c>
      <c r="M572" s="18" t="str">
        <f>IF($A572="","",IF(K572&lt;=0,"Nil stock",IF($C572="","OK",IF($C572&lt;Settings!$B$4,"Expired",IF(L572&lt;=Settings!$B$5,"Near expiry","OK")))))</f>
        <v/>
      </c>
      <c r="N572" s="22" t="str">
        <f t="shared" si="17"/>
        <v/>
      </c>
      <c r="O572" s="17"/>
    </row>
    <row r="573" spans="1:15" x14ac:dyDescent="0.3">
      <c r="A573" s="17"/>
      <c r="B573" s="17"/>
      <c r="C573" s="20"/>
      <c r="D573" s="17"/>
      <c r="E573" s="17"/>
      <c r="F573" s="20"/>
      <c r="G573" s="17"/>
      <c r="H573" s="21"/>
      <c r="I573" s="21"/>
      <c r="J573" s="18" t="str">
        <f>IF($A573="","",SUMIFS(Issues!$D:$D,Issues!$B:$B,$A573,Issues!$C:$C,$B573))</f>
        <v/>
      </c>
      <c r="K573" s="18" t="str">
        <f t="shared" si="16"/>
        <v/>
      </c>
      <c r="L573" s="18" t="str">
        <f>IF(OR($A573="",$C573=""),"",$C573-Settings!$B$4)</f>
        <v/>
      </c>
      <c r="M573" s="18" t="str">
        <f>IF($A573="","",IF(K573&lt;=0,"Nil stock",IF($C573="","OK",IF($C573&lt;Settings!$B$4,"Expired",IF(L573&lt;=Settings!$B$5,"Near expiry","OK")))))</f>
        <v/>
      </c>
      <c r="N573" s="22" t="str">
        <f t="shared" si="17"/>
        <v/>
      </c>
      <c r="O573" s="17"/>
    </row>
    <row r="574" spans="1:15" x14ac:dyDescent="0.3">
      <c r="A574" s="17"/>
      <c r="B574" s="17"/>
      <c r="C574" s="20"/>
      <c r="D574" s="17"/>
      <c r="E574" s="17"/>
      <c r="F574" s="20"/>
      <c r="G574" s="17"/>
      <c r="H574" s="21"/>
      <c r="I574" s="21"/>
      <c r="J574" s="18" t="str">
        <f>IF($A574="","",SUMIFS(Issues!$D:$D,Issues!$B:$B,$A574,Issues!$C:$C,$B574))</f>
        <v/>
      </c>
      <c r="K574" s="18" t="str">
        <f t="shared" si="16"/>
        <v/>
      </c>
      <c r="L574" s="18" t="str">
        <f>IF(OR($A574="",$C574=""),"",$C574-Settings!$B$4)</f>
        <v/>
      </c>
      <c r="M574" s="18" t="str">
        <f>IF($A574="","",IF(K574&lt;=0,"Nil stock",IF($C574="","OK",IF($C574&lt;Settings!$B$4,"Expired",IF(L574&lt;=Settings!$B$5,"Near expiry","OK")))))</f>
        <v/>
      </c>
      <c r="N574" s="22" t="str">
        <f t="shared" si="17"/>
        <v/>
      </c>
      <c r="O574" s="17"/>
    </row>
    <row r="575" spans="1:15" x14ac:dyDescent="0.3">
      <c r="A575" s="17"/>
      <c r="B575" s="17"/>
      <c r="C575" s="20"/>
      <c r="D575" s="17"/>
      <c r="E575" s="17"/>
      <c r="F575" s="20"/>
      <c r="G575" s="17"/>
      <c r="H575" s="21"/>
      <c r="I575" s="21"/>
      <c r="J575" s="18" t="str">
        <f>IF($A575="","",SUMIFS(Issues!$D:$D,Issues!$B:$B,$A575,Issues!$C:$C,$B575))</f>
        <v/>
      </c>
      <c r="K575" s="18" t="str">
        <f t="shared" si="16"/>
        <v/>
      </c>
      <c r="L575" s="18" t="str">
        <f>IF(OR($A575="",$C575=""),"",$C575-Settings!$B$4)</f>
        <v/>
      </c>
      <c r="M575" s="18" t="str">
        <f>IF($A575="","",IF(K575&lt;=0,"Nil stock",IF($C575="","OK",IF($C575&lt;Settings!$B$4,"Expired",IF(L575&lt;=Settings!$B$5,"Near expiry","OK")))))</f>
        <v/>
      </c>
      <c r="N575" s="22" t="str">
        <f t="shared" si="17"/>
        <v/>
      </c>
      <c r="O575" s="17"/>
    </row>
    <row r="576" spans="1:15" x14ac:dyDescent="0.3">
      <c r="A576" s="17"/>
      <c r="B576" s="17"/>
      <c r="C576" s="20"/>
      <c r="D576" s="17"/>
      <c r="E576" s="17"/>
      <c r="F576" s="20"/>
      <c r="G576" s="17"/>
      <c r="H576" s="21"/>
      <c r="I576" s="21"/>
      <c r="J576" s="18" t="str">
        <f>IF($A576="","",SUMIFS(Issues!$D:$D,Issues!$B:$B,$A576,Issues!$C:$C,$B576))</f>
        <v/>
      </c>
      <c r="K576" s="18" t="str">
        <f t="shared" si="16"/>
        <v/>
      </c>
      <c r="L576" s="18" t="str">
        <f>IF(OR($A576="",$C576=""),"",$C576-Settings!$B$4)</f>
        <v/>
      </c>
      <c r="M576" s="18" t="str">
        <f>IF($A576="","",IF(K576&lt;=0,"Nil stock",IF($C576="","OK",IF($C576&lt;Settings!$B$4,"Expired",IF(L576&lt;=Settings!$B$5,"Near expiry","OK")))))</f>
        <v/>
      </c>
      <c r="N576" s="22" t="str">
        <f t="shared" si="17"/>
        <v/>
      </c>
      <c r="O576" s="17"/>
    </row>
    <row r="577" spans="1:15" x14ac:dyDescent="0.3">
      <c r="A577" s="17"/>
      <c r="B577" s="17"/>
      <c r="C577" s="20"/>
      <c r="D577" s="17"/>
      <c r="E577" s="17"/>
      <c r="F577" s="20"/>
      <c r="G577" s="17"/>
      <c r="H577" s="21"/>
      <c r="I577" s="21"/>
      <c r="J577" s="18" t="str">
        <f>IF($A577="","",SUMIFS(Issues!$D:$D,Issues!$B:$B,$A577,Issues!$C:$C,$B577))</f>
        <v/>
      </c>
      <c r="K577" s="18" t="str">
        <f t="shared" si="16"/>
        <v/>
      </c>
      <c r="L577" s="18" t="str">
        <f>IF(OR($A577="",$C577=""),"",$C577-Settings!$B$4)</f>
        <v/>
      </c>
      <c r="M577" s="18" t="str">
        <f>IF($A577="","",IF(K577&lt;=0,"Nil stock",IF($C577="","OK",IF($C577&lt;Settings!$B$4,"Expired",IF(L577&lt;=Settings!$B$5,"Near expiry","OK")))))</f>
        <v/>
      </c>
      <c r="N577" s="22" t="str">
        <f t="shared" si="17"/>
        <v/>
      </c>
      <c r="O577" s="17"/>
    </row>
    <row r="578" spans="1:15" x14ac:dyDescent="0.3">
      <c r="A578" s="17"/>
      <c r="B578" s="17"/>
      <c r="C578" s="20"/>
      <c r="D578" s="17"/>
      <c r="E578" s="17"/>
      <c r="F578" s="20"/>
      <c r="G578" s="17"/>
      <c r="H578" s="21"/>
      <c r="I578" s="21"/>
      <c r="J578" s="18" t="str">
        <f>IF($A578="","",SUMIFS(Issues!$D:$D,Issues!$B:$B,$A578,Issues!$C:$C,$B578))</f>
        <v/>
      </c>
      <c r="K578" s="18" t="str">
        <f t="shared" si="16"/>
        <v/>
      </c>
      <c r="L578" s="18" t="str">
        <f>IF(OR($A578="",$C578=""),"",$C578-Settings!$B$4)</f>
        <v/>
      </c>
      <c r="M578" s="18" t="str">
        <f>IF($A578="","",IF(K578&lt;=0,"Nil stock",IF($C578="","OK",IF($C578&lt;Settings!$B$4,"Expired",IF(L578&lt;=Settings!$B$5,"Near expiry","OK")))))</f>
        <v/>
      </c>
      <c r="N578" s="22" t="str">
        <f t="shared" si="17"/>
        <v/>
      </c>
      <c r="O578" s="17"/>
    </row>
    <row r="579" spans="1:15" x14ac:dyDescent="0.3">
      <c r="A579" s="17"/>
      <c r="B579" s="17"/>
      <c r="C579" s="20"/>
      <c r="D579" s="17"/>
      <c r="E579" s="17"/>
      <c r="F579" s="20"/>
      <c r="G579" s="17"/>
      <c r="H579" s="21"/>
      <c r="I579" s="21"/>
      <c r="J579" s="18" t="str">
        <f>IF($A579="","",SUMIFS(Issues!$D:$D,Issues!$B:$B,$A579,Issues!$C:$C,$B579))</f>
        <v/>
      </c>
      <c r="K579" s="18" t="str">
        <f t="shared" si="16"/>
        <v/>
      </c>
      <c r="L579" s="18" t="str">
        <f>IF(OR($A579="",$C579=""),"",$C579-Settings!$B$4)</f>
        <v/>
      </c>
      <c r="M579" s="18" t="str">
        <f>IF($A579="","",IF(K579&lt;=0,"Nil stock",IF($C579="","OK",IF($C579&lt;Settings!$B$4,"Expired",IF(L579&lt;=Settings!$B$5,"Near expiry","OK")))))</f>
        <v/>
      </c>
      <c r="N579" s="22" t="str">
        <f t="shared" si="17"/>
        <v/>
      </c>
      <c r="O579" s="17"/>
    </row>
    <row r="580" spans="1:15" x14ac:dyDescent="0.3">
      <c r="A580" s="17"/>
      <c r="B580" s="17"/>
      <c r="C580" s="20"/>
      <c r="D580" s="17"/>
      <c r="E580" s="17"/>
      <c r="F580" s="20"/>
      <c r="G580" s="17"/>
      <c r="H580" s="21"/>
      <c r="I580" s="21"/>
      <c r="J580" s="18" t="str">
        <f>IF($A580="","",SUMIFS(Issues!$D:$D,Issues!$B:$B,$A580,Issues!$C:$C,$B580))</f>
        <v/>
      </c>
      <c r="K580" s="18" t="str">
        <f t="shared" ref="K580:K643" si="18">IF($A580="","",N($G580)-J580)</f>
        <v/>
      </c>
      <c r="L580" s="18" t="str">
        <f>IF(OR($A580="",$C580=""),"",$C580-Settings!$B$4)</f>
        <v/>
      </c>
      <c r="M580" s="18" t="str">
        <f>IF($A580="","",IF(K580&lt;=0,"Nil stock",IF($C580="","OK",IF($C580&lt;Settings!$B$4,"Expired",IF(L580&lt;=Settings!$B$5,"Near expiry","OK")))))</f>
        <v/>
      </c>
      <c r="N580" s="22" t="str">
        <f t="shared" ref="N580:N643" si="19">IF($A580="","",MAX(0,K580)*N($H580))</f>
        <v/>
      </c>
      <c r="O580" s="17"/>
    </row>
    <row r="581" spans="1:15" x14ac:dyDescent="0.3">
      <c r="A581" s="17"/>
      <c r="B581" s="17"/>
      <c r="C581" s="20"/>
      <c r="D581" s="17"/>
      <c r="E581" s="17"/>
      <c r="F581" s="20"/>
      <c r="G581" s="17"/>
      <c r="H581" s="21"/>
      <c r="I581" s="21"/>
      <c r="J581" s="18" t="str">
        <f>IF($A581="","",SUMIFS(Issues!$D:$D,Issues!$B:$B,$A581,Issues!$C:$C,$B581))</f>
        <v/>
      </c>
      <c r="K581" s="18" t="str">
        <f t="shared" si="18"/>
        <v/>
      </c>
      <c r="L581" s="18" t="str">
        <f>IF(OR($A581="",$C581=""),"",$C581-Settings!$B$4)</f>
        <v/>
      </c>
      <c r="M581" s="18" t="str">
        <f>IF($A581="","",IF(K581&lt;=0,"Nil stock",IF($C581="","OK",IF($C581&lt;Settings!$B$4,"Expired",IF(L581&lt;=Settings!$B$5,"Near expiry","OK")))))</f>
        <v/>
      </c>
      <c r="N581" s="22" t="str">
        <f t="shared" si="19"/>
        <v/>
      </c>
      <c r="O581" s="17"/>
    </row>
    <row r="582" spans="1:15" x14ac:dyDescent="0.3">
      <c r="A582" s="17"/>
      <c r="B582" s="17"/>
      <c r="C582" s="20"/>
      <c r="D582" s="17"/>
      <c r="E582" s="17"/>
      <c r="F582" s="20"/>
      <c r="G582" s="17"/>
      <c r="H582" s="21"/>
      <c r="I582" s="21"/>
      <c r="J582" s="18" t="str">
        <f>IF($A582="","",SUMIFS(Issues!$D:$D,Issues!$B:$B,$A582,Issues!$C:$C,$B582))</f>
        <v/>
      </c>
      <c r="K582" s="18" t="str">
        <f t="shared" si="18"/>
        <v/>
      </c>
      <c r="L582" s="18" t="str">
        <f>IF(OR($A582="",$C582=""),"",$C582-Settings!$B$4)</f>
        <v/>
      </c>
      <c r="M582" s="18" t="str">
        <f>IF($A582="","",IF(K582&lt;=0,"Nil stock",IF($C582="","OK",IF($C582&lt;Settings!$B$4,"Expired",IF(L582&lt;=Settings!$B$5,"Near expiry","OK")))))</f>
        <v/>
      </c>
      <c r="N582" s="22" t="str">
        <f t="shared" si="19"/>
        <v/>
      </c>
      <c r="O582" s="17"/>
    </row>
    <row r="583" spans="1:15" x14ac:dyDescent="0.3">
      <c r="A583" s="17"/>
      <c r="B583" s="17"/>
      <c r="C583" s="20"/>
      <c r="D583" s="17"/>
      <c r="E583" s="17"/>
      <c r="F583" s="20"/>
      <c r="G583" s="17"/>
      <c r="H583" s="21"/>
      <c r="I583" s="21"/>
      <c r="J583" s="18" t="str">
        <f>IF($A583="","",SUMIFS(Issues!$D:$D,Issues!$B:$B,$A583,Issues!$C:$C,$B583))</f>
        <v/>
      </c>
      <c r="K583" s="18" t="str">
        <f t="shared" si="18"/>
        <v/>
      </c>
      <c r="L583" s="18" t="str">
        <f>IF(OR($A583="",$C583=""),"",$C583-Settings!$B$4)</f>
        <v/>
      </c>
      <c r="M583" s="18" t="str">
        <f>IF($A583="","",IF(K583&lt;=0,"Nil stock",IF($C583="","OK",IF($C583&lt;Settings!$B$4,"Expired",IF(L583&lt;=Settings!$B$5,"Near expiry","OK")))))</f>
        <v/>
      </c>
      <c r="N583" s="22" t="str">
        <f t="shared" si="19"/>
        <v/>
      </c>
      <c r="O583" s="17"/>
    </row>
    <row r="584" spans="1:15" x14ac:dyDescent="0.3">
      <c r="A584" s="17"/>
      <c r="B584" s="17"/>
      <c r="C584" s="20"/>
      <c r="D584" s="17"/>
      <c r="E584" s="17"/>
      <c r="F584" s="20"/>
      <c r="G584" s="17"/>
      <c r="H584" s="21"/>
      <c r="I584" s="21"/>
      <c r="J584" s="18" t="str">
        <f>IF($A584="","",SUMIFS(Issues!$D:$D,Issues!$B:$B,$A584,Issues!$C:$C,$B584))</f>
        <v/>
      </c>
      <c r="K584" s="18" t="str">
        <f t="shared" si="18"/>
        <v/>
      </c>
      <c r="L584" s="18" t="str">
        <f>IF(OR($A584="",$C584=""),"",$C584-Settings!$B$4)</f>
        <v/>
      </c>
      <c r="M584" s="18" t="str">
        <f>IF($A584="","",IF(K584&lt;=0,"Nil stock",IF($C584="","OK",IF($C584&lt;Settings!$B$4,"Expired",IF(L584&lt;=Settings!$B$5,"Near expiry","OK")))))</f>
        <v/>
      </c>
      <c r="N584" s="22" t="str">
        <f t="shared" si="19"/>
        <v/>
      </c>
      <c r="O584" s="17"/>
    </row>
    <row r="585" spans="1:15" x14ac:dyDescent="0.3">
      <c r="A585" s="17"/>
      <c r="B585" s="17"/>
      <c r="C585" s="20"/>
      <c r="D585" s="17"/>
      <c r="E585" s="17"/>
      <c r="F585" s="20"/>
      <c r="G585" s="17"/>
      <c r="H585" s="21"/>
      <c r="I585" s="21"/>
      <c r="J585" s="18" t="str">
        <f>IF($A585="","",SUMIFS(Issues!$D:$D,Issues!$B:$B,$A585,Issues!$C:$C,$B585))</f>
        <v/>
      </c>
      <c r="K585" s="18" t="str">
        <f t="shared" si="18"/>
        <v/>
      </c>
      <c r="L585" s="18" t="str">
        <f>IF(OR($A585="",$C585=""),"",$C585-Settings!$B$4)</f>
        <v/>
      </c>
      <c r="M585" s="18" t="str">
        <f>IF($A585="","",IF(K585&lt;=0,"Nil stock",IF($C585="","OK",IF($C585&lt;Settings!$B$4,"Expired",IF(L585&lt;=Settings!$B$5,"Near expiry","OK")))))</f>
        <v/>
      </c>
      <c r="N585" s="22" t="str">
        <f t="shared" si="19"/>
        <v/>
      </c>
      <c r="O585" s="17"/>
    </row>
    <row r="586" spans="1:15" x14ac:dyDescent="0.3">
      <c r="A586" s="17"/>
      <c r="B586" s="17"/>
      <c r="C586" s="20"/>
      <c r="D586" s="17"/>
      <c r="E586" s="17"/>
      <c r="F586" s="20"/>
      <c r="G586" s="17"/>
      <c r="H586" s="21"/>
      <c r="I586" s="21"/>
      <c r="J586" s="18" t="str">
        <f>IF($A586="","",SUMIFS(Issues!$D:$D,Issues!$B:$B,$A586,Issues!$C:$C,$B586))</f>
        <v/>
      </c>
      <c r="K586" s="18" t="str">
        <f t="shared" si="18"/>
        <v/>
      </c>
      <c r="L586" s="18" t="str">
        <f>IF(OR($A586="",$C586=""),"",$C586-Settings!$B$4)</f>
        <v/>
      </c>
      <c r="M586" s="18" t="str">
        <f>IF($A586="","",IF(K586&lt;=0,"Nil stock",IF($C586="","OK",IF($C586&lt;Settings!$B$4,"Expired",IF(L586&lt;=Settings!$B$5,"Near expiry","OK")))))</f>
        <v/>
      </c>
      <c r="N586" s="22" t="str">
        <f t="shared" si="19"/>
        <v/>
      </c>
      <c r="O586" s="17"/>
    </row>
    <row r="587" spans="1:15" x14ac:dyDescent="0.3">
      <c r="A587" s="17"/>
      <c r="B587" s="17"/>
      <c r="C587" s="20"/>
      <c r="D587" s="17"/>
      <c r="E587" s="17"/>
      <c r="F587" s="20"/>
      <c r="G587" s="17"/>
      <c r="H587" s="21"/>
      <c r="I587" s="21"/>
      <c r="J587" s="18" t="str">
        <f>IF($A587="","",SUMIFS(Issues!$D:$D,Issues!$B:$B,$A587,Issues!$C:$C,$B587))</f>
        <v/>
      </c>
      <c r="K587" s="18" t="str">
        <f t="shared" si="18"/>
        <v/>
      </c>
      <c r="L587" s="18" t="str">
        <f>IF(OR($A587="",$C587=""),"",$C587-Settings!$B$4)</f>
        <v/>
      </c>
      <c r="M587" s="18" t="str">
        <f>IF($A587="","",IF(K587&lt;=0,"Nil stock",IF($C587="","OK",IF($C587&lt;Settings!$B$4,"Expired",IF(L587&lt;=Settings!$B$5,"Near expiry","OK")))))</f>
        <v/>
      </c>
      <c r="N587" s="22" t="str">
        <f t="shared" si="19"/>
        <v/>
      </c>
      <c r="O587" s="17"/>
    </row>
    <row r="588" spans="1:15" x14ac:dyDescent="0.3">
      <c r="A588" s="17"/>
      <c r="B588" s="17"/>
      <c r="C588" s="20"/>
      <c r="D588" s="17"/>
      <c r="E588" s="17"/>
      <c r="F588" s="20"/>
      <c r="G588" s="17"/>
      <c r="H588" s="21"/>
      <c r="I588" s="21"/>
      <c r="J588" s="18" t="str">
        <f>IF($A588="","",SUMIFS(Issues!$D:$D,Issues!$B:$B,$A588,Issues!$C:$C,$B588))</f>
        <v/>
      </c>
      <c r="K588" s="18" t="str">
        <f t="shared" si="18"/>
        <v/>
      </c>
      <c r="L588" s="18" t="str">
        <f>IF(OR($A588="",$C588=""),"",$C588-Settings!$B$4)</f>
        <v/>
      </c>
      <c r="M588" s="18" t="str">
        <f>IF($A588="","",IF(K588&lt;=0,"Nil stock",IF($C588="","OK",IF($C588&lt;Settings!$B$4,"Expired",IF(L588&lt;=Settings!$B$5,"Near expiry","OK")))))</f>
        <v/>
      </c>
      <c r="N588" s="22" t="str">
        <f t="shared" si="19"/>
        <v/>
      </c>
      <c r="O588" s="17"/>
    </row>
    <row r="589" spans="1:15" x14ac:dyDescent="0.3">
      <c r="A589" s="17"/>
      <c r="B589" s="17"/>
      <c r="C589" s="20"/>
      <c r="D589" s="17"/>
      <c r="E589" s="17"/>
      <c r="F589" s="20"/>
      <c r="G589" s="17"/>
      <c r="H589" s="21"/>
      <c r="I589" s="21"/>
      <c r="J589" s="18" t="str">
        <f>IF($A589="","",SUMIFS(Issues!$D:$D,Issues!$B:$B,$A589,Issues!$C:$C,$B589))</f>
        <v/>
      </c>
      <c r="K589" s="18" t="str">
        <f t="shared" si="18"/>
        <v/>
      </c>
      <c r="L589" s="18" t="str">
        <f>IF(OR($A589="",$C589=""),"",$C589-Settings!$B$4)</f>
        <v/>
      </c>
      <c r="M589" s="18" t="str">
        <f>IF($A589="","",IF(K589&lt;=0,"Nil stock",IF($C589="","OK",IF($C589&lt;Settings!$B$4,"Expired",IF(L589&lt;=Settings!$B$5,"Near expiry","OK")))))</f>
        <v/>
      </c>
      <c r="N589" s="22" t="str">
        <f t="shared" si="19"/>
        <v/>
      </c>
      <c r="O589" s="17"/>
    </row>
    <row r="590" spans="1:15" x14ac:dyDescent="0.3">
      <c r="A590" s="17"/>
      <c r="B590" s="17"/>
      <c r="C590" s="20"/>
      <c r="D590" s="17"/>
      <c r="E590" s="17"/>
      <c r="F590" s="20"/>
      <c r="G590" s="17"/>
      <c r="H590" s="21"/>
      <c r="I590" s="21"/>
      <c r="J590" s="18" t="str">
        <f>IF($A590="","",SUMIFS(Issues!$D:$D,Issues!$B:$B,$A590,Issues!$C:$C,$B590))</f>
        <v/>
      </c>
      <c r="K590" s="18" t="str">
        <f t="shared" si="18"/>
        <v/>
      </c>
      <c r="L590" s="18" t="str">
        <f>IF(OR($A590="",$C590=""),"",$C590-Settings!$B$4)</f>
        <v/>
      </c>
      <c r="M590" s="18" t="str">
        <f>IF($A590="","",IF(K590&lt;=0,"Nil stock",IF($C590="","OK",IF($C590&lt;Settings!$B$4,"Expired",IF(L590&lt;=Settings!$B$5,"Near expiry","OK")))))</f>
        <v/>
      </c>
      <c r="N590" s="22" t="str">
        <f t="shared" si="19"/>
        <v/>
      </c>
      <c r="O590" s="17"/>
    </row>
    <row r="591" spans="1:15" x14ac:dyDescent="0.3">
      <c r="A591" s="17"/>
      <c r="B591" s="17"/>
      <c r="C591" s="20"/>
      <c r="D591" s="17"/>
      <c r="E591" s="17"/>
      <c r="F591" s="20"/>
      <c r="G591" s="17"/>
      <c r="H591" s="21"/>
      <c r="I591" s="21"/>
      <c r="J591" s="18" t="str">
        <f>IF($A591="","",SUMIFS(Issues!$D:$D,Issues!$B:$B,$A591,Issues!$C:$C,$B591))</f>
        <v/>
      </c>
      <c r="K591" s="18" t="str">
        <f t="shared" si="18"/>
        <v/>
      </c>
      <c r="L591" s="18" t="str">
        <f>IF(OR($A591="",$C591=""),"",$C591-Settings!$B$4)</f>
        <v/>
      </c>
      <c r="M591" s="18" t="str">
        <f>IF($A591="","",IF(K591&lt;=0,"Nil stock",IF($C591="","OK",IF($C591&lt;Settings!$B$4,"Expired",IF(L591&lt;=Settings!$B$5,"Near expiry","OK")))))</f>
        <v/>
      </c>
      <c r="N591" s="22" t="str">
        <f t="shared" si="19"/>
        <v/>
      </c>
      <c r="O591" s="17"/>
    </row>
    <row r="592" spans="1:15" x14ac:dyDescent="0.3">
      <c r="A592" s="17"/>
      <c r="B592" s="17"/>
      <c r="C592" s="20"/>
      <c r="D592" s="17"/>
      <c r="E592" s="17"/>
      <c r="F592" s="20"/>
      <c r="G592" s="17"/>
      <c r="H592" s="21"/>
      <c r="I592" s="21"/>
      <c r="J592" s="18" t="str">
        <f>IF($A592="","",SUMIFS(Issues!$D:$D,Issues!$B:$B,$A592,Issues!$C:$C,$B592))</f>
        <v/>
      </c>
      <c r="K592" s="18" t="str">
        <f t="shared" si="18"/>
        <v/>
      </c>
      <c r="L592" s="18" t="str">
        <f>IF(OR($A592="",$C592=""),"",$C592-Settings!$B$4)</f>
        <v/>
      </c>
      <c r="M592" s="18" t="str">
        <f>IF($A592="","",IF(K592&lt;=0,"Nil stock",IF($C592="","OK",IF($C592&lt;Settings!$B$4,"Expired",IF(L592&lt;=Settings!$B$5,"Near expiry","OK")))))</f>
        <v/>
      </c>
      <c r="N592" s="22" t="str">
        <f t="shared" si="19"/>
        <v/>
      </c>
      <c r="O592" s="17"/>
    </row>
    <row r="593" spans="1:15" x14ac:dyDescent="0.3">
      <c r="A593" s="17"/>
      <c r="B593" s="17"/>
      <c r="C593" s="20"/>
      <c r="D593" s="17"/>
      <c r="E593" s="17"/>
      <c r="F593" s="20"/>
      <c r="G593" s="17"/>
      <c r="H593" s="21"/>
      <c r="I593" s="21"/>
      <c r="J593" s="18" t="str">
        <f>IF($A593="","",SUMIFS(Issues!$D:$D,Issues!$B:$B,$A593,Issues!$C:$C,$B593))</f>
        <v/>
      </c>
      <c r="K593" s="18" t="str">
        <f t="shared" si="18"/>
        <v/>
      </c>
      <c r="L593" s="18" t="str">
        <f>IF(OR($A593="",$C593=""),"",$C593-Settings!$B$4)</f>
        <v/>
      </c>
      <c r="M593" s="18" t="str">
        <f>IF($A593="","",IF(K593&lt;=0,"Nil stock",IF($C593="","OK",IF($C593&lt;Settings!$B$4,"Expired",IF(L593&lt;=Settings!$B$5,"Near expiry","OK")))))</f>
        <v/>
      </c>
      <c r="N593" s="22" t="str">
        <f t="shared" si="19"/>
        <v/>
      </c>
      <c r="O593" s="17"/>
    </row>
    <row r="594" spans="1:15" x14ac:dyDescent="0.3">
      <c r="A594" s="17"/>
      <c r="B594" s="17"/>
      <c r="C594" s="20"/>
      <c r="D594" s="17"/>
      <c r="E594" s="17"/>
      <c r="F594" s="20"/>
      <c r="G594" s="17"/>
      <c r="H594" s="21"/>
      <c r="I594" s="21"/>
      <c r="J594" s="18" t="str">
        <f>IF($A594="","",SUMIFS(Issues!$D:$D,Issues!$B:$B,$A594,Issues!$C:$C,$B594))</f>
        <v/>
      </c>
      <c r="K594" s="18" t="str">
        <f t="shared" si="18"/>
        <v/>
      </c>
      <c r="L594" s="18" t="str">
        <f>IF(OR($A594="",$C594=""),"",$C594-Settings!$B$4)</f>
        <v/>
      </c>
      <c r="M594" s="18" t="str">
        <f>IF($A594="","",IF(K594&lt;=0,"Nil stock",IF($C594="","OK",IF($C594&lt;Settings!$B$4,"Expired",IF(L594&lt;=Settings!$B$5,"Near expiry","OK")))))</f>
        <v/>
      </c>
      <c r="N594" s="22" t="str">
        <f t="shared" si="19"/>
        <v/>
      </c>
      <c r="O594" s="17"/>
    </row>
    <row r="595" spans="1:15" x14ac:dyDescent="0.3">
      <c r="A595" s="17"/>
      <c r="B595" s="17"/>
      <c r="C595" s="20"/>
      <c r="D595" s="17"/>
      <c r="E595" s="17"/>
      <c r="F595" s="20"/>
      <c r="G595" s="17"/>
      <c r="H595" s="21"/>
      <c r="I595" s="21"/>
      <c r="J595" s="18" t="str">
        <f>IF($A595="","",SUMIFS(Issues!$D:$D,Issues!$B:$B,$A595,Issues!$C:$C,$B595))</f>
        <v/>
      </c>
      <c r="K595" s="18" t="str">
        <f t="shared" si="18"/>
        <v/>
      </c>
      <c r="L595" s="18" t="str">
        <f>IF(OR($A595="",$C595=""),"",$C595-Settings!$B$4)</f>
        <v/>
      </c>
      <c r="M595" s="18" t="str">
        <f>IF($A595="","",IF(K595&lt;=0,"Nil stock",IF($C595="","OK",IF($C595&lt;Settings!$B$4,"Expired",IF(L595&lt;=Settings!$B$5,"Near expiry","OK")))))</f>
        <v/>
      </c>
      <c r="N595" s="22" t="str">
        <f t="shared" si="19"/>
        <v/>
      </c>
      <c r="O595" s="17"/>
    </row>
    <row r="596" spans="1:15" x14ac:dyDescent="0.3">
      <c r="A596" s="17"/>
      <c r="B596" s="17"/>
      <c r="C596" s="20"/>
      <c r="D596" s="17"/>
      <c r="E596" s="17"/>
      <c r="F596" s="20"/>
      <c r="G596" s="17"/>
      <c r="H596" s="21"/>
      <c r="I596" s="21"/>
      <c r="J596" s="18" t="str">
        <f>IF($A596="","",SUMIFS(Issues!$D:$D,Issues!$B:$B,$A596,Issues!$C:$C,$B596))</f>
        <v/>
      </c>
      <c r="K596" s="18" t="str">
        <f t="shared" si="18"/>
        <v/>
      </c>
      <c r="L596" s="18" t="str">
        <f>IF(OR($A596="",$C596=""),"",$C596-Settings!$B$4)</f>
        <v/>
      </c>
      <c r="M596" s="18" t="str">
        <f>IF($A596="","",IF(K596&lt;=0,"Nil stock",IF($C596="","OK",IF($C596&lt;Settings!$B$4,"Expired",IF(L596&lt;=Settings!$B$5,"Near expiry","OK")))))</f>
        <v/>
      </c>
      <c r="N596" s="22" t="str">
        <f t="shared" si="19"/>
        <v/>
      </c>
      <c r="O596" s="17"/>
    </row>
    <row r="597" spans="1:15" x14ac:dyDescent="0.3">
      <c r="A597" s="17"/>
      <c r="B597" s="17"/>
      <c r="C597" s="20"/>
      <c r="D597" s="17"/>
      <c r="E597" s="17"/>
      <c r="F597" s="20"/>
      <c r="G597" s="17"/>
      <c r="H597" s="21"/>
      <c r="I597" s="21"/>
      <c r="J597" s="18" t="str">
        <f>IF($A597="","",SUMIFS(Issues!$D:$D,Issues!$B:$B,$A597,Issues!$C:$C,$B597))</f>
        <v/>
      </c>
      <c r="K597" s="18" t="str">
        <f t="shared" si="18"/>
        <v/>
      </c>
      <c r="L597" s="18" t="str">
        <f>IF(OR($A597="",$C597=""),"",$C597-Settings!$B$4)</f>
        <v/>
      </c>
      <c r="M597" s="18" t="str">
        <f>IF($A597="","",IF(K597&lt;=0,"Nil stock",IF($C597="","OK",IF($C597&lt;Settings!$B$4,"Expired",IF(L597&lt;=Settings!$B$5,"Near expiry","OK")))))</f>
        <v/>
      </c>
      <c r="N597" s="22" t="str">
        <f t="shared" si="19"/>
        <v/>
      </c>
      <c r="O597" s="17"/>
    </row>
    <row r="598" spans="1:15" x14ac:dyDescent="0.3">
      <c r="A598" s="17"/>
      <c r="B598" s="17"/>
      <c r="C598" s="20"/>
      <c r="D598" s="17"/>
      <c r="E598" s="17"/>
      <c r="F598" s="20"/>
      <c r="G598" s="17"/>
      <c r="H598" s="21"/>
      <c r="I598" s="21"/>
      <c r="J598" s="18" t="str">
        <f>IF($A598="","",SUMIFS(Issues!$D:$D,Issues!$B:$B,$A598,Issues!$C:$C,$B598))</f>
        <v/>
      </c>
      <c r="K598" s="18" t="str">
        <f t="shared" si="18"/>
        <v/>
      </c>
      <c r="L598" s="18" t="str">
        <f>IF(OR($A598="",$C598=""),"",$C598-Settings!$B$4)</f>
        <v/>
      </c>
      <c r="M598" s="18" t="str">
        <f>IF($A598="","",IF(K598&lt;=0,"Nil stock",IF($C598="","OK",IF($C598&lt;Settings!$B$4,"Expired",IF(L598&lt;=Settings!$B$5,"Near expiry","OK")))))</f>
        <v/>
      </c>
      <c r="N598" s="22" t="str">
        <f t="shared" si="19"/>
        <v/>
      </c>
      <c r="O598" s="17"/>
    </row>
    <row r="599" spans="1:15" x14ac:dyDescent="0.3">
      <c r="A599" s="17"/>
      <c r="B599" s="17"/>
      <c r="C599" s="20"/>
      <c r="D599" s="17"/>
      <c r="E599" s="17"/>
      <c r="F599" s="20"/>
      <c r="G599" s="17"/>
      <c r="H599" s="21"/>
      <c r="I599" s="21"/>
      <c r="J599" s="18" t="str">
        <f>IF($A599="","",SUMIFS(Issues!$D:$D,Issues!$B:$B,$A599,Issues!$C:$C,$B599))</f>
        <v/>
      </c>
      <c r="K599" s="18" t="str">
        <f t="shared" si="18"/>
        <v/>
      </c>
      <c r="L599" s="18" t="str">
        <f>IF(OR($A599="",$C599=""),"",$C599-Settings!$B$4)</f>
        <v/>
      </c>
      <c r="M599" s="18" t="str">
        <f>IF($A599="","",IF(K599&lt;=0,"Nil stock",IF($C599="","OK",IF($C599&lt;Settings!$B$4,"Expired",IF(L599&lt;=Settings!$B$5,"Near expiry","OK")))))</f>
        <v/>
      </c>
      <c r="N599" s="22" t="str">
        <f t="shared" si="19"/>
        <v/>
      </c>
      <c r="O599" s="17"/>
    </row>
    <row r="600" spans="1:15" x14ac:dyDescent="0.3">
      <c r="A600" s="17"/>
      <c r="B600" s="17"/>
      <c r="C600" s="20"/>
      <c r="D600" s="17"/>
      <c r="E600" s="17"/>
      <c r="F600" s="20"/>
      <c r="G600" s="17"/>
      <c r="H600" s="21"/>
      <c r="I600" s="21"/>
      <c r="J600" s="18" t="str">
        <f>IF($A600="","",SUMIFS(Issues!$D:$D,Issues!$B:$B,$A600,Issues!$C:$C,$B600))</f>
        <v/>
      </c>
      <c r="K600" s="18" t="str">
        <f t="shared" si="18"/>
        <v/>
      </c>
      <c r="L600" s="18" t="str">
        <f>IF(OR($A600="",$C600=""),"",$C600-Settings!$B$4)</f>
        <v/>
      </c>
      <c r="M600" s="18" t="str">
        <f>IF($A600="","",IF(K600&lt;=0,"Nil stock",IF($C600="","OK",IF($C600&lt;Settings!$B$4,"Expired",IF(L600&lt;=Settings!$B$5,"Near expiry","OK")))))</f>
        <v/>
      </c>
      <c r="N600" s="22" t="str">
        <f t="shared" si="19"/>
        <v/>
      </c>
      <c r="O600" s="17"/>
    </row>
    <row r="601" spans="1:15" x14ac:dyDescent="0.3">
      <c r="A601" s="17"/>
      <c r="B601" s="17"/>
      <c r="C601" s="20"/>
      <c r="D601" s="17"/>
      <c r="E601" s="17"/>
      <c r="F601" s="20"/>
      <c r="G601" s="17"/>
      <c r="H601" s="21"/>
      <c r="I601" s="21"/>
      <c r="J601" s="18" t="str">
        <f>IF($A601="","",SUMIFS(Issues!$D:$D,Issues!$B:$B,$A601,Issues!$C:$C,$B601))</f>
        <v/>
      </c>
      <c r="K601" s="18" t="str">
        <f t="shared" si="18"/>
        <v/>
      </c>
      <c r="L601" s="18" t="str">
        <f>IF(OR($A601="",$C601=""),"",$C601-Settings!$B$4)</f>
        <v/>
      </c>
      <c r="M601" s="18" t="str">
        <f>IF($A601="","",IF(K601&lt;=0,"Nil stock",IF($C601="","OK",IF($C601&lt;Settings!$B$4,"Expired",IF(L601&lt;=Settings!$B$5,"Near expiry","OK")))))</f>
        <v/>
      </c>
      <c r="N601" s="22" t="str">
        <f t="shared" si="19"/>
        <v/>
      </c>
      <c r="O601" s="17"/>
    </row>
    <row r="602" spans="1:15" x14ac:dyDescent="0.3">
      <c r="A602" s="17"/>
      <c r="B602" s="17"/>
      <c r="C602" s="20"/>
      <c r="D602" s="17"/>
      <c r="E602" s="17"/>
      <c r="F602" s="20"/>
      <c r="G602" s="17"/>
      <c r="H602" s="21"/>
      <c r="I602" s="21"/>
      <c r="J602" s="18" t="str">
        <f>IF($A602="","",SUMIFS(Issues!$D:$D,Issues!$B:$B,$A602,Issues!$C:$C,$B602))</f>
        <v/>
      </c>
      <c r="K602" s="18" t="str">
        <f t="shared" si="18"/>
        <v/>
      </c>
      <c r="L602" s="18" t="str">
        <f>IF(OR($A602="",$C602=""),"",$C602-Settings!$B$4)</f>
        <v/>
      </c>
      <c r="M602" s="18" t="str">
        <f>IF($A602="","",IF(K602&lt;=0,"Nil stock",IF($C602="","OK",IF($C602&lt;Settings!$B$4,"Expired",IF(L602&lt;=Settings!$B$5,"Near expiry","OK")))))</f>
        <v/>
      </c>
      <c r="N602" s="22" t="str">
        <f t="shared" si="19"/>
        <v/>
      </c>
      <c r="O602" s="17"/>
    </row>
    <row r="603" spans="1:15" x14ac:dyDescent="0.3">
      <c r="A603" s="17"/>
      <c r="B603" s="17"/>
      <c r="C603" s="20"/>
      <c r="D603" s="17"/>
      <c r="E603" s="17"/>
      <c r="F603" s="20"/>
      <c r="G603" s="17"/>
      <c r="H603" s="21"/>
      <c r="I603" s="21"/>
      <c r="J603" s="18" t="str">
        <f>IF($A603="","",SUMIFS(Issues!$D:$D,Issues!$B:$B,$A603,Issues!$C:$C,$B603))</f>
        <v/>
      </c>
      <c r="K603" s="18" t="str">
        <f t="shared" si="18"/>
        <v/>
      </c>
      <c r="L603" s="18" t="str">
        <f>IF(OR($A603="",$C603=""),"",$C603-Settings!$B$4)</f>
        <v/>
      </c>
      <c r="M603" s="18" t="str">
        <f>IF($A603="","",IF(K603&lt;=0,"Nil stock",IF($C603="","OK",IF($C603&lt;Settings!$B$4,"Expired",IF(L603&lt;=Settings!$B$5,"Near expiry","OK")))))</f>
        <v/>
      </c>
      <c r="N603" s="22" t="str">
        <f t="shared" si="19"/>
        <v/>
      </c>
      <c r="O603" s="17"/>
    </row>
    <row r="604" spans="1:15" x14ac:dyDescent="0.3">
      <c r="A604" s="17"/>
      <c r="B604" s="17"/>
      <c r="C604" s="20"/>
      <c r="D604" s="17"/>
      <c r="E604" s="17"/>
      <c r="F604" s="20"/>
      <c r="G604" s="17"/>
      <c r="H604" s="21"/>
      <c r="I604" s="21"/>
      <c r="J604" s="18" t="str">
        <f>IF($A604="","",SUMIFS(Issues!$D:$D,Issues!$B:$B,$A604,Issues!$C:$C,$B604))</f>
        <v/>
      </c>
      <c r="K604" s="18" t="str">
        <f t="shared" si="18"/>
        <v/>
      </c>
      <c r="L604" s="18" t="str">
        <f>IF(OR($A604="",$C604=""),"",$C604-Settings!$B$4)</f>
        <v/>
      </c>
      <c r="M604" s="18" t="str">
        <f>IF($A604="","",IF(K604&lt;=0,"Nil stock",IF($C604="","OK",IF($C604&lt;Settings!$B$4,"Expired",IF(L604&lt;=Settings!$B$5,"Near expiry","OK")))))</f>
        <v/>
      </c>
      <c r="N604" s="22" t="str">
        <f t="shared" si="19"/>
        <v/>
      </c>
      <c r="O604" s="17"/>
    </row>
    <row r="605" spans="1:15" x14ac:dyDescent="0.3">
      <c r="A605" s="17"/>
      <c r="B605" s="17"/>
      <c r="C605" s="20"/>
      <c r="D605" s="17"/>
      <c r="E605" s="17"/>
      <c r="F605" s="20"/>
      <c r="G605" s="17"/>
      <c r="H605" s="21"/>
      <c r="I605" s="21"/>
      <c r="J605" s="18" t="str">
        <f>IF($A605="","",SUMIFS(Issues!$D:$D,Issues!$B:$B,$A605,Issues!$C:$C,$B605))</f>
        <v/>
      </c>
      <c r="K605" s="18" t="str">
        <f t="shared" si="18"/>
        <v/>
      </c>
      <c r="L605" s="18" t="str">
        <f>IF(OR($A605="",$C605=""),"",$C605-Settings!$B$4)</f>
        <v/>
      </c>
      <c r="M605" s="18" t="str">
        <f>IF($A605="","",IF(K605&lt;=0,"Nil stock",IF($C605="","OK",IF($C605&lt;Settings!$B$4,"Expired",IF(L605&lt;=Settings!$B$5,"Near expiry","OK")))))</f>
        <v/>
      </c>
      <c r="N605" s="22" t="str">
        <f t="shared" si="19"/>
        <v/>
      </c>
      <c r="O605" s="17"/>
    </row>
    <row r="606" spans="1:15" x14ac:dyDescent="0.3">
      <c r="A606" s="17"/>
      <c r="B606" s="17"/>
      <c r="C606" s="20"/>
      <c r="D606" s="17"/>
      <c r="E606" s="17"/>
      <c r="F606" s="20"/>
      <c r="G606" s="17"/>
      <c r="H606" s="21"/>
      <c r="I606" s="21"/>
      <c r="J606" s="18" t="str">
        <f>IF($A606="","",SUMIFS(Issues!$D:$D,Issues!$B:$B,$A606,Issues!$C:$C,$B606))</f>
        <v/>
      </c>
      <c r="K606" s="18" t="str">
        <f t="shared" si="18"/>
        <v/>
      </c>
      <c r="L606" s="18" t="str">
        <f>IF(OR($A606="",$C606=""),"",$C606-Settings!$B$4)</f>
        <v/>
      </c>
      <c r="M606" s="18" t="str">
        <f>IF($A606="","",IF(K606&lt;=0,"Nil stock",IF($C606="","OK",IF($C606&lt;Settings!$B$4,"Expired",IF(L606&lt;=Settings!$B$5,"Near expiry","OK")))))</f>
        <v/>
      </c>
      <c r="N606" s="22" t="str">
        <f t="shared" si="19"/>
        <v/>
      </c>
      <c r="O606" s="17"/>
    </row>
    <row r="607" spans="1:15" x14ac:dyDescent="0.3">
      <c r="A607" s="17"/>
      <c r="B607" s="17"/>
      <c r="C607" s="20"/>
      <c r="D607" s="17"/>
      <c r="E607" s="17"/>
      <c r="F607" s="20"/>
      <c r="G607" s="17"/>
      <c r="H607" s="21"/>
      <c r="I607" s="21"/>
      <c r="J607" s="18" t="str">
        <f>IF($A607="","",SUMIFS(Issues!$D:$D,Issues!$B:$B,$A607,Issues!$C:$C,$B607))</f>
        <v/>
      </c>
      <c r="K607" s="18" t="str">
        <f t="shared" si="18"/>
        <v/>
      </c>
      <c r="L607" s="18" t="str">
        <f>IF(OR($A607="",$C607=""),"",$C607-Settings!$B$4)</f>
        <v/>
      </c>
      <c r="M607" s="18" t="str">
        <f>IF($A607="","",IF(K607&lt;=0,"Nil stock",IF($C607="","OK",IF($C607&lt;Settings!$B$4,"Expired",IF(L607&lt;=Settings!$B$5,"Near expiry","OK")))))</f>
        <v/>
      </c>
      <c r="N607" s="22" t="str">
        <f t="shared" si="19"/>
        <v/>
      </c>
      <c r="O607" s="17"/>
    </row>
    <row r="608" spans="1:15" x14ac:dyDescent="0.3">
      <c r="A608" s="17"/>
      <c r="B608" s="17"/>
      <c r="C608" s="20"/>
      <c r="D608" s="17"/>
      <c r="E608" s="17"/>
      <c r="F608" s="20"/>
      <c r="G608" s="17"/>
      <c r="H608" s="21"/>
      <c r="I608" s="21"/>
      <c r="J608" s="18" t="str">
        <f>IF($A608="","",SUMIFS(Issues!$D:$D,Issues!$B:$B,$A608,Issues!$C:$C,$B608))</f>
        <v/>
      </c>
      <c r="K608" s="18" t="str">
        <f t="shared" si="18"/>
        <v/>
      </c>
      <c r="L608" s="18" t="str">
        <f>IF(OR($A608="",$C608=""),"",$C608-Settings!$B$4)</f>
        <v/>
      </c>
      <c r="M608" s="18" t="str">
        <f>IF($A608="","",IF(K608&lt;=0,"Nil stock",IF($C608="","OK",IF($C608&lt;Settings!$B$4,"Expired",IF(L608&lt;=Settings!$B$5,"Near expiry","OK")))))</f>
        <v/>
      </c>
      <c r="N608" s="22" t="str">
        <f t="shared" si="19"/>
        <v/>
      </c>
      <c r="O608" s="17"/>
    </row>
    <row r="609" spans="1:15" x14ac:dyDescent="0.3">
      <c r="A609" s="17"/>
      <c r="B609" s="17"/>
      <c r="C609" s="20"/>
      <c r="D609" s="17"/>
      <c r="E609" s="17"/>
      <c r="F609" s="20"/>
      <c r="G609" s="17"/>
      <c r="H609" s="21"/>
      <c r="I609" s="21"/>
      <c r="J609" s="18" t="str">
        <f>IF($A609="","",SUMIFS(Issues!$D:$D,Issues!$B:$B,$A609,Issues!$C:$C,$B609))</f>
        <v/>
      </c>
      <c r="K609" s="18" t="str">
        <f t="shared" si="18"/>
        <v/>
      </c>
      <c r="L609" s="18" t="str">
        <f>IF(OR($A609="",$C609=""),"",$C609-Settings!$B$4)</f>
        <v/>
      </c>
      <c r="M609" s="18" t="str">
        <f>IF($A609="","",IF(K609&lt;=0,"Nil stock",IF($C609="","OK",IF($C609&lt;Settings!$B$4,"Expired",IF(L609&lt;=Settings!$B$5,"Near expiry","OK")))))</f>
        <v/>
      </c>
      <c r="N609" s="22" t="str">
        <f t="shared" si="19"/>
        <v/>
      </c>
      <c r="O609" s="17"/>
    </row>
    <row r="610" spans="1:15" x14ac:dyDescent="0.3">
      <c r="A610" s="17"/>
      <c r="B610" s="17"/>
      <c r="C610" s="20"/>
      <c r="D610" s="17"/>
      <c r="E610" s="17"/>
      <c r="F610" s="20"/>
      <c r="G610" s="17"/>
      <c r="H610" s="21"/>
      <c r="I610" s="21"/>
      <c r="J610" s="18" t="str">
        <f>IF($A610="","",SUMIFS(Issues!$D:$D,Issues!$B:$B,$A610,Issues!$C:$C,$B610))</f>
        <v/>
      </c>
      <c r="K610" s="18" t="str">
        <f t="shared" si="18"/>
        <v/>
      </c>
      <c r="L610" s="18" t="str">
        <f>IF(OR($A610="",$C610=""),"",$C610-Settings!$B$4)</f>
        <v/>
      </c>
      <c r="M610" s="18" t="str">
        <f>IF($A610="","",IF(K610&lt;=0,"Nil stock",IF($C610="","OK",IF($C610&lt;Settings!$B$4,"Expired",IF(L610&lt;=Settings!$B$5,"Near expiry","OK")))))</f>
        <v/>
      </c>
      <c r="N610" s="22" t="str">
        <f t="shared" si="19"/>
        <v/>
      </c>
      <c r="O610" s="17"/>
    </row>
    <row r="611" spans="1:15" x14ac:dyDescent="0.3">
      <c r="A611" s="17"/>
      <c r="B611" s="17"/>
      <c r="C611" s="20"/>
      <c r="D611" s="17"/>
      <c r="E611" s="17"/>
      <c r="F611" s="20"/>
      <c r="G611" s="17"/>
      <c r="H611" s="21"/>
      <c r="I611" s="21"/>
      <c r="J611" s="18" t="str">
        <f>IF($A611="","",SUMIFS(Issues!$D:$D,Issues!$B:$B,$A611,Issues!$C:$C,$B611))</f>
        <v/>
      </c>
      <c r="K611" s="18" t="str">
        <f t="shared" si="18"/>
        <v/>
      </c>
      <c r="L611" s="18" t="str">
        <f>IF(OR($A611="",$C611=""),"",$C611-Settings!$B$4)</f>
        <v/>
      </c>
      <c r="M611" s="18" t="str">
        <f>IF($A611="","",IF(K611&lt;=0,"Nil stock",IF($C611="","OK",IF($C611&lt;Settings!$B$4,"Expired",IF(L611&lt;=Settings!$B$5,"Near expiry","OK")))))</f>
        <v/>
      </c>
      <c r="N611" s="22" t="str">
        <f t="shared" si="19"/>
        <v/>
      </c>
      <c r="O611" s="17"/>
    </row>
    <row r="612" spans="1:15" x14ac:dyDescent="0.3">
      <c r="A612" s="17"/>
      <c r="B612" s="17"/>
      <c r="C612" s="20"/>
      <c r="D612" s="17"/>
      <c r="E612" s="17"/>
      <c r="F612" s="20"/>
      <c r="G612" s="17"/>
      <c r="H612" s="21"/>
      <c r="I612" s="21"/>
      <c r="J612" s="18" t="str">
        <f>IF($A612="","",SUMIFS(Issues!$D:$D,Issues!$B:$B,$A612,Issues!$C:$C,$B612))</f>
        <v/>
      </c>
      <c r="K612" s="18" t="str">
        <f t="shared" si="18"/>
        <v/>
      </c>
      <c r="L612" s="18" t="str">
        <f>IF(OR($A612="",$C612=""),"",$C612-Settings!$B$4)</f>
        <v/>
      </c>
      <c r="M612" s="18" t="str">
        <f>IF($A612="","",IF(K612&lt;=0,"Nil stock",IF($C612="","OK",IF($C612&lt;Settings!$B$4,"Expired",IF(L612&lt;=Settings!$B$5,"Near expiry","OK")))))</f>
        <v/>
      </c>
      <c r="N612" s="22" t="str">
        <f t="shared" si="19"/>
        <v/>
      </c>
      <c r="O612" s="17"/>
    </row>
    <row r="613" spans="1:15" x14ac:dyDescent="0.3">
      <c r="A613" s="17"/>
      <c r="B613" s="17"/>
      <c r="C613" s="20"/>
      <c r="D613" s="17"/>
      <c r="E613" s="17"/>
      <c r="F613" s="20"/>
      <c r="G613" s="17"/>
      <c r="H613" s="21"/>
      <c r="I613" s="21"/>
      <c r="J613" s="18" t="str">
        <f>IF($A613="","",SUMIFS(Issues!$D:$D,Issues!$B:$B,$A613,Issues!$C:$C,$B613))</f>
        <v/>
      </c>
      <c r="K613" s="18" t="str">
        <f t="shared" si="18"/>
        <v/>
      </c>
      <c r="L613" s="18" t="str">
        <f>IF(OR($A613="",$C613=""),"",$C613-Settings!$B$4)</f>
        <v/>
      </c>
      <c r="M613" s="18" t="str">
        <f>IF($A613="","",IF(K613&lt;=0,"Nil stock",IF($C613="","OK",IF($C613&lt;Settings!$B$4,"Expired",IF(L613&lt;=Settings!$B$5,"Near expiry","OK")))))</f>
        <v/>
      </c>
      <c r="N613" s="22" t="str">
        <f t="shared" si="19"/>
        <v/>
      </c>
      <c r="O613" s="17"/>
    </row>
    <row r="614" spans="1:15" x14ac:dyDescent="0.3">
      <c r="A614" s="17"/>
      <c r="B614" s="17"/>
      <c r="C614" s="20"/>
      <c r="D614" s="17"/>
      <c r="E614" s="17"/>
      <c r="F614" s="20"/>
      <c r="G614" s="17"/>
      <c r="H614" s="21"/>
      <c r="I614" s="21"/>
      <c r="J614" s="18" t="str">
        <f>IF($A614="","",SUMIFS(Issues!$D:$D,Issues!$B:$B,$A614,Issues!$C:$C,$B614))</f>
        <v/>
      </c>
      <c r="K614" s="18" t="str">
        <f t="shared" si="18"/>
        <v/>
      </c>
      <c r="L614" s="18" t="str">
        <f>IF(OR($A614="",$C614=""),"",$C614-Settings!$B$4)</f>
        <v/>
      </c>
      <c r="M614" s="18" t="str">
        <f>IF($A614="","",IF(K614&lt;=0,"Nil stock",IF($C614="","OK",IF($C614&lt;Settings!$B$4,"Expired",IF(L614&lt;=Settings!$B$5,"Near expiry","OK")))))</f>
        <v/>
      </c>
      <c r="N614" s="22" t="str">
        <f t="shared" si="19"/>
        <v/>
      </c>
      <c r="O614" s="17"/>
    </row>
    <row r="615" spans="1:15" x14ac:dyDescent="0.3">
      <c r="A615" s="17"/>
      <c r="B615" s="17"/>
      <c r="C615" s="20"/>
      <c r="D615" s="17"/>
      <c r="E615" s="17"/>
      <c r="F615" s="20"/>
      <c r="G615" s="17"/>
      <c r="H615" s="21"/>
      <c r="I615" s="21"/>
      <c r="J615" s="18" t="str">
        <f>IF($A615="","",SUMIFS(Issues!$D:$D,Issues!$B:$B,$A615,Issues!$C:$C,$B615))</f>
        <v/>
      </c>
      <c r="K615" s="18" t="str">
        <f t="shared" si="18"/>
        <v/>
      </c>
      <c r="L615" s="18" t="str">
        <f>IF(OR($A615="",$C615=""),"",$C615-Settings!$B$4)</f>
        <v/>
      </c>
      <c r="M615" s="18" t="str">
        <f>IF($A615="","",IF(K615&lt;=0,"Nil stock",IF($C615="","OK",IF($C615&lt;Settings!$B$4,"Expired",IF(L615&lt;=Settings!$B$5,"Near expiry","OK")))))</f>
        <v/>
      </c>
      <c r="N615" s="22" t="str">
        <f t="shared" si="19"/>
        <v/>
      </c>
      <c r="O615" s="17"/>
    </row>
    <row r="616" spans="1:15" x14ac:dyDescent="0.3">
      <c r="A616" s="17"/>
      <c r="B616" s="17"/>
      <c r="C616" s="20"/>
      <c r="D616" s="17"/>
      <c r="E616" s="17"/>
      <c r="F616" s="20"/>
      <c r="G616" s="17"/>
      <c r="H616" s="21"/>
      <c r="I616" s="21"/>
      <c r="J616" s="18" t="str">
        <f>IF($A616="","",SUMIFS(Issues!$D:$D,Issues!$B:$B,$A616,Issues!$C:$C,$B616))</f>
        <v/>
      </c>
      <c r="K616" s="18" t="str">
        <f t="shared" si="18"/>
        <v/>
      </c>
      <c r="L616" s="18" t="str">
        <f>IF(OR($A616="",$C616=""),"",$C616-Settings!$B$4)</f>
        <v/>
      </c>
      <c r="M616" s="18" t="str">
        <f>IF($A616="","",IF(K616&lt;=0,"Nil stock",IF($C616="","OK",IF($C616&lt;Settings!$B$4,"Expired",IF(L616&lt;=Settings!$B$5,"Near expiry","OK")))))</f>
        <v/>
      </c>
      <c r="N616" s="22" t="str">
        <f t="shared" si="19"/>
        <v/>
      </c>
      <c r="O616" s="17"/>
    </row>
    <row r="617" spans="1:15" x14ac:dyDescent="0.3">
      <c r="A617" s="17"/>
      <c r="B617" s="17"/>
      <c r="C617" s="20"/>
      <c r="D617" s="17"/>
      <c r="E617" s="17"/>
      <c r="F617" s="20"/>
      <c r="G617" s="17"/>
      <c r="H617" s="21"/>
      <c r="I617" s="21"/>
      <c r="J617" s="18" t="str">
        <f>IF($A617="","",SUMIFS(Issues!$D:$D,Issues!$B:$B,$A617,Issues!$C:$C,$B617))</f>
        <v/>
      </c>
      <c r="K617" s="18" t="str">
        <f t="shared" si="18"/>
        <v/>
      </c>
      <c r="L617" s="18" t="str">
        <f>IF(OR($A617="",$C617=""),"",$C617-Settings!$B$4)</f>
        <v/>
      </c>
      <c r="M617" s="18" t="str">
        <f>IF($A617="","",IF(K617&lt;=0,"Nil stock",IF($C617="","OK",IF($C617&lt;Settings!$B$4,"Expired",IF(L617&lt;=Settings!$B$5,"Near expiry","OK")))))</f>
        <v/>
      </c>
      <c r="N617" s="22" t="str">
        <f t="shared" si="19"/>
        <v/>
      </c>
      <c r="O617" s="17"/>
    </row>
    <row r="618" spans="1:15" x14ac:dyDescent="0.3">
      <c r="A618" s="17"/>
      <c r="B618" s="17"/>
      <c r="C618" s="20"/>
      <c r="D618" s="17"/>
      <c r="E618" s="17"/>
      <c r="F618" s="20"/>
      <c r="G618" s="17"/>
      <c r="H618" s="21"/>
      <c r="I618" s="21"/>
      <c r="J618" s="18" t="str">
        <f>IF($A618="","",SUMIFS(Issues!$D:$D,Issues!$B:$B,$A618,Issues!$C:$C,$B618))</f>
        <v/>
      </c>
      <c r="K618" s="18" t="str">
        <f t="shared" si="18"/>
        <v/>
      </c>
      <c r="L618" s="18" t="str">
        <f>IF(OR($A618="",$C618=""),"",$C618-Settings!$B$4)</f>
        <v/>
      </c>
      <c r="M618" s="18" t="str">
        <f>IF($A618="","",IF(K618&lt;=0,"Nil stock",IF($C618="","OK",IF($C618&lt;Settings!$B$4,"Expired",IF(L618&lt;=Settings!$B$5,"Near expiry","OK")))))</f>
        <v/>
      </c>
      <c r="N618" s="22" t="str">
        <f t="shared" si="19"/>
        <v/>
      </c>
      <c r="O618" s="17"/>
    </row>
    <row r="619" spans="1:15" x14ac:dyDescent="0.3">
      <c r="A619" s="17"/>
      <c r="B619" s="17"/>
      <c r="C619" s="20"/>
      <c r="D619" s="17"/>
      <c r="E619" s="17"/>
      <c r="F619" s="20"/>
      <c r="G619" s="17"/>
      <c r="H619" s="21"/>
      <c r="I619" s="21"/>
      <c r="J619" s="18" t="str">
        <f>IF($A619="","",SUMIFS(Issues!$D:$D,Issues!$B:$B,$A619,Issues!$C:$C,$B619))</f>
        <v/>
      </c>
      <c r="K619" s="18" t="str">
        <f t="shared" si="18"/>
        <v/>
      </c>
      <c r="L619" s="18" t="str">
        <f>IF(OR($A619="",$C619=""),"",$C619-Settings!$B$4)</f>
        <v/>
      </c>
      <c r="M619" s="18" t="str">
        <f>IF($A619="","",IF(K619&lt;=0,"Nil stock",IF($C619="","OK",IF($C619&lt;Settings!$B$4,"Expired",IF(L619&lt;=Settings!$B$5,"Near expiry","OK")))))</f>
        <v/>
      </c>
      <c r="N619" s="22" t="str">
        <f t="shared" si="19"/>
        <v/>
      </c>
      <c r="O619" s="17"/>
    </row>
    <row r="620" spans="1:15" x14ac:dyDescent="0.3">
      <c r="A620" s="17"/>
      <c r="B620" s="17"/>
      <c r="C620" s="20"/>
      <c r="D620" s="17"/>
      <c r="E620" s="17"/>
      <c r="F620" s="20"/>
      <c r="G620" s="17"/>
      <c r="H620" s="21"/>
      <c r="I620" s="21"/>
      <c r="J620" s="18" t="str">
        <f>IF($A620="","",SUMIFS(Issues!$D:$D,Issues!$B:$B,$A620,Issues!$C:$C,$B620))</f>
        <v/>
      </c>
      <c r="K620" s="18" t="str">
        <f t="shared" si="18"/>
        <v/>
      </c>
      <c r="L620" s="18" t="str">
        <f>IF(OR($A620="",$C620=""),"",$C620-Settings!$B$4)</f>
        <v/>
      </c>
      <c r="M620" s="18" t="str">
        <f>IF($A620="","",IF(K620&lt;=0,"Nil stock",IF($C620="","OK",IF($C620&lt;Settings!$B$4,"Expired",IF(L620&lt;=Settings!$B$5,"Near expiry","OK")))))</f>
        <v/>
      </c>
      <c r="N620" s="22" t="str">
        <f t="shared" si="19"/>
        <v/>
      </c>
      <c r="O620" s="17"/>
    </row>
    <row r="621" spans="1:15" x14ac:dyDescent="0.3">
      <c r="A621" s="17"/>
      <c r="B621" s="17"/>
      <c r="C621" s="20"/>
      <c r="D621" s="17"/>
      <c r="E621" s="17"/>
      <c r="F621" s="20"/>
      <c r="G621" s="17"/>
      <c r="H621" s="21"/>
      <c r="I621" s="21"/>
      <c r="J621" s="18" t="str">
        <f>IF($A621="","",SUMIFS(Issues!$D:$D,Issues!$B:$B,$A621,Issues!$C:$C,$B621))</f>
        <v/>
      </c>
      <c r="K621" s="18" t="str">
        <f t="shared" si="18"/>
        <v/>
      </c>
      <c r="L621" s="18" t="str">
        <f>IF(OR($A621="",$C621=""),"",$C621-Settings!$B$4)</f>
        <v/>
      </c>
      <c r="M621" s="18" t="str">
        <f>IF($A621="","",IF(K621&lt;=0,"Nil stock",IF($C621="","OK",IF($C621&lt;Settings!$B$4,"Expired",IF(L621&lt;=Settings!$B$5,"Near expiry","OK")))))</f>
        <v/>
      </c>
      <c r="N621" s="22" t="str">
        <f t="shared" si="19"/>
        <v/>
      </c>
      <c r="O621" s="17"/>
    </row>
    <row r="622" spans="1:15" x14ac:dyDescent="0.3">
      <c r="A622" s="17"/>
      <c r="B622" s="17"/>
      <c r="C622" s="20"/>
      <c r="D622" s="17"/>
      <c r="E622" s="17"/>
      <c r="F622" s="20"/>
      <c r="G622" s="17"/>
      <c r="H622" s="21"/>
      <c r="I622" s="21"/>
      <c r="J622" s="18" t="str">
        <f>IF($A622="","",SUMIFS(Issues!$D:$D,Issues!$B:$B,$A622,Issues!$C:$C,$B622))</f>
        <v/>
      </c>
      <c r="K622" s="18" t="str">
        <f t="shared" si="18"/>
        <v/>
      </c>
      <c r="L622" s="18" t="str">
        <f>IF(OR($A622="",$C622=""),"",$C622-Settings!$B$4)</f>
        <v/>
      </c>
      <c r="M622" s="18" t="str">
        <f>IF($A622="","",IF(K622&lt;=0,"Nil stock",IF($C622="","OK",IF($C622&lt;Settings!$B$4,"Expired",IF(L622&lt;=Settings!$B$5,"Near expiry","OK")))))</f>
        <v/>
      </c>
      <c r="N622" s="22" t="str">
        <f t="shared" si="19"/>
        <v/>
      </c>
      <c r="O622" s="17"/>
    </row>
    <row r="623" spans="1:15" x14ac:dyDescent="0.3">
      <c r="A623" s="17"/>
      <c r="B623" s="17"/>
      <c r="C623" s="20"/>
      <c r="D623" s="17"/>
      <c r="E623" s="17"/>
      <c r="F623" s="20"/>
      <c r="G623" s="17"/>
      <c r="H623" s="21"/>
      <c r="I623" s="21"/>
      <c r="J623" s="18" t="str">
        <f>IF($A623="","",SUMIFS(Issues!$D:$D,Issues!$B:$B,$A623,Issues!$C:$C,$B623))</f>
        <v/>
      </c>
      <c r="K623" s="18" t="str">
        <f t="shared" si="18"/>
        <v/>
      </c>
      <c r="L623" s="18" t="str">
        <f>IF(OR($A623="",$C623=""),"",$C623-Settings!$B$4)</f>
        <v/>
      </c>
      <c r="M623" s="18" t="str">
        <f>IF($A623="","",IF(K623&lt;=0,"Nil stock",IF($C623="","OK",IF($C623&lt;Settings!$B$4,"Expired",IF(L623&lt;=Settings!$B$5,"Near expiry","OK")))))</f>
        <v/>
      </c>
      <c r="N623" s="22" t="str">
        <f t="shared" si="19"/>
        <v/>
      </c>
      <c r="O623" s="17"/>
    </row>
    <row r="624" spans="1:15" x14ac:dyDescent="0.3">
      <c r="A624" s="17"/>
      <c r="B624" s="17"/>
      <c r="C624" s="20"/>
      <c r="D624" s="17"/>
      <c r="E624" s="17"/>
      <c r="F624" s="20"/>
      <c r="G624" s="17"/>
      <c r="H624" s="21"/>
      <c r="I624" s="21"/>
      <c r="J624" s="18" t="str">
        <f>IF($A624="","",SUMIFS(Issues!$D:$D,Issues!$B:$B,$A624,Issues!$C:$C,$B624))</f>
        <v/>
      </c>
      <c r="K624" s="18" t="str">
        <f t="shared" si="18"/>
        <v/>
      </c>
      <c r="L624" s="18" t="str">
        <f>IF(OR($A624="",$C624=""),"",$C624-Settings!$B$4)</f>
        <v/>
      </c>
      <c r="M624" s="18" t="str">
        <f>IF($A624="","",IF(K624&lt;=0,"Nil stock",IF($C624="","OK",IF($C624&lt;Settings!$B$4,"Expired",IF(L624&lt;=Settings!$B$5,"Near expiry","OK")))))</f>
        <v/>
      </c>
      <c r="N624" s="22" t="str">
        <f t="shared" si="19"/>
        <v/>
      </c>
      <c r="O624" s="17"/>
    </row>
    <row r="625" spans="1:15" x14ac:dyDescent="0.3">
      <c r="A625" s="17"/>
      <c r="B625" s="17"/>
      <c r="C625" s="20"/>
      <c r="D625" s="17"/>
      <c r="E625" s="17"/>
      <c r="F625" s="20"/>
      <c r="G625" s="17"/>
      <c r="H625" s="21"/>
      <c r="I625" s="21"/>
      <c r="J625" s="18" t="str">
        <f>IF($A625="","",SUMIFS(Issues!$D:$D,Issues!$B:$B,$A625,Issues!$C:$C,$B625))</f>
        <v/>
      </c>
      <c r="K625" s="18" t="str">
        <f t="shared" si="18"/>
        <v/>
      </c>
      <c r="L625" s="18" t="str">
        <f>IF(OR($A625="",$C625=""),"",$C625-Settings!$B$4)</f>
        <v/>
      </c>
      <c r="M625" s="18" t="str">
        <f>IF($A625="","",IF(K625&lt;=0,"Nil stock",IF($C625="","OK",IF($C625&lt;Settings!$B$4,"Expired",IF(L625&lt;=Settings!$B$5,"Near expiry","OK")))))</f>
        <v/>
      </c>
      <c r="N625" s="22" t="str">
        <f t="shared" si="19"/>
        <v/>
      </c>
      <c r="O625" s="17"/>
    </row>
    <row r="626" spans="1:15" x14ac:dyDescent="0.3">
      <c r="A626" s="17"/>
      <c r="B626" s="17"/>
      <c r="C626" s="20"/>
      <c r="D626" s="17"/>
      <c r="E626" s="17"/>
      <c r="F626" s="20"/>
      <c r="G626" s="17"/>
      <c r="H626" s="21"/>
      <c r="I626" s="21"/>
      <c r="J626" s="18" t="str">
        <f>IF($A626="","",SUMIFS(Issues!$D:$D,Issues!$B:$B,$A626,Issues!$C:$C,$B626))</f>
        <v/>
      </c>
      <c r="K626" s="18" t="str">
        <f t="shared" si="18"/>
        <v/>
      </c>
      <c r="L626" s="18" t="str">
        <f>IF(OR($A626="",$C626=""),"",$C626-Settings!$B$4)</f>
        <v/>
      </c>
      <c r="M626" s="18" t="str">
        <f>IF($A626="","",IF(K626&lt;=0,"Nil stock",IF($C626="","OK",IF($C626&lt;Settings!$B$4,"Expired",IF(L626&lt;=Settings!$B$5,"Near expiry","OK")))))</f>
        <v/>
      </c>
      <c r="N626" s="22" t="str">
        <f t="shared" si="19"/>
        <v/>
      </c>
      <c r="O626" s="17"/>
    </row>
    <row r="627" spans="1:15" x14ac:dyDescent="0.3">
      <c r="A627" s="17"/>
      <c r="B627" s="17"/>
      <c r="C627" s="20"/>
      <c r="D627" s="17"/>
      <c r="E627" s="17"/>
      <c r="F627" s="20"/>
      <c r="G627" s="17"/>
      <c r="H627" s="21"/>
      <c r="I627" s="21"/>
      <c r="J627" s="18" t="str">
        <f>IF($A627="","",SUMIFS(Issues!$D:$D,Issues!$B:$B,$A627,Issues!$C:$C,$B627))</f>
        <v/>
      </c>
      <c r="K627" s="18" t="str">
        <f t="shared" si="18"/>
        <v/>
      </c>
      <c r="L627" s="18" t="str">
        <f>IF(OR($A627="",$C627=""),"",$C627-Settings!$B$4)</f>
        <v/>
      </c>
      <c r="M627" s="18" t="str">
        <f>IF($A627="","",IF(K627&lt;=0,"Nil stock",IF($C627="","OK",IF($C627&lt;Settings!$B$4,"Expired",IF(L627&lt;=Settings!$B$5,"Near expiry","OK")))))</f>
        <v/>
      </c>
      <c r="N627" s="22" t="str">
        <f t="shared" si="19"/>
        <v/>
      </c>
      <c r="O627" s="17"/>
    </row>
    <row r="628" spans="1:15" x14ac:dyDescent="0.3">
      <c r="A628" s="17"/>
      <c r="B628" s="17"/>
      <c r="C628" s="20"/>
      <c r="D628" s="17"/>
      <c r="E628" s="17"/>
      <c r="F628" s="20"/>
      <c r="G628" s="17"/>
      <c r="H628" s="21"/>
      <c r="I628" s="21"/>
      <c r="J628" s="18" t="str">
        <f>IF($A628="","",SUMIFS(Issues!$D:$D,Issues!$B:$B,$A628,Issues!$C:$C,$B628))</f>
        <v/>
      </c>
      <c r="K628" s="18" t="str">
        <f t="shared" si="18"/>
        <v/>
      </c>
      <c r="L628" s="18" t="str">
        <f>IF(OR($A628="",$C628=""),"",$C628-Settings!$B$4)</f>
        <v/>
      </c>
      <c r="M628" s="18" t="str">
        <f>IF($A628="","",IF(K628&lt;=0,"Nil stock",IF($C628="","OK",IF($C628&lt;Settings!$B$4,"Expired",IF(L628&lt;=Settings!$B$5,"Near expiry","OK")))))</f>
        <v/>
      </c>
      <c r="N628" s="22" t="str">
        <f t="shared" si="19"/>
        <v/>
      </c>
      <c r="O628" s="17"/>
    </row>
    <row r="629" spans="1:15" x14ac:dyDescent="0.3">
      <c r="A629" s="17"/>
      <c r="B629" s="17"/>
      <c r="C629" s="20"/>
      <c r="D629" s="17"/>
      <c r="E629" s="17"/>
      <c r="F629" s="20"/>
      <c r="G629" s="17"/>
      <c r="H629" s="21"/>
      <c r="I629" s="21"/>
      <c r="J629" s="18" t="str">
        <f>IF($A629="","",SUMIFS(Issues!$D:$D,Issues!$B:$B,$A629,Issues!$C:$C,$B629))</f>
        <v/>
      </c>
      <c r="K629" s="18" t="str">
        <f t="shared" si="18"/>
        <v/>
      </c>
      <c r="L629" s="18" t="str">
        <f>IF(OR($A629="",$C629=""),"",$C629-Settings!$B$4)</f>
        <v/>
      </c>
      <c r="M629" s="18" t="str">
        <f>IF($A629="","",IF(K629&lt;=0,"Nil stock",IF($C629="","OK",IF($C629&lt;Settings!$B$4,"Expired",IF(L629&lt;=Settings!$B$5,"Near expiry","OK")))))</f>
        <v/>
      </c>
      <c r="N629" s="22" t="str">
        <f t="shared" si="19"/>
        <v/>
      </c>
      <c r="O629" s="17"/>
    </row>
    <row r="630" spans="1:15" x14ac:dyDescent="0.3">
      <c r="A630" s="17"/>
      <c r="B630" s="17"/>
      <c r="C630" s="20"/>
      <c r="D630" s="17"/>
      <c r="E630" s="17"/>
      <c r="F630" s="20"/>
      <c r="G630" s="17"/>
      <c r="H630" s="21"/>
      <c r="I630" s="21"/>
      <c r="J630" s="18" t="str">
        <f>IF($A630="","",SUMIFS(Issues!$D:$D,Issues!$B:$B,$A630,Issues!$C:$C,$B630))</f>
        <v/>
      </c>
      <c r="K630" s="18" t="str">
        <f t="shared" si="18"/>
        <v/>
      </c>
      <c r="L630" s="18" t="str">
        <f>IF(OR($A630="",$C630=""),"",$C630-Settings!$B$4)</f>
        <v/>
      </c>
      <c r="M630" s="18" t="str">
        <f>IF($A630="","",IF(K630&lt;=0,"Nil stock",IF($C630="","OK",IF($C630&lt;Settings!$B$4,"Expired",IF(L630&lt;=Settings!$B$5,"Near expiry","OK")))))</f>
        <v/>
      </c>
      <c r="N630" s="22" t="str">
        <f t="shared" si="19"/>
        <v/>
      </c>
      <c r="O630" s="17"/>
    </row>
    <row r="631" spans="1:15" x14ac:dyDescent="0.3">
      <c r="A631" s="17"/>
      <c r="B631" s="17"/>
      <c r="C631" s="20"/>
      <c r="D631" s="17"/>
      <c r="E631" s="17"/>
      <c r="F631" s="20"/>
      <c r="G631" s="17"/>
      <c r="H631" s="21"/>
      <c r="I631" s="21"/>
      <c r="J631" s="18" t="str">
        <f>IF($A631="","",SUMIFS(Issues!$D:$D,Issues!$B:$B,$A631,Issues!$C:$C,$B631))</f>
        <v/>
      </c>
      <c r="K631" s="18" t="str">
        <f t="shared" si="18"/>
        <v/>
      </c>
      <c r="L631" s="18" t="str">
        <f>IF(OR($A631="",$C631=""),"",$C631-Settings!$B$4)</f>
        <v/>
      </c>
      <c r="M631" s="18" t="str">
        <f>IF($A631="","",IF(K631&lt;=0,"Nil stock",IF($C631="","OK",IF($C631&lt;Settings!$B$4,"Expired",IF(L631&lt;=Settings!$B$5,"Near expiry","OK")))))</f>
        <v/>
      </c>
      <c r="N631" s="22" t="str">
        <f t="shared" si="19"/>
        <v/>
      </c>
      <c r="O631" s="17"/>
    </row>
    <row r="632" spans="1:15" x14ac:dyDescent="0.3">
      <c r="A632" s="17"/>
      <c r="B632" s="17"/>
      <c r="C632" s="20"/>
      <c r="D632" s="17"/>
      <c r="E632" s="17"/>
      <c r="F632" s="20"/>
      <c r="G632" s="17"/>
      <c r="H632" s="21"/>
      <c r="I632" s="21"/>
      <c r="J632" s="18" t="str">
        <f>IF($A632="","",SUMIFS(Issues!$D:$D,Issues!$B:$B,$A632,Issues!$C:$C,$B632))</f>
        <v/>
      </c>
      <c r="K632" s="18" t="str">
        <f t="shared" si="18"/>
        <v/>
      </c>
      <c r="L632" s="18" t="str">
        <f>IF(OR($A632="",$C632=""),"",$C632-Settings!$B$4)</f>
        <v/>
      </c>
      <c r="M632" s="18" t="str">
        <f>IF($A632="","",IF(K632&lt;=0,"Nil stock",IF($C632="","OK",IF($C632&lt;Settings!$B$4,"Expired",IF(L632&lt;=Settings!$B$5,"Near expiry","OK")))))</f>
        <v/>
      </c>
      <c r="N632" s="22" t="str">
        <f t="shared" si="19"/>
        <v/>
      </c>
      <c r="O632" s="17"/>
    </row>
    <row r="633" spans="1:15" x14ac:dyDescent="0.3">
      <c r="A633" s="17"/>
      <c r="B633" s="17"/>
      <c r="C633" s="20"/>
      <c r="D633" s="17"/>
      <c r="E633" s="17"/>
      <c r="F633" s="20"/>
      <c r="G633" s="17"/>
      <c r="H633" s="21"/>
      <c r="I633" s="21"/>
      <c r="J633" s="18" t="str">
        <f>IF($A633="","",SUMIFS(Issues!$D:$D,Issues!$B:$B,$A633,Issues!$C:$C,$B633))</f>
        <v/>
      </c>
      <c r="K633" s="18" t="str">
        <f t="shared" si="18"/>
        <v/>
      </c>
      <c r="L633" s="18" t="str">
        <f>IF(OR($A633="",$C633=""),"",$C633-Settings!$B$4)</f>
        <v/>
      </c>
      <c r="M633" s="18" t="str">
        <f>IF($A633="","",IF(K633&lt;=0,"Nil stock",IF($C633="","OK",IF($C633&lt;Settings!$B$4,"Expired",IF(L633&lt;=Settings!$B$5,"Near expiry","OK")))))</f>
        <v/>
      </c>
      <c r="N633" s="22" t="str">
        <f t="shared" si="19"/>
        <v/>
      </c>
      <c r="O633" s="17"/>
    </row>
    <row r="634" spans="1:15" x14ac:dyDescent="0.3">
      <c r="A634" s="17"/>
      <c r="B634" s="17"/>
      <c r="C634" s="20"/>
      <c r="D634" s="17"/>
      <c r="E634" s="17"/>
      <c r="F634" s="20"/>
      <c r="G634" s="17"/>
      <c r="H634" s="21"/>
      <c r="I634" s="21"/>
      <c r="J634" s="18" t="str">
        <f>IF($A634="","",SUMIFS(Issues!$D:$D,Issues!$B:$B,$A634,Issues!$C:$C,$B634))</f>
        <v/>
      </c>
      <c r="K634" s="18" t="str">
        <f t="shared" si="18"/>
        <v/>
      </c>
      <c r="L634" s="18" t="str">
        <f>IF(OR($A634="",$C634=""),"",$C634-Settings!$B$4)</f>
        <v/>
      </c>
      <c r="M634" s="18" t="str">
        <f>IF($A634="","",IF(K634&lt;=0,"Nil stock",IF($C634="","OK",IF($C634&lt;Settings!$B$4,"Expired",IF(L634&lt;=Settings!$B$5,"Near expiry","OK")))))</f>
        <v/>
      </c>
      <c r="N634" s="22" t="str">
        <f t="shared" si="19"/>
        <v/>
      </c>
      <c r="O634" s="17"/>
    </row>
    <row r="635" spans="1:15" x14ac:dyDescent="0.3">
      <c r="A635" s="17"/>
      <c r="B635" s="17"/>
      <c r="C635" s="20"/>
      <c r="D635" s="17"/>
      <c r="E635" s="17"/>
      <c r="F635" s="20"/>
      <c r="G635" s="17"/>
      <c r="H635" s="21"/>
      <c r="I635" s="21"/>
      <c r="J635" s="18" t="str">
        <f>IF($A635="","",SUMIFS(Issues!$D:$D,Issues!$B:$B,$A635,Issues!$C:$C,$B635))</f>
        <v/>
      </c>
      <c r="K635" s="18" t="str">
        <f t="shared" si="18"/>
        <v/>
      </c>
      <c r="L635" s="18" t="str">
        <f>IF(OR($A635="",$C635=""),"",$C635-Settings!$B$4)</f>
        <v/>
      </c>
      <c r="M635" s="18" t="str">
        <f>IF($A635="","",IF(K635&lt;=0,"Nil stock",IF($C635="","OK",IF($C635&lt;Settings!$B$4,"Expired",IF(L635&lt;=Settings!$B$5,"Near expiry","OK")))))</f>
        <v/>
      </c>
      <c r="N635" s="22" t="str">
        <f t="shared" si="19"/>
        <v/>
      </c>
      <c r="O635" s="17"/>
    </row>
    <row r="636" spans="1:15" x14ac:dyDescent="0.3">
      <c r="A636" s="17"/>
      <c r="B636" s="17"/>
      <c r="C636" s="20"/>
      <c r="D636" s="17"/>
      <c r="E636" s="17"/>
      <c r="F636" s="20"/>
      <c r="G636" s="17"/>
      <c r="H636" s="21"/>
      <c r="I636" s="21"/>
      <c r="J636" s="18" t="str">
        <f>IF($A636="","",SUMIFS(Issues!$D:$D,Issues!$B:$B,$A636,Issues!$C:$C,$B636))</f>
        <v/>
      </c>
      <c r="K636" s="18" t="str">
        <f t="shared" si="18"/>
        <v/>
      </c>
      <c r="L636" s="18" t="str">
        <f>IF(OR($A636="",$C636=""),"",$C636-Settings!$B$4)</f>
        <v/>
      </c>
      <c r="M636" s="18" t="str">
        <f>IF($A636="","",IF(K636&lt;=0,"Nil stock",IF($C636="","OK",IF($C636&lt;Settings!$B$4,"Expired",IF(L636&lt;=Settings!$B$5,"Near expiry","OK")))))</f>
        <v/>
      </c>
      <c r="N636" s="22" t="str">
        <f t="shared" si="19"/>
        <v/>
      </c>
      <c r="O636" s="17"/>
    </row>
    <row r="637" spans="1:15" x14ac:dyDescent="0.3">
      <c r="A637" s="17"/>
      <c r="B637" s="17"/>
      <c r="C637" s="20"/>
      <c r="D637" s="17"/>
      <c r="E637" s="17"/>
      <c r="F637" s="20"/>
      <c r="G637" s="17"/>
      <c r="H637" s="21"/>
      <c r="I637" s="21"/>
      <c r="J637" s="18" t="str">
        <f>IF($A637="","",SUMIFS(Issues!$D:$D,Issues!$B:$B,$A637,Issues!$C:$C,$B637))</f>
        <v/>
      </c>
      <c r="K637" s="18" t="str">
        <f t="shared" si="18"/>
        <v/>
      </c>
      <c r="L637" s="18" t="str">
        <f>IF(OR($A637="",$C637=""),"",$C637-Settings!$B$4)</f>
        <v/>
      </c>
      <c r="M637" s="18" t="str">
        <f>IF($A637="","",IF(K637&lt;=0,"Nil stock",IF($C637="","OK",IF($C637&lt;Settings!$B$4,"Expired",IF(L637&lt;=Settings!$B$5,"Near expiry","OK")))))</f>
        <v/>
      </c>
      <c r="N637" s="22" t="str">
        <f t="shared" si="19"/>
        <v/>
      </c>
      <c r="O637" s="17"/>
    </row>
    <row r="638" spans="1:15" x14ac:dyDescent="0.3">
      <c r="A638" s="17"/>
      <c r="B638" s="17"/>
      <c r="C638" s="20"/>
      <c r="D638" s="17"/>
      <c r="E638" s="17"/>
      <c r="F638" s="20"/>
      <c r="G638" s="17"/>
      <c r="H638" s="21"/>
      <c r="I638" s="21"/>
      <c r="J638" s="18" t="str">
        <f>IF($A638="","",SUMIFS(Issues!$D:$D,Issues!$B:$B,$A638,Issues!$C:$C,$B638))</f>
        <v/>
      </c>
      <c r="K638" s="18" t="str">
        <f t="shared" si="18"/>
        <v/>
      </c>
      <c r="L638" s="18" t="str">
        <f>IF(OR($A638="",$C638=""),"",$C638-Settings!$B$4)</f>
        <v/>
      </c>
      <c r="M638" s="18" t="str">
        <f>IF($A638="","",IF(K638&lt;=0,"Nil stock",IF($C638="","OK",IF($C638&lt;Settings!$B$4,"Expired",IF(L638&lt;=Settings!$B$5,"Near expiry","OK")))))</f>
        <v/>
      </c>
      <c r="N638" s="22" t="str">
        <f t="shared" si="19"/>
        <v/>
      </c>
      <c r="O638" s="17"/>
    </row>
    <row r="639" spans="1:15" x14ac:dyDescent="0.3">
      <c r="A639" s="17"/>
      <c r="B639" s="17"/>
      <c r="C639" s="20"/>
      <c r="D639" s="17"/>
      <c r="E639" s="17"/>
      <c r="F639" s="20"/>
      <c r="G639" s="17"/>
      <c r="H639" s="21"/>
      <c r="I639" s="21"/>
      <c r="J639" s="18" t="str">
        <f>IF($A639="","",SUMIFS(Issues!$D:$D,Issues!$B:$B,$A639,Issues!$C:$C,$B639))</f>
        <v/>
      </c>
      <c r="K639" s="18" t="str">
        <f t="shared" si="18"/>
        <v/>
      </c>
      <c r="L639" s="18" t="str">
        <f>IF(OR($A639="",$C639=""),"",$C639-Settings!$B$4)</f>
        <v/>
      </c>
      <c r="M639" s="18" t="str">
        <f>IF($A639="","",IF(K639&lt;=0,"Nil stock",IF($C639="","OK",IF($C639&lt;Settings!$B$4,"Expired",IF(L639&lt;=Settings!$B$5,"Near expiry","OK")))))</f>
        <v/>
      </c>
      <c r="N639" s="22" t="str">
        <f t="shared" si="19"/>
        <v/>
      </c>
      <c r="O639" s="17"/>
    </row>
    <row r="640" spans="1:15" x14ac:dyDescent="0.3">
      <c r="A640" s="17"/>
      <c r="B640" s="17"/>
      <c r="C640" s="20"/>
      <c r="D640" s="17"/>
      <c r="E640" s="17"/>
      <c r="F640" s="20"/>
      <c r="G640" s="17"/>
      <c r="H640" s="21"/>
      <c r="I640" s="21"/>
      <c r="J640" s="18" t="str">
        <f>IF($A640="","",SUMIFS(Issues!$D:$D,Issues!$B:$B,$A640,Issues!$C:$C,$B640))</f>
        <v/>
      </c>
      <c r="K640" s="18" t="str">
        <f t="shared" si="18"/>
        <v/>
      </c>
      <c r="L640" s="18" t="str">
        <f>IF(OR($A640="",$C640=""),"",$C640-Settings!$B$4)</f>
        <v/>
      </c>
      <c r="M640" s="18" t="str">
        <f>IF($A640="","",IF(K640&lt;=0,"Nil stock",IF($C640="","OK",IF($C640&lt;Settings!$B$4,"Expired",IF(L640&lt;=Settings!$B$5,"Near expiry","OK")))))</f>
        <v/>
      </c>
      <c r="N640" s="22" t="str">
        <f t="shared" si="19"/>
        <v/>
      </c>
      <c r="O640" s="17"/>
    </row>
    <row r="641" spans="1:15" x14ac:dyDescent="0.3">
      <c r="A641" s="17"/>
      <c r="B641" s="17"/>
      <c r="C641" s="20"/>
      <c r="D641" s="17"/>
      <c r="E641" s="17"/>
      <c r="F641" s="20"/>
      <c r="G641" s="17"/>
      <c r="H641" s="21"/>
      <c r="I641" s="21"/>
      <c r="J641" s="18" t="str">
        <f>IF($A641="","",SUMIFS(Issues!$D:$D,Issues!$B:$B,$A641,Issues!$C:$C,$B641))</f>
        <v/>
      </c>
      <c r="K641" s="18" t="str">
        <f t="shared" si="18"/>
        <v/>
      </c>
      <c r="L641" s="18" t="str">
        <f>IF(OR($A641="",$C641=""),"",$C641-Settings!$B$4)</f>
        <v/>
      </c>
      <c r="M641" s="18" t="str">
        <f>IF($A641="","",IF(K641&lt;=0,"Nil stock",IF($C641="","OK",IF($C641&lt;Settings!$B$4,"Expired",IF(L641&lt;=Settings!$B$5,"Near expiry","OK")))))</f>
        <v/>
      </c>
      <c r="N641" s="22" t="str">
        <f t="shared" si="19"/>
        <v/>
      </c>
      <c r="O641" s="17"/>
    </row>
    <row r="642" spans="1:15" x14ac:dyDescent="0.3">
      <c r="A642" s="17"/>
      <c r="B642" s="17"/>
      <c r="C642" s="20"/>
      <c r="D642" s="17"/>
      <c r="E642" s="17"/>
      <c r="F642" s="20"/>
      <c r="G642" s="17"/>
      <c r="H642" s="21"/>
      <c r="I642" s="21"/>
      <c r="J642" s="18" t="str">
        <f>IF($A642="","",SUMIFS(Issues!$D:$D,Issues!$B:$B,$A642,Issues!$C:$C,$B642))</f>
        <v/>
      </c>
      <c r="K642" s="18" t="str">
        <f t="shared" si="18"/>
        <v/>
      </c>
      <c r="L642" s="18" t="str">
        <f>IF(OR($A642="",$C642=""),"",$C642-Settings!$B$4)</f>
        <v/>
      </c>
      <c r="M642" s="18" t="str">
        <f>IF($A642="","",IF(K642&lt;=0,"Nil stock",IF($C642="","OK",IF($C642&lt;Settings!$B$4,"Expired",IF(L642&lt;=Settings!$B$5,"Near expiry","OK")))))</f>
        <v/>
      </c>
      <c r="N642" s="22" t="str">
        <f t="shared" si="19"/>
        <v/>
      </c>
      <c r="O642" s="17"/>
    </row>
    <row r="643" spans="1:15" x14ac:dyDescent="0.3">
      <c r="A643" s="17"/>
      <c r="B643" s="17"/>
      <c r="C643" s="20"/>
      <c r="D643" s="17"/>
      <c r="E643" s="17"/>
      <c r="F643" s="20"/>
      <c r="G643" s="17"/>
      <c r="H643" s="21"/>
      <c r="I643" s="21"/>
      <c r="J643" s="18" t="str">
        <f>IF($A643="","",SUMIFS(Issues!$D:$D,Issues!$B:$B,$A643,Issues!$C:$C,$B643))</f>
        <v/>
      </c>
      <c r="K643" s="18" t="str">
        <f t="shared" si="18"/>
        <v/>
      </c>
      <c r="L643" s="18" t="str">
        <f>IF(OR($A643="",$C643=""),"",$C643-Settings!$B$4)</f>
        <v/>
      </c>
      <c r="M643" s="18" t="str">
        <f>IF($A643="","",IF(K643&lt;=0,"Nil stock",IF($C643="","OK",IF($C643&lt;Settings!$B$4,"Expired",IF(L643&lt;=Settings!$B$5,"Near expiry","OK")))))</f>
        <v/>
      </c>
      <c r="N643" s="22" t="str">
        <f t="shared" si="19"/>
        <v/>
      </c>
      <c r="O643" s="17"/>
    </row>
    <row r="644" spans="1:15" x14ac:dyDescent="0.3">
      <c r="A644" s="17"/>
      <c r="B644" s="17"/>
      <c r="C644" s="20"/>
      <c r="D644" s="17"/>
      <c r="E644" s="17"/>
      <c r="F644" s="20"/>
      <c r="G644" s="17"/>
      <c r="H644" s="21"/>
      <c r="I644" s="21"/>
      <c r="J644" s="18" t="str">
        <f>IF($A644="","",SUMIFS(Issues!$D:$D,Issues!$B:$B,$A644,Issues!$C:$C,$B644))</f>
        <v/>
      </c>
      <c r="K644" s="18" t="str">
        <f t="shared" ref="K644:K707" si="20">IF($A644="","",N($G644)-J644)</f>
        <v/>
      </c>
      <c r="L644" s="18" t="str">
        <f>IF(OR($A644="",$C644=""),"",$C644-Settings!$B$4)</f>
        <v/>
      </c>
      <c r="M644" s="18" t="str">
        <f>IF($A644="","",IF(K644&lt;=0,"Nil stock",IF($C644="","OK",IF($C644&lt;Settings!$B$4,"Expired",IF(L644&lt;=Settings!$B$5,"Near expiry","OK")))))</f>
        <v/>
      </c>
      <c r="N644" s="22" t="str">
        <f t="shared" ref="N644:N707" si="21">IF($A644="","",MAX(0,K644)*N($H644))</f>
        <v/>
      </c>
      <c r="O644" s="17"/>
    </row>
    <row r="645" spans="1:15" x14ac:dyDescent="0.3">
      <c r="A645" s="17"/>
      <c r="B645" s="17"/>
      <c r="C645" s="20"/>
      <c r="D645" s="17"/>
      <c r="E645" s="17"/>
      <c r="F645" s="20"/>
      <c r="G645" s="17"/>
      <c r="H645" s="21"/>
      <c r="I645" s="21"/>
      <c r="J645" s="18" t="str">
        <f>IF($A645="","",SUMIFS(Issues!$D:$D,Issues!$B:$B,$A645,Issues!$C:$C,$B645))</f>
        <v/>
      </c>
      <c r="K645" s="18" t="str">
        <f t="shared" si="20"/>
        <v/>
      </c>
      <c r="L645" s="18" t="str">
        <f>IF(OR($A645="",$C645=""),"",$C645-Settings!$B$4)</f>
        <v/>
      </c>
      <c r="M645" s="18" t="str">
        <f>IF($A645="","",IF(K645&lt;=0,"Nil stock",IF($C645="","OK",IF($C645&lt;Settings!$B$4,"Expired",IF(L645&lt;=Settings!$B$5,"Near expiry","OK")))))</f>
        <v/>
      </c>
      <c r="N645" s="22" t="str">
        <f t="shared" si="21"/>
        <v/>
      </c>
      <c r="O645" s="17"/>
    </row>
    <row r="646" spans="1:15" x14ac:dyDescent="0.3">
      <c r="A646" s="17"/>
      <c r="B646" s="17"/>
      <c r="C646" s="20"/>
      <c r="D646" s="17"/>
      <c r="E646" s="17"/>
      <c r="F646" s="20"/>
      <c r="G646" s="17"/>
      <c r="H646" s="21"/>
      <c r="I646" s="21"/>
      <c r="J646" s="18" t="str">
        <f>IF($A646="","",SUMIFS(Issues!$D:$D,Issues!$B:$B,$A646,Issues!$C:$C,$B646))</f>
        <v/>
      </c>
      <c r="K646" s="18" t="str">
        <f t="shared" si="20"/>
        <v/>
      </c>
      <c r="L646" s="18" t="str">
        <f>IF(OR($A646="",$C646=""),"",$C646-Settings!$B$4)</f>
        <v/>
      </c>
      <c r="M646" s="18" t="str">
        <f>IF($A646="","",IF(K646&lt;=0,"Nil stock",IF($C646="","OK",IF($C646&lt;Settings!$B$4,"Expired",IF(L646&lt;=Settings!$B$5,"Near expiry","OK")))))</f>
        <v/>
      </c>
      <c r="N646" s="22" t="str">
        <f t="shared" si="21"/>
        <v/>
      </c>
      <c r="O646" s="17"/>
    </row>
    <row r="647" spans="1:15" x14ac:dyDescent="0.3">
      <c r="A647" s="17"/>
      <c r="B647" s="17"/>
      <c r="C647" s="20"/>
      <c r="D647" s="17"/>
      <c r="E647" s="17"/>
      <c r="F647" s="20"/>
      <c r="G647" s="17"/>
      <c r="H647" s="21"/>
      <c r="I647" s="21"/>
      <c r="J647" s="18" t="str">
        <f>IF($A647="","",SUMIFS(Issues!$D:$D,Issues!$B:$B,$A647,Issues!$C:$C,$B647))</f>
        <v/>
      </c>
      <c r="K647" s="18" t="str">
        <f t="shared" si="20"/>
        <v/>
      </c>
      <c r="L647" s="18" t="str">
        <f>IF(OR($A647="",$C647=""),"",$C647-Settings!$B$4)</f>
        <v/>
      </c>
      <c r="M647" s="18" t="str">
        <f>IF($A647="","",IF(K647&lt;=0,"Nil stock",IF($C647="","OK",IF($C647&lt;Settings!$B$4,"Expired",IF(L647&lt;=Settings!$B$5,"Near expiry","OK")))))</f>
        <v/>
      </c>
      <c r="N647" s="22" t="str">
        <f t="shared" si="21"/>
        <v/>
      </c>
      <c r="O647" s="17"/>
    </row>
    <row r="648" spans="1:15" x14ac:dyDescent="0.3">
      <c r="A648" s="17"/>
      <c r="B648" s="17"/>
      <c r="C648" s="20"/>
      <c r="D648" s="17"/>
      <c r="E648" s="17"/>
      <c r="F648" s="20"/>
      <c r="G648" s="17"/>
      <c r="H648" s="21"/>
      <c r="I648" s="21"/>
      <c r="J648" s="18" t="str">
        <f>IF($A648="","",SUMIFS(Issues!$D:$D,Issues!$B:$B,$A648,Issues!$C:$C,$B648))</f>
        <v/>
      </c>
      <c r="K648" s="18" t="str">
        <f t="shared" si="20"/>
        <v/>
      </c>
      <c r="L648" s="18" t="str">
        <f>IF(OR($A648="",$C648=""),"",$C648-Settings!$B$4)</f>
        <v/>
      </c>
      <c r="M648" s="18" t="str">
        <f>IF($A648="","",IF(K648&lt;=0,"Nil stock",IF($C648="","OK",IF($C648&lt;Settings!$B$4,"Expired",IF(L648&lt;=Settings!$B$5,"Near expiry","OK")))))</f>
        <v/>
      </c>
      <c r="N648" s="22" t="str">
        <f t="shared" si="21"/>
        <v/>
      </c>
      <c r="O648" s="17"/>
    </row>
    <row r="649" spans="1:15" x14ac:dyDescent="0.3">
      <c r="A649" s="17"/>
      <c r="B649" s="17"/>
      <c r="C649" s="20"/>
      <c r="D649" s="17"/>
      <c r="E649" s="17"/>
      <c r="F649" s="20"/>
      <c r="G649" s="17"/>
      <c r="H649" s="21"/>
      <c r="I649" s="21"/>
      <c r="J649" s="18" t="str">
        <f>IF($A649="","",SUMIFS(Issues!$D:$D,Issues!$B:$B,$A649,Issues!$C:$C,$B649))</f>
        <v/>
      </c>
      <c r="K649" s="18" t="str">
        <f t="shared" si="20"/>
        <v/>
      </c>
      <c r="L649" s="18" t="str">
        <f>IF(OR($A649="",$C649=""),"",$C649-Settings!$B$4)</f>
        <v/>
      </c>
      <c r="M649" s="18" t="str">
        <f>IF($A649="","",IF(K649&lt;=0,"Nil stock",IF($C649="","OK",IF($C649&lt;Settings!$B$4,"Expired",IF(L649&lt;=Settings!$B$5,"Near expiry","OK")))))</f>
        <v/>
      </c>
      <c r="N649" s="22" t="str">
        <f t="shared" si="21"/>
        <v/>
      </c>
      <c r="O649" s="17"/>
    </row>
    <row r="650" spans="1:15" x14ac:dyDescent="0.3">
      <c r="A650" s="17"/>
      <c r="B650" s="17"/>
      <c r="C650" s="20"/>
      <c r="D650" s="17"/>
      <c r="E650" s="17"/>
      <c r="F650" s="20"/>
      <c r="G650" s="17"/>
      <c r="H650" s="21"/>
      <c r="I650" s="21"/>
      <c r="J650" s="18" t="str">
        <f>IF($A650="","",SUMIFS(Issues!$D:$D,Issues!$B:$B,$A650,Issues!$C:$C,$B650))</f>
        <v/>
      </c>
      <c r="K650" s="18" t="str">
        <f t="shared" si="20"/>
        <v/>
      </c>
      <c r="L650" s="18" t="str">
        <f>IF(OR($A650="",$C650=""),"",$C650-Settings!$B$4)</f>
        <v/>
      </c>
      <c r="M650" s="18" t="str">
        <f>IF($A650="","",IF(K650&lt;=0,"Nil stock",IF($C650="","OK",IF($C650&lt;Settings!$B$4,"Expired",IF(L650&lt;=Settings!$B$5,"Near expiry","OK")))))</f>
        <v/>
      </c>
      <c r="N650" s="22" t="str">
        <f t="shared" si="21"/>
        <v/>
      </c>
      <c r="O650" s="17"/>
    </row>
    <row r="651" spans="1:15" x14ac:dyDescent="0.3">
      <c r="A651" s="17"/>
      <c r="B651" s="17"/>
      <c r="C651" s="20"/>
      <c r="D651" s="17"/>
      <c r="E651" s="17"/>
      <c r="F651" s="20"/>
      <c r="G651" s="17"/>
      <c r="H651" s="21"/>
      <c r="I651" s="21"/>
      <c r="J651" s="18" t="str">
        <f>IF($A651="","",SUMIFS(Issues!$D:$D,Issues!$B:$B,$A651,Issues!$C:$C,$B651))</f>
        <v/>
      </c>
      <c r="K651" s="18" t="str">
        <f t="shared" si="20"/>
        <v/>
      </c>
      <c r="L651" s="18" t="str">
        <f>IF(OR($A651="",$C651=""),"",$C651-Settings!$B$4)</f>
        <v/>
      </c>
      <c r="M651" s="18" t="str">
        <f>IF($A651="","",IF(K651&lt;=0,"Nil stock",IF($C651="","OK",IF($C651&lt;Settings!$B$4,"Expired",IF(L651&lt;=Settings!$B$5,"Near expiry","OK")))))</f>
        <v/>
      </c>
      <c r="N651" s="22" t="str">
        <f t="shared" si="21"/>
        <v/>
      </c>
      <c r="O651" s="17"/>
    </row>
    <row r="652" spans="1:15" x14ac:dyDescent="0.3">
      <c r="A652" s="17"/>
      <c r="B652" s="17"/>
      <c r="C652" s="20"/>
      <c r="D652" s="17"/>
      <c r="E652" s="17"/>
      <c r="F652" s="20"/>
      <c r="G652" s="17"/>
      <c r="H652" s="21"/>
      <c r="I652" s="21"/>
      <c r="J652" s="18" t="str">
        <f>IF($A652="","",SUMIFS(Issues!$D:$D,Issues!$B:$B,$A652,Issues!$C:$C,$B652))</f>
        <v/>
      </c>
      <c r="K652" s="18" t="str">
        <f t="shared" si="20"/>
        <v/>
      </c>
      <c r="L652" s="18" t="str">
        <f>IF(OR($A652="",$C652=""),"",$C652-Settings!$B$4)</f>
        <v/>
      </c>
      <c r="M652" s="18" t="str">
        <f>IF($A652="","",IF(K652&lt;=0,"Nil stock",IF($C652="","OK",IF($C652&lt;Settings!$B$4,"Expired",IF(L652&lt;=Settings!$B$5,"Near expiry","OK")))))</f>
        <v/>
      </c>
      <c r="N652" s="22" t="str">
        <f t="shared" si="21"/>
        <v/>
      </c>
      <c r="O652" s="17"/>
    </row>
    <row r="653" spans="1:15" x14ac:dyDescent="0.3">
      <c r="A653" s="17"/>
      <c r="B653" s="17"/>
      <c r="C653" s="20"/>
      <c r="D653" s="17"/>
      <c r="E653" s="17"/>
      <c r="F653" s="20"/>
      <c r="G653" s="17"/>
      <c r="H653" s="21"/>
      <c r="I653" s="21"/>
      <c r="J653" s="18" t="str">
        <f>IF($A653="","",SUMIFS(Issues!$D:$D,Issues!$B:$B,$A653,Issues!$C:$C,$B653))</f>
        <v/>
      </c>
      <c r="K653" s="18" t="str">
        <f t="shared" si="20"/>
        <v/>
      </c>
      <c r="L653" s="18" t="str">
        <f>IF(OR($A653="",$C653=""),"",$C653-Settings!$B$4)</f>
        <v/>
      </c>
      <c r="M653" s="18" t="str">
        <f>IF($A653="","",IF(K653&lt;=0,"Nil stock",IF($C653="","OK",IF($C653&lt;Settings!$B$4,"Expired",IF(L653&lt;=Settings!$B$5,"Near expiry","OK")))))</f>
        <v/>
      </c>
      <c r="N653" s="22" t="str">
        <f t="shared" si="21"/>
        <v/>
      </c>
      <c r="O653" s="17"/>
    </row>
    <row r="654" spans="1:15" x14ac:dyDescent="0.3">
      <c r="A654" s="17"/>
      <c r="B654" s="17"/>
      <c r="C654" s="20"/>
      <c r="D654" s="17"/>
      <c r="E654" s="17"/>
      <c r="F654" s="20"/>
      <c r="G654" s="17"/>
      <c r="H654" s="21"/>
      <c r="I654" s="21"/>
      <c r="J654" s="18" t="str">
        <f>IF($A654="","",SUMIFS(Issues!$D:$D,Issues!$B:$B,$A654,Issues!$C:$C,$B654))</f>
        <v/>
      </c>
      <c r="K654" s="18" t="str">
        <f t="shared" si="20"/>
        <v/>
      </c>
      <c r="L654" s="18" t="str">
        <f>IF(OR($A654="",$C654=""),"",$C654-Settings!$B$4)</f>
        <v/>
      </c>
      <c r="M654" s="18" t="str">
        <f>IF($A654="","",IF(K654&lt;=0,"Nil stock",IF($C654="","OK",IF($C654&lt;Settings!$B$4,"Expired",IF(L654&lt;=Settings!$B$5,"Near expiry","OK")))))</f>
        <v/>
      </c>
      <c r="N654" s="22" t="str">
        <f t="shared" si="21"/>
        <v/>
      </c>
      <c r="O654" s="17"/>
    </row>
    <row r="655" spans="1:15" x14ac:dyDescent="0.3">
      <c r="A655" s="17"/>
      <c r="B655" s="17"/>
      <c r="C655" s="20"/>
      <c r="D655" s="17"/>
      <c r="E655" s="17"/>
      <c r="F655" s="20"/>
      <c r="G655" s="17"/>
      <c r="H655" s="21"/>
      <c r="I655" s="21"/>
      <c r="J655" s="18" t="str">
        <f>IF($A655="","",SUMIFS(Issues!$D:$D,Issues!$B:$B,$A655,Issues!$C:$C,$B655))</f>
        <v/>
      </c>
      <c r="K655" s="18" t="str">
        <f t="shared" si="20"/>
        <v/>
      </c>
      <c r="L655" s="18" t="str">
        <f>IF(OR($A655="",$C655=""),"",$C655-Settings!$B$4)</f>
        <v/>
      </c>
      <c r="M655" s="18" t="str">
        <f>IF($A655="","",IF(K655&lt;=0,"Nil stock",IF($C655="","OK",IF($C655&lt;Settings!$B$4,"Expired",IF(L655&lt;=Settings!$B$5,"Near expiry","OK")))))</f>
        <v/>
      </c>
      <c r="N655" s="22" t="str">
        <f t="shared" si="21"/>
        <v/>
      </c>
      <c r="O655" s="17"/>
    </row>
    <row r="656" spans="1:15" x14ac:dyDescent="0.3">
      <c r="A656" s="17"/>
      <c r="B656" s="17"/>
      <c r="C656" s="20"/>
      <c r="D656" s="17"/>
      <c r="E656" s="17"/>
      <c r="F656" s="20"/>
      <c r="G656" s="17"/>
      <c r="H656" s="21"/>
      <c r="I656" s="21"/>
      <c r="J656" s="18" t="str">
        <f>IF($A656="","",SUMIFS(Issues!$D:$D,Issues!$B:$B,$A656,Issues!$C:$C,$B656))</f>
        <v/>
      </c>
      <c r="K656" s="18" t="str">
        <f t="shared" si="20"/>
        <v/>
      </c>
      <c r="L656" s="18" t="str">
        <f>IF(OR($A656="",$C656=""),"",$C656-Settings!$B$4)</f>
        <v/>
      </c>
      <c r="M656" s="18" t="str">
        <f>IF($A656="","",IF(K656&lt;=0,"Nil stock",IF($C656="","OK",IF($C656&lt;Settings!$B$4,"Expired",IF(L656&lt;=Settings!$B$5,"Near expiry","OK")))))</f>
        <v/>
      </c>
      <c r="N656" s="22" t="str">
        <f t="shared" si="21"/>
        <v/>
      </c>
      <c r="O656" s="17"/>
    </row>
    <row r="657" spans="1:15" x14ac:dyDescent="0.3">
      <c r="A657" s="17"/>
      <c r="B657" s="17"/>
      <c r="C657" s="20"/>
      <c r="D657" s="17"/>
      <c r="E657" s="17"/>
      <c r="F657" s="20"/>
      <c r="G657" s="17"/>
      <c r="H657" s="21"/>
      <c r="I657" s="21"/>
      <c r="J657" s="18" t="str">
        <f>IF($A657="","",SUMIFS(Issues!$D:$D,Issues!$B:$B,$A657,Issues!$C:$C,$B657))</f>
        <v/>
      </c>
      <c r="K657" s="18" t="str">
        <f t="shared" si="20"/>
        <v/>
      </c>
      <c r="L657" s="18" t="str">
        <f>IF(OR($A657="",$C657=""),"",$C657-Settings!$B$4)</f>
        <v/>
      </c>
      <c r="M657" s="18" t="str">
        <f>IF($A657="","",IF(K657&lt;=0,"Nil stock",IF($C657="","OK",IF($C657&lt;Settings!$B$4,"Expired",IF(L657&lt;=Settings!$B$5,"Near expiry","OK")))))</f>
        <v/>
      </c>
      <c r="N657" s="22" t="str">
        <f t="shared" si="21"/>
        <v/>
      </c>
      <c r="O657" s="17"/>
    </row>
    <row r="658" spans="1:15" x14ac:dyDescent="0.3">
      <c r="A658" s="17"/>
      <c r="B658" s="17"/>
      <c r="C658" s="20"/>
      <c r="D658" s="17"/>
      <c r="E658" s="17"/>
      <c r="F658" s="20"/>
      <c r="G658" s="17"/>
      <c r="H658" s="21"/>
      <c r="I658" s="21"/>
      <c r="J658" s="18" t="str">
        <f>IF($A658="","",SUMIFS(Issues!$D:$D,Issues!$B:$B,$A658,Issues!$C:$C,$B658))</f>
        <v/>
      </c>
      <c r="K658" s="18" t="str">
        <f t="shared" si="20"/>
        <v/>
      </c>
      <c r="L658" s="18" t="str">
        <f>IF(OR($A658="",$C658=""),"",$C658-Settings!$B$4)</f>
        <v/>
      </c>
      <c r="M658" s="18" t="str">
        <f>IF($A658="","",IF(K658&lt;=0,"Nil stock",IF($C658="","OK",IF($C658&lt;Settings!$B$4,"Expired",IF(L658&lt;=Settings!$B$5,"Near expiry","OK")))))</f>
        <v/>
      </c>
      <c r="N658" s="22" t="str">
        <f t="shared" si="21"/>
        <v/>
      </c>
      <c r="O658" s="17"/>
    </row>
    <row r="659" spans="1:15" x14ac:dyDescent="0.3">
      <c r="A659" s="17"/>
      <c r="B659" s="17"/>
      <c r="C659" s="20"/>
      <c r="D659" s="17"/>
      <c r="E659" s="17"/>
      <c r="F659" s="20"/>
      <c r="G659" s="17"/>
      <c r="H659" s="21"/>
      <c r="I659" s="21"/>
      <c r="J659" s="18" t="str">
        <f>IF($A659="","",SUMIFS(Issues!$D:$D,Issues!$B:$B,$A659,Issues!$C:$C,$B659))</f>
        <v/>
      </c>
      <c r="K659" s="18" t="str">
        <f t="shared" si="20"/>
        <v/>
      </c>
      <c r="L659" s="18" t="str">
        <f>IF(OR($A659="",$C659=""),"",$C659-Settings!$B$4)</f>
        <v/>
      </c>
      <c r="M659" s="18" t="str">
        <f>IF($A659="","",IF(K659&lt;=0,"Nil stock",IF($C659="","OK",IF($C659&lt;Settings!$B$4,"Expired",IF(L659&lt;=Settings!$B$5,"Near expiry","OK")))))</f>
        <v/>
      </c>
      <c r="N659" s="22" t="str">
        <f t="shared" si="21"/>
        <v/>
      </c>
      <c r="O659" s="17"/>
    </row>
    <row r="660" spans="1:15" x14ac:dyDescent="0.3">
      <c r="A660" s="17"/>
      <c r="B660" s="17"/>
      <c r="C660" s="20"/>
      <c r="D660" s="17"/>
      <c r="E660" s="17"/>
      <c r="F660" s="20"/>
      <c r="G660" s="17"/>
      <c r="H660" s="21"/>
      <c r="I660" s="21"/>
      <c r="J660" s="18" t="str">
        <f>IF($A660="","",SUMIFS(Issues!$D:$D,Issues!$B:$B,$A660,Issues!$C:$C,$B660))</f>
        <v/>
      </c>
      <c r="K660" s="18" t="str">
        <f t="shared" si="20"/>
        <v/>
      </c>
      <c r="L660" s="18" t="str">
        <f>IF(OR($A660="",$C660=""),"",$C660-Settings!$B$4)</f>
        <v/>
      </c>
      <c r="M660" s="18" t="str">
        <f>IF($A660="","",IF(K660&lt;=0,"Nil stock",IF($C660="","OK",IF($C660&lt;Settings!$B$4,"Expired",IF(L660&lt;=Settings!$B$5,"Near expiry","OK")))))</f>
        <v/>
      </c>
      <c r="N660" s="22" t="str">
        <f t="shared" si="21"/>
        <v/>
      </c>
      <c r="O660" s="17"/>
    </row>
    <row r="661" spans="1:15" x14ac:dyDescent="0.3">
      <c r="A661" s="17"/>
      <c r="B661" s="17"/>
      <c r="C661" s="20"/>
      <c r="D661" s="17"/>
      <c r="E661" s="17"/>
      <c r="F661" s="20"/>
      <c r="G661" s="17"/>
      <c r="H661" s="21"/>
      <c r="I661" s="21"/>
      <c r="J661" s="18" t="str">
        <f>IF($A661="","",SUMIFS(Issues!$D:$D,Issues!$B:$B,$A661,Issues!$C:$C,$B661))</f>
        <v/>
      </c>
      <c r="K661" s="18" t="str">
        <f t="shared" si="20"/>
        <v/>
      </c>
      <c r="L661" s="18" t="str">
        <f>IF(OR($A661="",$C661=""),"",$C661-Settings!$B$4)</f>
        <v/>
      </c>
      <c r="M661" s="18" t="str">
        <f>IF($A661="","",IF(K661&lt;=0,"Nil stock",IF($C661="","OK",IF($C661&lt;Settings!$B$4,"Expired",IF(L661&lt;=Settings!$B$5,"Near expiry","OK")))))</f>
        <v/>
      </c>
      <c r="N661" s="22" t="str">
        <f t="shared" si="21"/>
        <v/>
      </c>
      <c r="O661" s="17"/>
    </row>
    <row r="662" spans="1:15" x14ac:dyDescent="0.3">
      <c r="A662" s="17"/>
      <c r="B662" s="17"/>
      <c r="C662" s="20"/>
      <c r="D662" s="17"/>
      <c r="E662" s="17"/>
      <c r="F662" s="20"/>
      <c r="G662" s="17"/>
      <c r="H662" s="21"/>
      <c r="I662" s="21"/>
      <c r="J662" s="18" t="str">
        <f>IF($A662="","",SUMIFS(Issues!$D:$D,Issues!$B:$B,$A662,Issues!$C:$C,$B662))</f>
        <v/>
      </c>
      <c r="K662" s="18" t="str">
        <f t="shared" si="20"/>
        <v/>
      </c>
      <c r="L662" s="18" t="str">
        <f>IF(OR($A662="",$C662=""),"",$C662-Settings!$B$4)</f>
        <v/>
      </c>
      <c r="M662" s="18" t="str">
        <f>IF($A662="","",IF(K662&lt;=0,"Nil stock",IF($C662="","OK",IF($C662&lt;Settings!$B$4,"Expired",IF(L662&lt;=Settings!$B$5,"Near expiry","OK")))))</f>
        <v/>
      </c>
      <c r="N662" s="22" t="str">
        <f t="shared" si="21"/>
        <v/>
      </c>
      <c r="O662" s="17"/>
    </row>
    <row r="663" spans="1:15" x14ac:dyDescent="0.3">
      <c r="A663" s="17"/>
      <c r="B663" s="17"/>
      <c r="C663" s="20"/>
      <c r="D663" s="17"/>
      <c r="E663" s="17"/>
      <c r="F663" s="20"/>
      <c r="G663" s="17"/>
      <c r="H663" s="21"/>
      <c r="I663" s="21"/>
      <c r="J663" s="18" t="str">
        <f>IF($A663="","",SUMIFS(Issues!$D:$D,Issues!$B:$B,$A663,Issues!$C:$C,$B663))</f>
        <v/>
      </c>
      <c r="K663" s="18" t="str">
        <f t="shared" si="20"/>
        <v/>
      </c>
      <c r="L663" s="18" t="str">
        <f>IF(OR($A663="",$C663=""),"",$C663-Settings!$B$4)</f>
        <v/>
      </c>
      <c r="M663" s="18" t="str">
        <f>IF($A663="","",IF(K663&lt;=0,"Nil stock",IF($C663="","OK",IF($C663&lt;Settings!$B$4,"Expired",IF(L663&lt;=Settings!$B$5,"Near expiry","OK")))))</f>
        <v/>
      </c>
      <c r="N663" s="22" t="str">
        <f t="shared" si="21"/>
        <v/>
      </c>
      <c r="O663" s="17"/>
    </row>
    <row r="664" spans="1:15" x14ac:dyDescent="0.3">
      <c r="A664" s="17"/>
      <c r="B664" s="17"/>
      <c r="C664" s="20"/>
      <c r="D664" s="17"/>
      <c r="E664" s="17"/>
      <c r="F664" s="20"/>
      <c r="G664" s="17"/>
      <c r="H664" s="21"/>
      <c r="I664" s="21"/>
      <c r="J664" s="18" t="str">
        <f>IF($A664="","",SUMIFS(Issues!$D:$D,Issues!$B:$B,$A664,Issues!$C:$C,$B664))</f>
        <v/>
      </c>
      <c r="K664" s="18" t="str">
        <f t="shared" si="20"/>
        <v/>
      </c>
      <c r="L664" s="18" t="str">
        <f>IF(OR($A664="",$C664=""),"",$C664-Settings!$B$4)</f>
        <v/>
      </c>
      <c r="M664" s="18" t="str">
        <f>IF($A664="","",IF(K664&lt;=0,"Nil stock",IF($C664="","OK",IF($C664&lt;Settings!$B$4,"Expired",IF(L664&lt;=Settings!$B$5,"Near expiry","OK")))))</f>
        <v/>
      </c>
      <c r="N664" s="22" t="str">
        <f t="shared" si="21"/>
        <v/>
      </c>
      <c r="O664" s="17"/>
    </row>
    <row r="665" spans="1:15" x14ac:dyDescent="0.3">
      <c r="A665" s="17"/>
      <c r="B665" s="17"/>
      <c r="C665" s="20"/>
      <c r="D665" s="17"/>
      <c r="E665" s="17"/>
      <c r="F665" s="20"/>
      <c r="G665" s="17"/>
      <c r="H665" s="21"/>
      <c r="I665" s="21"/>
      <c r="J665" s="18" t="str">
        <f>IF($A665="","",SUMIFS(Issues!$D:$D,Issues!$B:$B,$A665,Issues!$C:$C,$B665))</f>
        <v/>
      </c>
      <c r="K665" s="18" t="str">
        <f t="shared" si="20"/>
        <v/>
      </c>
      <c r="L665" s="18" t="str">
        <f>IF(OR($A665="",$C665=""),"",$C665-Settings!$B$4)</f>
        <v/>
      </c>
      <c r="M665" s="18" t="str">
        <f>IF($A665="","",IF(K665&lt;=0,"Nil stock",IF($C665="","OK",IF($C665&lt;Settings!$B$4,"Expired",IF(L665&lt;=Settings!$B$5,"Near expiry","OK")))))</f>
        <v/>
      </c>
      <c r="N665" s="22" t="str">
        <f t="shared" si="21"/>
        <v/>
      </c>
      <c r="O665" s="17"/>
    </row>
    <row r="666" spans="1:15" x14ac:dyDescent="0.3">
      <c r="A666" s="17"/>
      <c r="B666" s="17"/>
      <c r="C666" s="20"/>
      <c r="D666" s="17"/>
      <c r="E666" s="17"/>
      <c r="F666" s="20"/>
      <c r="G666" s="17"/>
      <c r="H666" s="21"/>
      <c r="I666" s="21"/>
      <c r="J666" s="18" t="str">
        <f>IF($A666="","",SUMIFS(Issues!$D:$D,Issues!$B:$B,$A666,Issues!$C:$C,$B666))</f>
        <v/>
      </c>
      <c r="K666" s="18" t="str">
        <f t="shared" si="20"/>
        <v/>
      </c>
      <c r="L666" s="18" t="str">
        <f>IF(OR($A666="",$C666=""),"",$C666-Settings!$B$4)</f>
        <v/>
      </c>
      <c r="M666" s="18" t="str">
        <f>IF($A666="","",IF(K666&lt;=0,"Nil stock",IF($C666="","OK",IF($C666&lt;Settings!$B$4,"Expired",IF(L666&lt;=Settings!$B$5,"Near expiry","OK")))))</f>
        <v/>
      </c>
      <c r="N666" s="22" t="str">
        <f t="shared" si="21"/>
        <v/>
      </c>
      <c r="O666" s="17"/>
    </row>
    <row r="667" spans="1:15" x14ac:dyDescent="0.3">
      <c r="A667" s="17"/>
      <c r="B667" s="17"/>
      <c r="C667" s="20"/>
      <c r="D667" s="17"/>
      <c r="E667" s="17"/>
      <c r="F667" s="20"/>
      <c r="G667" s="17"/>
      <c r="H667" s="21"/>
      <c r="I667" s="21"/>
      <c r="J667" s="18" t="str">
        <f>IF($A667="","",SUMIFS(Issues!$D:$D,Issues!$B:$B,$A667,Issues!$C:$C,$B667))</f>
        <v/>
      </c>
      <c r="K667" s="18" t="str">
        <f t="shared" si="20"/>
        <v/>
      </c>
      <c r="L667" s="18" t="str">
        <f>IF(OR($A667="",$C667=""),"",$C667-Settings!$B$4)</f>
        <v/>
      </c>
      <c r="M667" s="18" t="str">
        <f>IF($A667="","",IF(K667&lt;=0,"Nil stock",IF($C667="","OK",IF($C667&lt;Settings!$B$4,"Expired",IF(L667&lt;=Settings!$B$5,"Near expiry","OK")))))</f>
        <v/>
      </c>
      <c r="N667" s="22" t="str">
        <f t="shared" si="21"/>
        <v/>
      </c>
      <c r="O667" s="17"/>
    </row>
    <row r="668" spans="1:15" x14ac:dyDescent="0.3">
      <c r="A668" s="17"/>
      <c r="B668" s="17"/>
      <c r="C668" s="20"/>
      <c r="D668" s="17"/>
      <c r="E668" s="17"/>
      <c r="F668" s="20"/>
      <c r="G668" s="17"/>
      <c r="H668" s="21"/>
      <c r="I668" s="21"/>
      <c r="J668" s="18" t="str">
        <f>IF($A668="","",SUMIFS(Issues!$D:$D,Issues!$B:$B,$A668,Issues!$C:$C,$B668))</f>
        <v/>
      </c>
      <c r="K668" s="18" t="str">
        <f t="shared" si="20"/>
        <v/>
      </c>
      <c r="L668" s="18" t="str">
        <f>IF(OR($A668="",$C668=""),"",$C668-Settings!$B$4)</f>
        <v/>
      </c>
      <c r="M668" s="18" t="str">
        <f>IF($A668="","",IF(K668&lt;=0,"Nil stock",IF($C668="","OK",IF($C668&lt;Settings!$B$4,"Expired",IF(L668&lt;=Settings!$B$5,"Near expiry","OK")))))</f>
        <v/>
      </c>
      <c r="N668" s="22" t="str">
        <f t="shared" si="21"/>
        <v/>
      </c>
      <c r="O668" s="17"/>
    </row>
    <row r="669" spans="1:15" x14ac:dyDescent="0.3">
      <c r="A669" s="17"/>
      <c r="B669" s="17"/>
      <c r="C669" s="20"/>
      <c r="D669" s="17"/>
      <c r="E669" s="17"/>
      <c r="F669" s="20"/>
      <c r="G669" s="17"/>
      <c r="H669" s="21"/>
      <c r="I669" s="21"/>
      <c r="J669" s="18" t="str">
        <f>IF($A669="","",SUMIFS(Issues!$D:$D,Issues!$B:$B,$A669,Issues!$C:$C,$B669))</f>
        <v/>
      </c>
      <c r="K669" s="18" t="str">
        <f t="shared" si="20"/>
        <v/>
      </c>
      <c r="L669" s="18" t="str">
        <f>IF(OR($A669="",$C669=""),"",$C669-Settings!$B$4)</f>
        <v/>
      </c>
      <c r="M669" s="18" t="str">
        <f>IF($A669="","",IF(K669&lt;=0,"Nil stock",IF($C669="","OK",IF($C669&lt;Settings!$B$4,"Expired",IF(L669&lt;=Settings!$B$5,"Near expiry","OK")))))</f>
        <v/>
      </c>
      <c r="N669" s="22" t="str">
        <f t="shared" si="21"/>
        <v/>
      </c>
      <c r="O669" s="17"/>
    </row>
    <row r="670" spans="1:15" x14ac:dyDescent="0.3">
      <c r="A670" s="17"/>
      <c r="B670" s="17"/>
      <c r="C670" s="20"/>
      <c r="D670" s="17"/>
      <c r="E670" s="17"/>
      <c r="F670" s="20"/>
      <c r="G670" s="17"/>
      <c r="H670" s="21"/>
      <c r="I670" s="21"/>
      <c r="J670" s="18" t="str">
        <f>IF($A670="","",SUMIFS(Issues!$D:$D,Issues!$B:$B,$A670,Issues!$C:$C,$B670))</f>
        <v/>
      </c>
      <c r="K670" s="18" t="str">
        <f t="shared" si="20"/>
        <v/>
      </c>
      <c r="L670" s="18" t="str">
        <f>IF(OR($A670="",$C670=""),"",$C670-Settings!$B$4)</f>
        <v/>
      </c>
      <c r="M670" s="18" t="str">
        <f>IF($A670="","",IF(K670&lt;=0,"Nil stock",IF($C670="","OK",IF($C670&lt;Settings!$B$4,"Expired",IF(L670&lt;=Settings!$B$5,"Near expiry","OK")))))</f>
        <v/>
      </c>
      <c r="N670" s="22" t="str">
        <f t="shared" si="21"/>
        <v/>
      </c>
      <c r="O670" s="17"/>
    </row>
    <row r="671" spans="1:15" x14ac:dyDescent="0.3">
      <c r="A671" s="17"/>
      <c r="B671" s="17"/>
      <c r="C671" s="20"/>
      <c r="D671" s="17"/>
      <c r="E671" s="17"/>
      <c r="F671" s="20"/>
      <c r="G671" s="17"/>
      <c r="H671" s="21"/>
      <c r="I671" s="21"/>
      <c r="J671" s="18" t="str">
        <f>IF($A671="","",SUMIFS(Issues!$D:$D,Issues!$B:$B,$A671,Issues!$C:$C,$B671))</f>
        <v/>
      </c>
      <c r="K671" s="18" t="str">
        <f t="shared" si="20"/>
        <v/>
      </c>
      <c r="L671" s="18" t="str">
        <f>IF(OR($A671="",$C671=""),"",$C671-Settings!$B$4)</f>
        <v/>
      </c>
      <c r="M671" s="18" t="str">
        <f>IF($A671="","",IF(K671&lt;=0,"Nil stock",IF($C671="","OK",IF($C671&lt;Settings!$B$4,"Expired",IF(L671&lt;=Settings!$B$5,"Near expiry","OK")))))</f>
        <v/>
      </c>
      <c r="N671" s="22" t="str">
        <f t="shared" si="21"/>
        <v/>
      </c>
      <c r="O671" s="17"/>
    </row>
    <row r="672" spans="1:15" x14ac:dyDescent="0.3">
      <c r="A672" s="17"/>
      <c r="B672" s="17"/>
      <c r="C672" s="20"/>
      <c r="D672" s="17"/>
      <c r="E672" s="17"/>
      <c r="F672" s="20"/>
      <c r="G672" s="17"/>
      <c r="H672" s="21"/>
      <c r="I672" s="21"/>
      <c r="J672" s="18" t="str">
        <f>IF($A672="","",SUMIFS(Issues!$D:$D,Issues!$B:$B,$A672,Issues!$C:$C,$B672))</f>
        <v/>
      </c>
      <c r="K672" s="18" t="str">
        <f t="shared" si="20"/>
        <v/>
      </c>
      <c r="L672" s="18" t="str">
        <f>IF(OR($A672="",$C672=""),"",$C672-Settings!$B$4)</f>
        <v/>
      </c>
      <c r="M672" s="18" t="str">
        <f>IF($A672="","",IF(K672&lt;=0,"Nil stock",IF($C672="","OK",IF($C672&lt;Settings!$B$4,"Expired",IF(L672&lt;=Settings!$B$5,"Near expiry","OK")))))</f>
        <v/>
      </c>
      <c r="N672" s="22" t="str">
        <f t="shared" si="21"/>
        <v/>
      </c>
      <c r="O672" s="17"/>
    </row>
    <row r="673" spans="1:15" x14ac:dyDescent="0.3">
      <c r="A673" s="17"/>
      <c r="B673" s="17"/>
      <c r="C673" s="20"/>
      <c r="D673" s="17"/>
      <c r="E673" s="17"/>
      <c r="F673" s="20"/>
      <c r="G673" s="17"/>
      <c r="H673" s="21"/>
      <c r="I673" s="21"/>
      <c r="J673" s="18" t="str">
        <f>IF($A673="","",SUMIFS(Issues!$D:$D,Issues!$B:$B,$A673,Issues!$C:$C,$B673))</f>
        <v/>
      </c>
      <c r="K673" s="18" t="str">
        <f t="shared" si="20"/>
        <v/>
      </c>
      <c r="L673" s="18" t="str">
        <f>IF(OR($A673="",$C673=""),"",$C673-Settings!$B$4)</f>
        <v/>
      </c>
      <c r="M673" s="18" t="str">
        <f>IF($A673="","",IF(K673&lt;=0,"Nil stock",IF($C673="","OK",IF($C673&lt;Settings!$B$4,"Expired",IF(L673&lt;=Settings!$B$5,"Near expiry","OK")))))</f>
        <v/>
      </c>
      <c r="N673" s="22" t="str">
        <f t="shared" si="21"/>
        <v/>
      </c>
      <c r="O673" s="17"/>
    </row>
    <row r="674" spans="1:15" x14ac:dyDescent="0.3">
      <c r="A674" s="17"/>
      <c r="B674" s="17"/>
      <c r="C674" s="20"/>
      <c r="D674" s="17"/>
      <c r="E674" s="17"/>
      <c r="F674" s="20"/>
      <c r="G674" s="17"/>
      <c r="H674" s="21"/>
      <c r="I674" s="21"/>
      <c r="J674" s="18" t="str">
        <f>IF($A674="","",SUMIFS(Issues!$D:$D,Issues!$B:$B,$A674,Issues!$C:$C,$B674))</f>
        <v/>
      </c>
      <c r="K674" s="18" t="str">
        <f t="shared" si="20"/>
        <v/>
      </c>
      <c r="L674" s="18" t="str">
        <f>IF(OR($A674="",$C674=""),"",$C674-Settings!$B$4)</f>
        <v/>
      </c>
      <c r="M674" s="18" t="str">
        <f>IF($A674="","",IF(K674&lt;=0,"Nil stock",IF($C674="","OK",IF($C674&lt;Settings!$B$4,"Expired",IF(L674&lt;=Settings!$B$5,"Near expiry","OK")))))</f>
        <v/>
      </c>
      <c r="N674" s="22" t="str">
        <f t="shared" si="21"/>
        <v/>
      </c>
      <c r="O674" s="17"/>
    </row>
    <row r="675" spans="1:15" x14ac:dyDescent="0.3">
      <c r="A675" s="17"/>
      <c r="B675" s="17"/>
      <c r="C675" s="20"/>
      <c r="D675" s="17"/>
      <c r="E675" s="17"/>
      <c r="F675" s="20"/>
      <c r="G675" s="17"/>
      <c r="H675" s="21"/>
      <c r="I675" s="21"/>
      <c r="J675" s="18" t="str">
        <f>IF($A675="","",SUMIFS(Issues!$D:$D,Issues!$B:$B,$A675,Issues!$C:$C,$B675))</f>
        <v/>
      </c>
      <c r="K675" s="18" t="str">
        <f t="shared" si="20"/>
        <v/>
      </c>
      <c r="L675" s="18" t="str">
        <f>IF(OR($A675="",$C675=""),"",$C675-Settings!$B$4)</f>
        <v/>
      </c>
      <c r="M675" s="18" t="str">
        <f>IF($A675="","",IF(K675&lt;=0,"Nil stock",IF($C675="","OK",IF($C675&lt;Settings!$B$4,"Expired",IF(L675&lt;=Settings!$B$5,"Near expiry","OK")))))</f>
        <v/>
      </c>
      <c r="N675" s="22" t="str">
        <f t="shared" si="21"/>
        <v/>
      </c>
      <c r="O675" s="17"/>
    </row>
    <row r="676" spans="1:15" x14ac:dyDescent="0.3">
      <c r="A676" s="17"/>
      <c r="B676" s="17"/>
      <c r="C676" s="20"/>
      <c r="D676" s="17"/>
      <c r="E676" s="17"/>
      <c r="F676" s="20"/>
      <c r="G676" s="17"/>
      <c r="H676" s="21"/>
      <c r="I676" s="21"/>
      <c r="J676" s="18" t="str">
        <f>IF($A676="","",SUMIFS(Issues!$D:$D,Issues!$B:$B,$A676,Issues!$C:$C,$B676))</f>
        <v/>
      </c>
      <c r="K676" s="18" t="str">
        <f t="shared" si="20"/>
        <v/>
      </c>
      <c r="L676" s="18" t="str">
        <f>IF(OR($A676="",$C676=""),"",$C676-Settings!$B$4)</f>
        <v/>
      </c>
      <c r="M676" s="18" t="str">
        <f>IF($A676="","",IF(K676&lt;=0,"Nil stock",IF($C676="","OK",IF($C676&lt;Settings!$B$4,"Expired",IF(L676&lt;=Settings!$B$5,"Near expiry","OK")))))</f>
        <v/>
      </c>
      <c r="N676" s="22" t="str">
        <f t="shared" si="21"/>
        <v/>
      </c>
      <c r="O676" s="17"/>
    </row>
    <row r="677" spans="1:15" x14ac:dyDescent="0.3">
      <c r="A677" s="17"/>
      <c r="B677" s="17"/>
      <c r="C677" s="20"/>
      <c r="D677" s="17"/>
      <c r="E677" s="17"/>
      <c r="F677" s="20"/>
      <c r="G677" s="17"/>
      <c r="H677" s="21"/>
      <c r="I677" s="21"/>
      <c r="J677" s="18" t="str">
        <f>IF($A677="","",SUMIFS(Issues!$D:$D,Issues!$B:$B,$A677,Issues!$C:$C,$B677))</f>
        <v/>
      </c>
      <c r="K677" s="18" t="str">
        <f t="shared" si="20"/>
        <v/>
      </c>
      <c r="L677" s="18" t="str">
        <f>IF(OR($A677="",$C677=""),"",$C677-Settings!$B$4)</f>
        <v/>
      </c>
      <c r="M677" s="18" t="str">
        <f>IF($A677="","",IF(K677&lt;=0,"Nil stock",IF($C677="","OK",IF($C677&lt;Settings!$B$4,"Expired",IF(L677&lt;=Settings!$B$5,"Near expiry","OK")))))</f>
        <v/>
      </c>
      <c r="N677" s="22" t="str">
        <f t="shared" si="21"/>
        <v/>
      </c>
      <c r="O677" s="17"/>
    </row>
    <row r="678" spans="1:15" x14ac:dyDescent="0.3">
      <c r="A678" s="17"/>
      <c r="B678" s="17"/>
      <c r="C678" s="20"/>
      <c r="D678" s="17"/>
      <c r="E678" s="17"/>
      <c r="F678" s="20"/>
      <c r="G678" s="17"/>
      <c r="H678" s="21"/>
      <c r="I678" s="21"/>
      <c r="J678" s="18" t="str">
        <f>IF($A678="","",SUMIFS(Issues!$D:$D,Issues!$B:$B,$A678,Issues!$C:$C,$B678))</f>
        <v/>
      </c>
      <c r="K678" s="18" t="str">
        <f t="shared" si="20"/>
        <v/>
      </c>
      <c r="L678" s="18" t="str">
        <f>IF(OR($A678="",$C678=""),"",$C678-Settings!$B$4)</f>
        <v/>
      </c>
      <c r="M678" s="18" t="str">
        <f>IF($A678="","",IF(K678&lt;=0,"Nil stock",IF($C678="","OK",IF($C678&lt;Settings!$B$4,"Expired",IF(L678&lt;=Settings!$B$5,"Near expiry","OK")))))</f>
        <v/>
      </c>
      <c r="N678" s="22" t="str">
        <f t="shared" si="21"/>
        <v/>
      </c>
      <c r="O678" s="17"/>
    </row>
    <row r="679" spans="1:15" x14ac:dyDescent="0.3">
      <c r="A679" s="17"/>
      <c r="B679" s="17"/>
      <c r="C679" s="20"/>
      <c r="D679" s="17"/>
      <c r="E679" s="17"/>
      <c r="F679" s="20"/>
      <c r="G679" s="17"/>
      <c r="H679" s="21"/>
      <c r="I679" s="21"/>
      <c r="J679" s="18" t="str">
        <f>IF($A679="","",SUMIFS(Issues!$D:$D,Issues!$B:$B,$A679,Issues!$C:$C,$B679))</f>
        <v/>
      </c>
      <c r="K679" s="18" t="str">
        <f t="shared" si="20"/>
        <v/>
      </c>
      <c r="L679" s="18" t="str">
        <f>IF(OR($A679="",$C679=""),"",$C679-Settings!$B$4)</f>
        <v/>
      </c>
      <c r="M679" s="18" t="str">
        <f>IF($A679="","",IF(K679&lt;=0,"Nil stock",IF($C679="","OK",IF($C679&lt;Settings!$B$4,"Expired",IF(L679&lt;=Settings!$B$5,"Near expiry","OK")))))</f>
        <v/>
      </c>
      <c r="N679" s="22" t="str">
        <f t="shared" si="21"/>
        <v/>
      </c>
      <c r="O679" s="17"/>
    </row>
    <row r="680" spans="1:15" x14ac:dyDescent="0.3">
      <c r="A680" s="17"/>
      <c r="B680" s="17"/>
      <c r="C680" s="20"/>
      <c r="D680" s="17"/>
      <c r="E680" s="17"/>
      <c r="F680" s="20"/>
      <c r="G680" s="17"/>
      <c r="H680" s="21"/>
      <c r="I680" s="21"/>
      <c r="J680" s="18" t="str">
        <f>IF($A680="","",SUMIFS(Issues!$D:$D,Issues!$B:$B,$A680,Issues!$C:$C,$B680))</f>
        <v/>
      </c>
      <c r="K680" s="18" t="str">
        <f t="shared" si="20"/>
        <v/>
      </c>
      <c r="L680" s="18" t="str">
        <f>IF(OR($A680="",$C680=""),"",$C680-Settings!$B$4)</f>
        <v/>
      </c>
      <c r="M680" s="18" t="str">
        <f>IF($A680="","",IF(K680&lt;=0,"Nil stock",IF($C680="","OK",IF($C680&lt;Settings!$B$4,"Expired",IF(L680&lt;=Settings!$B$5,"Near expiry","OK")))))</f>
        <v/>
      </c>
      <c r="N680" s="22" t="str">
        <f t="shared" si="21"/>
        <v/>
      </c>
      <c r="O680" s="17"/>
    </row>
    <row r="681" spans="1:15" x14ac:dyDescent="0.3">
      <c r="A681" s="17"/>
      <c r="B681" s="17"/>
      <c r="C681" s="20"/>
      <c r="D681" s="17"/>
      <c r="E681" s="17"/>
      <c r="F681" s="20"/>
      <c r="G681" s="17"/>
      <c r="H681" s="21"/>
      <c r="I681" s="21"/>
      <c r="J681" s="18" t="str">
        <f>IF($A681="","",SUMIFS(Issues!$D:$D,Issues!$B:$B,$A681,Issues!$C:$C,$B681))</f>
        <v/>
      </c>
      <c r="K681" s="18" t="str">
        <f t="shared" si="20"/>
        <v/>
      </c>
      <c r="L681" s="18" t="str">
        <f>IF(OR($A681="",$C681=""),"",$C681-Settings!$B$4)</f>
        <v/>
      </c>
      <c r="M681" s="18" t="str">
        <f>IF($A681="","",IF(K681&lt;=0,"Nil stock",IF($C681="","OK",IF($C681&lt;Settings!$B$4,"Expired",IF(L681&lt;=Settings!$B$5,"Near expiry","OK")))))</f>
        <v/>
      </c>
      <c r="N681" s="22" t="str">
        <f t="shared" si="21"/>
        <v/>
      </c>
      <c r="O681" s="17"/>
    </row>
    <row r="682" spans="1:15" x14ac:dyDescent="0.3">
      <c r="A682" s="17"/>
      <c r="B682" s="17"/>
      <c r="C682" s="20"/>
      <c r="D682" s="17"/>
      <c r="E682" s="17"/>
      <c r="F682" s="20"/>
      <c r="G682" s="17"/>
      <c r="H682" s="21"/>
      <c r="I682" s="21"/>
      <c r="J682" s="18" t="str">
        <f>IF($A682="","",SUMIFS(Issues!$D:$D,Issues!$B:$B,$A682,Issues!$C:$C,$B682))</f>
        <v/>
      </c>
      <c r="K682" s="18" t="str">
        <f t="shared" si="20"/>
        <v/>
      </c>
      <c r="L682" s="18" t="str">
        <f>IF(OR($A682="",$C682=""),"",$C682-Settings!$B$4)</f>
        <v/>
      </c>
      <c r="M682" s="18" t="str">
        <f>IF($A682="","",IF(K682&lt;=0,"Nil stock",IF($C682="","OK",IF($C682&lt;Settings!$B$4,"Expired",IF(L682&lt;=Settings!$B$5,"Near expiry","OK")))))</f>
        <v/>
      </c>
      <c r="N682" s="22" t="str">
        <f t="shared" si="21"/>
        <v/>
      </c>
      <c r="O682" s="17"/>
    </row>
    <row r="683" spans="1:15" x14ac:dyDescent="0.3">
      <c r="A683" s="17"/>
      <c r="B683" s="17"/>
      <c r="C683" s="20"/>
      <c r="D683" s="17"/>
      <c r="E683" s="17"/>
      <c r="F683" s="20"/>
      <c r="G683" s="17"/>
      <c r="H683" s="21"/>
      <c r="I683" s="21"/>
      <c r="J683" s="18" t="str">
        <f>IF($A683="","",SUMIFS(Issues!$D:$D,Issues!$B:$B,$A683,Issues!$C:$C,$B683))</f>
        <v/>
      </c>
      <c r="K683" s="18" t="str">
        <f t="shared" si="20"/>
        <v/>
      </c>
      <c r="L683" s="18" t="str">
        <f>IF(OR($A683="",$C683=""),"",$C683-Settings!$B$4)</f>
        <v/>
      </c>
      <c r="M683" s="18" t="str">
        <f>IF($A683="","",IF(K683&lt;=0,"Nil stock",IF($C683="","OK",IF($C683&lt;Settings!$B$4,"Expired",IF(L683&lt;=Settings!$B$5,"Near expiry","OK")))))</f>
        <v/>
      </c>
      <c r="N683" s="22" t="str">
        <f t="shared" si="21"/>
        <v/>
      </c>
      <c r="O683" s="17"/>
    </row>
    <row r="684" spans="1:15" x14ac:dyDescent="0.3">
      <c r="A684" s="17"/>
      <c r="B684" s="17"/>
      <c r="C684" s="20"/>
      <c r="D684" s="17"/>
      <c r="E684" s="17"/>
      <c r="F684" s="20"/>
      <c r="G684" s="17"/>
      <c r="H684" s="21"/>
      <c r="I684" s="21"/>
      <c r="J684" s="18" t="str">
        <f>IF($A684="","",SUMIFS(Issues!$D:$D,Issues!$B:$B,$A684,Issues!$C:$C,$B684))</f>
        <v/>
      </c>
      <c r="K684" s="18" t="str">
        <f t="shared" si="20"/>
        <v/>
      </c>
      <c r="L684" s="18" t="str">
        <f>IF(OR($A684="",$C684=""),"",$C684-Settings!$B$4)</f>
        <v/>
      </c>
      <c r="M684" s="18" t="str">
        <f>IF($A684="","",IF(K684&lt;=0,"Nil stock",IF($C684="","OK",IF($C684&lt;Settings!$B$4,"Expired",IF(L684&lt;=Settings!$B$5,"Near expiry","OK")))))</f>
        <v/>
      </c>
      <c r="N684" s="22" t="str">
        <f t="shared" si="21"/>
        <v/>
      </c>
      <c r="O684" s="17"/>
    </row>
    <row r="685" spans="1:15" x14ac:dyDescent="0.3">
      <c r="A685" s="17"/>
      <c r="B685" s="17"/>
      <c r="C685" s="20"/>
      <c r="D685" s="17"/>
      <c r="E685" s="17"/>
      <c r="F685" s="20"/>
      <c r="G685" s="17"/>
      <c r="H685" s="21"/>
      <c r="I685" s="21"/>
      <c r="J685" s="18" t="str">
        <f>IF($A685="","",SUMIFS(Issues!$D:$D,Issues!$B:$B,$A685,Issues!$C:$C,$B685))</f>
        <v/>
      </c>
      <c r="K685" s="18" t="str">
        <f t="shared" si="20"/>
        <v/>
      </c>
      <c r="L685" s="18" t="str">
        <f>IF(OR($A685="",$C685=""),"",$C685-Settings!$B$4)</f>
        <v/>
      </c>
      <c r="M685" s="18" t="str">
        <f>IF($A685="","",IF(K685&lt;=0,"Nil stock",IF($C685="","OK",IF($C685&lt;Settings!$B$4,"Expired",IF(L685&lt;=Settings!$B$5,"Near expiry","OK")))))</f>
        <v/>
      </c>
      <c r="N685" s="22" t="str">
        <f t="shared" si="21"/>
        <v/>
      </c>
      <c r="O685" s="17"/>
    </row>
    <row r="686" spans="1:15" x14ac:dyDescent="0.3">
      <c r="A686" s="17"/>
      <c r="B686" s="17"/>
      <c r="C686" s="20"/>
      <c r="D686" s="17"/>
      <c r="E686" s="17"/>
      <c r="F686" s="20"/>
      <c r="G686" s="17"/>
      <c r="H686" s="21"/>
      <c r="I686" s="21"/>
      <c r="J686" s="18" t="str">
        <f>IF($A686="","",SUMIFS(Issues!$D:$D,Issues!$B:$B,$A686,Issues!$C:$C,$B686))</f>
        <v/>
      </c>
      <c r="K686" s="18" t="str">
        <f t="shared" si="20"/>
        <v/>
      </c>
      <c r="L686" s="18" t="str">
        <f>IF(OR($A686="",$C686=""),"",$C686-Settings!$B$4)</f>
        <v/>
      </c>
      <c r="M686" s="18" t="str">
        <f>IF($A686="","",IF(K686&lt;=0,"Nil stock",IF($C686="","OK",IF($C686&lt;Settings!$B$4,"Expired",IF(L686&lt;=Settings!$B$5,"Near expiry","OK")))))</f>
        <v/>
      </c>
      <c r="N686" s="22" t="str">
        <f t="shared" si="21"/>
        <v/>
      </c>
      <c r="O686" s="17"/>
    </row>
    <row r="687" spans="1:15" x14ac:dyDescent="0.3">
      <c r="A687" s="17"/>
      <c r="B687" s="17"/>
      <c r="C687" s="20"/>
      <c r="D687" s="17"/>
      <c r="E687" s="17"/>
      <c r="F687" s="20"/>
      <c r="G687" s="17"/>
      <c r="H687" s="21"/>
      <c r="I687" s="21"/>
      <c r="J687" s="18" t="str">
        <f>IF($A687="","",SUMIFS(Issues!$D:$D,Issues!$B:$B,$A687,Issues!$C:$C,$B687))</f>
        <v/>
      </c>
      <c r="K687" s="18" t="str">
        <f t="shared" si="20"/>
        <v/>
      </c>
      <c r="L687" s="18" t="str">
        <f>IF(OR($A687="",$C687=""),"",$C687-Settings!$B$4)</f>
        <v/>
      </c>
      <c r="M687" s="18" t="str">
        <f>IF($A687="","",IF(K687&lt;=0,"Nil stock",IF($C687="","OK",IF($C687&lt;Settings!$B$4,"Expired",IF(L687&lt;=Settings!$B$5,"Near expiry","OK")))))</f>
        <v/>
      </c>
      <c r="N687" s="22" t="str">
        <f t="shared" si="21"/>
        <v/>
      </c>
      <c r="O687" s="17"/>
    </row>
    <row r="688" spans="1:15" x14ac:dyDescent="0.3">
      <c r="A688" s="17"/>
      <c r="B688" s="17"/>
      <c r="C688" s="20"/>
      <c r="D688" s="17"/>
      <c r="E688" s="17"/>
      <c r="F688" s="20"/>
      <c r="G688" s="17"/>
      <c r="H688" s="21"/>
      <c r="I688" s="21"/>
      <c r="J688" s="18" t="str">
        <f>IF($A688="","",SUMIFS(Issues!$D:$D,Issues!$B:$B,$A688,Issues!$C:$C,$B688))</f>
        <v/>
      </c>
      <c r="K688" s="18" t="str">
        <f t="shared" si="20"/>
        <v/>
      </c>
      <c r="L688" s="18" t="str">
        <f>IF(OR($A688="",$C688=""),"",$C688-Settings!$B$4)</f>
        <v/>
      </c>
      <c r="M688" s="18" t="str">
        <f>IF($A688="","",IF(K688&lt;=0,"Nil stock",IF($C688="","OK",IF($C688&lt;Settings!$B$4,"Expired",IF(L688&lt;=Settings!$B$5,"Near expiry","OK")))))</f>
        <v/>
      </c>
      <c r="N688" s="22" t="str">
        <f t="shared" si="21"/>
        <v/>
      </c>
      <c r="O688" s="17"/>
    </row>
    <row r="689" spans="1:15" x14ac:dyDescent="0.3">
      <c r="A689" s="17"/>
      <c r="B689" s="17"/>
      <c r="C689" s="20"/>
      <c r="D689" s="17"/>
      <c r="E689" s="17"/>
      <c r="F689" s="20"/>
      <c r="G689" s="17"/>
      <c r="H689" s="21"/>
      <c r="I689" s="21"/>
      <c r="J689" s="18" t="str">
        <f>IF($A689="","",SUMIFS(Issues!$D:$D,Issues!$B:$B,$A689,Issues!$C:$C,$B689))</f>
        <v/>
      </c>
      <c r="K689" s="18" t="str">
        <f t="shared" si="20"/>
        <v/>
      </c>
      <c r="L689" s="18" t="str">
        <f>IF(OR($A689="",$C689=""),"",$C689-Settings!$B$4)</f>
        <v/>
      </c>
      <c r="M689" s="18" t="str">
        <f>IF($A689="","",IF(K689&lt;=0,"Nil stock",IF($C689="","OK",IF($C689&lt;Settings!$B$4,"Expired",IF(L689&lt;=Settings!$B$5,"Near expiry","OK")))))</f>
        <v/>
      </c>
      <c r="N689" s="22" t="str">
        <f t="shared" si="21"/>
        <v/>
      </c>
      <c r="O689" s="17"/>
    </row>
    <row r="690" spans="1:15" x14ac:dyDescent="0.3">
      <c r="A690" s="17"/>
      <c r="B690" s="17"/>
      <c r="C690" s="20"/>
      <c r="D690" s="17"/>
      <c r="E690" s="17"/>
      <c r="F690" s="20"/>
      <c r="G690" s="17"/>
      <c r="H690" s="21"/>
      <c r="I690" s="21"/>
      <c r="J690" s="18" t="str">
        <f>IF($A690="","",SUMIFS(Issues!$D:$D,Issues!$B:$B,$A690,Issues!$C:$C,$B690))</f>
        <v/>
      </c>
      <c r="K690" s="18" t="str">
        <f t="shared" si="20"/>
        <v/>
      </c>
      <c r="L690" s="18" t="str">
        <f>IF(OR($A690="",$C690=""),"",$C690-Settings!$B$4)</f>
        <v/>
      </c>
      <c r="M690" s="18" t="str">
        <f>IF($A690="","",IF(K690&lt;=0,"Nil stock",IF($C690="","OK",IF($C690&lt;Settings!$B$4,"Expired",IF(L690&lt;=Settings!$B$5,"Near expiry","OK")))))</f>
        <v/>
      </c>
      <c r="N690" s="22" t="str">
        <f t="shared" si="21"/>
        <v/>
      </c>
      <c r="O690" s="17"/>
    </row>
    <row r="691" spans="1:15" x14ac:dyDescent="0.3">
      <c r="A691" s="17"/>
      <c r="B691" s="17"/>
      <c r="C691" s="20"/>
      <c r="D691" s="17"/>
      <c r="E691" s="17"/>
      <c r="F691" s="20"/>
      <c r="G691" s="17"/>
      <c r="H691" s="21"/>
      <c r="I691" s="21"/>
      <c r="J691" s="18" t="str">
        <f>IF($A691="","",SUMIFS(Issues!$D:$D,Issues!$B:$B,$A691,Issues!$C:$C,$B691))</f>
        <v/>
      </c>
      <c r="K691" s="18" t="str">
        <f t="shared" si="20"/>
        <v/>
      </c>
      <c r="L691" s="18" t="str">
        <f>IF(OR($A691="",$C691=""),"",$C691-Settings!$B$4)</f>
        <v/>
      </c>
      <c r="M691" s="18" t="str">
        <f>IF($A691="","",IF(K691&lt;=0,"Nil stock",IF($C691="","OK",IF($C691&lt;Settings!$B$4,"Expired",IF(L691&lt;=Settings!$B$5,"Near expiry","OK")))))</f>
        <v/>
      </c>
      <c r="N691" s="22" t="str">
        <f t="shared" si="21"/>
        <v/>
      </c>
      <c r="O691" s="17"/>
    </row>
    <row r="692" spans="1:15" x14ac:dyDescent="0.3">
      <c r="A692" s="17"/>
      <c r="B692" s="17"/>
      <c r="C692" s="20"/>
      <c r="D692" s="17"/>
      <c r="E692" s="17"/>
      <c r="F692" s="20"/>
      <c r="G692" s="17"/>
      <c r="H692" s="21"/>
      <c r="I692" s="21"/>
      <c r="J692" s="18" t="str">
        <f>IF($A692="","",SUMIFS(Issues!$D:$D,Issues!$B:$B,$A692,Issues!$C:$C,$B692))</f>
        <v/>
      </c>
      <c r="K692" s="18" t="str">
        <f t="shared" si="20"/>
        <v/>
      </c>
      <c r="L692" s="18" t="str">
        <f>IF(OR($A692="",$C692=""),"",$C692-Settings!$B$4)</f>
        <v/>
      </c>
      <c r="M692" s="18" t="str">
        <f>IF($A692="","",IF(K692&lt;=0,"Nil stock",IF($C692="","OK",IF($C692&lt;Settings!$B$4,"Expired",IF(L692&lt;=Settings!$B$5,"Near expiry","OK")))))</f>
        <v/>
      </c>
      <c r="N692" s="22" t="str">
        <f t="shared" si="21"/>
        <v/>
      </c>
      <c r="O692" s="17"/>
    </row>
    <row r="693" spans="1:15" x14ac:dyDescent="0.3">
      <c r="A693" s="17"/>
      <c r="B693" s="17"/>
      <c r="C693" s="20"/>
      <c r="D693" s="17"/>
      <c r="E693" s="17"/>
      <c r="F693" s="20"/>
      <c r="G693" s="17"/>
      <c r="H693" s="21"/>
      <c r="I693" s="21"/>
      <c r="J693" s="18" t="str">
        <f>IF($A693="","",SUMIFS(Issues!$D:$D,Issues!$B:$B,$A693,Issues!$C:$C,$B693))</f>
        <v/>
      </c>
      <c r="K693" s="18" t="str">
        <f t="shared" si="20"/>
        <v/>
      </c>
      <c r="L693" s="18" t="str">
        <f>IF(OR($A693="",$C693=""),"",$C693-Settings!$B$4)</f>
        <v/>
      </c>
      <c r="M693" s="18" t="str">
        <f>IF($A693="","",IF(K693&lt;=0,"Nil stock",IF($C693="","OK",IF($C693&lt;Settings!$B$4,"Expired",IF(L693&lt;=Settings!$B$5,"Near expiry","OK")))))</f>
        <v/>
      </c>
      <c r="N693" s="22" t="str">
        <f t="shared" si="21"/>
        <v/>
      </c>
      <c r="O693" s="17"/>
    </row>
    <row r="694" spans="1:15" x14ac:dyDescent="0.3">
      <c r="A694" s="17"/>
      <c r="B694" s="17"/>
      <c r="C694" s="20"/>
      <c r="D694" s="17"/>
      <c r="E694" s="17"/>
      <c r="F694" s="20"/>
      <c r="G694" s="17"/>
      <c r="H694" s="21"/>
      <c r="I694" s="21"/>
      <c r="J694" s="18" t="str">
        <f>IF($A694="","",SUMIFS(Issues!$D:$D,Issues!$B:$B,$A694,Issues!$C:$C,$B694))</f>
        <v/>
      </c>
      <c r="K694" s="18" t="str">
        <f t="shared" si="20"/>
        <v/>
      </c>
      <c r="L694" s="18" t="str">
        <f>IF(OR($A694="",$C694=""),"",$C694-Settings!$B$4)</f>
        <v/>
      </c>
      <c r="M694" s="18" t="str">
        <f>IF($A694="","",IF(K694&lt;=0,"Nil stock",IF($C694="","OK",IF($C694&lt;Settings!$B$4,"Expired",IF(L694&lt;=Settings!$B$5,"Near expiry","OK")))))</f>
        <v/>
      </c>
      <c r="N694" s="22" t="str">
        <f t="shared" si="21"/>
        <v/>
      </c>
      <c r="O694" s="17"/>
    </row>
    <row r="695" spans="1:15" x14ac:dyDescent="0.3">
      <c r="A695" s="17"/>
      <c r="B695" s="17"/>
      <c r="C695" s="20"/>
      <c r="D695" s="17"/>
      <c r="E695" s="17"/>
      <c r="F695" s="20"/>
      <c r="G695" s="17"/>
      <c r="H695" s="21"/>
      <c r="I695" s="21"/>
      <c r="J695" s="18" t="str">
        <f>IF($A695="","",SUMIFS(Issues!$D:$D,Issues!$B:$B,$A695,Issues!$C:$C,$B695))</f>
        <v/>
      </c>
      <c r="K695" s="18" t="str">
        <f t="shared" si="20"/>
        <v/>
      </c>
      <c r="L695" s="18" t="str">
        <f>IF(OR($A695="",$C695=""),"",$C695-Settings!$B$4)</f>
        <v/>
      </c>
      <c r="M695" s="18" t="str">
        <f>IF($A695="","",IF(K695&lt;=0,"Nil stock",IF($C695="","OK",IF($C695&lt;Settings!$B$4,"Expired",IF(L695&lt;=Settings!$B$5,"Near expiry","OK")))))</f>
        <v/>
      </c>
      <c r="N695" s="22" t="str">
        <f t="shared" si="21"/>
        <v/>
      </c>
      <c r="O695" s="17"/>
    </row>
    <row r="696" spans="1:15" x14ac:dyDescent="0.3">
      <c r="A696" s="17"/>
      <c r="B696" s="17"/>
      <c r="C696" s="20"/>
      <c r="D696" s="17"/>
      <c r="E696" s="17"/>
      <c r="F696" s="20"/>
      <c r="G696" s="17"/>
      <c r="H696" s="21"/>
      <c r="I696" s="21"/>
      <c r="J696" s="18" t="str">
        <f>IF($A696="","",SUMIFS(Issues!$D:$D,Issues!$B:$B,$A696,Issues!$C:$C,$B696))</f>
        <v/>
      </c>
      <c r="K696" s="18" t="str">
        <f t="shared" si="20"/>
        <v/>
      </c>
      <c r="L696" s="18" t="str">
        <f>IF(OR($A696="",$C696=""),"",$C696-Settings!$B$4)</f>
        <v/>
      </c>
      <c r="M696" s="18" t="str">
        <f>IF($A696="","",IF(K696&lt;=0,"Nil stock",IF($C696="","OK",IF($C696&lt;Settings!$B$4,"Expired",IF(L696&lt;=Settings!$B$5,"Near expiry","OK")))))</f>
        <v/>
      </c>
      <c r="N696" s="22" t="str">
        <f t="shared" si="21"/>
        <v/>
      </c>
      <c r="O696" s="17"/>
    </row>
    <row r="697" spans="1:15" x14ac:dyDescent="0.3">
      <c r="A697" s="17"/>
      <c r="B697" s="17"/>
      <c r="C697" s="20"/>
      <c r="D697" s="17"/>
      <c r="E697" s="17"/>
      <c r="F697" s="20"/>
      <c r="G697" s="17"/>
      <c r="H697" s="21"/>
      <c r="I697" s="21"/>
      <c r="J697" s="18" t="str">
        <f>IF($A697="","",SUMIFS(Issues!$D:$D,Issues!$B:$B,$A697,Issues!$C:$C,$B697))</f>
        <v/>
      </c>
      <c r="K697" s="18" t="str">
        <f t="shared" si="20"/>
        <v/>
      </c>
      <c r="L697" s="18" t="str">
        <f>IF(OR($A697="",$C697=""),"",$C697-Settings!$B$4)</f>
        <v/>
      </c>
      <c r="M697" s="18" t="str">
        <f>IF($A697="","",IF(K697&lt;=0,"Nil stock",IF($C697="","OK",IF($C697&lt;Settings!$B$4,"Expired",IF(L697&lt;=Settings!$B$5,"Near expiry","OK")))))</f>
        <v/>
      </c>
      <c r="N697" s="22" t="str">
        <f t="shared" si="21"/>
        <v/>
      </c>
      <c r="O697" s="17"/>
    </row>
    <row r="698" spans="1:15" x14ac:dyDescent="0.3">
      <c r="A698" s="17"/>
      <c r="B698" s="17"/>
      <c r="C698" s="20"/>
      <c r="D698" s="17"/>
      <c r="E698" s="17"/>
      <c r="F698" s="20"/>
      <c r="G698" s="17"/>
      <c r="H698" s="21"/>
      <c r="I698" s="21"/>
      <c r="J698" s="18" t="str">
        <f>IF($A698="","",SUMIFS(Issues!$D:$D,Issues!$B:$B,$A698,Issues!$C:$C,$B698))</f>
        <v/>
      </c>
      <c r="K698" s="18" t="str">
        <f t="shared" si="20"/>
        <v/>
      </c>
      <c r="L698" s="18" t="str">
        <f>IF(OR($A698="",$C698=""),"",$C698-Settings!$B$4)</f>
        <v/>
      </c>
      <c r="M698" s="18" t="str">
        <f>IF($A698="","",IF(K698&lt;=0,"Nil stock",IF($C698="","OK",IF($C698&lt;Settings!$B$4,"Expired",IF(L698&lt;=Settings!$B$5,"Near expiry","OK")))))</f>
        <v/>
      </c>
      <c r="N698" s="22" t="str">
        <f t="shared" si="21"/>
        <v/>
      </c>
      <c r="O698" s="17"/>
    </row>
    <row r="699" spans="1:15" x14ac:dyDescent="0.3">
      <c r="A699" s="17"/>
      <c r="B699" s="17"/>
      <c r="C699" s="20"/>
      <c r="D699" s="17"/>
      <c r="E699" s="17"/>
      <c r="F699" s="20"/>
      <c r="G699" s="17"/>
      <c r="H699" s="21"/>
      <c r="I699" s="21"/>
      <c r="J699" s="18" t="str">
        <f>IF($A699="","",SUMIFS(Issues!$D:$D,Issues!$B:$B,$A699,Issues!$C:$C,$B699))</f>
        <v/>
      </c>
      <c r="K699" s="18" t="str">
        <f t="shared" si="20"/>
        <v/>
      </c>
      <c r="L699" s="18" t="str">
        <f>IF(OR($A699="",$C699=""),"",$C699-Settings!$B$4)</f>
        <v/>
      </c>
      <c r="M699" s="18" t="str">
        <f>IF($A699="","",IF(K699&lt;=0,"Nil stock",IF($C699="","OK",IF($C699&lt;Settings!$B$4,"Expired",IF(L699&lt;=Settings!$B$5,"Near expiry","OK")))))</f>
        <v/>
      </c>
      <c r="N699" s="22" t="str">
        <f t="shared" si="21"/>
        <v/>
      </c>
      <c r="O699" s="17"/>
    </row>
    <row r="700" spans="1:15" x14ac:dyDescent="0.3">
      <c r="A700" s="17"/>
      <c r="B700" s="17"/>
      <c r="C700" s="20"/>
      <c r="D700" s="17"/>
      <c r="E700" s="17"/>
      <c r="F700" s="20"/>
      <c r="G700" s="17"/>
      <c r="H700" s="21"/>
      <c r="I700" s="21"/>
      <c r="J700" s="18" t="str">
        <f>IF($A700="","",SUMIFS(Issues!$D:$D,Issues!$B:$B,$A700,Issues!$C:$C,$B700))</f>
        <v/>
      </c>
      <c r="K700" s="18" t="str">
        <f t="shared" si="20"/>
        <v/>
      </c>
      <c r="L700" s="18" t="str">
        <f>IF(OR($A700="",$C700=""),"",$C700-Settings!$B$4)</f>
        <v/>
      </c>
      <c r="M700" s="18" t="str">
        <f>IF($A700="","",IF(K700&lt;=0,"Nil stock",IF($C700="","OK",IF($C700&lt;Settings!$B$4,"Expired",IF(L700&lt;=Settings!$B$5,"Near expiry","OK")))))</f>
        <v/>
      </c>
      <c r="N700" s="22" t="str">
        <f t="shared" si="21"/>
        <v/>
      </c>
      <c r="O700" s="17"/>
    </row>
    <row r="701" spans="1:15" x14ac:dyDescent="0.3">
      <c r="A701" s="17"/>
      <c r="B701" s="17"/>
      <c r="C701" s="20"/>
      <c r="D701" s="17"/>
      <c r="E701" s="17"/>
      <c r="F701" s="20"/>
      <c r="G701" s="17"/>
      <c r="H701" s="21"/>
      <c r="I701" s="21"/>
      <c r="J701" s="18" t="str">
        <f>IF($A701="","",SUMIFS(Issues!$D:$D,Issues!$B:$B,$A701,Issues!$C:$C,$B701))</f>
        <v/>
      </c>
      <c r="K701" s="18" t="str">
        <f t="shared" si="20"/>
        <v/>
      </c>
      <c r="L701" s="18" t="str">
        <f>IF(OR($A701="",$C701=""),"",$C701-Settings!$B$4)</f>
        <v/>
      </c>
      <c r="M701" s="18" t="str">
        <f>IF($A701="","",IF(K701&lt;=0,"Nil stock",IF($C701="","OK",IF($C701&lt;Settings!$B$4,"Expired",IF(L701&lt;=Settings!$B$5,"Near expiry","OK")))))</f>
        <v/>
      </c>
      <c r="N701" s="22" t="str">
        <f t="shared" si="21"/>
        <v/>
      </c>
      <c r="O701" s="17"/>
    </row>
    <row r="702" spans="1:15" x14ac:dyDescent="0.3">
      <c r="A702" s="17"/>
      <c r="B702" s="17"/>
      <c r="C702" s="20"/>
      <c r="D702" s="17"/>
      <c r="E702" s="17"/>
      <c r="F702" s="20"/>
      <c r="G702" s="17"/>
      <c r="H702" s="21"/>
      <c r="I702" s="21"/>
      <c r="J702" s="18" t="str">
        <f>IF($A702="","",SUMIFS(Issues!$D:$D,Issues!$B:$B,$A702,Issues!$C:$C,$B702))</f>
        <v/>
      </c>
      <c r="K702" s="18" t="str">
        <f t="shared" si="20"/>
        <v/>
      </c>
      <c r="L702" s="18" t="str">
        <f>IF(OR($A702="",$C702=""),"",$C702-Settings!$B$4)</f>
        <v/>
      </c>
      <c r="M702" s="18" t="str">
        <f>IF($A702="","",IF(K702&lt;=0,"Nil stock",IF($C702="","OK",IF($C702&lt;Settings!$B$4,"Expired",IF(L702&lt;=Settings!$B$5,"Near expiry","OK")))))</f>
        <v/>
      </c>
      <c r="N702" s="22" t="str">
        <f t="shared" si="21"/>
        <v/>
      </c>
      <c r="O702" s="17"/>
    </row>
    <row r="703" spans="1:15" x14ac:dyDescent="0.3">
      <c r="A703" s="17"/>
      <c r="B703" s="17"/>
      <c r="C703" s="20"/>
      <c r="D703" s="17"/>
      <c r="E703" s="17"/>
      <c r="F703" s="20"/>
      <c r="G703" s="17"/>
      <c r="H703" s="21"/>
      <c r="I703" s="21"/>
      <c r="J703" s="18" t="str">
        <f>IF($A703="","",SUMIFS(Issues!$D:$D,Issues!$B:$B,$A703,Issues!$C:$C,$B703))</f>
        <v/>
      </c>
      <c r="K703" s="18" t="str">
        <f t="shared" si="20"/>
        <v/>
      </c>
      <c r="L703" s="18" t="str">
        <f>IF(OR($A703="",$C703=""),"",$C703-Settings!$B$4)</f>
        <v/>
      </c>
      <c r="M703" s="18" t="str">
        <f>IF($A703="","",IF(K703&lt;=0,"Nil stock",IF($C703="","OK",IF($C703&lt;Settings!$B$4,"Expired",IF(L703&lt;=Settings!$B$5,"Near expiry","OK")))))</f>
        <v/>
      </c>
      <c r="N703" s="22" t="str">
        <f t="shared" si="21"/>
        <v/>
      </c>
      <c r="O703" s="17"/>
    </row>
    <row r="704" spans="1:15" x14ac:dyDescent="0.3">
      <c r="A704" s="17"/>
      <c r="B704" s="17"/>
      <c r="C704" s="20"/>
      <c r="D704" s="17"/>
      <c r="E704" s="17"/>
      <c r="F704" s="20"/>
      <c r="G704" s="17"/>
      <c r="H704" s="21"/>
      <c r="I704" s="21"/>
      <c r="J704" s="18" t="str">
        <f>IF($A704="","",SUMIFS(Issues!$D:$D,Issues!$B:$B,$A704,Issues!$C:$C,$B704))</f>
        <v/>
      </c>
      <c r="K704" s="18" t="str">
        <f t="shared" si="20"/>
        <v/>
      </c>
      <c r="L704" s="18" t="str">
        <f>IF(OR($A704="",$C704=""),"",$C704-Settings!$B$4)</f>
        <v/>
      </c>
      <c r="M704" s="18" t="str">
        <f>IF($A704="","",IF(K704&lt;=0,"Nil stock",IF($C704="","OK",IF($C704&lt;Settings!$B$4,"Expired",IF(L704&lt;=Settings!$B$5,"Near expiry","OK")))))</f>
        <v/>
      </c>
      <c r="N704" s="22" t="str">
        <f t="shared" si="21"/>
        <v/>
      </c>
      <c r="O704" s="17"/>
    </row>
    <row r="705" spans="1:15" x14ac:dyDescent="0.3">
      <c r="A705" s="17"/>
      <c r="B705" s="17"/>
      <c r="C705" s="20"/>
      <c r="D705" s="17"/>
      <c r="E705" s="17"/>
      <c r="F705" s="20"/>
      <c r="G705" s="17"/>
      <c r="H705" s="21"/>
      <c r="I705" s="21"/>
      <c r="J705" s="18" t="str">
        <f>IF($A705="","",SUMIFS(Issues!$D:$D,Issues!$B:$B,$A705,Issues!$C:$C,$B705))</f>
        <v/>
      </c>
      <c r="K705" s="18" t="str">
        <f t="shared" si="20"/>
        <v/>
      </c>
      <c r="L705" s="18" t="str">
        <f>IF(OR($A705="",$C705=""),"",$C705-Settings!$B$4)</f>
        <v/>
      </c>
      <c r="M705" s="18" t="str">
        <f>IF($A705="","",IF(K705&lt;=0,"Nil stock",IF($C705="","OK",IF($C705&lt;Settings!$B$4,"Expired",IF(L705&lt;=Settings!$B$5,"Near expiry","OK")))))</f>
        <v/>
      </c>
      <c r="N705" s="22" t="str">
        <f t="shared" si="21"/>
        <v/>
      </c>
      <c r="O705" s="17"/>
    </row>
    <row r="706" spans="1:15" x14ac:dyDescent="0.3">
      <c r="A706" s="17"/>
      <c r="B706" s="17"/>
      <c r="C706" s="20"/>
      <c r="D706" s="17"/>
      <c r="E706" s="17"/>
      <c r="F706" s="20"/>
      <c r="G706" s="17"/>
      <c r="H706" s="21"/>
      <c r="I706" s="21"/>
      <c r="J706" s="18" t="str">
        <f>IF($A706="","",SUMIFS(Issues!$D:$D,Issues!$B:$B,$A706,Issues!$C:$C,$B706))</f>
        <v/>
      </c>
      <c r="K706" s="18" t="str">
        <f t="shared" si="20"/>
        <v/>
      </c>
      <c r="L706" s="18" t="str">
        <f>IF(OR($A706="",$C706=""),"",$C706-Settings!$B$4)</f>
        <v/>
      </c>
      <c r="M706" s="18" t="str">
        <f>IF($A706="","",IF(K706&lt;=0,"Nil stock",IF($C706="","OK",IF($C706&lt;Settings!$B$4,"Expired",IF(L706&lt;=Settings!$B$5,"Near expiry","OK")))))</f>
        <v/>
      </c>
      <c r="N706" s="22" t="str">
        <f t="shared" si="21"/>
        <v/>
      </c>
      <c r="O706" s="17"/>
    </row>
    <row r="707" spans="1:15" x14ac:dyDescent="0.3">
      <c r="A707" s="17"/>
      <c r="B707" s="17"/>
      <c r="C707" s="20"/>
      <c r="D707" s="17"/>
      <c r="E707" s="17"/>
      <c r="F707" s="20"/>
      <c r="G707" s="17"/>
      <c r="H707" s="21"/>
      <c r="I707" s="21"/>
      <c r="J707" s="18" t="str">
        <f>IF($A707="","",SUMIFS(Issues!$D:$D,Issues!$B:$B,$A707,Issues!$C:$C,$B707))</f>
        <v/>
      </c>
      <c r="K707" s="18" t="str">
        <f t="shared" si="20"/>
        <v/>
      </c>
      <c r="L707" s="18" t="str">
        <f>IF(OR($A707="",$C707=""),"",$C707-Settings!$B$4)</f>
        <v/>
      </c>
      <c r="M707" s="18" t="str">
        <f>IF($A707="","",IF(K707&lt;=0,"Nil stock",IF($C707="","OK",IF($C707&lt;Settings!$B$4,"Expired",IF(L707&lt;=Settings!$B$5,"Near expiry","OK")))))</f>
        <v/>
      </c>
      <c r="N707" s="22" t="str">
        <f t="shared" si="21"/>
        <v/>
      </c>
      <c r="O707" s="17"/>
    </row>
    <row r="708" spans="1:15" x14ac:dyDescent="0.3">
      <c r="A708" s="17"/>
      <c r="B708" s="17"/>
      <c r="C708" s="20"/>
      <c r="D708" s="17"/>
      <c r="E708" s="17"/>
      <c r="F708" s="20"/>
      <c r="G708" s="17"/>
      <c r="H708" s="21"/>
      <c r="I708" s="21"/>
      <c r="J708" s="18" t="str">
        <f>IF($A708="","",SUMIFS(Issues!$D:$D,Issues!$B:$B,$A708,Issues!$C:$C,$B708))</f>
        <v/>
      </c>
      <c r="K708" s="18" t="str">
        <f t="shared" ref="K708:K771" si="22">IF($A708="","",N($G708)-J708)</f>
        <v/>
      </c>
      <c r="L708" s="18" t="str">
        <f>IF(OR($A708="",$C708=""),"",$C708-Settings!$B$4)</f>
        <v/>
      </c>
      <c r="M708" s="18" t="str">
        <f>IF($A708="","",IF(K708&lt;=0,"Nil stock",IF($C708="","OK",IF($C708&lt;Settings!$B$4,"Expired",IF(L708&lt;=Settings!$B$5,"Near expiry","OK")))))</f>
        <v/>
      </c>
      <c r="N708" s="22" t="str">
        <f t="shared" ref="N708:N771" si="23">IF($A708="","",MAX(0,K708)*N($H708))</f>
        <v/>
      </c>
      <c r="O708" s="17"/>
    </row>
    <row r="709" spans="1:15" x14ac:dyDescent="0.3">
      <c r="A709" s="17"/>
      <c r="B709" s="17"/>
      <c r="C709" s="20"/>
      <c r="D709" s="17"/>
      <c r="E709" s="17"/>
      <c r="F709" s="20"/>
      <c r="G709" s="17"/>
      <c r="H709" s="21"/>
      <c r="I709" s="21"/>
      <c r="J709" s="18" t="str">
        <f>IF($A709="","",SUMIFS(Issues!$D:$D,Issues!$B:$B,$A709,Issues!$C:$C,$B709))</f>
        <v/>
      </c>
      <c r="K709" s="18" t="str">
        <f t="shared" si="22"/>
        <v/>
      </c>
      <c r="L709" s="18" t="str">
        <f>IF(OR($A709="",$C709=""),"",$C709-Settings!$B$4)</f>
        <v/>
      </c>
      <c r="M709" s="18" t="str">
        <f>IF($A709="","",IF(K709&lt;=0,"Nil stock",IF($C709="","OK",IF($C709&lt;Settings!$B$4,"Expired",IF(L709&lt;=Settings!$B$5,"Near expiry","OK")))))</f>
        <v/>
      </c>
      <c r="N709" s="22" t="str">
        <f t="shared" si="23"/>
        <v/>
      </c>
      <c r="O709" s="17"/>
    </row>
    <row r="710" spans="1:15" x14ac:dyDescent="0.3">
      <c r="A710" s="17"/>
      <c r="B710" s="17"/>
      <c r="C710" s="20"/>
      <c r="D710" s="17"/>
      <c r="E710" s="17"/>
      <c r="F710" s="20"/>
      <c r="G710" s="17"/>
      <c r="H710" s="21"/>
      <c r="I710" s="21"/>
      <c r="J710" s="18" t="str">
        <f>IF($A710="","",SUMIFS(Issues!$D:$D,Issues!$B:$B,$A710,Issues!$C:$C,$B710))</f>
        <v/>
      </c>
      <c r="K710" s="18" t="str">
        <f t="shared" si="22"/>
        <v/>
      </c>
      <c r="L710" s="18" t="str">
        <f>IF(OR($A710="",$C710=""),"",$C710-Settings!$B$4)</f>
        <v/>
      </c>
      <c r="M710" s="18" t="str">
        <f>IF($A710="","",IF(K710&lt;=0,"Nil stock",IF($C710="","OK",IF($C710&lt;Settings!$B$4,"Expired",IF(L710&lt;=Settings!$B$5,"Near expiry","OK")))))</f>
        <v/>
      </c>
      <c r="N710" s="22" t="str">
        <f t="shared" si="23"/>
        <v/>
      </c>
      <c r="O710" s="17"/>
    </row>
    <row r="711" spans="1:15" x14ac:dyDescent="0.3">
      <c r="A711" s="17"/>
      <c r="B711" s="17"/>
      <c r="C711" s="20"/>
      <c r="D711" s="17"/>
      <c r="E711" s="17"/>
      <c r="F711" s="20"/>
      <c r="G711" s="17"/>
      <c r="H711" s="21"/>
      <c r="I711" s="21"/>
      <c r="J711" s="18" t="str">
        <f>IF($A711="","",SUMIFS(Issues!$D:$D,Issues!$B:$B,$A711,Issues!$C:$C,$B711))</f>
        <v/>
      </c>
      <c r="K711" s="18" t="str">
        <f t="shared" si="22"/>
        <v/>
      </c>
      <c r="L711" s="18" t="str">
        <f>IF(OR($A711="",$C711=""),"",$C711-Settings!$B$4)</f>
        <v/>
      </c>
      <c r="M711" s="18" t="str">
        <f>IF($A711="","",IF(K711&lt;=0,"Nil stock",IF($C711="","OK",IF($C711&lt;Settings!$B$4,"Expired",IF(L711&lt;=Settings!$B$5,"Near expiry","OK")))))</f>
        <v/>
      </c>
      <c r="N711" s="22" t="str">
        <f t="shared" si="23"/>
        <v/>
      </c>
      <c r="O711" s="17"/>
    </row>
    <row r="712" spans="1:15" x14ac:dyDescent="0.3">
      <c r="A712" s="17"/>
      <c r="B712" s="17"/>
      <c r="C712" s="20"/>
      <c r="D712" s="17"/>
      <c r="E712" s="17"/>
      <c r="F712" s="20"/>
      <c r="G712" s="17"/>
      <c r="H712" s="21"/>
      <c r="I712" s="21"/>
      <c r="J712" s="18" t="str">
        <f>IF($A712="","",SUMIFS(Issues!$D:$D,Issues!$B:$B,$A712,Issues!$C:$C,$B712))</f>
        <v/>
      </c>
      <c r="K712" s="18" t="str">
        <f t="shared" si="22"/>
        <v/>
      </c>
      <c r="L712" s="18" t="str">
        <f>IF(OR($A712="",$C712=""),"",$C712-Settings!$B$4)</f>
        <v/>
      </c>
      <c r="M712" s="18" t="str">
        <f>IF($A712="","",IF(K712&lt;=0,"Nil stock",IF($C712="","OK",IF($C712&lt;Settings!$B$4,"Expired",IF(L712&lt;=Settings!$B$5,"Near expiry","OK")))))</f>
        <v/>
      </c>
      <c r="N712" s="22" t="str">
        <f t="shared" si="23"/>
        <v/>
      </c>
      <c r="O712" s="17"/>
    </row>
    <row r="713" spans="1:15" x14ac:dyDescent="0.3">
      <c r="A713" s="17"/>
      <c r="B713" s="17"/>
      <c r="C713" s="20"/>
      <c r="D713" s="17"/>
      <c r="E713" s="17"/>
      <c r="F713" s="20"/>
      <c r="G713" s="17"/>
      <c r="H713" s="21"/>
      <c r="I713" s="21"/>
      <c r="J713" s="18" t="str">
        <f>IF($A713="","",SUMIFS(Issues!$D:$D,Issues!$B:$B,$A713,Issues!$C:$C,$B713))</f>
        <v/>
      </c>
      <c r="K713" s="18" t="str">
        <f t="shared" si="22"/>
        <v/>
      </c>
      <c r="L713" s="18" t="str">
        <f>IF(OR($A713="",$C713=""),"",$C713-Settings!$B$4)</f>
        <v/>
      </c>
      <c r="M713" s="18" t="str">
        <f>IF($A713="","",IF(K713&lt;=0,"Nil stock",IF($C713="","OK",IF($C713&lt;Settings!$B$4,"Expired",IF(L713&lt;=Settings!$B$5,"Near expiry","OK")))))</f>
        <v/>
      </c>
      <c r="N713" s="22" t="str">
        <f t="shared" si="23"/>
        <v/>
      </c>
      <c r="O713" s="17"/>
    </row>
    <row r="714" spans="1:15" x14ac:dyDescent="0.3">
      <c r="A714" s="17"/>
      <c r="B714" s="17"/>
      <c r="C714" s="20"/>
      <c r="D714" s="17"/>
      <c r="E714" s="17"/>
      <c r="F714" s="20"/>
      <c r="G714" s="17"/>
      <c r="H714" s="21"/>
      <c r="I714" s="21"/>
      <c r="J714" s="18" t="str">
        <f>IF($A714="","",SUMIFS(Issues!$D:$D,Issues!$B:$B,$A714,Issues!$C:$C,$B714))</f>
        <v/>
      </c>
      <c r="K714" s="18" t="str">
        <f t="shared" si="22"/>
        <v/>
      </c>
      <c r="L714" s="18" t="str">
        <f>IF(OR($A714="",$C714=""),"",$C714-Settings!$B$4)</f>
        <v/>
      </c>
      <c r="M714" s="18" t="str">
        <f>IF($A714="","",IF(K714&lt;=0,"Nil stock",IF($C714="","OK",IF($C714&lt;Settings!$B$4,"Expired",IF(L714&lt;=Settings!$B$5,"Near expiry","OK")))))</f>
        <v/>
      </c>
      <c r="N714" s="22" t="str">
        <f t="shared" si="23"/>
        <v/>
      </c>
      <c r="O714" s="17"/>
    </row>
    <row r="715" spans="1:15" x14ac:dyDescent="0.3">
      <c r="A715" s="17"/>
      <c r="B715" s="17"/>
      <c r="C715" s="20"/>
      <c r="D715" s="17"/>
      <c r="E715" s="17"/>
      <c r="F715" s="20"/>
      <c r="G715" s="17"/>
      <c r="H715" s="21"/>
      <c r="I715" s="21"/>
      <c r="J715" s="18" t="str">
        <f>IF($A715="","",SUMIFS(Issues!$D:$D,Issues!$B:$B,$A715,Issues!$C:$C,$B715))</f>
        <v/>
      </c>
      <c r="K715" s="18" t="str">
        <f t="shared" si="22"/>
        <v/>
      </c>
      <c r="L715" s="18" t="str">
        <f>IF(OR($A715="",$C715=""),"",$C715-Settings!$B$4)</f>
        <v/>
      </c>
      <c r="M715" s="18" t="str">
        <f>IF($A715="","",IF(K715&lt;=0,"Nil stock",IF($C715="","OK",IF($C715&lt;Settings!$B$4,"Expired",IF(L715&lt;=Settings!$B$5,"Near expiry","OK")))))</f>
        <v/>
      </c>
      <c r="N715" s="22" t="str">
        <f t="shared" si="23"/>
        <v/>
      </c>
      <c r="O715" s="17"/>
    </row>
    <row r="716" spans="1:15" x14ac:dyDescent="0.3">
      <c r="A716" s="17"/>
      <c r="B716" s="17"/>
      <c r="C716" s="20"/>
      <c r="D716" s="17"/>
      <c r="E716" s="17"/>
      <c r="F716" s="20"/>
      <c r="G716" s="17"/>
      <c r="H716" s="21"/>
      <c r="I716" s="21"/>
      <c r="J716" s="18" t="str">
        <f>IF($A716="","",SUMIFS(Issues!$D:$D,Issues!$B:$B,$A716,Issues!$C:$C,$B716))</f>
        <v/>
      </c>
      <c r="K716" s="18" t="str">
        <f t="shared" si="22"/>
        <v/>
      </c>
      <c r="L716" s="18" t="str">
        <f>IF(OR($A716="",$C716=""),"",$C716-Settings!$B$4)</f>
        <v/>
      </c>
      <c r="M716" s="18" t="str">
        <f>IF($A716="","",IF(K716&lt;=0,"Nil stock",IF($C716="","OK",IF($C716&lt;Settings!$B$4,"Expired",IF(L716&lt;=Settings!$B$5,"Near expiry","OK")))))</f>
        <v/>
      </c>
      <c r="N716" s="22" t="str">
        <f t="shared" si="23"/>
        <v/>
      </c>
      <c r="O716" s="17"/>
    </row>
    <row r="717" spans="1:15" x14ac:dyDescent="0.3">
      <c r="A717" s="17"/>
      <c r="B717" s="17"/>
      <c r="C717" s="20"/>
      <c r="D717" s="17"/>
      <c r="E717" s="17"/>
      <c r="F717" s="20"/>
      <c r="G717" s="17"/>
      <c r="H717" s="21"/>
      <c r="I717" s="21"/>
      <c r="J717" s="18" t="str">
        <f>IF($A717="","",SUMIFS(Issues!$D:$D,Issues!$B:$B,$A717,Issues!$C:$C,$B717))</f>
        <v/>
      </c>
      <c r="K717" s="18" t="str">
        <f t="shared" si="22"/>
        <v/>
      </c>
      <c r="L717" s="18" t="str">
        <f>IF(OR($A717="",$C717=""),"",$C717-Settings!$B$4)</f>
        <v/>
      </c>
      <c r="M717" s="18" t="str">
        <f>IF($A717="","",IF(K717&lt;=0,"Nil stock",IF($C717="","OK",IF($C717&lt;Settings!$B$4,"Expired",IF(L717&lt;=Settings!$B$5,"Near expiry","OK")))))</f>
        <v/>
      </c>
      <c r="N717" s="22" t="str">
        <f t="shared" si="23"/>
        <v/>
      </c>
      <c r="O717" s="17"/>
    </row>
    <row r="718" spans="1:15" x14ac:dyDescent="0.3">
      <c r="A718" s="17"/>
      <c r="B718" s="17"/>
      <c r="C718" s="20"/>
      <c r="D718" s="17"/>
      <c r="E718" s="17"/>
      <c r="F718" s="20"/>
      <c r="G718" s="17"/>
      <c r="H718" s="21"/>
      <c r="I718" s="21"/>
      <c r="J718" s="18" t="str">
        <f>IF($A718="","",SUMIFS(Issues!$D:$D,Issues!$B:$B,$A718,Issues!$C:$C,$B718))</f>
        <v/>
      </c>
      <c r="K718" s="18" t="str">
        <f t="shared" si="22"/>
        <v/>
      </c>
      <c r="L718" s="18" t="str">
        <f>IF(OR($A718="",$C718=""),"",$C718-Settings!$B$4)</f>
        <v/>
      </c>
      <c r="M718" s="18" t="str">
        <f>IF($A718="","",IF(K718&lt;=0,"Nil stock",IF($C718="","OK",IF($C718&lt;Settings!$B$4,"Expired",IF(L718&lt;=Settings!$B$5,"Near expiry","OK")))))</f>
        <v/>
      </c>
      <c r="N718" s="22" t="str">
        <f t="shared" si="23"/>
        <v/>
      </c>
      <c r="O718" s="17"/>
    </row>
    <row r="719" spans="1:15" x14ac:dyDescent="0.3">
      <c r="A719" s="17"/>
      <c r="B719" s="17"/>
      <c r="C719" s="20"/>
      <c r="D719" s="17"/>
      <c r="E719" s="17"/>
      <c r="F719" s="20"/>
      <c r="G719" s="17"/>
      <c r="H719" s="21"/>
      <c r="I719" s="21"/>
      <c r="J719" s="18" t="str">
        <f>IF($A719="","",SUMIFS(Issues!$D:$D,Issues!$B:$B,$A719,Issues!$C:$C,$B719))</f>
        <v/>
      </c>
      <c r="K719" s="18" t="str">
        <f t="shared" si="22"/>
        <v/>
      </c>
      <c r="L719" s="18" t="str">
        <f>IF(OR($A719="",$C719=""),"",$C719-Settings!$B$4)</f>
        <v/>
      </c>
      <c r="M719" s="18" t="str">
        <f>IF($A719="","",IF(K719&lt;=0,"Nil stock",IF($C719="","OK",IF($C719&lt;Settings!$B$4,"Expired",IF(L719&lt;=Settings!$B$5,"Near expiry","OK")))))</f>
        <v/>
      </c>
      <c r="N719" s="22" t="str">
        <f t="shared" si="23"/>
        <v/>
      </c>
      <c r="O719" s="17"/>
    </row>
    <row r="720" spans="1:15" x14ac:dyDescent="0.3">
      <c r="A720" s="17"/>
      <c r="B720" s="17"/>
      <c r="C720" s="20"/>
      <c r="D720" s="17"/>
      <c r="E720" s="17"/>
      <c r="F720" s="20"/>
      <c r="G720" s="17"/>
      <c r="H720" s="21"/>
      <c r="I720" s="21"/>
      <c r="J720" s="18" t="str">
        <f>IF($A720="","",SUMIFS(Issues!$D:$D,Issues!$B:$B,$A720,Issues!$C:$C,$B720))</f>
        <v/>
      </c>
      <c r="K720" s="18" t="str">
        <f t="shared" si="22"/>
        <v/>
      </c>
      <c r="L720" s="18" t="str">
        <f>IF(OR($A720="",$C720=""),"",$C720-Settings!$B$4)</f>
        <v/>
      </c>
      <c r="M720" s="18" t="str">
        <f>IF($A720="","",IF(K720&lt;=0,"Nil stock",IF($C720="","OK",IF($C720&lt;Settings!$B$4,"Expired",IF(L720&lt;=Settings!$B$5,"Near expiry","OK")))))</f>
        <v/>
      </c>
      <c r="N720" s="22" t="str">
        <f t="shared" si="23"/>
        <v/>
      </c>
      <c r="O720" s="17"/>
    </row>
    <row r="721" spans="1:15" x14ac:dyDescent="0.3">
      <c r="A721" s="17"/>
      <c r="B721" s="17"/>
      <c r="C721" s="20"/>
      <c r="D721" s="17"/>
      <c r="E721" s="17"/>
      <c r="F721" s="20"/>
      <c r="G721" s="17"/>
      <c r="H721" s="21"/>
      <c r="I721" s="21"/>
      <c r="J721" s="18" t="str">
        <f>IF($A721="","",SUMIFS(Issues!$D:$D,Issues!$B:$B,$A721,Issues!$C:$C,$B721))</f>
        <v/>
      </c>
      <c r="K721" s="18" t="str">
        <f t="shared" si="22"/>
        <v/>
      </c>
      <c r="L721" s="18" t="str">
        <f>IF(OR($A721="",$C721=""),"",$C721-Settings!$B$4)</f>
        <v/>
      </c>
      <c r="M721" s="18" t="str">
        <f>IF($A721="","",IF(K721&lt;=0,"Nil stock",IF($C721="","OK",IF($C721&lt;Settings!$B$4,"Expired",IF(L721&lt;=Settings!$B$5,"Near expiry","OK")))))</f>
        <v/>
      </c>
      <c r="N721" s="22" t="str">
        <f t="shared" si="23"/>
        <v/>
      </c>
      <c r="O721" s="17"/>
    </row>
    <row r="722" spans="1:15" x14ac:dyDescent="0.3">
      <c r="A722" s="17"/>
      <c r="B722" s="17"/>
      <c r="C722" s="20"/>
      <c r="D722" s="17"/>
      <c r="E722" s="17"/>
      <c r="F722" s="20"/>
      <c r="G722" s="17"/>
      <c r="H722" s="21"/>
      <c r="I722" s="21"/>
      <c r="J722" s="18" t="str">
        <f>IF($A722="","",SUMIFS(Issues!$D:$D,Issues!$B:$B,$A722,Issues!$C:$C,$B722))</f>
        <v/>
      </c>
      <c r="K722" s="18" t="str">
        <f t="shared" si="22"/>
        <v/>
      </c>
      <c r="L722" s="18" t="str">
        <f>IF(OR($A722="",$C722=""),"",$C722-Settings!$B$4)</f>
        <v/>
      </c>
      <c r="M722" s="18" t="str">
        <f>IF($A722="","",IF(K722&lt;=0,"Nil stock",IF($C722="","OK",IF($C722&lt;Settings!$B$4,"Expired",IF(L722&lt;=Settings!$B$5,"Near expiry","OK")))))</f>
        <v/>
      </c>
      <c r="N722" s="22" t="str">
        <f t="shared" si="23"/>
        <v/>
      </c>
      <c r="O722" s="17"/>
    </row>
    <row r="723" spans="1:15" x14ac:dyDescent="0.3">
      <c r="A723" s="17"/>
      <c r="B723" s="17"/>
      <c r="C723" s="20"/>
      <c r="D723" s="17"/>
      <c r="E723" s="17"/>
      <c r="F723" s="20"/>
      <c r="G723" s="17"/>
      <c r="H723" s="21"/>
      <c r="I723" s="21"/>
      <c r="J723" s="18" t="str">
        <f>IF($A723="","",SUMIFS(Issues!$D:$D,Issues!$B:$B,$A723,Issues!$C:$C,$B723))</f>
        <v/>
      </c>
      <c r="K723" s="18" t="str">
        <f t="shared" si="22"/>
        <v/>
      </c>
      <c r="L723" s="18" t="str">
        <f>IF(OR($A723="",$C723=""),"",$C723-Settings!$B$4)</f>
        <v/>
      </c>
      <c r="M723" s="18" t="str">
        <f>IF($A723="","",IF(K723&lt;=0,"Nil stock",IF($C723="","OK",IF($C723&lt;Settings!$B$4,"Expired",IF(L723&lt;=Settings!$B$5,"Near expiry","OK")))))</f>
        <v/>
      </c>
      <c r="N723" s="22" t="str">
        <f t="shared" si="23"/>
        <v/>
      </c>
      <c r="O723" s="17"/>
    </row>
    <row r="724" spans="1:15" x14ac:dyDescent="0.3">
      <c r="A724" s="17"/>
      <c r="B724" s="17"/>
      <c r="C724" s="20"/>
      <c r="D724" s="17"/>
      <c r="E724" s="17"/>
      <c r="F724" s="20"/>
      <c r="G724" s="17"/>
      <c r="H724" s="21"/>
      <c r="I724" s="21"/>
      <c r="J724" s="18" t="str">
        <f>IF($A724="","",SUMIFS(Issues!$D:$D,Issues!$B:$B,$A724,Issues!$C:$C,$B724))</f>
        <v/>
      </c>
      <c r="K724" s="18" t="str">
        <f t="shared" si="22"/>
        <v/>
      </c>
      <c r="L724" s="18" t="str">
        <f>IF(OR($A724="",$C724=""),"",$C724-Settings!$B$4)</f>
        <v/>
      </c>
      <c r="M724" s="18" t="str">
        <f>IF($A724="","",IF(K724&lt;=0,"Nil stock",IF($C724="","OK",IF($C724&lt;Settings!$B$4,"Expired",IF(L724&lt;=Settings!$B$5,"Near expiry","OK")))))</f>
        <v/>
      </c>
      <c r="N724" s="22" t="str">
        <f t="shared" si="23"/>
        <v/>
      </c>
      <c r="O724" s="17"/>
    </row>
    <row r="725" spans="1:15" x14ac:dyDescent="0.3">
      <c r="A725" s="17"/>
      <c r="B725" s="17"/>
      <c r="C725" s="20"/>
      <c r="D725" s="17"/>
      <c r="E725" s="17"/>
      <c r="F725" s="20"/>
      <c r="G725" s="17"/>
      <c r="H725" s="21"/>
      <c r="I725" s="21"/>
      <c r="J725" s="18" t="str">
        <f>IF($A725="","",SUMIFS(Issues!$D:$D,Issues!$B:$B,$A725,Issues!$C:$C,$B725))</f>
        <v/>
      </c>
      <c r="K725" s="18" t="str">
        <f t="shared" si="22"/>
        <v/>
      </c>
      <c r="L725" s="18" t="str">
        <f>IF(OR($A725="",$C725=""),"",$C725-Settings!$B$4)</f>
        <v/>
      </c>
      <c r="M725" s="18" t="str">
        <f>IF($A725="","",IF(K725&lt;=0,"Nil stock",IF($C725="","OK",IF($C725&lt;Settings!$B$4,"Expired",IF(L725&lt;=Settings!$B$5,"Near expiry","OK")))))</f>
        <v/>
      </c>
      <c r="N725" s="22" t="str">
        <f t="shared" si="23"/>
        <v/>
      </c>
      <c r="O725" s="17"/>
    </row>
    <row r="726" spans="1:15" x14ac:dyDescent="0.3">
      <c r="A726" s="17"/>
      <c r="B726" s="17"/>
      <c r="C726" s="20"/>
      <c r="D726" s="17"/>
      <c r="E726" s="17"/>
      <c r="F726" s="20"/>
      <c r="G726" s="17"/>
      <c r="H726" s="21"/>
      <c r="I726" s="21"/>
      <c r="J726" s="18" t="str">
        <f>IF($A726="","",SUMIFS(Issues!$D:$D,Issues!$B:$B,$A726,Issues!$C:$C,$B726))</f>
        <v/>
      </c>
      <c r="K726" s="18" t="str">
        <f t="shared" si="22"/>
        <v/>
      </c>
      <c r="L726" s="18" t="str">
        <f>IF(OR($A726="",$C726=""),"",$C726-Settings!$B$4)</f>
        <v/>
      </c>
      <c r="M726" s="18" t="str">
        <f>IF($A726="","",IF(K726&lt;=0,"Nil stock",IF($C726="","OK",IF($C726&lt;Settings!$B$4,"Expired",IF(L726&lt;=Settings!$B$5,"Near expiry","OK")))))</f>
        <v/>
      </c>
      <c r="N726" s="22" t="str">
        <f t="shared" si="23"/>
        <v/>
      </c>
      <c r="O726" s="17"/>
    </row>
    <row r="727" spans="1:15" x14ac:dyDescent="0.3">
      <c r="A727" s="17"/>
      <c r="B727" s="17"/>
      <c r="C727" s="20"/>
      <c r="D727" s="17"/>
      <c r="E727" s="17"/>
      <c r="F727" s="20"/>
      <c r="G727" s="17"/>
      <c r="H727" s="21"/>
      <c r="I727" s="21"/>
      <c r="J727" s="18" t="str">
        <f>IF($A727="","",SUMIFS(Issues!$D:$D,Issues!$B:$B,$A727,Issues!$C:$C,$B727))</f>
        <v/>
      </c>
      <c r="K727" s="18" t="str">
        <f t="shared" si="22"/>
        <v/>
      </c>
      <c r="L727" s="18" t="str">
        <f>IF(OR($A727="",$C727=""),"",$C727-Settings!$B$4)</f>
        <v/>
      </c>
      <c r="M727" s="18" t="str">
        <f>IF($A727="","",IF(K727&lt;=0,"Nil stock",IF($C727="","OK",IF($C727&lt;Settings!$B$4,"Expired",IF(L727&lt;=Settings!$B$5,"Near expiry","OK")))))</f>
        <v/>
      </c>
      <c r="N727" s="22" t="str">
        <f t="shared" si="23"/>
        <v/>
      </c>
      <c r="O727" s="17"/>
    </row>
    <row r="728" spans="1:15" x14ac:dyDescent="0.3">
      <c r="A728" s="17"/>
      <c r="B728" s="17"/>
      <c r="C728" s="20"/>
      <c r="D728" s="17"/>
      <c r="E728" s="17"/>
      <c r="F728" s="20"/>
      <c r="G728" s="17"/>
      <c r="H728" s="21"/>
      <c r="I728" s="21"/>
      <c r="J728" s="18" t="str">
        <f>IF($A728="","",SUMIFS(Issues!$D:$D,Issues!$B:$B,$A728,Issues!$C:$C,$B728))</f>
        <v/>
      </c>
      <c r="K728" s="18" t="str">
        <f t="shared" si="22"/>
        <v/>
      </c>
      <c r="L728" s="18" t="str">
        <f>IF(OR($A728="",$C728=""),"",$C728-Settings!$B$4)</f>
        <v/>
      </c>
      <c r="M728" s="18" t="str">
        <f>IF($A728="","",IF(K728&lt;=0,"Nil stock",IF($C728="","OK",IF($C728&lt;Settings!$B$4,"Expired",IF(L728&lt;=Settings!$B$5,"Near expiry","OK")))))</f>
        <v/>
      </c>
      <c r="N728" s="22" t="str">
        <f t="shared" si="23"/>
        <v/>
      </c>
      <c r="O728" s="17"/>
    </row>
    <row r="729" spans="1:15" x14ac:dyDescent="0.3">
      <c r="A729" s="17"/>
      <c r="B729" s="17"/>
      <c r="C729" s="20"/>
      <c r="D729" s="17"/>
      <c r="E729" s="17"/>
      <c r="F729" s="20"/>
      <c r="G729" s="17"/>
      <c r="H729" s="21"/>
      <c r="I729" s="21"/>
      <c r="J729" s="18" t="str">
        <f>IF($A729="","",SUMIFS(Issues!$D:$D,Issues!$B:$B,$A729,Issues!$C:$C,$B729))</f>
        <v/>
      </c>
      <c r="K729" s="18" t="str">
        <f t="shared" si="22"/>
        <v/>
      </c>
      <c r="L729" s="18" t="str">
        <f>IF(OR($A729="",$C729=""),"",$C729-Settings!$B$4)</f>
        <v/>
      </c>
      <c r="M729" s="18" t="str">
        <f>IF($A729="","",IF(K729&lt;=0,"Nil stock",IF($C729="","OK",IF($C729&lt;Settings!$B$4,"Expired",IF(L729&lt;=Settings!$B$5,"Near expiry","OK")))))</f>
        <v/>
      </c>
      <c r="N729" s="22" t="str">
        <f t="shared" si="23"/>
        <v/>
      </c>
      <c r="O729" s="17"/>
    </row>
    <row r="730" spans="1:15" x14ac:dyDescent="0.3">
      <c r="A730" s="17"/>
      <c r="B730" s="17"/>
      <c r="C730" s="20"/>
      <c r="D730" s="17"/>
      <c r="E730" s="17"/>
      <c r="F730" s="20"/>
      <c r="G730" s="17"/>
      <c r="H730" s="21"/>
      <c r="I730" s="21"/>
      <c r="J730" s="18" t="str">
        <f>IF($A730="","",SUMIFS(Issues!$D:$D,Issues!$B:$B,$A730,Issues!$C:$C,$B730))</f>
        <v/>
      </c>
      <c r="K730" s="18" t="str">
        <f t="shared" si="22"/>
        <v/>
      </c>
      <c r="L730" s="18" t="str">
        <f>IF(OR($A730="",$C730=""),"",$C730-Settings!$B$4)</f>
        <v/>
      </c>
      <c r="M730" s="18" t="str">
        <f>IF($A730="","",IF(K730&lt;=0,"Nil stock",IF($C730="","OK",IF($C730&lt;Settings!$B$4,"Expired",IF(L730&lt;=Settings!$B$5,"Near expiry","OK")))))</f>
        <v/>
      </c>
      <c r="N730" s="22" t="str">
        <f t="shared" si="23"/>
        <v/>
      </c>
      <c r="O730" s="17"/>
    </row>
    <row r="731" spans="1:15" x14ac:dyDescent="0.3">
      <c r="A731" s="17"/>
      <c r="B731" s="17"/>
      <c r="C731" s="20"/>
      <c r="D731" s="17"/>
      <c r="E731" s="17"/>
      <c r="F731" s="20"/>
      <c r="G731" s="17"/>
      <c r="H731" s="21"/>
      <c r="I731" s="21"/>
      <c r="J731" s="18" t="str">
        <f>IF($A731="","",SUMIFS(Issues!$D:$D,Issues!$B:$B,$A731,Issues!$C:$C,$B731))</f>
        <v/>
      </c>
      <c r="K731" s="18" t="str">
        <f t="shared" si="22"/>
        <v/>
      </c>
      <c r="L731" s="18" t="str">
        <f>IF(OR($A731="",$C731=""),"",$C731-Settings!$B$4)</f>
        <v/>
      </c>
      <c r="M731" s="18" t="str">
        <f>IF($A731="","",IF(K731&lt;=0,"Nil stock",IF($C731="","OK",IF($C731&lt;Settings!$B$4,"Expired",IF(L731&lt;=Settings!$B$5,"Near expiry","OK")))))</f>
        <v/>
      </c>
      <c r="N731" s="22" t="str">
        <f t="shared" si="23"/>
        <v/>
      </c>
      <c r="O731" s="17"/>
    </row>
    <row r="732" spans="1:15" x14ac:dyDescent="0.3">
      <c r="A732" s="17"/>
      <c r="B732" s="17"/>
      <c r="C732" s="20"/>
      <c r="D732" s="17"/>
      <c r="E732" s="17"/>
      <c r="F732" s="20"/>
      <c r="G732" s="17"/>
      <c r="H732" s="21"/>
      <c r="I732" s="21"/>
      <c r="J732" s="18" t="str">
        <f>IF($A732="","",SUMIFS(Issues!$D:$D,Issues!$B:$B,$A732,Issues!$C:$C,$B732))</f>
        <v/>
      </c>
      <c r="K732" s="18" t="str">
        <f t="shared" si="22"/>
        <v/>
      </c>
      <c r="L732" s="18" t="str">
        <f>IF(OR($A732="",$C732=""),"",$C732-Settings!$B$4)</f>
        <v/>
      </c>
      <c r="M732" s="18" t="str">
        <f>IF($A732="","",IF(K732&lt;=0,"Nil stock",IF($C732="","OK",IF($C732&lt;Settings!$B$4,"Expired",IF(L732&lt;=Settings!$B$5,"Near expiry","OK")))))</f>
        <v/>
      </c>
      <c r="N732" s="22" t="str">
        <f t="shared" si="23"/>
        <v/>
      </c>
      <c r="O732" s="17"/>
    </row>
    <row r="733" spans="1:15" x14ac:dyDescent="0.3">
      <c r="A733" s="17"/>
      <c r="B733" s="17"/>
      <c r="C733" s="20"/>
      <c r="D733" s="17"/>
      <c r="E733" s="17"/>
      <c r="F733" s="20"/>
      <c r="G733" s="17"/>
      <c r="H733" s="21"/>
      <c r="I733" s="21"/>
      <c r="J733" s="18" t="str">
        <f>IF($A733="","",SUMIFS(Issues!$D:$D,Issues!$B:$B,$A733,Issues!$C:$C,$B733))</f>
        <v/>
      </c>
      <c r="K733" s="18" t="str">
        <f t="shared" si="22"/>
        <v/>
      </c>
      <c r="L733" s="18" t="str">
        <f>IF(OR($A733="",$C733=""),"",$C733-Settings!$B$4)</f>
        <v/>
      </c>
      <c r="M733" s="18" t="str">
        <f>IF($A733="","",IF(K733&lt;=0,"Nil stock",IF($C733="","OK",IF($C733&lt;Settings!$B$4,"Expired",IF(L733&lt;=Settings!$B$5,"Near expiry","OK")))))</f>
        <v/>
      </c>
      <c r="N733" s="22" t="str">
        <f t="shared" si="23"/>
        <v/>
      </c>
      <c r="O733" s="17"/>
    </row>
    <row r="734" spans="1:15" x14ac:dyDescent="0.3">
      <c r="A734" s="17"/>
      <c r="B734" s="17"/>
      <c r="C734" s="20"/>
      <c r="D734" s="17"/>
      <c r="E734" s="17"/>
      <c r="F734" s="20"/>
      <c r="G734" s="17"/>
      <c r="H734" s="21"/>
      <c r="I734" s="21"/>
      <c r="J734" s="18" t="str">
        <f>IF($A734="","",SUMIFS(Issues!$D:$D,Issues!$B:$B,$A734,Issues!$C:$C,$B734))</f>
        <v/>
      </c>
      <c r="K734" s="18" t="str">
        <f t="shared" si="22"/>
        <v/>
      </c>
      <c r="L734" s="18" t="str">
        <f>IF(OR($A734="",$C734=""),"",$C734-Settings!$B$4)</f>
        <v/>
      </c>
      <c r="M734" s="18" t="str">
        <f>IF($A734="","",IF(K734&lt;=0,"Nil stock",IF($C734="","OK",IF($C734&lt;Settings!$B$4,"Expired",IF(L734&lt;=Settings!$B$5,"Near expiry","OK")))))</f>
        <v/>
      </c>
      <c r="N734" s="22" t="str">
        <f t="shared" si="23"/>
        <v/>
      </c>
      <c r="O734" s="17"/>
    </row>
    <row r="735" spans="1:15" x14ac:dyDescent="0.3">
      <c r="A735" s="17"/>
      <c r="B735" s="17"/>
      <c r="C735" s="20"/>
      <c r="D735" s="17"/>
      <c r="E735" s="17"/>
      <c r="F735" s="20"/>
      <c r="G735" s="17"/>
      <c r="H735" s="21"/>
      <c r="I735" s="21"/>
      <c r="J735" s="18" t="str">
        <f>IF($A735="","",SUMIFS(Issues!$D:$D,Issues!$B:$B,$A735,Issues!$C:$C,$B735))</f>
        <v/>
      </c>
      <c r="K735" s="18" t="str">
        <f t="shared" si="22"/>
        <v/>
      </c>
      <c r="L735" s="18" t="str">
        <f>IF(OR($A735="",$C735=""),"",$C735-Settings!$B$4)</f>
        <v/>
      </c>
      <c r="M735" s="18" t="str">
        <f>IF($A735="","",IF(K735&lt;=0,"Nil stock",IF($C735="","OK",IF($C735&lt;Settings!$B$4,"Expired",IF(L735&lt;=Settings!$B$5,"Near expiry","OK")))))</f>
        <v/>
      </c>
      <c r="N735" s="22" t="str">
        <f t="shared" si="23"/>
        <v/>
      </c>
      <c r="O735" s="17"/>
    </row>
    <row r="736" spans="1:15" x14ac:dyDescent="0.3">
      <c r="A736" s="17"/>
      <c r="B736" s="17"/>
      <c r="C736" s="20"/>
      <c r="D736" s="17"/>
      <c r="E736" s="17"/>
      <c r="F736" s="20"/>
      <c r="G736" s="17"/>
      <c r="H736" s="21"/>
      <c r="I736" s="21"/>
      <c r="J736" s="18" t="str">
        <f>IF($A736="","",SUMIFS(Issues!$D:$D,Issues!$B:$B,$A736,Issues!$C:$C,$B736))</f>
        <v/>
      </c>
      <c r="K736" s="18" t="str">
        <f t="shared" si="22"/>
        <v/>
      </c>
      <c r="L736" s="18" t="str">
        <f>IF(OR($A736="",$C736=""),"",$C736-Settings!$B$4)</f>
        <v/>
      </c>
      <c r="M736" s="18" t="str">
        <f>IF($A736="","",IF(K736&lt;=0,"Nil stock",IF($C736="","OK",IF($C736&lt;Settings!$B$4,"Expired",IF(L736&lt;=Settings!$B$5,"Near expiry","OK")))))</f>
        <v/>
      </c>
      <c r="N736" s="22" t="str">
        <f t="shared" si="23"/>
        <v/>
      </c>
      <c r="O736" s="17"/>
    </row>
    <row r="737" spans="1:15" x14ac:dyDescent="0.3">
      <c r="A737" s="17"/>
      <c r="B737" s="17"/>
      <c r="C737" s="20"/>
      <c r="D737" s="17"/>
      <c r="E737" s="17"/>
      <c r="F737" s="20"/>
      <c r="G737" s="17"/>
      <c r="H737" s="21"/>
      <c r="I737" s="21"/>
      <c r="J737" s="18" t="str">
        <f>IF($A737="","",SUMIFS(Issues!$D:$D,Issues!$B:$B,$A737,Issues!$C:$C,$B737))</f>
        <v/>
      </c>
      <c r="K737" s="18" t="str">
        <f t="shared" si="22"/>
        <v/>
      </c>
      <c r="L737" s="18" t="str">
        <f>IF(OR($A737="",$C737=""),"",$C737-Settings!$B$4)</f>
        <v/>
      </c>
      <c r="M737" s="18" t="str">
        <f>IF($A737="","",IF(K737&lt;=0,"Nil stock",IF($C737="","OK",IF($C737&lt;Settings!$B$4,"Expired",IF(L737&lt;=Settings!$B$5,"Near expiry","OK")))))</f>
        <v/>
      </c>
      <c r="N737" s="22" t="str">
        <f t="shared" si="23"/>
        <v/>
      </c>
      <c r="O737" s="17"/>
    </row>
    <row r="738" spans="1:15" x14ac:dyDescent="0.3">
      <c r="A738" s="17"/>
      <c r="B738" s="17"/>
      <c r="C738" s="20"/>
      <c r="D738" s="17"/>
      <c r="E738" s="17"/>
      <c r="F738" s="20"/>
      <c r="G738" s="17"/>
      <c r="H738" s="21"/>
      <c r="I738" s="21"/>
      <c r="J738" s="18" t="str">
        <f>IF($A738="","",SUMIFS(Issues!$D:$D,Issues!$B:$B,$A738,Issues!$C:$C,$B738))</f>
        <v/>
      </c>
      <c r="K738" s="18" t="str">
        <f t="shared" si="22"/>
        <v/>
      </c>
      <c r="L738" s="18" t="str">
        <f>IF(OR($A738="",$C738=""),"",$C738-Settings!$B$4)</f>
        <v/>
      </c>
      <c r="M738" s="18" t="str">
        <f>IF($A738="","",IF(K738&lt;=0,"Nil stock",IF($C738="","OK",IF($C738&lt;Settings!$B$4,"Expired",IF(L738&lt;=Settings!$B$5,"Near expiry","OK")))))</f>
        <v/>
      </c>
      <c r="N738" s="22" t="str">
        <f t="shared" si="23"/>
        <v/>
      </c>
      <c r="O738" s="17"/>
    </row>
    <row r="739" spans="1:15" x14ac:dyDescent="0.3">
      <c r="A739" s="17"/>
      <c r="B739" s="17"/>
      <c r="C739" s="20"/>
      <c r="D739" s="17"/>
      <c r="E739" s="17"/>
      <c r="F739" s="20"/>
      <c r="G739" s="17"/>
      <c r="H739" s="21"/>
      <c r="I739" s="21"/>
      <c r="J739" s="18" t="str">
        <f>IF($A739="","",SUMIFS(Issues!$D:$D,Issues!$B:$B,$A739,Issues!$C:$C,$B739))</f>
        <v/>
      </c>
      <c r="K739" s="18" t="str">
        <f t="shared" si="22"/>
        <v/>
      </c>
      <c r="L739" s="18" t="str">
        <f>IF(OR($A739="",$C739=""),"",$C739-Settings!$B$4)</f>
        <v/>
      </c>
      <c r="M739" s="18" t="str">
        <f>IF($A739="","",IF(K739&lt;=0,"Nil stock",IF($C739="","OK",IF($C739&lt;Settings!$B$4,"Expired",IF(L739&lt;=Settings!$B$5,"Near expiry","OK")))))</f>
        <v/>
      </c>
      <c r="N739" s="22" t="str">
        <f t="shared" si="23"/>
        <v/>
      </c>
      <c r="O739" s="17"/>
    </row>
    <row r="740" spans="1:15" x14ac:dyDescent="0.3">
      <c r="A740" s="17"/>
      <c r="B740" s="17"/>
      <c r="C740" s="20"/>
      <c r="D740" s="17"/>
      <c r="E740" s="17"/>
      <c r="F740" s="20"/>
      <c r="G740" s="17"/>
      <c r="H740" s="21"/>
      <c r="I740" s="21"/>
      <c r="J740" s="18" t="str">
        <f>IF($A740="","",SUMIFS(Issues!$D:$D,Issues!$B:$B,$A740,Issues!$C:$C,$B740))</f>
        <v/>
      </c>
      <c r="K740" s="18" t="str">
        <f t="shared" si="22"/>
        <v/>
      </c>
      <c r="L740" s="18" t="str">
        <f>IF(OR($A740="",$C740=""),"",$C740-Settings!$B$4)</f>
        <v/>
      </c>
      <c r="M740" s="18" t="str">
        <f>IF($A740="","",IF(K740&lt;=0,"Nil stock",IF($C740="","OK",IF($C740&lt;Settings!$B$4,"Expired",IF(L740&lt;=Settings!$B$5,"Near expiry","OK")))))</f>
        <v/>
      </c>
      <c r="N740" s="22" t="str">
        <f t="shared" si="23"/>
        <v/>
      </c>
      <c r="O740" s="17"/>
    </row>
    <row r="741" spans="1:15" x14ac:dyDescent="0.3">
      <c r="A741" s="17"/>
      <c r="B741" s="17"/>
      <c r="C741" s="20"/>
      <c r="D741" s="17"/>
      <c r="E741" s="17"/>
      <c r="F741" s="20"/>
      <c r="G741" s="17"/>
      <c r="H741" s="21"/>
      <c r="I741" s="21"/>
      <c r="J741" s="18" t="str">
        <f>IF($A741="","",SUMIFS(Issues!$D:$D,Issues!$B:$B,$A741,Issues!$C:$C,$B741))</f>
        <v/>
      </c>
      <c r="K741" s="18" t="str">
        <f t="shared" si="22"/>
        <v/>
      </c>
      <c r="L741" s="18" t="str">
        <f>IF(OR($A741="",$C741=""),"",$C741-Settings!$B$4)</f>
        <v/>
      </c>
      <c r="M741" s="18" t="str">
        <f>IF($A741="","",IF(K741&lt;=0,"Nil stock",IF($C741="","OK",IF($C741&lt;Settings!$B$4,"Expired",IF(L741&lt;=Settings!$B$5,"Near expiry","OK")))))</f>
        <v/>
      </c>
      <c r="N741" s="22" t="str">
        <f t="shared" si="23"/>
        <v/>
      </c>
      <c r="O741" s="17"/>
    </row>
    <row r="742" spans="1:15" x14ac:dyDescent="0.3">
      <c r="A742" s="17"/>
      <c r="B742" s="17"/>
      <c r="C742" s="20"/>
      <c r="D742" s="17"/>
      <c r="E742" s="17"/>
      <c r="F742" s="20"/>
      <c r="G742" s="17"/>
      <c r="H742" s="21"/>
      <c r="I742" s="21"/>
      <c r="J742" s="18" t="str">
        <f>IF($A742="","",SUMIFS(Issues!$D:$D,Issues!$B:$B,$A742,Issues!$C:$C,$B742))</f>
        <v/>
      </c>
      <c r="K742" s="18" t="str">
        <f t="shared" si="22"/>
        <v/>
      </c>
      <c r="L742" s="18" t="str">
        <f>IF(OR($A742="",$C742=""),"",$C742-Settings!$B$4)</f>
        <v/>
      </c>
      <c r="M742" s="18" t="str">
        <f>IF($A742="","",IF(K742&lt;=0,"Nil stock",IF($C742="","OK",IF($C742&lt;Settings!$B$4,"Expired",IF(L742&lt;=Settings!$B$5,"Near expiry","OK")))))</f>
        <v/>
      </c>
      <c r="N742" s="22" t="str">
        <f t="shared" si="23"/>
        <v/>
      </c>
      <c r="O742" s="17"/>
    </row>
    <row r="743" spans="1:15" x14ac:dyDescent="0.3">
      <c r="A743" s="17"/>
      <c r="B743" s="17"/>
      <c r="C743" s="20"/>
      <c r="D743" s="17"/>
      <c r="E743" s="17"/>
      <c r="F743" s="20"/>
      <c r="G743" s="17"/>
      <c r="H743" s="21"/>
      <c r="I743" s="21"/>
      <c r="J743" s="18" t="str">
        <f>IF($A743="","",SUMIFS(Issues!$D:$D,Issues!$B:$B,$A743,Issues!$C:$C,$B743))</f>
        <v/>
      </c>
      <c r="K743" s="18" t="str">
        <f t="shared" si="22"/>
        <v/>
      </c>
      <c r="L743" s="18" t="str">
        <f>IF(OR($A743="",$C743=""),"",$C743-Settings!$B$4)</f>
        <v/>
      </c>
      <c r="M743" s="18" t="str">
        <f>IF($A743="","",IF(K743&lt;=0,"Nil stock",IF($C743="","OK",IF($C743&lt;Settings!$B$4,"Expired",IF(L743&lt;=Settings!$B$5,"Near expiry","OK")))))</f>
        <v/>
      </c>
      <c r="N743" s="22" t="str">
        <f t="shared" si="23"/>
        <v/>
      </c>
      <c r="O743" s="17"/>
    </row>
    <row r="744" spans="1:15" x14ac:dyDescent="0.3">
      <c r="A744" s="17"/>
      <c r="B744" s="17"/>
      <c r="C744" s="20"/>
      <c r="D744" s="17"/>
      <c r="E744" s="17"/>
      <c r="F744" s="20"/>
      <c r="G744" s="17"/>
      <c r="H744" s="21"/>
      <c r="I744" s="21"/>
      <c r="J744" s="18" t="str">
        <f>IF($A744="","",SUMIFS(Issues!$D:$D,Issues!$B:$B,$A744,Issues!$C:$C,$B744))</f>
        <v/>
      </c>
      <c r="K744" s="18" t="str">
        <f t="shared" si="22"/>
        <v/>
      </c>
      <c r="L744" s="18" t="str">
        <f>IF(OR($A744="",$C744=""),"",$C744-Settings!$B$4)</f>
        <v/>
      </c>
      <c r="M744" s="18" t="str">
        <f>IF($A744="","",IF(K744&lt;=0,"Nil stock",IF($C744="","OK",IF($C744&lt;Settings!$B$4,"Expired",IF(L744&lt;=Settings!$B$5,"Near expiry","OK")))))</f>
        <v/>
      </c>
      <c r="N744" s="22" t="str">
        <f t="shared" si="23"/>
        <v/>
      </c>
      <c r="O744" s="17"/>
    </row>
    <row r="745" spans="1:15" x14ac:dyDescent="0.3">
      <c r="A745" s="17"/>
      <c r="B745" s="17"/>
      <c r="C745" s="20"/>
      <c r="D745" s="17"/>
      <c r="E745" s="17"/>
      <c r="F745" s="20"/>
      <c r="G745" s="17"/>
      <c r="H745" s="21"/>
      <c r="I745" s="21"/>
      <c r="J745" s="18" t="str">
        <f>IF($A745="","",SUMIFS(Issues!$D:$D,Issues!$B:$B,$A745,Issues!$C:$C,$B745))</f>
        <v/>
      </c>
      <c r="K745" s="18" t="str">
        <f t="shared" si="22"/>
        <v/>
      </c>
      <c r="L745" s="18" t="str">
        <f>IF(OR($A745="",$C745=""),"",$C745-Settings!$B$4)</f>
        <v/>
      </c>
      <c r="M745" s="18" t="str">
        <f>IF($A745="","",IF(K745&lt;=0,"Nil stock",IF($C745="","OK",IF($C745&lt;Settings!$B$4,"Expired",IF(L745&lt;=Settings!$B$5,"Near expiry","OK")))))</f>
        <v/>
      </c>
      <c r="N745" s="22" t="str">
        <f t="shared" si="23"/>
        <v/>
      </c>
      <c r="O745" s="17"/>
    </row>
    <row r="746" spans="1:15" x14ac:dyDescent="0.3">
      <c r="A746" s="17"/>
      <c r="B746" s="17"/>
      <c r="C746" s="20"/>
      <c r="D746" s="17"/>
      <c r="E746" s="17"/>
      <c r="F746" s="20"/>
      <c r="G746" s="17"/>
      <c r="H746" s="21"/>
      <c r="I746" s="21"/>
      <c r="J746" s="18" t="str">
        <f>IF($A746="","",SUMIFS(Issues!$D:$D,Issues!$B:$B,$A746,Issues!$C:$C,$B746))</f>
        <v/>
      </c>
      <c r="K746" s="18" t="str">
        <f t="shared" si="22"/>
        <v/>
      </c>
      <c r="L746" s="18" t="str">
        <f>IF(OR($A746="",$C746=""),"",$C746-Settings!$B$4)</f>
        <v/>
      </c>
      <c r="M746" s="18" t="str">
        <f>IF($A746="","",IF(K746&lt;=0,"Nil stock",IF($C746="","OK",IF($C746&lt;Settings!$B$4,"Expired",IF(L746&lt;=Settings!$B$5,"Near expiry","OK")))))</f>
        <v/>
      </c>
      <c r="N746" s="22" t="str">
        <f t="shared" si="23"/>
        <v/>
      </c>
      <c r="O746" s="17"/>
    </row>
    <row r="747" spans="1:15" x14ac:dyDescent="0.3">
      <c r="A747" s="17"/>
      <c r="B747" s="17"/>
      <c r="C747" s="20"/>
      <c r="D747" s="17"/>
      <c r="E747" s="17"/>
      <c r="F747" s="20"/>
      <c r="G747" s="17"/>
      <c r="H747" s="21"/>
      <c r="I747" s="21"/>
      <c r="J747" s="18" t="str">
        <f>IF($A747="","",SUMIFS(Issues!$D:$D,Issues!$B:$B,$A747,Issues!$C:$C,$B747))</f>
        <v/>
      </c>
      <c r="K747" s="18" t="str">
        <f t="shared" si="22"/>
        <v/>
      </c>
      <c r="L747" s="18" t="str">
        <f>IF(OR($A747="",$C747=""),"",$C747-Settings!$B$4)</f>
        <v/>
      </c>
      <c r="M747" s="18" t="str">
        <f>IF($A747="","",IF(K747&lt;=0,"Nil stock",IF($C747="","OK",IF($C747&lt;Settings!$B$4,"Expired",IF(L747&lt;=Settings!$B$5,"Near expiry","OK")))))</f>
        <v/>
      </c>
      <c r="N747" s="22" t="str">
        <f t="shared" si="23"/>
        <v/>
      </c>
      <c r="O747" s="17"/>
    </row>
    <row r="748" spans="1:15" x14ac:dyDescent="0.3">
      <c r="A748" s="17"/>
      <c r="B748" s="17"/>
      <c r="C748" s="20"/>
      <c r="D748" s="17"/>
      <c r="E748" s="17"/>
      <c r="F748" s="20"/>
      <c r="G748" s="17"/>
      <c r="H748" s="21"/>
      <c r="I748" s="21"/>
      <c r="J748" s="18" t="str">
        <f>IF($A748="","",SUMIFS(Issues!$D:$D,Issues!$B:$B,$A748,Issues!$C:$C,$B748))</f>
        <v/>
      </c>
      <c r="K748" s="18" t="str">
        <f t="shared" si="22"/>
        <v/>
      </c>
      <c r="L748" s="18" t="str">
        <f>IF(OR($A748="",$C748=""),"",$C748-Settings!$B$4)</f>
        <v/>
      </c>
      <c r="M748" s="18" t="str">
        <f>IF($A748="","",IF(K748&lt;=0,"Nil stock",IF($C748="","OK",IF($C748&lt;Settings!$B$4,"Expired",IF(L748&lt;=Settings!$B$5,"Near expiry","OK")))))</f>
        <v/>
      </c>
      <c r="N748" s="22" t="str">
        <f t="shared" si="23"/>
        <v/>
      </c>
      <c r="O748" s="17"/>
    </row>
    <row r="749" spans="1:15" x14ac:dyDescent="0.3">
      <c r="A749" s="17"/>
      <c r="B749" s="17"/>
      <c r="C749" s="20"/>
      <c r="D749" s="17"/>
      <c r="E749" s="17"/>
      <c r="F749" s="20"/>
      <c r="G749" s="17"/>
      <c r="H749" s="21"/>
      <c r="I749" s="21"/>
      <c r="J749" s="18" t="str">
        <f>IF($A749="","",SUMIFS(Issues!$D:$D,Issues!$B:$B,$A749,Issues!$C:$C,$B749))</f>
        <v/>
      </c>
      <c r="K749" s="18" t="str">
        <f t="shared" si="22"/>
        <v/>
      </c>
      <c r="L749" s="18" t="str">
        <f>IF(OR($A749="",$C749=""),"",$C749-Settings!$B$4)</f>
        <v/>
      </c>
      <c r="M749" s="18" t="str">
        <f>IF($A749="","",IF(K749&lt;=0,"Nil stock",IF($C749="","OK",IF($C749&lt;Settings!$B$4,"Expired",IF(L749&lt;=Settings!$B$5,"Near expiry","OK")))))</f>
        <v/>
      </c>
      <c r="N749" s="22" t="str">
        <f t="shared" si="23"/>
        <v/>
      </c>
      <c r="O749" s="17"/>
    </row>
    <row r="750" spans="1:15" x14ac:dyDescent="0.3">
      <c r="A750" s="17"/>
      <c r="B750" s="17"/>
      <c r="C750" s="20"/>
      <c r="D750" s="17"/>
      <c r="E750" s="17"/>
      <c r="F750" s="20"/>
      <c r="G750" s="17"/>
      <c r="H750" s="21"/>
      <c r="I750" s="21"/>
      <c r="J750" s="18" t="str">
        <f>IF($A750="","",SUMIFS(Issues!$D:$D,Issues!$B:$B,$A750,Issues!$C:$C,$B750))</f>
        <v/>
      </c>
      <c r="K750" s="18" t="str">
        <f t="shared" si="22"/>
        <v/>
      </c>
      <c r="L750" s="18" t="str">
        <f>IF(OR($A750="",$C750=""),"",$C750-Settings!$B$4)</f>
        <v/>
      </c>
      <c r="M750" s="18" t="str">
        <f>IF($A750="","",IF(K750&lt;=0,"Nil stock",IF($C750="","OK",IF($C750&lt;Settings!$B$4,"Expired",IF(L750&lt;=Settings!$B$5,"Near expiry","OK")))))</f>
        <v/>
      </c>
      <c r="N750" s="22" t="str">
        <f t="shared" si="23"/>
        <v/>
      </c>
      <c r="O750" s="17"/>
    </row>
    <row r="751" spans="1:15" x14ac:dyDescent="0.3">
      <c r="A751" s="17"/>
      <c r="B751" s="17"/>
      <c r="C751" s="20"/>
      <c r="D751" s="17"/>
      <c r="E751" s="17"/>
      <c r="F751" s="20"/>
      <c r="G751" s="17"/>
      <c r="H751" s="21"/>
      <c r="I751" s="21"/>
      <c r="J751" s="18" t="str">
        <f>IF($A751="","",SUMIFS(Issues!$D:$D,Issues!$B:$B,$A751,Issues!$C:$C,$B751))</f>
        <v/>
      </c>
      <c r="K751" s="18" t="str">
        <f t="shared" si="22"/>
        <v/>
      </c>
      <c r="L751" s="18" t="str">
        <f>IF(OR($A751="",$C751=""),"",$C751-Settings!$B$4)</f>
        <v/>
      </c>
      <c r="M751" s="18" t="str">
        <f>IF($A751="","",IF(K751&lt;=0,"Nil stock",IF($C751="","OK",IF($C751&lt;Settings!$B$4,"Expired",IF(L751&lt;=Settings!$B$5,"Near expiry","OK")))))</f>
        <v/>
      </c>
      <c r="N751" s="22" t="str">
        <f t="shared" si="23"/>
        <v/>
      </c>
      <c r="O751" s="17"/>
    </row>
    <row r="752" spans="1:15" x14ac:dyDescent="0.3">
      <c r="A752" s="17"/>
      <c r="B752" s="17"/>
      <c r="C752" s="20"/>
      <c r="D752" s="17"/>
      <c r="E752" s="17"/>
      <c r="F752" s="20"/>
      <c r="G752" s="17"/>
      <c r="H752" s="21"/>
      <c r="I752" s="21"/>
      <c r="J752" s="18" t="str">
        <f>IF($A752="","",SUMIFS(Issues!$D:$D,Issues!$B:$B,$A752,Issues!$C:$C,$B752))</f>
        <v/>
      </c>
      <c r="K752" s="18" t="str">
        <f t="shared" si="22"/>
        <v/>
      </c>
      <c r="L752" s="18" t="str">
        <f>IF(OR($A752="",$C752=""),"",$C752-Settings!$B$4)</f>
        <v/>
      </c>
      <c r="M752" s="18" t="str">
        <f>IF($A752="","",IF(K752&lt;=0,"Nil stock",IF($C752="","OK",IF($C752&lt;Settings!$B$4,"Expired",IF(L752&lt;=Settings!$B$5,"Near expiry","OK")))))</f>
        <v/>
      </c>
      <c r="N752" s="22" t="str">
        <f t="shared" si="23"/>
        <v/>
      </c>
      <c r="O752" s="17"/>
    </row>
    <row r="753" spans="1:15" x14ac:dyDescent="0.3">
      <c r="A753" s="17"/>
      <c r="B753" s="17"/>
      <c r="C753" s="20"/>
      <c r="D753" s="17"/>
      <c r="E753" s="17"/>
      <c r="F753" s="20"/>
      <c r="G753" s="17"/>
      <c r="H753" s="21"/>
      <c r="I753" s="21"/>
      <c r="J753" s="18" t="str">
        <f>IF($A753="","",SUMIFS(Issues!$D:$D,Issues!$B:$B,$A753,Issues!$C:$C,$B753))</f>
        <v/>
      </c>
      <c r="K753" s="18" t="str">
        <f t="shared" si="22"/>
        <v/>
      </c>
      <c r="L753" s="18" t="str">
        <f>IF(OR($A753="",$C753=""),"",$C753-Settings!$B$4)</f>
        <v/>
      </c>
      <c r="M753" s="18" t="str">
        <f>IF($A753="","",IF(K753&lt;=0,"Nil stock",IF($C753="","OK",IF($C753&lt;Settings!$B$4,"Expired",IF(L753&lt;=Settings!$B$5,"Near expiry","OK")))))</f>
        <v/>
      </c>
      <c r="N753" s="22" t="str">
        <f t="shared" si="23"/>
        <v/>
      </c>
      <c r="O753" s="17"/>
    </row>
    <row r="754" spans="1:15" x14ac:dyDescent="0.3">
      <c r="A754" s="17"/>
      <c r="B754" s="17"/>
      <c r="C754" s="20"/>
      <c r="D754" s="17"/>
      <c r="E754" s="17"/>
      <c r="F754" s="20"/>
      <c r="G754" s="17"/>
      <c r="H754" s="21"/>
      <c r="I754" s="21"/>
      <c r="J754" s="18" t="str">
        <f>IF($A754="","",SUMIFS(Issues!$D:$D,Issues!$B:$B,$A754,Issues!$C:$C,$B754))</f>
        <v/>
      </c>
      <c r="K754" s="18" t="str">
        <f t="shared" si="22"/>
        <v/>
      </c>
      <c r="L754" s="18" t="str">
        <f>IF(OR($A754="",$C754=""),"",$C754-Settings!$B$4)</f>
        <v/>
      </c>
      <c r="M754" s="18" t="str">
        <f>IF($A754="","",IF(K754&lt;=0,"Nil stock",IF($C754="","OK",IF($C754&lt;Settings!$B$4,"Expired",IF(L754&lt;=Settings!$B$5,"Near expiry","OK")))))</f>
        <v/>
      </c>
      <c r="N754" s="22" t="str">
        <f t="shared" si="23"/>
        <v/>
      </c>
      <c r="O754" s="17"/>
    </row>
    <row r="755" spans="1:15" x14ac:dyDescent="0.3">
      <c r="A755" s="17"/>
      <c r="B755" s="17"/>
      <c r="C755" s="20"/>
      <c r="D755" s="17"/>
      <c r="E755" s="17"/>
      <c r="F755" s="20"/>
      <c r="G755" s="17"/>
      <c r="H755" s="21"/>
      <c r="I755" s="21"/>
      <c r="J755" s="18" t="str">
        <f>IF($A755="","",SUMIFS(Issues!$D:$D,Issues!$B:$B,$A755,Issues!$C:$C,$B755))</f>
        <v/>
      </c>
      <c r="K755" s="18" t="str">
        <f t="shared" si="22"/>
        <v/>
      </c>
      <c r="L755" s="18" t="str">
        <f>IF(OR($A755="",$C755=""),"",$C755-Settings!$B$4)</f>
        <v/>
      </c>
      <c r="M755" s="18" t="str">
        <f>IF($A755="","",IF(K755&lt;=0,"Nil stock",IF($C755="","OK",IF($C755&lt;Settings!$B$4,"Expired",IF(L755&lt;=Settings!$B$5,"Near expiry","OK")))))</f>
        <v/>
      </c>
      <c r="N755" s="22" t="str">
        <f t="shared" si="23"/>
        <v/>
      </c>
      <c r="O755" s="17"/>
    </row>
    <row r="756" spans="1:15" x14ac:dyDescent="0.3">
      <c r="A756" s="17"/>
      <c r="B756" s="17"/>
      <c r="C756" s="20"/>
      <c r="D756" s="17"/>
      <c r="E756" s="17"/>
      <c r="F756" s="20"/>
      <c r="G756" s="17"/>
      <c r="H756" s="21"/>
      <c r="I756" s="21"/>
      <c r="J756" s="18" t="str">
        <f>IF($A756="","",SUMIFS(Issues!$D:$D,Issues!$B:$B,$A756,Issues!$C:$C,$B756))</f>
        <v/>
      </c>
      <c r="K756" s="18" t="str">
        <f t="shared" si="22"/>
        <v/>
      </c>
      <c r="L756" s="18" t="str">
        <f>IF(OR($A756="",$C756=""),"",$C756-Settings!$B$4)</f>
        <v/>
      </c>
      <c r="M756" s="18" t="str">
        <f>IF($A756="","",IF(K756&lt;=0,"Nil stock",IF($C756="","OK",IF($C756&lt;Settings!$B$4,"Expired",IF(L756&lt;=Settings!$B$5,"Near expiry","OK")))))</f>
        <v/>
      </c>
      <c r="N756" s="22" t="str">
        <f t="shared" si="23"/>
        <v/>
      </c>
      <c r="O756" s="17"/>
    </row>
    <row r="757" spans="1:15" x14ac:dyDescent="0.3">
      <c r="A757" s="17"/>
      <c r="B757" s="17"/>
      <c r="C757" s="20"/>
      <c r="D757" s="17"/>
      <c r="E757" s="17"/>
      <c r="F757" s="20"/>
      <c r="G757" s="17"/>
      <c r="H757" s="21"/>
      <c r="I757" s="21"/>
      <c r="J757" s="18" t="str">
        <f>IF($A757="","",SUMIFS(Issues!$D:$D,Issues!$B:$B,$A757,Issues!$C:$C,$B757))</f>
        <v/>
      </c>
      <c r="K757" s="18" t="str">
        <f t="shared" si="22"/>
        <v/>
      </c>
      <c r="L757" s="18" t="str">
        <f>IF(OR($A757="",$C757=""),"",$C757-Settings!$B$4)</f>
        <v/>
      </c>
      <c r="M757" s="18" t="str">
        <f>IF($A757="","",IF(K757&lt;=0,"Nil stock",IF($C757="","OK",IF($C757&lt;Settings!$B$4,"Expired",IF(L757&lt;=Settings!$B$5,"Near expiry","OK")))))</f>
        <v/>
      </c>
      <c r="N757" s="22" t="str">
        <f t="shared" si="23"/>
        <v/>
      </c>
      <c r="O757" s="17"/>
    </row>
    <row r="758" spans="1:15" x14ac:dyDescent="0.3">
      <c r="A758" s="17"/>
      <c r="B758" s="17"/>
      <c r="C758" s="20"/>
      <c r="D758" s="17"/>
      <c r="E758" s="17"/>
      <c r="F758" s="20"/>
      <c r="G758" s="17"/>
      <c r="H758" s="21"/>
      <c r="I758" s="21"/>
      <c r="J758" s="18" t="str">
        <f>IF($A758="","",SUMIFS(Issues!$D:$D,Issues!$B:$B,$A758,Issues!$C:$C,$B758))</f>
        <v/>
      </c>
      <c r="K758" s="18" t="str">
        <f t="shared" si="22"/>
        <v/>
      </c>
      <c r="L758" s="18" t="str">
        <f>IF(OR($A758="",$C758=""),"",$C758-Settings!$B$4)</f>
        <v/>
      </c>
      <c r="M758" s="18" t="str">
        <f>IF($A758="","",IF(K758&lt;=0,"Nil stock",IF($C758="","OK",IF($C758&lt;Settings!$B$4,"Expired",IF(L758&lt;=Settings!$B$5,"Near expiry","OK")))))</f>
        <v/>
      </c>
      <c r="N758" s="22" t="str">
        <f t="shared" si="23"/>
        <v/>
      </c>
      <c r="O758" s="17"/>
    </row>
    <row r="759" spans="1:15" x14ac:dyDescent="0.3">
      <c r="A759" s="17"/>
      <c r="B759" s="17"/>
      <c r="C759" s="20"/>
      <c r="D759" s="17"/>
      <c r="E759" s="17"/>
      <c r="F759" s="20"/>
      <c r="G759" s="17"/>
      <c r="H759" s="21"/>
      <c r="I759" s="21"/>
      <c r="J759" s="18" t="str">
        <f>IF($A759="","",SUMIFS(Issues!$D:$D,Issues!$B:$B,$A759,Issues!$C:$C,$B759))</f>
        <v/>
      </c>
      <c r="K759" s="18" t="str">
        <f t="shared" si="22"/>
        <v/>
      </c>
      <c r="L759" s="18" t="str">
        <f>IF(OR($A759="",$C759=""),"",$C759-Settings!$B$4)</f>
        <v/>
      </c>
      <c r="M759" s="18" t="str">
        <f>IF($A759="","",IF(K759&lt;=0,"Nil stock",IF($C759="","OK",IF($C759&lt;Settings!$B$4,"Expired",IF(L759&lt;=Settings!$B$5,"Near expiry","OK")))))</f>
        <v/>
      </c>
      <c r="N759" s="22" t="str">
        <f t="shared" si="23"/>
        <v/>
      </c>
      <c r="O759" s="17"/>
    </row>
    <row r="760" spans="1:15" x14ac:dyDescent="0.3">
      <c r="A760" s="17"/>
      <c r="B760" s="17"/>
      <c r="C760" s="20"/>
      <c r="D760" s="17"/>
      <c r="E760" s="17"/>
      <c r="F760" s="20"/>
      <c r="G760" s="17"/>
      <c r="H760" s="21"/>
      <c r="I760" s="21"/>
      <c r="J760" s="18" t="str">
        <f>IF($A760="","",SUMIFS(Issues!$D:$D,Issues!$B:$B,$A760,Issues!$C:$C,$B760))</f>
        <v/>
      </c>
      <c r="K760" s="18" t="str">
        <f t="shared" si="22"/>
        <v/>
      </c>
      <c r="L760" s="18" t="str">
        <f>IF(OR($A760="",$C760=""),"",$C760-Settings!$B$4)</f>
        <v/>
      </c>
      <c r="M760" s="18" t="str">
        <f>IF($A760="","",IF(K760&lt;=0,"Nil stock",IF($C760="","OK",IF($C760&lt;Settings!$B$4,"Expired",IF(L760&lt;=Settings!$B$5,"Near expiry","OK")))))</f>
        <v/>
      </c>
      <c r="N760" s="22" t="str">
        <f t="shared" si="23"/>
        <v/>
      </c>
      <c r="O760" s="17"/>
    </row>
    <row r="761" spans="1:15" x14ac:dyDescent="0.3">
      <c r="A761" s="17"/>
      <c r="B761" s="17"/>
      <c r="C761" s="20"/>
      <c r="D761" s="17"/>
      <c r="E761" s="17"/>
      <c r="F761" s="20"/>
      <c r="G761" s="17"/>
      <c r="H761" s="21"/>
      <c r="I761" s="21"/>
      <c r="J761" s="18" t="str">
        <f>IF($A761="","",SUMIFS(Issues!$D:$D,Issues!$B:$B,$A761,Issues!$C:$C,$B761))</f>
        <v/>
      </c>
      <c r="K761" s="18" t="str">
        <f t="shared" si="22"/>
        <v/>
      </c>
      <c r="L761" s="18" t="str">
        <f>IF(OR($A761="",$C761=""),"",$C761-Settings!$B$4)</f>
        <v/>
      </c>
      <c r="M761" s="18" t="str">
        <f>IF($A761="","",IF(K761&lt;=0,"Nil stock",IF($C761="","OK",IF($C761&lt;Settings!$B$4,"Expired",IF(L761&lt;=Settings!$B$5,"Near expiry","OK")))))</f>
        <v/>
      </c>
      <c r="N761" s="22" t="str">
        <f t="shared" si="23"/>
        <v/>
      </c>
      <c r="O761" s="17"/>
    </row>
    <row r="762" spans="1:15" x14ac:dyDescent="0.3">
      <c r="A762" s="17"/>
      <c r="B762" s="17"/>
      <c r="C762" s="20"/>
      <c r="D762" s="17"/>
      <c r="E762" s="17"/>
      <c r="F762" s="20"/>
      <c r="G762" s="17"/>
      <c r="H762" s="21"/>
      <c r="I762" s="21"/>
      <c r="J762" s="18" t="str">
        <f>IF($A762="","",SUMIFS(Issues!$D:$D,Issues!$B:$B,$A762,Issues!$C:$C,$B762))</f>
        <v/>
      </c>
      <c r="K762" s="18" t="str">
        <f t="shared" si="22"/>
        <v/>
      </c>
      <c r="L762" s="18" t="str">
        <f>IF(OR($A762="",$C762=""),"",$C762-Settings!$B$4)</f>
        <v/>
      </c>
      <c r="M762" s="18" t="str">
        <f>IF($A762="","",IF(K762&lt;=0,"Nil stock",IF($C762="","OK",IF($C762&lt;Settings!$B$4,"Expired",IF(L762&lt;=Settings!$B$5,"Near expiry","OK")))))</f>
        <v/>
      </c>
      <c r="N762" s="22" t="str">
        <f t="shared" si="23"/>
        <v/>
      </c>
      <c r="O762" s="17"/>
    </row>
    <row r="763" spans="1:15" x14ac:dyDescent="0.3">
      <c r="A763" s="17"/>
      <c r="B763" s="17"/>
      <c r="C763" s="20"/>
      <c r="D763" s="17"/>
      <c r="E763" s="17"/>
      <c r="F763" s="20"/>
      <c r="G763" s="17"/>
      <c r="H763" s="21"/>
      <c r="I763" s="21"/>
      <c r="J763" s="18" t="str">
        <f>IF($A763="","",SUMIFS(Issues!$D:$D,Issues!$B:$B,$A763,Issues!$C:$C,$B763))</f>
        <v/>
      </c>
      <c r="K763" s="18" t="str">
        <f t="shared" si="22"/>
        <v/>
      </c>
      <c r="L763" s="18" t="str">
        <f>IF(OR($A763="",$C763=""),"",$C763-Settings!$B$4)</f>
        <v/>
      </c>
      <c r="M763" s="18" t="str">
        <f>IF($A763="","",IF(K763&lt;=0,"Nil stock",IF($C763="","OK",IF($C763&lt;Settings!$B$4,"Expired",IF(L763&lt;=Settings!$B$5,"Near expiry","OK")))))</f>
        <v/>
      </c>
      <c r="N763" s="22" t="str">
        <f t="shared" si="23"/>
        <v/>
      </c>
      <c r="O763" s="17"/>
    </row>
    <row r="764" spans="1:15" x14ac:dyDescent="0.3">
      <c r="A764" s="17"/>
      <c r="B764" s="17"/>
      <c r="C764" s="20"/>
      <c r="D764" s="17"/>
      <c r="E764" s="17"/>
      <c r="F764" s="20"/>
      <c r="G764" s="17"/>
      <c r="H764" s="21"/>
      <c r="I764" s="21"/>
      <c r="J764" s="18" t="str">
        <f>IF($A764="","",SUMIFS(Issues!$D:$D,Issues!$B:$B,$A764,Issues!$C:$C,$B764))</f>
        <v/>
      </c>
      <c r="K764" s="18" t="str">
        <f t="shared" si="22"/>
        <v/>
      </c>
      <c r="L764" s="18" t="str">
        <f>IF(OR($A764="",$C764=""),"",$C764-Settings!$B$4)</f>
        <v/>
      </c>
      <c r="M764" s="18" t="str">
        <f>IF($A764="","",IF(K764&lt;=0,"Nil stock",IF($C764="","OK",IF($C764&lt;Settings!$B$4,"Expired",IF(L764&lt;=Settings!$B$5,"Near expiry","OK")))))</f>
        <v/>
      </c>
      <c r="N764" s="22" t="str">
        <f t="shared" si="23"/>
        <v/>
      </c>
      <c r="O764" s="17"/>
    </row>
    <row r="765" spans="1:15" x14ac:dyDescent="0.3">
      <c r="A765" s="17"/>
      <c r="B765" s="17"/>
      <c r="C765" s="20"/>
      <c r="D765" s="17"/>
      <c r="E765" s="17"/>
      <c r="F765" s="20"/>
      <c r="G765" s="17"/>
      <c r="H765" s="21"/>
      <c r="I765" s="21"/>
      <c r="J765" s="18" t="str">
        <f>IF($A765="","",SUMIFS(Issues!$D:$D,Issues!$B:$B,$A765,Issues!$C:$C,$B765))</f>
        <v/>
      </c>
      <c r="K765" s="18" t="str">
        <f t="shared" si="22"/>
        <v/>
      </c>
      <c r="L765" s="18" t="str">
        <f>IF(OR($A765="",$C765=""),"",$C765-Settings!$B$4)</f>
        <v/>
      </c>
      <c r="M765" s="18" t="str">
        <f>IF($A765="","",IF(K765&lt;=0,"Nil stock",IF($C765="","OK",IF($C765&lt;Settings!$B$4,"Expired",IF(L765&lt;=Settings!$B$5,"Near expiry","OK")))))</f>
        <v/>
      </c>
      <c r="N765" s="22" t="str">
        <f t="shared" si="23"/>
        <v/>
      </c>
      <c r="O765" s="17"/>
    </row>
    <row r="766" spans="1:15" x14ac:dyDescent="0.3">
      <c r="A766" s="17"/>
      <c r="B766" s="17"/>
      <c r="C766" s="20"/>
      <c r="D766" s="17"/>
      <c r="E766" s="17"/>
      <c r="F766" s="20"/>
      <c r="G766" s="17"/>
      <c r="H766" s="21"/>
      <c r="I766" s="21"/>
      <c r="J766" s="18" t="str">
        <f>IF($A766="","",SUMIFS(Issues!$D:$D,Issues!$B:$B,$A766,Issues!$C:$C,$B766))</f>
        <v/>
      </c>
      <c r="K766" s="18" t="str">
        <f t="shared" si="22"/>
        <v/>
      </c>
      <c r="L766" s="18" t="str">
        <f>IF(OR($A766="",$C766=""),"",$C766-Settings!$B$4)</f>
        <v/>
      </c>
      <c r="M766" s="18" t="str">
        <f>IF($A766="","",IF(K766&lt;=0,"Nil stock",IF($C766="","OK",IF($C766&lt;Settings!$B$4,"Expired",IF(L766&lt;=Settings!$B$5,"Near expiry","OK")))))</f>
        <v/>
      </c>
      <c r="N766" s="22" t="str">
        <f t="shared" si="23"/>
        <v/>
      </c>
      <c r="O766" s="17"/>
    </row>
    <row r="767" spans="1:15" x14ac:dyDescent="0.3">
      <c r="A767" s="17"/>
      <c r="B767" s="17"/>
      <c r="C767" s="20"/>
      <c r="D767" s="17"/>
      <c r="E767" s="17"/>
      <c r="F767" s="20"/>
      <c r="G767" s="17"/>
      <c r="H767" s="21"/>
      <c r="I767" s="21"/>
      <c r="J767" s="18" t="str">
        <f>IF($A767="","",SUMIFS(Issues!$D:$D,Issues!$B:$B,$A767,Issues!$C:$C,$B767))</f>
        <v/>
      </c>
      <c r="K767" s="18" t="str">
        <f t="shared" si="22"/>
        <v/>
      </c>
      <c r="L767" s="18" t="str">
        <f>IF(OR($A767="",$C767=""),"",$C767-Settings!$B$4)</f>
        <v/>
      </c>
      <c r="M767" s="18" t="str">
        <f>IF($A767="","",IF(K767&lt;=0,"Nil stock",IF($C767="","OK",IF($C767&lt;Settings!$B$4,"Expired",IF(L767&lt;=Settings!$B$5,"Near expiry","OK")))))</f>
        <v/>
      </c>
      <c r="N767" s="22" t="str">
        <f t="shared" si="23"/>
        <v/>
      </c>
      <c r="O767" s="17"/>
    </row>
    <row r="768" spans="1:15" x14ac:dyDescent="0.3">
      <c r="A768" s="17"/>
      <c r="B768" s="17"/>
      <c r="C768" s="20"/>
      <c r="D768" s="17"/>
      <c r="E768" s="17"/>
      <c r="F768" s="20"/>
      <c r="G768" s="17"/>
      <c r="H768" s="21"/>
      <c r="I768" s="21"/>
      <c r="J768" s="18" t="str">
        <f>IF($A768="","",SUMIFS(Issues!$D:$D,Issues!$B:$B,$A768,Issues!$C:$C,$B768))</f>
        <v/>
      </c>
      <c r="K768" s="18" t="str">
        <f t="shared" si="22"/>
        <v/>
      </c>
      <c r="L768" s="18" t="str">
        <f>IF(OR($A768="",$C768=""),"",$C768-Settings!$B$4)</f>
        <v/>
      </c>
      <c r="M768" s="18" t="str">
        <f>IF($A768="","",IF(K768&lt;=0,"Nil stock",IF($C768="","OK",IF($C768&lt;Settings!$B$4,"Expired",IF(L768&lt;=Settings!$B$5,"Near expiry","OK")))))</f>
        <v/>
      </c>
      <c r="N768" s="22" t="str">
        <f t="shared" si="23"/>
        <v/>
      </c>
      <c r="O768" s="17"/>
    </row>
    <row r="769" spans="1:15" x14ac:dyDescent="0.3">
      <c r="A769" s="17"/>
      <c r="B769" s="17"/>
      <c r="C769" s="20"/>
      <c r="D769" s="17"/>
      <c r="E769" s="17"/>
      <c r="F769" s="20"/>
      <c r="G769" s="17"/>
      <c r="H769" s="21"/>
      <c r="I769" s="21"/>
      <c r="J769" s="18" t="str">
        <f>IF($A769="","",SUMIFS(Issues!$D:$D,Issues!$B:$B,$A769,Issues!$C:$C,$B769))</f>
        <v/>
      </c>
      <c r="K769" s="18" t="str">
        <f t="shared" si="22"/>
        <v/>
      </c>
      <c r="L769" s="18" t="str">
        <f>IF(OR($A769="",$C769=""),"",$C769-Settings!$B$4)</f>
        <v/>
      </c>
      <c r="M769" s="18" t="str">
        <f>IF($A769="","",IF(K769&lt;=0,"Nil stock",IF($C769="","OK",IF($C769&lt;Settings!$B$4,"Expired",IF(L769&lt;=Settings!$B$5,"Near expiry","OK")))))</f>
        <v/>
      </c>
      <c r="N769" s="22" t="str">
        <f t="shared" si="23"/>
        <v/>
      </c>
      <c r="O769" s="17"/>
    </row>
    <row r="770" spans="1:15" x14ac:dyDescent="0.3">
      <c r="A770" s="17"/>
      <c r="B770" s="17"/>
      <c r="C770" s="20"/>
      <c r="D770" s="17"/>
      <c r="E770" s="17"/>
      <c r="F770" s="20"/>
      <c r="G770" s="17"/>
      <c r="H770" s="21"/>
      <c r="I770" s="21"/>
      <c r="J770" s="18" t="str">
        <f>IF($A770="","",SUMIFS(Issues!$D:$D,Issues!$B:$B,$A770,Issues!$C:$C,$B770))</f>
        <v/>
      </c>
      <c r="K770" s="18" t="str">
        <f t="shared" si="22"/>
        <v/>
      </c>
      <c r="L770" s="18" t="str">
        <f>IF(OR($A770="",$C770=""),"",$C770-Settings!$B$4)</f>
        <v/>
      </c>
      <c r="M770" s="18" t="str">
        <f>IF($A770="","",IF(K770&lt;=0,"Nil stock",IF($C770="","OK",IF($C770&lt;Settings!$B$4,"Expired",IF(L770&lt;=Settings!$B$5,"Near expiry","OK")))))</f>
        <v/>
      </c>
      <c r="N770" s="22" t="str">
        <f t="shared" si="23"/>
        <v/>
      </c>
      <c r="O770" s="17"/>
    </row>
    <row r="771" spans="1:15" x14ac:dyDescent="0.3">
      <c r="A771" s="17"/>
      <c r="B771" s="17"/>
      <c r="C771" s="20"/>
      <c r="D771" s="17"/>
      <c r="E771" s="17"/>
      <c r="F771" s="20"/>
      <c r="G771" s="17"/>
      <c r="H771" s="21"/>
      <c r="I771" s="21"/>
      <c r="J771" s="18" t="str">
        <f>IF($A771="","",SUMIFS(Issues!$D:$D,Issues!$B:$B,$A771,Issues!$C:$C,$B771))</f>
        <v/>
      </c>
      <c r="K771" s="18" t="str">
        <f t="shared" si="22"/>
        <v/>
      </c>
      <c r="L771" s="18" t="str">
        <f>IF(OR($A771="",$C771=""),"",$C771-Settings!$B$4)</f>
        <v/>
      </c>
      <c r="M771" s="18" t="str">
        <f>IF($A771="","",IF(K771&lt;=0,"Nil stock",IF($C771="","OK",IF($C771&lt;Settings!$B$4,"Expired",IF(L771&lt;=Settings!$B$5,"Near expiry","OK")))))</f>
        <v/>
      </c>
      <c r="N771" s="22" t="str">
        <f t="shared" si="23"/>
        <v/>
      </c>
      <c r="O771" s="17"/>
    </row>
    <row r="772" spans="1:15" x14ac:dyDescent="0.3">
      <c r="A772" s="17"/>
      <c r="B772" s="17"/>
      <c r="C772" s="20"/>
      <c r="D772" s="17"/>
      <c r="E772" s="17"/>
      <c r="F772" s="20"/>
      <c r="G772" s="17"/>
      <c r="H772" s="21"/>
      <c r="I772" s="21"/>
      <c r="J772" s="18" t="str">
        <f>IF($A772="","",SUMIFS(Issues!$D:$D,Issues!$B:$B,$A772,Issues!$C:$C,$B772))</f>
        <v/>
      </c>
      <c r="K772" s="18" t="str">
        <f t="shared" ref="K772:K835" si="24">IF($A772="","",N($G772)-J772)</f>
        <v/>
      </c>
      <c r="L772" s="18" t="str">
        <f>IF(OR($A772="",$C772=""),"",$C772-Settings!$B$4)</f>
        <v/>
      </c>
      <c r="M772" s="18" t="str">
        <f>IF($A772="","",IF(K772&lt;=0,"Nil stock",IF($C772="","OK",IF($C772&lt;Settings!$B$4,"Expired",IF(L772&lt;=Settings!$B$5,"Near expiry","OK")))))</f>
        <v/>
      </c>
      <c r="N772" s="22" t="str">
        <f t="shared" ref="N772:N835" si="25">IF($A772="","",MAX(0,K772)*N($H772))</f>
        <v/>
      </c>
      <c r="O772" s="17"/>
    </row>
    <row r="773" spans="1:15" x14ac:dyDescent="0.3">
      <c r="A773" s="17"/>
      <c r="B773" s="17"/>
      <c r="C773" s="20"/>
      <c r="D773" s="17"/>
      <c r="E773" s="17"/>
      <c r="F773" s="20"/>
      <c r="G773" s="17"/>
      <c r="H773" s="21"/>
      <c r="I773" s="21"/>
      <c r="J773" s="18" t="str">
        <f>IF($A773="","",SUMIFS(Issues!$D:$D,Issues!$B:$B,$A773,Issues!$C:$C,$B773))</f>
        <v/>
      </c>
      <c r="K773" s="18" t="str">
        <f t="shared" si="24"/>
        <v/>
      </c>
      <c r="L773" s="18" t="str">
        <f>IF(OR($A773="",$C773=""),"",$C773-Settings!$B$4)</f>
        <v/>
      </c>
      <c r="M773" s="18" t="str">
        <f>IF($A773="","",IF(K773&lt;=0,"Nil stock",IF($C773="","OK",IF($C773&lt;Settings!$B$4,"Expired",IF(L773&lt;=Settings!$B$5,"Near expiry","OK")))))</f>
        <v/>
      </c>
      <c r="N773" s="22" t="str">
        <f t="shared" si="25"/>
        <v/>
      </c>
      <c r="O773" s="17"/>
    </row>
    <row r="774" spans="1:15" x14ac:dyDescent="0.3">
      <c r="A774" s="17"/>
      <c r="B774" s="17"/>
      <c r="C774" s="20"/>
      <c r="D774" s="17"/>
      <c r="E774" s="17"/>
      <c r="F774" s="20"/>
      <c r="G774" s="17"/>
      <c r="H774" s="21"/>
      <c r="I774" s="21"/>
      <c r="J774" s="18" t="str">
        <f>IF($A774="","",SUMIFS(Issues!$D:$D,Issues!$B:$B,$A774,Issues!$C:$C,$B774))</f>
        <v/>
      </c>
      <c r="K774" s="18" t="str">
        <f t="shared" si="24"/>
        <v/>
      </c>
      <c r="L774" s="18" t="str">
        <f>IF(OR($A774="",$C774=""),"",$C774-Settings!$B$4)</f>
        <v/>
      </c>
      <c r="M774" s="18" t="str">
        <f>IF($A774="","",IF(K774&lt;=0,"Nil stock",IF($C774="","OK",IF($C774&lt;Settings!$B$4,"Expired",IF(L774&lt;=Settings!$B$5,"Near expiry","OK")))))</f>
        <v/>
      </c>
      <c r="N774" s="22" t="str">
        <f t="shared" si="25"/>
        <v/>
      </c>
      <c r="O774" s="17"/>
    </row>
    <row r="775" spans="1:15" x14ac:dyDescent="0.3">
      <c r="A775" s="17"/>
      <c r="B775" s="17"/>
      <c r="C775" s="20"/>
      <c r="D775" s="17"/>
      <c r="E775" s="17"/>
      <c r="F775" s="20"/>
      <c r="G775" s="17"/>
      <c r="H775" s="21"/>
      <c r="I775" s="21"/>
      <c r="J775" s="18" t="str">
        <f>IF($A775="","",SUMIFS(Issues!$D:$D,Issues!$B:$B,$A775,Issues!$C:$C,$B775))</f>
        <v/>
      </c>
      <c r="K775" s="18" t="str">
        <f t="shared" si="24"/>
        <v/>
      </c>
      <c r="L775" s="18" t="str">
        <f>IF(OR($A775="",$C775=""),"",$C775-Settings!$B$4)</f>
        <v/>
      </c>
      <c r="M775" s="18" t="str">
        <f>IF($A775="","",IF(K775&lt;=0,"Nil stock",IF($C775="","OK",IF($C775&lt;Settings!$B$4,"Expired",IF(L775&lt;=Settings!$B$5,"Near expiry","OK")))))</f>
        <v/>
      </c>
      <c r="N775" s="22" t="str">
        <f t="shared" si="25"/>
        <v/>
      </c>
      <c r="O775" s="17"/>
    </row>
    <row r="776" spans="1:15" x14ac:dyDescent="0.3">
      <c r="A776" s="17"/>
      <c r="B776" s="17"/>
      <c r="C776" s="20"/>
      <c r="D776" s="17"/>
      <c r="E776" s="17"/>
      <c r="F776" s="20"/>
      <c r="G776" s="17"/>
      <c r="H776" s="21"/>
      <c r="I776" s="21"/>
      <c r="J776" s="18" t="str">
        <f>IF($A776="","",SUMIFS(Issues!$D:$D,Issues!$B:$B,$A776,Issues!$C:$C,$B776))</f>
        <v/>
      </c>
      <c r="K776" s="18" t="str">
        <f t="shared" si="24"/>
        <v/>
      </c>
      <c r="L776" s="18" t="str">
        <f>IF(OR($A776="",$C776=""),"",$C776-Settings!$B$4)</f>
        <v/>
      </c>
      <c r="M776" s="18" t="str">
        <f>IF($A776="","",IF(K776&lt;=0,"Nil stock",IF($C776="","OK",IF($C776&lt;Settings!$B$4,"Expired",IF(L776&lt;=Settings!$B$5,"Near expiry","OK")))))</f>
        <v/>
      </c>
      <c r="N776" s="22" t="str">
        <f t="shared" si="25"/>
        <v/>
      </c>
      <c r="O776" s="17"/>
    </row>
    <row r="777" spans="1:15" x14ac:dyDescent="0.3">
      <c r="A777" s="17"/>
      <c r="B777" s="17"/>
      <c r="C777" s="20"/>
      <c r="D777" s="17"/>
      <c r="E777" s="17"/>
      <c r="F777" s="20"/>
      <c r="G777" s="17"/>
      <c r="H777" s="21"/>
      <c r="I777" s="21"/>
      <c r="J777" s="18" t="str">
        <f>IF($A777="","",SUMIFS(Issues!$D:$D,Issues!$B:$B,$A777,Issues!$C:$C,$B777))</f>
        <v/>
      </c>
      <c r="K777" s="18" t="str">
        <f t="shared" si="24"/>
        <v/>
      </c>
      <c r="L777" s="18" t="str">
        <f>IF(OR($A777="",$C777=""),"",$C777-Settings!$B$4)</f>
        <v/>
      </c>
      <c r="M777" s="18" t="str">
        <f>IF($A777="","",IF(K777&lt;=0,"Nil stock",IF($C777="","OK",IF($C777&lt;Settings!$B$4,"Expired",IF(L777&lt;=Settings!$B$5,"Near expiry","OK")))))</f>
        <v/>
      </c>
      <c r="N777" s="22" t="str">
        <f t="shared" si="25"/>
        <v/>
      </c>
      <c r="O777" s="17"/>
    </row>
    <row r="778" spans="1:15" x14ac:dyDescent="0.3">
      <c r="A778" s="17"/>
      <c r="B778" s="17"/>
      <c r="C778" s="20"/>
      <c r="D778" s="17"/>
      <c r="E778" s="17"/>
      <c r="F778" s="20"/>
      <c r="G778" s="17"/>
      <c r="H778" s="21"/>
      <c r="I778" s="21"/>
      <c r="J778" s="18" t="str">
        <f>IF($A778="","",SUMIFS(Issues!$D:$D,Issues!$B:$B,$A778,Issues!$C:$C,$B778))</f>
        <v/>
      </c>
      <c r="K778" s="18" t="str">
        <f t="shared" si="24"/>
        <v/>
      </c>
      <c r="L778" s="18" t="str">
        <f>IF(OR($A778="",$C778=""),"",$C778-Settings!$B$4)</f>
        <v/>
      </c>
      <c r="M778" s="18" t="str">
        <f>IF($A778="","",IF(K778&lt;=0,"Nil stock",IF($C778="","OK",IF($C778&lt;Settings!$B$4,"Expired",IF(L778&lt;=Settings!$B$5,"Near expiry","OK")))))</f>
        <v/>
      </c>
      <c r="N778" s="22" t="str">
        <f t="shared" si="25"/>
        <v/>
      </c>
      <c r="O778" s="17"/>
    </row>
    <row r="779" spans="1:15" x14ac:dyDescent="0.3">
      <c r="A779" s="17"/>
      <c r="B779" s="17"/>
      <c r="C779" s="20"/>
      <c r="D779" s="17"/>
      <c r="E779" s="17"/>
      <c r="F779" s="20"/>
      <c r="G779" s="17"/>
      <c r="H779" s="21"/>
      <c r="I779" s="21"/>
      <c r="J779" s="18" t="str">
        <f>IF($A779="","",SUMIFS(Issues!$D:$D,Issues!$B:$B,$A779,Issues!$C:$C,$B779))</f>
        <v/>
      </c>
      <c r="K779" s="18" t="str">
        <f t="shared" si="24"/>
        <v/>
      </c>
      <c r="L779" s="18" t="str">
        <f>IF(OR($A779="",$C779=""),"",$C779-Settings!$B$4)</f>
        <v/>
      </c>
      <c r="M779" s="18" t="str">
        <f>IF($A779="","",IF(K779&lt;=0,"Nil stock",IF($C779="","OK",IF($C779&lt;Settings!$B$4,"Expired",IF(L779&lt;=Settings!$B$5,"Near expiry","OK")))))</f>
        <v/>
      </c>
      <c r="N779" s="22" t="str">
        <f t="shared" si="25"/>
        <v/>
      </c>
      <c r="O779" s="17"/>
    </row>
    <row r="780" spans="1:15" x14ac:dyDescent="0.3">
      <c r="A780" s="17"/>
      <c r="B780" s="17"/>
      <c r="C780" s="20"/>
      <c r="D780" s="17"/>
      <c r="E780" s="17"/>
      <c r="F780" s="20"/>
      <c r="G780" s="17"/>
      <c r="H780" s="21"/>
      <c r="I780" s="21"/>
      <c r="J780" s="18" t="str">
        <f>IF($A780="","",SUMIFS(Issues!$D:$D,Issues!$B:$B,$A780,Issues!$C:$C,$B780))</f>
        <v/>
      </c>
      <c r="K780" s="18" t="str">
        <f t="shared" si="24"/>
        <v/>
      </c>
      <c r="L780" s="18" t="str">
        <f>IF(OR($A780="",$C780=""),"",$C780-Settings!$B$4)</f>
        <v/>
      </c>
      <c r="M780" s="18" t="str">
        <f>IF($A780="","",IF(K780&lt;=0,"Nil stock",IF($C780="","OK",IF($C780&lt;Settings!$B$4,"Expired",IF(L780&lt;=Settings!$B$5,"Near expiry","OK")))))</f>
        <v/>
      </c>
      <c r="N780" s="22" t="str">
        <f t="shared" si="25"/>
        <v/>
      </c>
      <c r="O780" s="17"/>
    </row>
    <row r="781" spans="1:15" x14ac:dyDescent="0.3">
      <c r="A781" s="17"/>
      <c r="B781" s="17"/>
      <c r="C781" s="20"/>
      <c r="D781" s="17"/>
      <c r="E781" s="17"/>
      <c r="F781" s="20"/>
      <c r="G781" s="17"/>
      <c r="H781" s="21"/>
      <c r="I781" s="21"/>
      <c r="J781" s="18" t="str">
        <f>IF($A781="","",SUMIFS(Issues!$D:$D,Issues!$B:$B,$A781,Issues!$C:$C,$B781))</f>
        <v/>
      </c>
      <c r="K781" s="18" t="str">
        <f t="shared" si="24"/>
        <v/>
      </c>
      <c r="L781" s="18" t="str">
        <f>IF(OR($A781="",$C781=""),"",$C781-Settings!$B$4)</f>
        <v/>
      </c>
      <c r="M781" s="18" t="str">
        <f>IF($A781="","",IF(K781&lt;=0,"Nil stock",IF($C781="","OK",IF($C781&lt;Settings!$B$4,"Expired",IF(L781&lt;=Settings!$B$5,"Near expiry","OK")))))</f>
        <v/>
      </c>
      <c r="N781" s="22" t="str">
        <f t="shared" si="25"/>
        <v/>
      </c>
      <c r="O781" s="17"/>
    </row>
    <row r="782" spans="1:15" x14ac:dyDescent="0.3">
      <c r="A782" s="17"/>
      <c r="B782" s="17"/>
      <c r="C782" s="20"/>
      <c r="D782" s="17"/>
      <c r="E782" s="17"/>
      <c r="F782" s="20"/>
      <c r="G782" s="17"/>
      <c r="H782" s="21"/>
      <c r="I782" s="21"/>
      <c r="J782" s="18" t="str">
        <f>IF($A782="","",SUMIFS(Issues!$D:$D,Issues!$B:$B,$A782,Issues!$C:$C,$B782))</f>
        <v/>
      </c>
      <c r="K782" s="18" t="str">
        <f t="shared" si="24"/>
        <v/>
      </c>
      <c r="L782" s="18" t="str">
        <f>IF(OR($A782="",$C782=""),"",$C782-Settings!$B$4)</f>
        <v/>
      </c>
      <c r="M782" s="18" t="str">
        <f>IF($A782="","",IF(K782&lt;=0,"Nil stock",IF($C782="","OK",IF($C782&lt;Settings!$B$4,"Expired",IF(L782&lt;=Settings!$B$5,"Near expiry","OK")))))</f>
        <v/>
      </c>
      <c r="N782" s="22" t="str">
        <f t="shared" si="25"/>
        <v/>
      </c>
      <c r="O782" s="17"/>
    </row>
    <row r="783" spans="1:15" x14ac:dyDescent="0.3">
      <c r="A783" s="17"/>
      <c r="B783" s="17"/>
      <c r="C783" s="20"/>
      <c r="D783" s="17"/>
      <c r="E783" s="17"/>
      <c r="F783" s="20"/>
      <c r="G783" s="17"/>
      <c r="H783" s="21"/>
      <c r="I783" s="21"/>
      <c r="J783" s="18" t="str">
        <f>IF($A783="","",SUMIFS(Issues!$D:$D,Issues!$B:$B,$A783,Issues!$C:$C,$B783))</f>
        <v/>
      </c>
      <c r="K783" s="18" t="str">
        <f t="shared" si="24"/>
        <v/>
      </c>
      <c r="L783" s="18" t="str">
        <f>IF(OR($A783="",$C783=""),"",$C783-Settings!$B$4)</f>
        <v/>
      </c>
      <c r="M783" s="18" t="str">
        <f>IF($A783="","",IF(K783&lt;=0,"Nil stock",IF($C783="","OK",IF($C783&lt;Settings!$B$4,"Expired",IF(L783&lt;=Settings!$B$5,"Near expiry","OK")))))</f>
        <v/>
      </c>
      <c r="N783" s="22" t="str">
        <f t="shared" si="25"/>
        <v/>
      </c>
      <c r="O783" s="17"/>
    </row>
    <row r="784" spans="1:15" x14ac:dyDescent="0.3">
      <c r="A784" s="17"/>
      <c r="B784" s="17"/>
      <c r="C784" s="20"/>
      <c r="D784" s="17"/>
      <c r="E784" s="17"/>
      <c r="F784" s="20"/>
      <c r="G784" s="17"/>
      <c r="H784" s="21"/>
      <c r="I784" s="21"/>
      <c r="J784" s="18" t="str">
        <f>IF($A784="","",SUMIFS(Issues!$D:$D,Issues!$B:$B,$A784,Issues!$C:$C,$B784))</f>
        <v/>
      </c>
      <c r="K784" s="18" t="str">
        <f t="shared" si="24"/>
        <v/>
      </c>
      <c r="L784" s="18" t="str">
        <f>IF(OR($A784="",$C784=""),"",$C784-Settings!$B$4)</f>
        <v/>
      </c>
      <c r="M784" s="18" t="str">
        <f>IF($A784="","",IF(K784&lt;=0,"Nil stock",IF($C784="","OK",IF($C784&lt;Settings!$B$4,"Expired",IF(L784&lt;=Settings!$B$5,"Near expiry","OK")))))</f>
        <v/>
      </c>
      <c r="N784" s="22" t="str">
        <f t="shared" si="25"/>
        <v/>
      </c>
      <c r="O784" s="17"/>
    </row>
    <row r="785" spans="1:15" x14ac:dyDescent="0.3">
      <c r="A785" s="17"/>
      <c r="B785" s="17"/>
      <c r="C785" s="20"/>
      <c r="D785" s="17"/>
      <c r="E785" s="17"/>
      <c r="F785" s="20"/>
      <c r="G785" s="17"/>
      <c r="H785" s="21"/>
      <c r="I785" s="21"/>
      <c r="J785" s="18" t="str">
        <f>IF($A785="","",SUMIFS(Issues!$D:$D,Issues!$B:$B,$A785,Issues!$C:$C,$B785))</f>
        <v/>
      </c>
      <c r="K785" s="18" t="str">
        <f t="shared" si="24"/>
        <v/>
      </c>
      <c r="L785" s="18" t="str">
        <f>IF(OR($A785="",$C785=""),"",$C785-Settings!$B$4)</f>
        <v/>
      </c>
      <c r="M785" s="18" t="str">
        <f>IF($A785="","",IF(K785&lt;=0,"Nil stock",IF($C785="","OK",IF($C785&lt;Settings!$B$4,"Expired",IF(L785&lt;=Settings!$B$5,"Near expiry","OK")))))</f>
        <v/>
      </c>
      <c r="N785" s="22" t="str">
        <f t="shared" si="25"/>
        <v/>
      </c>
      <c r="O785" s="17"/>
    </row>
    <row r="786" spans="1:15" x14ac:dyDescent="0.3">
      <c r="A786" s="17"/>
      <c r="B786" s="17"/>
      <c r="C786" s="20"/>
      <c r="D786" s="17"/>
      <c r="E786" s="17"/>
      <c r="F786" s="20"/>
      <c r="G786" s="17"/>
      <c r="H786" s="21"/>
      <c r="I786" s="21"/>
      <c r="J786" s="18" t="str">
        <f>IF($A786="","",SUMIFS(Issues!$D:$D,Issues!$B:$B,$A786,Issues!$C:$C,$B786))</f>
        <v/>
      </c>
      <c r="K786" s="18" t="str">
        <f t="shared" si="24"/>
        <v/>
      </c>
      <c r="L786" s="18" t="str">
        <f>IF(OR($A786="",$C786=""),"",$C786-Settings!$B$4)</f>
        <v/>
      </c>
      <c r="M786" s="18" t="str">
        <f>IF($A786="","",IF(K786&lt;=0,"Nil stock",IF($C786="","OK",IF($C786&lt;Settings!$B$4,"Expired",IF(L786&lt;=Settings!$B$5,"Near expiry","OK")))))</f>
        <v/>
      </c>
      <c r="N786" s="22" t="str">
        <f t="shared" si="25"/>
        <v/>
      </c>
      <c r="O786" s="17"/>
    </row>
    <row r="787" spans="1:15" x14ac:dyDescent="0.3">
      <c r="A787" s="17"/>
      <c r="B787" s="17"/>
      <c r="C787" s="20"/>
      <c r="D787" s="17"/>
      <c r="E787" s="17"/>
      <c r="F787" s="20"/>
      <c r="G787" s="17"/>
      <c r="H787" s="21"/>
      <c r="I787" s="21"/>
      <c r="J787" s="18" t="str">
        <f>IF($A787="","",SUMIFS(Issues!$D:$D,Issues!$B:$B,$A787,Issues!$C:$C,$B787))</f>
        <v/>
      </c>
      <c r="K787" s="18" t="str">
        <f t="shared" si="24"/>
        <v/>
      </c>
      <c r="L787" s="18" t="str">
        <f>IF(OR($A787="",$C787=""),"",$C787-Settings!$B$4)</f>
        <v/>
      </c>
      <c r="M787" s="18" t="str">
        <f>IF($A787="","",IF(K787&lt;=0,"Nil stock",IF($C787="","OK",IF($C787&lt;Settings!$B$4,"Expired",IF(L787&lt;=Settings!$B$5,"Near expiry","OK")))))</f>
        <v/>
      </c>
      <c r="N787" s="22" t="str">
        <f t="shared" si="25"/>
        <v/>
      </c>
      <c r="O787" s="17"/>
    </row>
    <row r="788" spans="1:15" x14ac:dyDescent="0.3">
      <c r="A788" s="17"/>
      <c r="B788" s="17"/>
      <c r="C788" s="20"/>
      <c r="D788" s="17"/>
      <c r="E788" s="17"/>
      <c r="F788" s="20"/>
      <c r="G788" s="17"/>
      <c r="H788" s="21"/>
      <c r="I788" s="21"/>
      <c r="J788" s="18" t="str">
        <f>IF($A788="","",SUMIFS(Issues!$D:$D,Issues!$B:$B,$A788,Issues!$C:$C,$B788))</f>
        <v/>
      </c>
      <c r="K788" s="18" t="str">
        <f t="shared" si="24"/>
        <v/>
      </c>
      <c r="L788" s="18" t="str">
        <f>IF(OR($A788="",$C788=""),"",$C788-Settings!$B$4)</f>
        <v/>
      </c>
      <c r="M788" s="18" t="str">
        <f>IF($A788="","",IF(K788&lt;=0,"Nil stock",IF($C788="","OK",IF($C788&lt;Settings!$B$4,"Expired",IF(L788&lt;=Settings!$B$5,"Near expiry","OK")))))</f>
        <v/>
      </c>
      <c r="N788" s="22" t="str">
        <f t="shared" si="25"/>
        <v/>
      </c>
      <c r="O788" s="17"/>
    </row>
    <row r="789" spans="1:15" x14ac:dyDescent="0.3">
      <c r="A789" s="17"/>
      <c r="B789" s="17"/>
      <c r="C789" s="20"/>
      <c r="D789" s="17"/>
      <c r="E789" s="17"/>
      <c r="F789" s="20"/>
      <c r="G789" s="17"/>
      <c r="H789" s="21"/>
      <c r="I789" s="21"/>
      <c r="J789" s="18" t="str">
        <f>IF($A789="","",SUMIFS(Issues!$D:$D,Issues!$B:$B,$A789,Issues!$C:$C,$B789))</f>
        <v/>
      </c>
      <c r="K789" s="18" t="str">
        <f t="shared" si="24"/>
        <v/>
      </c>
      <c r="L789" s="18" t="str">
        <f>IF(OR($A789="",$C789=""),"",$C789-Settings!$B$4)</f>
        <v/>
      </c>
      <c r="M789" s="18" t="str">
        <f>IF($A789="","",IF(K789&lt;=0,"Nil stock",IF($C789="","OK",IF($C789&lt;Settings!$B$4,"Expired",IF(L789&lt;=Settings!$B$5,"Near expiry","OK")))))</f>
        <v/>
      </c>
      <c r="N789" s="22" t="str">
        <f t="shared" si="25"/>
        <v/>
      </c>
      <c r="O789" s="17"/>
    </row>
    <row r="790" spans="1:15" x14ac:dyDescent="0.3">
      <c r="A790" s="17"/>
      <c r="B790" s="17"/>
      <c r="C790" s="20"/>
      <c r="D790" s="17"/>
      <c r="E790" s="17"/>
      <c r="F790" s="20"/>
      <c r="G790" s="17"/>
      <c r="H790" s="21"/>
      <c r="I790" s="21"/>
      <c r="J790" s="18" t="str">
        <f>IF($A790="","",SUMIFS(Issues!$D:$D,Issues!$B:$B,$A790,Issues!$C:$C,$B790))</f>
        <v/>
      </c>
      <c r="K790" s="18" t="str">
        <f t="shared" si="24"/>
        <v/>
      </c>
      <c r="L790" s="18" t="str">
        <f>IF(OR($A790="",$C790=""),"",$C790-Settings!$B$4)</f>
        <v/>
      </c>
      <c r="M790" s="18" t="str">
        <f>IF($A790="","",IF(K790&lt;=0,"Nil stock",IF($C790="","OK",IF($C790&lt;Settings!$B$4,"Expired",IF(L790&lt;=Settings!$B$5,"Near expiry","OK")))))</f>
        <v/>
      </c>
      <c r="N790" s="22" t="str">
        <f t="shared" si="25"/>
        <v/>
      </c>
      <c r="O790" s="17"/>
    </row>
    <row r="791" spans="1:15" x14ac:dyDescent="0.3">
      <c r="A791" s="17"/>
      <c r="B791" s="17"/>
      <c r="C791" s="20"/>
      <c r="D791" s="17"/>
      <c r="E791" s="17"/>
      <c r="F791" s="20"/>
      <c r="G791" s="17"/>
      <c r="H791" s="21"/>
      <c r="I791" s="21"/>
      <c r="J791" s="18" t="str">
        <f>IF($A791="","",SUMIFS(Issues!$D:$D,Issues!$B:$B,$A791,Issues!$C:$C,$B791))</f>
        <v/>
      </c>
      <c r="K791" s="18" t="str">
        <f t="shared" si="24"/>
        <v/>
      </c>
      <c r="L791" s="18" t="str">
        <f>IF(OR($A791="",$C791=""),"",$C791-Settings!$B$4)</f>
        <v/>
      </c>
      <c r="M791" s="18" t="str">
        <f>IF($A791="","",IF(K791&lt;=0,"Nil stock",IF($C791="","OK",IF($C791&lt;Settings!$B$4,"Expired",IF(L791&lt;=Settings!$B$5,"Near expiry","OK")))))</f>
        <v/>
      </c>
      <c r="N791" s="22" t="str">
        <f t="shared" si="25"/>
        <v/>
      </c>
      <c r="O791" s="17"/>
    </row>
    <row r="792" spans="1:15" x14ac:dyDescent="0.3">
      <c r="A792" s="17"/>
      <c r="B792" s="17"/>
      <c r="C792" s="20"/>
      <c r="D792" s="17"/>
      <c r="E792" s="17"/>
      <c r="F792" s="20"/>
      <c r="G792" s="17"/>
      <c r="H792" s="21"/>
      <c r="I792" s="21"/>
      <c r="J792" s="18" t="str">
        <f>IF($A792="","",SUMIFS(Issues!$D:$D,Issues!$B:$B,$A792,Issues!$C:$C,$B792))</f>
        <v/>
      </c>
      <c r="K792" s="18" t="str">
        <f t="shared" si="24"/>
        <v/>
      </c>
      <c r="L792" s="18" t="str">
        <f>IF(OR($A792="",$C792=""),"",$C792-Settings!$B$4)</f>
        <v/>
      </c>
      <c r="M792" s="18" t="str">
        <f>IF($A792="","",IF(K792&lt;=0,"Nil stock",IF($C792="","OK",IF($C792&lt;Settings!$B$4,"Expired",IF(L792&lt;=Settings!$B$5,"Near expiry","OK")))))</f>
        <v/>
      </c>
      <c r="N792" s="22" t="str">
        <f t="shared" si="25"/>
        <v/>
      </c>
      <c r="O792" s="17"/>
    </row>
    <row r="793" spans="1:15" x14ac:dyDescent="0.3">
      <c r="A793" s="17"/>
      <c r="B793" s="17"/>
      <c r="C793" s="20"/>
      <c r="D793" s="17"/>
      <c r="E793" s="17"/>
      <c r="F793" s="20"/>
      <c r="G793" s="17"/>
      <c r="H793" s="21"/>
      <c r="I793" s="21"/>
      <c r="J793" s="18" t="str">
        <f>IF($A793="","",SUMIFS(Issues!$D:$D,Issues!$B:$B,$A793,Issues!$C:$C,$B793))</f>
        <v/>
      </c>
      <c r="K793" s="18" t="str">
        <f t="shared" si="24"/>
        <v/>
      </c>
      <c r="L793" s="18" t="str">
        <f>IF(OR($A793="",$C793=""),"",$C793-Settings!$B$4)</f>
        <v/>
      </c>
      <c r="M793" s="18" t="str">
        <f>IF($A793="","",IF(K793&lt;=0,"Nil stock",IF($C793="","OK",IF($C793&lt;Settings!$B$4,"Expired",IF(L793&lt;=Settings!$B$5,"Near expiry","OK")))))</f>
        <v/>
      </c>
      <c r="N793" s="22" t="str">
        <f t="shared" si="25"/>
        <v/>
      </c>
      <c r="O793" s="17"/>
    </row>
    <row r="794" spans="1:15" x14ac:dyDescent="0.3">
      <c r="A794" s="17"/>
      <c r="B794" s="17"/>
      <c r="C794" s="20"/>
      <c r="D794" s="17"/>
      <c r="E794" s="17"/>
      <c r="F794" s="20"/>
      <c r="G794" s="17"/>
      <c r="H794" s="21"/>
      <c r="I794" s="21"/>
      <c r="J794" s="18" t="str">
        <f>IF($A794="","",SUMIFS(Issues!$D:$D,Issues!$B:$B,$A794,Issues!$C:$C,$B794))</f>
        <v/>
      </c>
      <c r="K794" s="18" t="str">
        <f t="shared" si="24"/>
        <v/>
      </c>
      <c r="L794" s="18" t="str">
        <f>IF(OR($A794="",$C794=""),"",$C794-Settings!$B$4)</f>
        <v/>
      </c>
      <c r="M794" s="18" t="str">
        <f>IF($A794="","",IF(K794&lt;=0,"Nil stock",IF($C794="","OK",IF($C794&lt;Settings!$B$4,"Expired",IF(L794&lt;=Settings!$B$5,"Near expiry","OK")))))</f>
        <v/>
      </c>
      <c r="N794" s="22" t="str">
        <f t="shared" si="25"/>
        <v/>
      </c>
      <c r="O794" s="17"/>
    </row>
    <row r="795" spans="1:15" x14ac:dyDescent="0.3">
      <c r="A795" s="17"/>
      <c r="B795" s="17"/>
      <c r="C795" s="20"/>
      <c r="D795" s="17"/>
      <c r="E795" s="17"/>
      <c r="F795" s="20"/>
      <c r="G795" s="17"/>
      <c r="H795" s="21"/>
      <c r="I795" s="21"/>
      <c r="J795" s="18" t="str">
        <f>IF($A795="","",SUMIFS(Issues!$D:$D,Issues!$B:$B,$A795,Issues!$C:$C,$B795))</f>
        <v/>
      </c>
      <c r="K795" s="18" t="str">
        <f t="shared" si="24"/>
        <v/>
      </c>
      <c r="L795" s="18" t="str">
        <f>IF(OR($A795="",$C795=""),"",$C795-Settings!$B$4)</f>
        <v/>
      </c>
      <c r="M795" s="18" t="str">
        <f>IF($A795="","",IF(K795&lt;=0,"Nil stock",IF($C795="","OK",IF($C795&lt;Settings!$B$4,"Expired",IF(L795&lt;=Settings!$B$5,"Near expiry","OK")))))</f>
        <v/>
      </c>
      <c r="N795" s="22" t="str">
        <f t="shared" si="25"/>
        <v/>
      </c>
      <c r="O795" s="17"/>
    </row>
    <row r="796" spans="1:15" x14ac:dyDescent="0.3">
      <c r="A796" s="17"/>
      <c r="B796" s="17"/>
      <c r="C796" s="20"/>
      <c r="D796" s="17"/>
      <c r="E796" s="17"/>
      <c r="F796" s="20"/>
      <c r="G796" s="17"/>
      <c r="H796" s="21"/>
      <c r="I796" s="21"/>
      <c r="J796" s="18" t="str">
        <f>IF($A796="","",SUMIFS(Issues!$D:$D,Issues!$B:$B,$A796,Issues!$C:$C,$B796))</f>
        <v/>
      </c>
      <c r="K796" s="18" t="str">
        <f t="shared" si="24"/>
        <v/>
      </c>
      <c r="L796" s="18" t="str">
        <f>IF(OR($A796="",$C796=""),"",$C796-Settings!$B$4)</f>
        <v/>
      </c>
      <c r="M796" s="18" t="str">
        <f>IF($A796="","",IF(K796&lt;=0,"Nil stock",IF($C796="","OK",IF($C796&lt;Settings!$B$4,"Expired",IF(L796&lt;=Settings!$B$5,"Near expiry","OK")))))</f>
        <v/>
      </c>
      <c r="N796" s="22" t="str">
        <f t="shared" si="25"/>
        <v/>
      </c>
      <c r="O796" s="17"/>
    </row>
    <row r="797" spans="1:15" x14ac:dyDescent="0.3">
      <c r="A797" s="17"/>
      <c r="B797" s="17"/>
      <c r="C797" s="20"/>
      <c r="D797" s="17"/>
      <c r="E797" s="17"/>
      <c r="F797" s="20"/>
      <c r="G797" s="17"/>
      <c r="H797" s="21"/>
      <c r="I797" s="21"/>
      <c r="J797" s="18" t="str">
        <f>IF($A797="","",SUMIFS(Issues!$D:$D,Issues!$B:$B,$A797,Issues!$C:$C,$B797))</f>
        <v/>
      </c>
      <c r="K797" s="18" t="str">
        <f t="shared" si="24"/>
        <v/>
      </c>
      <c r="L797" s="18" t="str">
        <f>IF(OR($A797="",$C797=""),"",$C797-Settings!$B$4)</f>
        <v/>
      </c>
      <c r="M797" s="18" t="str">
        <f>IF($A797="","",IF(K797&lt;=0,"Nil stock",IF($C797="","OK",IF($C797&lt;Settings!$B$4,"Expired",IF(L797&lt;=Settings!$B$5,"Near expiry","OK")))))</f>
        <v/>
      </c>
      <c r="N797" s="22" t="str">
        <f t="shared" si="25"/>
        <v/>
      </c>
      <c r="O797" s="17"/>
    </row>
    <row r="798" spans="1:15" x14ac:dyDescent="0.3">
      <c r="A798" s="17"/>
      <c r="B798" s="17"/>
      <c r="C798" s="20"/>
      <c r="D798" s="17"/>
      <c r="E798" s="17"/>
      <c r="F798" s="20"/>
      <c r="G798" s="17"/>
      <c r="H798" s="21"/>
      <c r="I798" s="21"/>
      <c r="J798" s="18" t="str">
        <f>IF($A798="","",SUMIFS(Issues!$D:$D,Issues!$B:$B,$A798,Issues!$C:$C,$B798))</f>
        <v/>
      </c>
      <c r="K798" s="18" t="str">
        <f t="shared" si="24"/>
        <v/>
      </c>
      <c r="L798" s="18" t="str">
        <f>IF(OR($A798="",$C798=""),"",$C798-Settings!$B$4)</f>
        <v/>
      </c>
      <c r="M798" s="18" t="str">
        <f>IF($A798="","",IF(K798&lt;=0,"Nil stock",IF($C798="","OK",IF($C798&lt;Settings!$B$4,"Expired",IF(L798&lt;=Settings!$B$5,"Near expiry","OK")))))</f>
        <v/>
      </c>
      <c r="N798" s="22" t="str">
        <f t="shared" si="25"/>
        <v/>
      </c>
      <c r="O798" s="17"/>
    </row>
    <row r="799" spans="1:15" x14ac:dyDescent="0.3">
      <c r="A799" s="17"/>
      <c r="B799" s="17"/>
      <c r="C799" s="20"/>
      <c r="D799" s="17"/>
      <c r="E799" s="17"/>
      <c r="F799" s="20"/>
      <c r="G799" s="17"/>
      <c r="H799" s="21"/>
      <c r="I799" s="21"/>
      <c r="J799" s="18" t="str">
        <f>IF($A799="","",SUMIFS(Issues!$D:$D,Issues!$B:$B,$A799,Issues!$C:$C,$B799))</f>
        <v/>
      </c>
      <c r="K799" s="18" t="str">
        <f t="shared" si="24"/>
        <v/>
      </c>
      <c r="L799" s="18" t="str">
        <f>IF(OR($A799="",$C799=""),"",$C799-Settings!$B$4)</f>
        <v/>
      </c>
      <c r="M799" s="18" t="str">
        <f>IF($A799="","",IF(K799&lt;=0,"Nil stock",IF($C799="","OK",IF($C799&lt;Settings!$B$4,"Expired",IF(L799&lt;=Settings!$B$5,"Near expiry","OK")))))</f>
        <v/>
      </c>
      <c r="N799" s="22" t="str">
        <f t="shared" si="25"/>
        <v/>
      </c>
      <c r="O799" s="17"/>
    </row>
    <row r="800" spans="1:15" x14ac:dyDescent="0.3">
      <c r="A800" s="17"/>
      <c r="B800" s="17"/>
      <c r="C800" s="20"/>
      <c r="D800" s="17"/>
      <c r="E800" s="17"/>
      <c r="F800" s="20"/>
      <c r="G800" s="17"/>
      <c r="H800" s="21"/>
      <c r="I800" s="21"/>
      <c r="J800" s="18" t="str">
        <f>IF($A800="","",SUMIFS(Issues!$D:$D,Issues!$B:$B,$A800,Issues!$C:$C,$B800))</f>
        <v/>
      </c>
      <c r="K800" s="18" t="str">
        <f t="shared" si="24"/>
        <v/>
      </c>
      <c r="L800" s="18" t="str">
        <f>IF(OR($A800="",$C800=""),"",$C800-Settings!$B$4)</f>
        <v/>
      </c>
      <c r="M800" s="18" t="str">
        <f>IF($A800="","",IF(K800&lt;=0,"Nil stock",IF($C800="","OK",IF($C800&lt;Settings!$B$4,"Expired",IF(L800&lt;=Settings!$B$5,"Near expiry","OK")))))</f>
        <v/>
      </c>
      <c r="N800" s="22" t="str">
        <f t="shared" si="25"/>
        <v/>
      </c>
      <c r="O800" s="17"/>
    </row>
    <row r="801" spans="1:15" x14ac:dyDescent="0.3">
      <c r="A801" s="17"/>
      <c r="B801" s="17"/>
      <c r="C801" s="20"/>
      <c r="D801" s="17"/>
      <c r="E801" s="17"/>
      <c r="F801" s="20"/>
      <c r="G801" s="17"/>
      <c r="H801" s="21"/>
      <c r="I801" s="21"/>
      <c r="J801" s="18" t="str">
        <f>IF($A801="","",SUMIFS(Issues!$D:$D,Issues!$B:$B,$A801,Issues!$C:$C,$B801))</f>
        <v/>
      </c>
      <c r="K801" s="18" t="str">
        <f t="shared" si="24"/>
        <v/>
      </c>
      <c r="L801" s="18" t="str">
        <f>IF(OR($A801="",$C801=""),"",$C801-Settings!$B$4)</f>
        <v/>
      </c>
      <c r="M801" s="18" t="str">
        <f>IF($A801="","",IF(K801&lt;=0,"Nil stock",IF($C801="","OK",IF($C801&lt;Settings!$B$4,"Expired",IF(L801&lt;=Settings!$B$5,"Near expiry","OK")))))</f>
        <v/>
      </c>
      <c r="N801" s="22" t="str">
        <f t="shared" si="25"/>
        <v/>
      </c>
      <c r="O801" s="17"/>
    </row>
    <row r="802" spans="1:15" x14ac:dyDescent="0.3">
      <c r="A802" s="17"/>
      <c r="B802" s="17"/>
      <c r="C802" s="20"/>
      <c r="D802" s="17"/>
      <c r="E802" s="17"/>
      <c r="F802" s="20"/>
      <c r="G802" s="17"/>
      <c r="H802" s="21"/>
      <c r="I802" s="21"/>
      <c r="J802" s="18" t="str">
        <f>IF($A802="","",SUMIFS(Issues!$D:$D,Issues!$B:$B,$A802,Issues!$C:$C,$B802))</f>
        <v/>
      </c>
      <c r="K802" s="18" t="str">
        <f t="shared" si="24"/>
        <v/>
      </c>
      <c r="L802" s="18" t="str">
        <f>IF(OR($A802="",$C802=""),"",$C802-Settings!$B$4)</f>
        <v/>
      </c>
      <c r="M802" s="18" t="str">
        <f>IF($A802="","",IF(K802&lt;=0,"Nil stock",IF($C802="","OK",IF($C802&lt;Settings!$B$4,"Expired",IF(L802&lt;=Settings!$B$5,"Near expiry","OK")))))</f>
        <v/>
      </c>
      <c r="N802" s="22" t="str">
        <f t="shared" si="25"/>
        <v/>
      </c>
      <c r="O802" s="17"/>
    </row>
    <row r="803" spans="1:15" x14ac:dyDescent="0.3">
      <c r="A803" s="17"/>
      <c r="B803" s="17"/>
      <c r="C803" s="20"/>
      <c r="D803" s="17"/>
      <c r="E803" s="17"/>
      <c r="F803" s="20"/>
      <c r="G803" s="17"/>
      <c r="H803" s="21"/>
      <c r="I803" s="21"/>
      <c r="J803" s="18" t="str">
        <f>IF($A803="","",SUMIFS(Issues!$D:$D,Issues!$B:$B,$A803,Issues!$C:$C,$B803))</f>
        <v/>
      </c>
      <c r="K803" s="18" t="str">
        <f t="shared" si="24"/>
        <v/>
      </c>
      <c r="L803" s="18" t="str">
        <f>IF(OR($A803="",$C803=""),"",$C803-Settings!$B$4)</f>
        <v/>
      </c>
      <c r="M803" s="18" t="str">
        <f>IF($A803="","",IF(K803&lt;=0,"Nil stock",IF($C803="","OK",IF($C803&lt;Settings!$B$4,"Expired",IF(L803&lt;=Settings!$B$5,"Near expiry","OK")))))</f>
        <v/>
      </c>
      <c r="N803" s="22" t="str">
        <f t="shared" si="25"/>
        <v/>
      </c>
      <c r="O803" s="17"/>
    </row>
    <row r="804" spans="1:15" x14ac:dyDescent="0.3">
      <c r="A804" s="17"/>
      <c r="B804" s="17"/>
      <c r="C804" s="20"/>
      <c r="D804" s="17"/>
      <c r="E804" s="17"/>
      <c r="F804" s="20"/>
      <c r="G804" s="17"/>
      <c r="H804" s="21"/>
      <c r="I804" s="21"/>
      <c r="J804" s="18" t="str">
        <f>IF($A804="","",SUMIFS(Issues!$D:$D,Issues!$B:$B,$A804,Issues!$C:$C,$B804))</f>
        <v/>
      </c>
      <c r="K804" s="18" t="str">
        <f t="shared" si="24"/>
        <v/>
      </c>
      <c r="L804" s="18" t="str">
        <f>IF(OR($A804="",$C804=""),"",$C804-Settings!$B$4)</f>
        <v/>
      </c>
      <c r="M804" s="18" t="str">
        <f>IF($A804="","",IF(K804&lt;=0,"Nil stock",IF($C804="","OK",IF($C804&lt;Settings!$B$4,"Expired",IF(L804&lt;=Settings!$B$5,"Near expiry","OK")))))</f>
        <v/>
      </c>
      <c r="N804" s="22" t="str">
        <f t="shared" si="25"/>
        <v/>
      </c>
      <c r="O804" s="17"/>
    </row>
    <row r="805" spans="1:15" x14ac:dyDescent="0.3">
      <c r="A805" s="17"/>
      <c r="B805" s="17"/>
      <c r="C805" s="20"/>
      <c r="D805" s="17"/>
      <c r="E805" s="17"/>
      <c r="F805" s="20"/>
      <c r="G805" s="17"/>
      <c r="H805" s="21"/>
      <c r="I805" s="21"/>
      <c r="J805" s="18" t="str">
        <f>IF($A805="","",SUMIFS(Issues!$D:$D,Issues!$B:$B,$A805,Issues!$C:$C,$B805))</f>
        <v/>
      </c>
      <c r="K805" s="18" t="str">
        <f t="shared" si="24"/>
        <v/>
      </c>
      <c r="L805" s="18" t="str">
        <f>IF(OR($A805="",$C805=""),"",$C805-Settings!$B$4)</f>
        <v/>
      </c>
      <c r="M805" s="18" t="str">
        <f>IF($A805="","",IF(K805&lt;=0,"Nil stock",IF($C805="","OK",IF($C805&lt;Settings!$B$4,"Expired",IF(L805&lt;=Settings!$B$5,"Near expiry","OK")))))</f>
        <v/>
      </c>
      <c r="N805" s="22" t="str">
        <f t="shared" si="25"/>
        <v/>
      </c>
      <c r="O805" s="17"/>
    </row>
    <row r="806" spans="1:15" x14ac:dyDescent="0.3">
      <c r="A806" s="17"/>
      <c r="B806" s="17"/>
      <c r="C806" s="20"/>
      <c r="D806" s="17"/>
      <c r="E806" s="17"/>
      <c r="F806" s="20"/>
      <c r="G806" s="17"/>
      <c r="H806" s="21"/>
      <c r="I806" s="21"/>
      <c r="J806" s="18" t="str">
        <f>IF($A806="","",SUMIFS(Issues!$D:$D,Issues!$B:$B,$A806,Issues!$C:$C,$B806))</f>
        <v/>
      </c>
      <c r="K806" s="18" t="str">
        <f t="shared" si="24"/>
        <v/>
      </c>
      <c r="L806" s="18" t="str">
        <f>IF(OR($A806="",$C806=""),"",$C806-Settings!$B$4)</f>
        <v/>
      </c>
      <c r="M806" s="18" t="str">
        <f>IF($A806="","",IF(K806&lt;=0,"Nil stock",IF($C806="","OK",IF($C806&lt;Settings!$B$4,"Expired",IF(L806&lt;=Settings!$B$5,"Near expiry","OK")))))</f>
        <v/>
      </c>
      <c r="N806" s="22" t="str">
        <f t="shared" si="25"/>
        <v/>
      </c>
      <c r="O806" s="17"/>
    </row>
    <row r="807" spans="1:15" x14ac:dyDescent="0.3">
      <c r="A807" s="17"/>
      <c r="B807" s="17"/>
      <c r="C807" s="20"/>
      <c r="D807" s="17"/>
      <c r="E807" s="17"/>
      <c r="F807" s="20"/>
      <c r="G807" s="17"/>
      <c r="H807" s="21"/>
      <c r="I807" s="21"/>
      <c r="J807" s="18" t="str">
        <f>IF($A807="","",SUMIFS(Issues!$D:$D,Issues!$B:$B,$A807,Issues!$C:$C,$B807))</f>
        <v/>
      </c>
      <c r="K807" s="18" t="str">
        <f t="shared" si="24"/>
        <v/>
      </c>
      <c r="L807" s="18" t="str">
        <f>IF(OR($A807="",$C807=""),"",$C807-Settings!$B$4)</f>
        <v/>
      </c>
      <c r="M807" s="18" t="str">
        <f>IF($A807="","",IF(K807&lt;=0,"Nil stock",IF($C807="","OK",IF($C807&lt;Settings!$B$4,"Expired",IF(L807&lt;=Settings!$B$5,"Near expiry","OK")))))</f>
        <v/>
      </c>
      <c r="N807" s="22" t="str">
        <f t="shared" si="25"/>
        <v/>
      </c>
      <c r="O807" s="17"/>
    </row>
    <row r="808" spans="1:15" x14ac:dyDescent="0.3">
      <c r="A808" s="17"/>
      <c r="B808" s="17"/>
      <c r="C808" s="20"/>
      <c r="D808" s="17"/>
      <c r="E808" s="17"/>
      <c r="F808" s="20"/>
      <c r="G808" s="17"/>
      <c r="H808" s="21"/>
      <c r="I808" s="21"/>
      <c r="J808" s="18" t="str">
        <f>IF($A808="","",SUMIFS(Issues!$D:$D,Issues!$B:$B,$A808,Issues!$C:$C,$B808))</f>
        <v/>
      </c>
      <c r="K808" s="18" t="str">
        <f t="shared" si="24"/>
        <v/>
      </c>
      <c r="L808" s="18" t="str">
        <f>IF(OR($A808="",$C808=""),"",$C808-Settings!$B$4)</f>
        <v/>
      </c>
      <c r="M808" s="18" t="str">
        <f>IF($A808="","",IF(K808&lt;=0,"Nil stock",IF($C808="","OK",IF($C808&lt;Settings!$B$4,"Expired",IF(L808&lt;=Settings!$B$5,"Near expiry","OK")))))</f>
        <v/>
      </c>
      <c r="N808" s="22" t="str">
        <f t="shared" si="25"/>
        <v/>
      </c>
      <c r="O808" s="17"/>
    </row>
    <row r="809" spans="1:15" x14ac:dyDescent="0.3">
      <c r="A809" s="17"/>
      <c r="B809" s="17"/>
      <c r="C809" s="20"/>
      <c r="D809" s="17"/>
      <c r="E809" s="17"/>
      <c r="F809" s="20"/>
      <c r="G809" s="17"/>
      <c r="H809" s="21"/>
      <c r="I809" s="21"/>
      <c r="J809" s="18" t="str">
        <f>IF($A809="","",SUMIFS(Issues!$D:$D,Issues!$B:$B,$A809,Issues!$C:$C,$B809))</f>
        <v/>
      </c>
      <c r="K809" s="18" t="str">
        <f t="shared" si="24"/>
        <v/>
      </c>
      <c r="L809" s="18" t="str">
        <f>IF(OR($A809="",$C809=""),"",$C809-Settings!$B$4)</f>
        <v/>
      </c>
      <c r="M809" s="18" t="str">
        <f>IF($A809="","",IF(K809&lt;=0,"Nil stock",IF($C809="","OK",IF($C809&lt;Settings!$B$4,"Expired",IF(L809&lt;=Settings!$B$5,"Near expiry","OK")))))</f>
        <v/>
      </c>
      <c r="N809" s="22" t="str">
        <f t="shared" si="25"/>
        <v/>
      </c>
      <c r="O809" s="17"/>
    </row>
    <row r="810" spans="1:15" x14ac:dyDescent="0.3">
      <c r="A810" s="17"/>
      <c r="B810" s="17"/>
      <c r="C810" s="20"/>
      <c r="D810" s="17"/>
      <c r="E810" s="17"/>
      <c r="F810" s="20"/>
      <c r="G810" s="17"/>
      <c r="H810" s="21"/>
      <c r="I810" s="21"/>
      <c r="J810" s="18" t="str">
        <f>IF($A810="","",SUMIFS(Issues!$D:$D,Issues!$B:$B,$A810,Issues!$C:$C,$B810))</f>
        <v/>
      </c>
      <c r="K810" s="18" t="str">
        <f t="shared" si="24"/>
        <v/>
      </c>
      <c r="L810" s="18" t="str">
        <f>IF(OR($A810="",$C810=""),"",$C810-Settings!$B$4)</f>
        <v/>
      </c>
      <c r="M810" s="18" t="str">
        <f>IF($A810="","",IF(K810&lt;=0,"Nil stock",IF($C810="","OK",IF($C810&lt;Settings!$B$4,"Expired",IF(L810&lt;=Settings!$B$5,"Near expiry","OK")))))</f>
        <v/>
      </c>
      <c r="N810" s="22" t="str">
        <f t="shared" si="25"/>
        <v/>
      </c>
      <c r="O810" s="17"/>
    </row>
    <row r="811" spans="1:15" x14ac:dyDescent="0.3">
      <c r="A811" s="17"/>
      <c r="B811" s="17"/>
      <c r="C811" s="20"/>
      <c r="D811" s="17"/>
      <c r="E811" s="17"/>
      <c r="F811" s="20"/>
      <c r="G811" s="17"/>
      <c r="H811" s="21"/>
      <c r="I811" s="21"/>
      <c r="J811" s="18" t="str">
        <f>IF($A811="","",SUMIFS(Issues!$D:$D,Issues!$B:$B,$A811,Issues!$C:$C,$B811))</f>
        <v/>
      </c>
      <c r="K811" s="18" t="str">
        <f t="shared" si="24"/>
        <v/>
      </c>
      <c r="L811" s="18" t="str">
        <f>IF(OR($A811="",$C811=""),"",$C811-Settings!$B$4)</f>
        <v/>
      </c>
      <c r="M811" s="18" t="str">
        <f>IF($A811="","",IF(K811&lt;=0,"Nil stock",IF($C811="","OK",IF($C811&lt;Settings!$B$4,"Expired",IF(L811&lt;=Settings!$B$5,"Near expiry","OK")))))</f>
        <v/>
      </c>
      <c r="N811" s="22" t="str">
        <f t="shared" si="25"/>
        <v/>
      </c>
      <c r="O811" s="17"/>
    </row>
    <row r="812" spans="1:15" x14ac:dyDescent="0.3">
      <c r="A812" s="17"/>
      <c r="B812" s="17"/>
      <c r="C812" s="20"/>
      <c r="D812" s="17"/>
      <c r="E812" s="17"/>
      <c r="F812" s="20"/>
      <c r="G812" s="17"/>
      <c r="H812" s="21"/>
      <c r="I812" s="21"/>
      <c r="J812" s="18" t="str">
        <f>IF($A812="","",SUMIFS(Issues!$D:$D,Issues!$B:$B,$A812,Issues!$C:$C,$B812))</f>
        <v/>
      </c>
      <c r="K812" s="18" t="str">
        <f t="shared" si="24"/>
        <v/>
      </c>
      <c r="L812" s="18" t="str">
        <f>IF(OR($A812="",$C812=""),"",$C812-Settings!$B$4)</f>
        <v/>
      </c>
      <c r="M812" s="18" t="str">
        <f>IF($A812="","",IF(K812&lt;=0,"Nil stock",IF($C812="","OK",IF($C812&lt;Settings!$B$4,"Expired",IF(L812&lt;=Settings!$B$5,"Near expiry","OK")))))</f>
        <v/>
      </c>
      <c r="N812" s="22" t="str">
        <f t="shared" si="25"/>
        <v/>
      </c>
      <c r="O812" s="17"/>
    </row>
    <row r="813" spans="1:15" x14ac:dyDescent="0.3">
      <c r="A813" s="17"/>
      <c r="B813" s="17"/>
      <c r="C813" s="20"/>
      <c r="D813" s="17"/>
      <c r="E813" s="17"/>
      <c r="F813" s="20"/>
      <c r="G813" s="17"/>
      <c r="H813" s="21"/>
      <c r="I813" s="21"/>
      <c r="J813" s="18" t="str">
        <f>IF($A813="","",SUMIFS(Issues!$D:$D,Issues!$B:$B,$A813,Issues!$C:$C,$B813))</f>
        <v/>
      </c>
      <c r="K813" s="18" t="str">
        <f t="shared" si="24"/>
        <v/>
      </c>
      <c r="L813" s="18" t="str">
        <f>IF(OR($A813="",$C813=""),"",$C813-Settings!$B$4)</f>
        <v/>
      </c>
      <c r="M813" s="18" t="str">
        <f>IF($A813="","",IF(K813&lt;=0,"Nil stock",IF($C813="","OK",IF($C813&lt;Settings!$B$4,"Expired",IF(L813&lt;=Settings!$B$5,"Near expiry","OK")))))</f>
        <v/>
      </c>
      <c r="N813" s="22" t="str">
        <f t="shared" si="25"/>
        <v/>
      </c>
      <c r="O813" s="17"/>
    </row>
    <row r="814" spans="1:15" x14ac:dyDescent="0.3">
      <c r="A814" s="17"/>
      <c r="B814" s="17"/>
      <c r="C814" s="20"/>
      <c r="D814" s="17"/>
      <c r="E814" s="17"/>
      <c r="F814" s="20"/>
      <c r="G814" s="17"/>
      <c r="H814" s="21"/>
      <c r="I814" s="21"/>
      <c r="J814" s="18" t="str">
        <f>IF($A814="","",SUMIFS(Issues!$D:$D,Issues!$B:$B,$A814,Issues!$C:$C,$B814))</f>
        <v/>
      </c>
      <c r="K814" s="18" t="str">
        <f t="shared" si="24"/>
        <v/>
      </c>
      <c r="L814" s="18" t="str">
        <f>IF(OR($A814="",$C814=""),"",$C814-Settings!$B$4)</f>
        <v/>
      </c>
      <c r="M814" s="18" t="str">
        <f>IF($A814="","",IF(K814&lt;=0,"Nil stock",IF($C814="","OK",IF($C814&lt;Settings!$B$4,"Expired",IF(L814&lt;=Settings!$B$5,"Near expiry","OK")))))</f>
        <v/>
      </c>
      <c r="N814" s="22" t="str">
        <f t="shared" si="25"/>
        <v/>
      </c>
      <c r="O814" s="17"/>
    </row>
    <row r="815" spans="1:15" x14ac:dyDescent="0.3">
      <c r="A815" s="17"/>
      <c r="B815" s="17"/>
      <c r="C815" s="20"/>
      <c r="D815" s="17"/>
      <c r="E815" s="17"/>
      <c r="F815" s="20"/>
      <c r="G815" s="17"/>
      <c r="H815" s="21"/>
      <c r="I815" s="21"/>
      <c r="J815" s="18" t="str">
        <f>IF($A815="","",SUMIFS(Issues!$D:$D,Issues!$B:$B,$A815,Issues!$C:$C,$B815))</f>
        <v/>
      </c>
      <c r="K815" s="18" t="str">
        <f t="shared" si="24"/>
        <v/>
      </c>
      <c r="L815" s="18" t="str">
        <f>IF(OR($A815="",$C815=""),"",$C815-Settings!$B$4)</f>
        <v/>
      </c>
      <c r="M815" s="18" t="str">
        <f>IF($A815="","",IF(K815&lt;=0,"Nil stock",IF($C815="","OK",IF($C815&lt;Settings!$B$4,"Expired",IF(L815&lt;=Settings!$B$5,"Near expiry","OK")))))</f>
        <v/>
      </c>
      <c r="N815" s="22" t="str">
        <f t="shared" si="25"/>
        <v/>
      </c>
      <c r="O815" s="17"/>
    </row>
    <row r="816" spans="1:15" x14ac:dyDescent="0.3">
      <c r="A816" s="17"/>
      <c r="B816" s="17"/>
      <c r="C816" s="20"/>
      <c r="D816" s="17"/>
      <c r="E816" s="17"/>
      <c r="F816" s="20"/>
      <c r="G816" s="17"/>
      <c r="H816" s="21"/>
      <c r="I816" s="21"/>
      <c r="J816" s="18" t="str">
        <f>IF($A816="","",SUMIFS(Issues!$D:$D,Issues!$B:$B,$A816,Issues!$C:$C,$B816))</f>
        <v/>
      </c>
      <c r="K816" s="18" t="str">
        <f t="shared" si="24"/>
        <v/>
      </c>
      <c r="L816" s="18" t="str">
        <f>IF(OR($A816="",$C816=""),"",$C816-Settings!$B$4)</f>
        <v/>
      </c>
      <c r="M816" s="18" t="str">
        <f>IF($A816="","",IF(K816&lt;=0,"Nil stock",IF($C816="","OK",IF($C816&lt;Settings!$B$4,"Expired",IF(L816&lt;=Settings!$B$5,"Near expiry","OK")))))</f>
        <v/>
      </c>
      <c r="N816" s="22" t="str">
        <f t="shared" si="25"/>
        <v/>
      </c>
      <c r="O816" s="17"/>
    </row>
    <row r="817" spans="1:15" x14ac:dyDescent="0.3">
      <c r="A817" s="17"/>
      <c r="B817" s="17"/>
      <c r="C817" s="20"/>
      <c r="D817" s="17"/>
      <c r="E817" s="17"/>
      <c r="F817" s="20"/>
      <c r="G817" s="17"/>
      <c r="H817" s="21"/>
      <c r="I817" s="21"/>
      <c r="J817" s="18" t="str">
        <f>IF($A817="","",SUMIFS(Issues!$D:$D,Issues!$B:$B,$A817,Issues!$C:$C,$B817))</f>
        <v/>
      </c>
      <c r="K817" s="18" t="str">
        <f t="shared" si="24"/>
        <v/>
      </c>
      <c r="L817" s="18" t="str">
        <f>IF(OR($A817="",$C817=""),"",$C817-Settings!$B$4)</f>
        <v/>
      </c>
      <c r="M817" s="18" t="str">
        <f>IF($A817="","",IF(K817&lt;=0,"Nil stock",IF($C817="","OK",IF($C817&lt;Settings!$B$4,"Expired",IF(L817&lt;=Settings!$B$5,"Near expiry","OK")))))</f>
        <v/>
      </c>
      <c r="N817" s="22" t="str">
        <f t="shared" si="25"/>
        <v/>
      </c>
      <c r="O817" s="17"/>
    </row>
    <row r="818" spans="1:15" x14ac:dyDescent="0.3">
      <c r="A818" s="17"/>
      <c r="B818" s="17"/>
      <c r="C818" s="20"/>
      <c r="D818" s="17"/>
      <c r="E818" s="17"/>
      <c r="F818" s="20"/>
      <c r="G818" s="17"/>
      <c r="H818" s="21"/>
      <c r="I818" s="21"/>
      <c r="J818" s="18" t="str">
        <f>IF($A818="","",SUMIFS(Issues!$D:$D,Issues!$B:$B,$A818,Issues!$C:$C,$B818))</f>
        <v/>
      </c>
      <c r="K818" s="18" t="str">
        <f t="shared" si="24"/>
        <v/>
      </c>
      <c r="L818" s="18" t="str">
        <f>IF(OR($A818="",$C818=""),"",$C818-Settings!$B$4)</f>
        <v/>
      </c>
      <c r="M818" s="18" t="str">
        <f>IF($A818="","",IF(K818&lt;=0,"Nil stock",IF($C818="","OK",IF($C818&lt;Settings!$B$4,"Expired",IF(L818&lt;=Settings!$B$5,"Near expiry","OK")))))</f>
        <v/>
      </c>
      <c r="N818" s="22" t="str">
        <f t="shared" si="25"/>
        <v/>
      </c>
      <c r="O818" s="17"/>
    </row>
    <row r="819" spans="1:15" x14ac:dyDescent="0.3">
      <c r="A819" s="17"/>
      <c r="B819" s="17"/>
      <c r="C819" s="20"/>
      <c r="D819" s="17"/>
      <c r="E819" s="17"/>
      <c r="F819" s="20"/>
      <c r="G819" s="17"/>
      <c r="H819" s="21"/>
      <c r="I819" s="21"/>
      <c r="J819" s="18" t="str">
        <f>IF($A819="","",SUMIFS(Issues!$D:$D,Issues!$B:$B,$A819,Issues!$C:$C,$B819))</f>
        <v/>
      </c>
      <c r="K819" s="18" t="str">
        <f t="shared" si="24"/>
        <v/>
      </c>
      <c r="L819" s="18" t="str">
        <f>IF(OR($A819="",$C819=""),"",$C819-Settings!$B$4)</f>
        <v/>
      </c>
      <c r="M819" s="18" t="str">
        <f>IF($A819="","",IF(K819&lt;=0,"Nil stock",IF($C819="","OK",IF($C819&lt;Settings!$B$4,"Expired",IF(L819&lt;=Settings!$B$5,"Near expiry","OK")))))</f>
        <v/>
      </c>
      <c r="N819" s="22" t="str">
        <f t="shared" si="25"/>
        <v/>
      </c>
      <c r="O819" s="17"/>
    </row>
    <row r="820" spans="1:15" x14ac:dyDescent="0.3">
      <c r="A820" s="17"/>
      <c r="B820" s="17"/>
      <c r="C820" s="20"/>
      <c r="D820" s="17"/>
      <c r="E820" s="17"/>
      <c r="F820" s="20"/>
      <c r="G820" s="17"/>
      <c r="H820" s="21"/>
      <c r="I820" s="21"/>
      <c r="J820" s="18" t="str">
        <f>IF($A820="","",SUMIFS(Issues!$D:$D,Issues!$B:$B,$A820,Issues!$C:$C,$B820))</f>
        <v/>
      </c>
      <c r="K820" s="18" t="str">
        <f t="shared" si="24"/>
        <v/>
      </c>
      <c r="L820" s="18" t="str">
        <f>IF(OR($A820="",$C820=""),"",$C820-Settings!$B$4)</f>
        <v/>
      </c>
      <c r="M820" s="18" t="str">
        <f>IF($A820="","",IF(K820&lt;=0,"Nil stock",IF($C820="","OK",IF($C820&lt;Settings!$B$4,"Expired",IF(L820&lt;=Settings!$B$5,"Near expiry","OK")))))</f>
        <v/>
      </c>
      <c r="N820" s="22" t="str">
        <f t="shared" si="25"/>
        <v/>
      </c>
      <c r="O820" s="17"/>
    </row>
    <row r="821" spans="1:15" x14ac:dyDescent="0.3">
      <c r="A821" s="17"/>
      <c r="B821" s="17"/>
      <c r="C821" s="20"/>
      <c r="D821" s="17"/>
      <c r="E821" s="17"/>
      <c r="F821" s="20"/>
      <c r="G821" s="17"/>
      <c r="H821" s="21"/>
      <c r="I821" s="21"/>
      <c r="J821" s="18" t="str">
        <f>IF($A821="","",SUMIFS(Issues!$D:$D,Issues!$B:$B,$A821,Issues!$C:$C,$B821))</f>
        <v/>
      </c>
      <c r="K821" s="18" t="str">
        <f t="shared" si="24"/>
        <v/>
      </c>
      <c r="L821" s="18" t="str">
        <f>IF(OR($A821="",$C821=""),"",$C821-Settings!$B$4)</f>
        <v/>
      </c>
      <c r="M821" s="18" t="str">
        <f>IF($A821="","",IF(K821&lt;=0,"Nil stock",IF($C821="","OK",IF($C821&lt;Settings!$B$4,"Expired",IF(L821&lt;=Settings!$B$5,"Near expiry","OK")))))</f>
        <v/>
      </c>
      <c r="N821" s="22" t="str">
        <f t="shared" si="25"/>
        <v/>
      </c>
      <c r="O821" s="17"/>
    </row>
    <row r="822" spans="1:15" x14ac:dyDescent="0.3">
      <c r="A822" s="17"/>
      <c r="B822" s="17"/>
      <c r="C822" s="20"/>
      <c r="D822" s="17"/>
      <c r="E822" s="17"/>
      <c r="F822" s="20"/>
      <c r="G822" s="17"/>
      <c r="H822" s="21"/>
      <c r="I822" s="21"/>
      <c r="J822" s="18" t="str">
        <f>IF($A822="","",SUMIFS(Issues!$D:$D,Issues!$B:$B,$A822,Issues!$C:$C,$B822))</f>
        <v/>
      </c>
      <c r="K822" s="18" t="str">
        <f t="shared" si="24"/>
        <v/>
      </c>
      <c r="L822" s="18" t="str">
        <f>IF(OR($A822="",$C822=""),"",$C822-Settings!$B$4)</f>
        <v/>
      </c>
      <c r="M822" s="18" t="str">
        <f>IF($A822="","",IF(K822&lt;=0,"Nil stock",IF($C822="","OK",IF($C822&lt;Settings!$B$4,"Expired",IF(L822&lt;=Settings!$B$5,"Near expiry","OK")))))</f>
        <v/>
      </c>
      <c r="N822" s="22" t="str">
        <f t="shared" si="25"/>
        <v/>
      </c>
      <c r="O822" s="17"/>
    </row>
    <row r="823" spans="1:15" x14ac:dyDescent="0.3">
      <c r="A823" s="17"/>
      <c r="B823" s="17"/>
      <c r="C823" s="20"/>
      <c r="D823" s="17"/>
      <c r="E823" s="17"/>
      <c r="F823" s="20"/>
      <c r="G823" s="17"/>
      <c r="H823" s="21"/>
      <c r="I823" s="21"/>
      <c r="J823" s="18" t="str">
        <f>IF($A823="","",SUMIFS(Issues!$D:$D,Issues!$B:$B,$A823,Issues!$C:$C,$B823))</f>
        <v/>
      </c>
      <c r="K823" s="18" t="str">
        <f t="shared" si="24"/>
        <v/>
      </c>
      <c r="L823" s="18" t="str">
        <f>IF(OR($A823="",$C823=""),"",$C823-Settings!$B$4)</f>
        <v/>
      </c>
      <c r="M823" s="18" t="str">
        <f>IF($A823="","",IF(K823&lt;=0,"Nil stock",IF($C823="","OK",IF($C823&lt;Settings!$B$4,"Expired",IF(L823&lt;=Settings!$B$5,"Near expiry","OK")))))</f>
        <v/>
      </c>
      <c r="N823" s="22" t="str">
        <f t="shared" si="25"/>
        <v/>
      </c>
      <c r="O823" s="17"/>
    </row>
    <row r="824" spans="1:15" x14ac:dyDescent="0.3">
      <c r="A824" s="17"/>
      <c r="B824" s="17"/>
      <c r="C824" s="20"/>
      <c r="D824" s="17"/>
      <c r="E824" s="17"/>
      <c r="F824" s="20"/>
      <c r="G824" s="17"/>
      <c r="H824" s="21"/>
      <c r="I824" s="21"/>
      <c r="J824" s="18" t="str">
        <f>IF($A824="","",SUMIFS(Issues!$D:$D,Issues!$B:$B,$A824,Issues!$C:$C,$B824))</f>
        <v/>
      </c>
      <c r="K824" s="18" t="str">
        <f t="shared" si="24"/>
        <v/>
      </c>
      <c r="L824" s="18" t="str">
        <f>IF(OR($A824="",$C824=""),"",$C824-Settings!$B$4)</f>
        <v/>
      </c>
      <c r="M824" s="18" t="str">
        <f>IF($A824="","",IF(K824&lt;=0,"Nil stock",IF($C824="","OK",IF($C824&lt;Settings!$B$4,"Expired",IF(L824&lt;=Settings!$B$5,"Near expiry","OK")))))</f>
        <v/>
      </c>
      <c r="N824" s="22" t="str">
        <f t="shared" si="25"/>
        <v/>
      </c>
      <c r="O824" s="17"/>
    </row>
    <row r="825" spans="1:15" x14ac:dyDescent="0.3">
      <c r="A825" s="17"/>
      <c r="B825" s="17"/>
      <c r="C825" s="20"/>
      <c r="D825" s="17"/>
      <c r="E825" s="17"/>
      <c r="F825" s="20"/>
      <c r="G825" s="17"/>
      <c r="H825" s="21"/>
      <c r="I825" s="21"/>
      <c r="J825" s="18" t="str">
        <f>IF($A825="","",SUMIFS(Issues!$D:$D,Issues!$B:$B,$A825,Issues!$C:$C,$B825))</f>
        <v/>
      </c>
      <c r="K825" s="18" t="str">
        <f t="shared" si="24"/>
        <v/>
      </c>
      <c r="L825" s="18" t="str">
        <f>IF(OR($A825="",$C825=""),"",$C825-Settings!$B$4)</f>
        <v/>
      </c>
      <c r="M825" s="18" t="str">
        <f>IF($A825="","",IF(K825&lt;=0,"Nil stock",IF($C825="","OK",IF($C825&lt;Settings!$B$4,"Expired",IF(L825&lt;=Settings!$B$5,"Near expiry","OK")))))</f>
        <v/>
      </c>
      <c r="N825" s="22" t="str">
        <f t="shared" si="25"/>
        <v/>
      </c>
      <c r="O825" s="17"/>
    </row>
    <row r="826" spans="1:15" x14ac:dyDescent="0.3">
      <c r="A826" s="17"/>
      <c r="B826" s="17"/>
      <c r="C826" s="20"/>
      <c r="D826" s="17"/>
      <c r="E826" s="17"/>
      <c r="F826" s="20"/>
      <c r="G826" s="17"/>
      <c r="H826" s="21"/>
      <c r="I826" s="21"/>
      <c r="J826" s="18" t="str">
        <f>IF($A826="","",SUMIFS(Issues!$D:$D,Issues!$B:$B,$A826,Issues!$C:$C,$B826))</f>
        <v/>
      </c>
      <c r="K826" s="18" t="str">
        <f t="shared" si="24"/>
        <v/>
      </c>
      <c r="L826" s="18" t="str">
        <f>IF(OR($A826="",$C826=""),"",$C826-Settings!$B$4)</f>
        <v/>
      </c>
      <c r="M826" s="18" t="str">
        <f>IF($A826="","",IF(K826&lt;=0,"Nil stock",IF($C826="","OK",IF($C826&lt;Settings!$B$4,"Expired",IF(L826&lt;=Settings!$B$5,"Near expiry","OK")))))</f>
        <v/>
      </c>
      <c r="N826" s="22" t="str">
        <f t="shared" si="25"/>
        <v/>
      </c>
      <c r="O826" s="17"/>
    </row>
    <row r="827" spans="1:15" x14ac:dyDescent="0.3">
      <c r="A827" s="17"/>
      <c r="B827" s="17"/>
      <c r="C827" s="20"/>
      <c r="D827" s="17"/>
      <c r="E827" s="17"/>
      <c r="F827" s="20"/>
      <c r="G827" s="17"/>
      <c r="H827" s="21"/>
      <c r="I827" s="21"/>
      <c r="J827" s="18" t="str">
        <f>IF($A827="","",SUMIFS(Issues!$D:$D,Issues!$B:$B,$A827,Issues!$C:$C,$B827))</f>
        <v/>
      </c>
      <c r="K827" s="18" t="str">
        <f t="shared" si="24"/>
        <v/>
      </c>
      <c r="L827" s="18" t="str">
        <f>IF(OR($A827="",$C827=""),"",$C827-Settings!$B$4)</f>
        <v/>
      </c>
      <c r="M827" s="18" t="str">
        <f>IF($A827="","",IF(K827&lt;=0,"Nil stock",IF($C827="","OK",IF($C827&lt;Settings!$B$4,"Expired",IF(L827&lt;=Settings!$B$5,"Near expiry","OK")))))</f>
        <v/>
      </c>
      <c r="N827" s="22" t="str">
        <f t="shared" si="25"/>
        <v/>
      </c>
      <c r="O827" s="17"/>
    </row>
    <row r="828" spans="1:15" x14ac:dyDescent="0.3">
      <c r="A828" s="17"/>
      <c r="B828" s="17"/>
      <c r="C828" s="20"/>
      <c r="D828" s="17"/>
      <c r="E828" s="17"/>
      <c r="F828" s="20"/>
      <c r="G828" s="17"/>
      <c r="H828" s="21"/>
      <c r="I828" s="21"/>
      <c r="J828" s="18" t="str">
        <f>IF($A828="","",SUMIFS(Issues!$D:$D,Issues!$B:$B,$A828,Issues!$C:$C,$B828))</f>
        <v/>
      </c>
      <c r="K828" s="18" t="str">
        <f t="shared" si="24"/>
        <v/>
      </c>
      <c r="L828" s="18" t="str">
        <f>IF(OR($A828="",$C828=""),"",$C828-Settings!$B$4)</f>
        <v/>
      </c>
      <c r="M828" s="18" t="str">
        <f>IF($A828="","",IF(K828&lt;=0,"Nil stock",IF($C828="","OK",IF($C828&lt;Settings!$B$4,"Expired",IF(L828&lt;=Settings!$B$5,"Near expiry","OK")))))</f>
        <v/>
      </c>
      <c r="N828" s="22" t="str">
        <f t="shared" si="25"/>
        <v/>
      </c>
      <c r="O828" s="17"/>
    </row>
    <row r="829" spans="1:15" x14ac:dyDescent="0.3">
      <c r="A829" s="17"/>
      <c r="B829" s="17"/>
      <c r="C829" s="20"/>
      <c r="D829" s="17"/>
      <c r="E829" s="17"/>
      <c r="F829" s="20"/>
      <c r="G829" s="17"/>
      <c r="H829" s="21"/>
      <c r="I829" s="21"/>
      <c r="J829" s="18" t="str">
        <f>IF($A829="","",SUMIFS(Issues!$D:$D,Issues!$B:$B,$A829,Issues!$C:$C,$B829))</f>
        <v/>
      </c>
      <c r="K829" s="18" t="str">
        <f t="shared" si="24"/>
        <v/>
      </c>
      <c r="L829" s="18" t="str">
        <f>IF(OR($A829="",$C829=""),"",$C829-Settings!$B$4)</f>
        <v/>
      </c>
      <c r="M829" s="18" t="str">
        <f>IF($A829="","",IF(K829&lt;=0,"Nil stock",IF($C829="","OK",IF($C829&lt;Settings!$B$4,"Expired",IF(L829&lt;=Settings!$B$5,"Near expiry","OK")))))</f>
        <v/>
      </c>
      <c r="N829" s="22" t="str">
        <f t="shared" si="25"/>
        <v/>
      </c>
      <c r="O829" s="17"/>
    </row>
    <row r="830" spans="1:15" x14ac:dyDescent="0.3">
      <c r="A830" s="17"/>
      <c r="B830" s="17"/>
      <c r="C830" s="20"/>
      <c r="D830" s="17"/>
      <c r="E830" s="17"/>
      <c r="F830" s="20"/>
      <c r="G830" s="17"/>
      <c r="H830" s="21"/>
      <c r="I830" s="21"/>
      <c r="J830" s="18" t="str">
        <f>IF($A830="","",SUMIFS(Issues!$D:$D,Issues!$B:$B,$A830,Issues!$C:$C,$B830))</f>
        <v/>
      </c>
      <c r="K830" s="18" t="str">
        <f t="shared" si="24"/>
        <v/>
      </c>
      <c r="L830" s="18" t="str">
        <f>IF(OR($A830="",$C830=""),"",$C830-Settings!$B$4)</f>
        <v/>
      </c>
      <c r="M830" s="18" t="str">
        <f>IF($A830="","",IF(K830&lt;=0,"Nil stock",IF($C830="","OK",IF($C830&lt;Settings!$B$4,"Expired",IF(L830&lt;=Settings!$B$5,"Near expiry","OK")))))</f>
        <v/>
      </c>
      <c r="N830" s="22" t="str">
        <f t="shared" si="25"/>
        <v/>
      </c>
      <c r="O830" s="17"/>
    </row>
    <row r="831" spans="1:15" x14ac:dyDescent="0.3">
      <c r="A831" s="17"/>
      <c r="B831" s="17"/>
      <c r="C831" s="20"/>
      <c r="D831" s="17"/>
      <c r="E831" s="17"/>
      <c r="F831" s="20"/>
      <c r="G831" s="17"/>
      <c r="H831" s="21"/>
      <c r="I831" s="21"/>
      <c r="J831" s="18" t="str">
        <f>IF($A831="","",SUMIFS(Issues!$D:$D,Issues!$B:$B,$A831,Issues!$C:$C,$B831))</f>
        <v/>
      </c>
      <c r="K831" s="18" t="str">
        <f t="shared" si="24"/>
        <v/>
      </c>
      <c r="L831" s="18" t="str">
        <f>IF(OR($A831="",$C831=""),"",$C831-Settings!$B$4)</f>
        <v/>
      </c>
      <c r="M831" s="18" t="str">
        <f>IF($A831="","",IF(K831&lt;=0,"Nil stock",IF($C831="","OK",IF($C831&lt;Settings!$B$4,"Expired",IF(L831&lt;=Settings!$B$5,"Near expiry","OK")))))</f>
        <v/>
      </c>
      <c r="N831" s="22" t="str">
        <f t="shared" si="25"/>
        <v/>
      </c>
      <c r="O831" s="17"/>
    </row>
    <row r="832" spans="1:15" x14ac:dyDescent="0.3">
      <c r="A832" s="17"/>
      <c r="B832" s="17"/>
      <c r="C832" s="20"/>
      <c r="D832" s="17"/>
      <c r="E832" s="17"/>
      <c r="F832" s="20"/>
      <c r="G832" s="17"/>
      <c r="H832" s="21"/>
      <c r="I832" s="21"/>
      <c r="J832" s="18" t="str">
        <f>IF($A832="","",SUMIFS(Issues!$D:$D,Issues!$B:$B,$A832,Issues!$C:$C,$B832))</f>
        <v/>
      </c>
      <c r="K832" s="18" t="str">
        <f t="shared" si="24"/>
        <v/>
      </c>
      <c r="L832" s="18" t="str">
        <f>IF(OR($A832="",$C832=""),"",$C832-Settings!$B$4)</f>
        <v/>
      </c>
      <c r="M832" s="18" t="str">
        <f>IF($A832="","",IF(K832&lt;=0,"Nil stock",IF($C832="","OK",IF($C832&lt;Settings!$B$4,"Expired",IF(L832&lt;=Settings!$B$5,"Near expiry","OK")))))</f>
        <v/>
      </c>
      <c r="N832" s="22" t="str">
        <f t="shared" si="25"/>
        <v/>
      </c>
      <c r="O832" s="17"/>
    </row>
    <row r="833" spans="1:15" x14ac:dyDescent="0.3">
      <c r="A833" s="17"/>
      <c r="B833" s="17"/>
      <c r="C833" s="20"/>
      <c r="D833" s="17"/>
      <c r="E833" s="17"/>
      <c r="F833" s="20"/>
      <c r="G833" s="17"/>
      <c r="H833" s="21"/>
      <c r="I833" s="21"/>
      <c r="J833" s="18" t="str">
        <f>IF($A833="","",SUMIFS(Issues!$D:$D,Issues!$B:$B,$A833,Issues!$C:$C,$B833))</f>
        <v/>
      </c>
      <c r="K833" s="18" t="str">
        <f t="shared" si="24"/>
        <v/>
      </c>
      <c r="L833" s="18" t="str">
        <f>IF(OR($A833="",$C833=""),"",$C833-Settings!$B$4)</f>
        <v/>
      </c>
      <c r="M833" s="18" t="str">
        <f>IF($A833="","",IF(K833&lt;=0,"Nil stock",IF($C833="","OK",IF($C833&lt;Settings!$B$4,"Expired",IF(L833&lt;=Settings!$B$5,"Near expiry","OK")))))</f>
        <v/>
      </c>
      <c r="N833" s="22" t="str">
        <f t="shared" si="25"/>
        <v/>
      </c>
      <c r="O833" s="17"/>
    </row>
    <row r="834" spans="1:15" x14ac:dyDescent="0.3">
      <c r="A834" s="17"/>
      <c r="B834" s="17"/>
      <c r="C834" s="20"/>
      <c r="D834" s="17"/>
      <c r="E834" s="17"/>
      <c r="F834" s="20"/>
      <c r="G834" s="17"/>
      <c r="H834" s="21"/>
      <c r="I834" s="21"/>
      <c r="J834" s="18" t="str">
        <f>IF($A834="","",SUMIFS(Issues!$D:$D,Issues!$B:$B,$A834,Issues!$C:$C,$B834))</f>
        <v/>
      </c>
      <c r="K834" s="18" t="str">
        <f t="shared" si="24"/>
        <v/>
      </c>
      <c r="L834" s="18" t="str">
        <f>IF(OR($A834="",$C834=""),"",$C834-Settings!$B$4)</f>
        <v/>
      </c>
      <c r="M834" s="18" t="str">
        <f>IF($A834="","",IF(K834&lt;=0,"Nil stock",IF($C834="","OK",IF($C834&lt;Settings!$B$4,"Expired",IF(L834&lt;=Settings!$B$5,"Near expiry","OK")))))</f>
        <v/>
      </c>
      <c r="N834" s="22" t="str">
        <f t="shared" si="25"/>
        <v/>
      </c>
      <c r="O834" s="17"/>
    </row>
    <row r="835" spans="1:15" x14ac:dyDescent="0.3">
      <c r="A835" s="17"/>
      <c r="B835" s="17"/>
      <c r="C835" s="20"/>
      <c r="D835" s="17"/>
      <c r="E835" s="17"/>
      <c r="F835" s="20"/>
      <c r="G835" s="17"/>
      <c r="H835" s="21"/>
      <c r="I835" s="21"/>
      <c r="J835" s="18" t="str">
        <f>IF($A835="","",SUMIFS(Issues!$D:$D,Issues!$B:$B,$A835,Issues!$C:$C,$B835))</f>
        <v/>
      </c>
      <c r="K835" s="18" t="str">
        <f t="shared" si="24"/>
        <v/>
      </c>
      <c r="L835" s="18" t="str">
        <f>IF(OR($A835="",$C835=""),"",$C835-Settings!$B$4)</f>
        <v/>
      </c>
      <c r="M835" s="18" t="str">
        <f>IF($A835="","",IF(K835&lt;=0,"Nil stock",IF($C835="","OK",IF($C835&lt;Settings!$B$4,"Expired",IF(L835&lt;=Settings!$B$5,"Near expiry","OK")))))</f>
        <v/>
      </c>
      <c r="N835" s="22" t="str">
        <f t="shared" si="25"/>
        <v/>
      </c>
      <c r="O835" s="17"/>
    </row>
    <row r="836" spans="1:15" x14ac:dyDescent="0.3">
      <c r="A836" s="17"/>
      <c r="B836" s="17"/>
      <c r="C836" s="20"/>
      <c r="D836" s="17"/>
      <c r="E836" s="17"/>
      <c r="F836" s="20"/>
      <c r="G836" s="17"/>
      <c r="H836" s="21"/>
      <c r="I836" s="21"/>
      <c r="J836" s="18" t="str">
        <f>IF($A836="","",SUMIFS(Issues!$D:$D,Issues!$B:$B,$A836,Issues!$C:$C,$B836))</f>
        <v/>
      </c>
      <c r="K836" s="18" t="str">
        <f t="shared" ref="K836:K899" si="26">IF($A836="","",N($G836)-J836)</f>
        <v/>
      </c>
      <c r="L836" s="18" t="str">
        <f>IF(OR($A836="",$C836=""),"",$C836-Settings!$B$4)</f>
        <v/>
      </c>
      <c r="M836" s="18" t="str">
        <f>IF($A836="","",IF(K836&lt;=0,"Nil stock",IF($C836="","OK",IF($C836&lt;Settings!$B$4,"Expired",IF(L836&lt;=Settings!$B$5,"Near expiry","OK")))))</f>
        <v/>
      </c>
      <c r="N836" s="22" t="str">
        <f t="shared" ref="N836:N899" si="27">IF($A836="","",MAX(0,K836)*N($H836))</f>
        <v/>
      </c>
      <c r="O836" s="17"/>
    </row>
    <row r="837" spans="1:15" x14ac:dyDescent="0.3">
      <c r="A837" s="17"/>
      <c r="B837" s="17"/>
      <c r="C837" s="20"/>
      <c r="D837" s="17"/>
      <c r="E837" s="17"/>
      <c r="F837" s="20"/>
      <c r="G837" s="17"/>
      <c r="H837" s="21"/>
      <c r="I837" s="21"/>
      <c r="J837" s="18" t="str">
        <f>IF($A837="","",SUMIFS(Issues!$D:$D,Issues!$B:$B,$A837,Issues!$C:$C,$B837))</f>
        <v/>
      </c>
      <c r="K837" s="18" t="str">
        <f t="shared" si="26"/>
        <v/>
      </c>
      <c r="L837" s="18" t="str">
        <f>IF(OR($A837="",$C837=""),"",$C837-Settings!$B$4)</f>
        <v/>
      </c>
      <c r="M837" s="18" t="str">
        <f>IF($A837="","",IF(K837&lt;=0,"Nil stock",IF($C837="","OK",IF($C837&lt;Settings!$B$4,"Expired",IF(L837&lt;=Settings!$B$5,"Near expiry","OK")))))</f>
        <v/>
      </c>
      <c r="N837" s="22" t="str">
        <f t="shared" si="27"/>
        <v/>
      </c>
      <c r="O837" s="17"/>
    </row>
    <row r="838" spans="1:15" x14ac:dyDescent="0.3">
      <c r="A838" s="17"/>
      <c r="B838" s="17"/>
      <c r="C838" s="20"/>
      <c r="D838" s="17"/>
      <c r="E838" s="17"/>
      <c r="F838" s="20"/>
      <c r="G838" s="17"/>
      <c r="H838" s="21"/>
      <c r="I838" s="21"/>
      <c r="J838" s="18" t="str">
        <f>IF($A838="","",SUMIFS(Issues!$D:$D,Issues!$B:$B,$A838,Issues!$C:$C,$B838))</f>
        <v/>
      </c>
      <c r="K838" s="18" t="str">
        <f t="shared" si="26"/>
        <v/>
      </c>
      <c r="L838" s="18" t="str">
        <f>IF(OR($A838="",$C838=""),"",$C838-Settings!$B$4)</f>
        <v/>
      </c>
      <c r="M838" s="18" t="str">
        <f>IF($A838="","",IF(K838&lt;=0,"Nil stock",IF($C838="","OK",IF($C838&lt;Settings!$B$4,"Expired",IF(L838&lt;=Settings!$B$5,"Near expiry","OK")))))</f>
        <v/>
      </c>
      <c r="N838" s="22" t="str">
        <f t="shared" si="27"/>
        <v/>
      </c>
      <c r="O838" s="17"/>
    </row>
    <row r="839" spans="1:15" x14ac:dyDescent="0.3">
      <c r="A839" s="17"/>
      <c r="B839" s="17"/>
      <c r="C839" s="20"/>
      <c r="D839" s="17"/>
      <c r="E839" s="17"/>
      <c r="F839" s="20"/>
      <c r="G839" s="17"/>
      <c r="H839" s="21"/>
      <c r="I839" s="21"/>
      <c r="J839" s="18" t="str">
        <f>IF($A839="","",SUMIFS(Issues!$D:$D,Issues!$B:$B,$A839,Issues!$C:$C,$B839))</f>
        <v/>
      </c>
      <c r="K839" s="18" t="str">
        <f t="shared" si="26"/>
        <v/>
      </c>
      <c r="L839" s="18" t="str">
        <f>IF(OR($A839="",$C839=""),"",$C839-Settings!$B$4)</f>
        <v/>
      </c>
      <c r="M839" s="18" t="str">
        <f>IF($A839="","",IF(K839&lt;=0,"Nil stock",IF($C839="","OK",IF($C839&lt;Settings!$B$4,"Expired",IF(L839&lt;=Settings!$B$5,"Near expiry","OK")))))</f>
        <v/>
      </c>
      <c r="N839" s="22" t="str">
        <f t="shared" si="27"/>
        <v/>
      </c>
      <c r="O839" s="17"/>
    </row>
    <row r="840" spans="1:15" x14ac:dyDescent="0.3">
      <c r="A840" s="17"/>
      <c r="B840" s="17"/>
      <c r="C840" s="20"/>
      <c r="D840" s="17"/>
      <c r="E840" s="17"/>
      <c r="F840" s="20"/>
      <c r="G840" s="17"/>
      <c r="H840" s="21"/>
      <c r="I840" s="21"/>
      <c r="J840" s="18" t="str">
        <f>IF($A840="","",SUMIFS(Issues!$D:$D,Issues!$B:$B,$A840,Issues!$C:$C,$B840))</f>
        <v/>
      </c>
      <c r="K840" s="18" t="str">
        <f t="shared" si="26"/>
        <v/>
      </c>
      <c r="L840" s="18" t="str">
        <f>IF(OR($A840="",$C840=""),"",$C840-Settings!$B$4)</f>
        <v/>
      </c>
      <c r="M840" s="18" t="str">
        <f>IF($A840="","",IF(K840&lt;=0,"Nil stock",IF($C840="","OK",IF($C840&lt;Settings!$B$4,"Expired",IF(L840&lt;=Settings!$B$5,"Near expiry","OK")))))</f>
        <v/>
      </c>
      <c r="N840" s="22" t="str">
        <f t="shared" si="27"/>
        <v/>
      </c>
      <c r="O840" s="17"/>
    </row>
    <row r="841" spans="1:15" x14ac:dyDescent="0.3">
      <c r="A841" s="17"/>
      <c r="B841" s="17"/>
      <c r="C841" s="20"/>
      <c r="D841" s="17"/>
      <c r="E841" s="17"/>
      <c r="F841" s="20"/>
      <c r="G841" s="17"/>
      <c r="H841" s="21"/>
      <c r="I841" s="21"/>
      <c r="J841" s="18" t="str">
        <f>IF($A841="","",SUMIFS(Issues!$D:$D,Issues!$B:$B,$A841,Issues!$C:$C,$B841))</f>
        <v/>
      </c>
      <c r="K841" s="18" t="str">
        <f t="shared" si="26"/>
        <v/>
      </c>
      <c r="L841" s="18" t="str">
        <f>IF(OR($A841="",$C841=""),"",$C841-Settings!$B$4)</f>
        <v/>
      </c>
      <c r="M841" s="18" t="str">
        <f>IF($A841="","",IF(K841&lt;=0,"Nil stock",IF($C841="","OK",IF($C841&lt;Settings!$B$4,"Expired",IF(L841&lt;=Settings!$B$5,"Near expiry","OK")))))</f>
        <v/>
      </c>
      <c r="N841" s="22" t="str">
        <f t="shared" si="27"/>
        <v/>
      </c>
      <c r="O841" s="17"/>
    </row>
    <row r="842" spans="1:15" x14ac:dyDescent="0.3">
      <c r="A842" s="17"/>
      <c r="B842" s="17"/>
      <c r="C842" s="20"/>
      <c r="D842" s="17"/>
      <c r="E842" s="17"/>
      <c r="F842" s="20"/>
      <c r="G842" s="17"/>
      <c r="H842" s="21"/>
      <c r="I842" s="21"/>
      <c r="J842" s="18" t="str">
        <f>IF($A842="","",SUMIFS(Issues!$D:$D,Issues!$B:$B,$A842,Issues!$C:$C,$B842))</f>
        <v/>
      </c>
      <c r="K842" s="18" t="str">
        <f t="shared" si="26"/>
        <v/>
      </c>
      <c r="L842" s="18" t="str">
        <f>IF(OR($A842="",$C842=""),"",$C842-Settings!$B$4)</f>
        <v/>
      </c>
      <c r="M842" s="18" t="str">
        <f>IF($A842="","",IF(K842&lt;=0,"Nil stock",IF($C842="","OK",IF($C842&lt;Settings!$B$4,"Expired",IF(L842&lt;=Settings!$B$5,"Near expiry","OK")))))</f>
        <v/>
      </c>
      <c r="N842" s="22" t="str">
        <f t="shared" si="27"/>
        <v/>
      </c>
      <c r="O842" s="17"/>
    </row>
    <row r="843" spans="1:15" x14ac:dyDescent="0.3">
      <c r="A843" s="17"/>
      <c r="B843" s="17"/>
      <c r="C843" s="20"/>
      <c r="D843" s="17"/>
      <c r="E843" s="17"/>
      <c r="F843" s="20"/>
      <c r="G843" s="17"/>
      <c r="H843" s="21"/>
      <c r="I843" s="21"/>
      <c r="J843" s="18" t="str">
        <f>IF($A843="","",SUMIFS(Issues!$D:$D,Issues!$B:$B,$A843,Issues!$C:$C,$B843))</f>
        <v/>
      </c>
      <c r="K843" s="18" t="str">
        <f t="shared" si="26"/>
        <v/>
      </c>
      <c r="L843" s="18" t="str">
        <f>IF(OR($A843="",$C843=""),"",$C843-Settings!$B$4)</f>
        <v/>
      </c>
      <c r="M843" s="18" t="str">
        <f>IF($A843="","",IF(K843&lt;=0,"Nil stock",IF($C843="","OK",IF($C843&lt;Settings!$B$4,"Expired",IF(L843&lt;=Settings!$B$5,"Near expiry","OK")))))</f>
        <v/>
      </c>
      <c r="N843" s="22" t="str">
        <f t="shared" si="27"/>
        <v/>
      </c>
      <c r="O843" s="17"/>
    </row>
    <row r="844" spans="1:15" x14ac:dyDescent="0.3">
      <c r="A844" s="17"/>
      <c r="B844" s="17"/>
      <c r="C844" s="20"/>
      <c r="D844" s="17"/>
      <c r="E844" s="17"/>
      <c r="F844" s="20"/>
      <c r="G844" s="17"/>
      <c r="H844" s="21"/>
      <c r="I844" s="21"/>
      <c r="J844" s="18" t="str">
        <f>IF($A844="","",SUMIFS(Issues!$D:$D,Issues!$B:$B,$A844,Issues!$C:$C,$B844))</f>
        <v/>
      </c>
      <c r="K844" s="18" t="str">
        <f t="shared" si="26"/>
        <v/>
      </c>
      <c r="L844" s="18" t="str">
        <f>IF(OR($A844="",$C844=""),"",$C844-Settings!$B$4)</f>
        <v/>
      </c>
      <c r="M844" s="18" t="str">
        <f>IF($A844="","",IF(K844&lt;=0,"Nil stock",IF($C844="","OK",IF($C844&lt;Settings!$B$4,"Expired",IF(L844&lt;=Settings!$B$5,"Near expiry","OK")))))</f>
        <v/>
      </c>
      <c r="N844" s="22" t="str">
        <f t="shared" si="27"/>
        <v/>
      </c>
      <c r="O844" s="17"/>
    </row>
    <row r="845" spans="1:15" x14ac:dyDescent="0.3">
      <c r="A845" s="17"/>
      <c r="B845" s="17"/>
      <c r="C845" s="20"/>
      <c r="D845" s="17"/>
      <c r="E845" s="17"/>
      <c r="F845" s="20"/>
      <c r="G845" s="17"/>
      <c r="H845" s="21"/>
      <c r="I845" s="21"/>
      <c r="J845" s="18" t="str">
        <f>IF($A845="","",SUMIFS(Issues!$D:$D,Issues!$B:$B,$A845,Issues!$C:$C,$B845))</f>
        <v/>
      </c>
      <c r="K845" s="18" t="str">
        <f t="shared" si="26"/>
        <v/>
      </c>
      <c r="L845" s="18" t="str">
        <f>IF(OR($A845="",$C845=""),"",$C845-Settings!$B$4)</f>
        <v/>
      </c>
      <c r="M845" s="18" t="str">
        <f>IF($A845="","",IF(K845&lt;=0,"Nil stock",IF($C845="","OK",IF($C845&lt;Settings!$B$4,"Expired",IF(L845&lt;=Settings!$B$5,"Near expiry","OK")))))</f>
        <v/>
      </c>
      <c r="N845" s="22" t="str">
        <f t="shared" si="27"/>
        <v/>
      </c>
      <c r="O845" s="17"/>
    </row>
    <row r="846" spans="1:15" x14ac:dyDescent="0.3">
      <c r="A846" s="17"/>
      <c r="B846" s="17"/>
      <c r="C846" s="20"/>
      <c r="D846" s="17"/>
      <c r="E846" s="17"/>
      <c r="F846" s="20"/>
      <c r="G846" s="17"/>
      <c r="H846" s="21"/>
      <c r="I846" s="21"/>
      <c r="J846" s="18" t="str">
        <f>IF($A846="","",SUMIFS(Issues!$D:$D,Issues!$B:$B,$A846,Issues!$C:$C,$B846))</f>
        <v/>
      </c>
      <c r="K846" s="18" t="str">
        <f t="shared" si="26"/>
        <v/>
      </c>
      <c r="L846" s="18" t="str">
        <f>IF(OR($A846="",$C846=""),"",$C846-Settings!$B$4)</f>
        <v/>
      </c>
      <c r="M846" s="18" t="str">
        <f>IF($A846="","",IF(K846&lt;=0,"Nil stock",IF($C846="","OK",IF($C846&lt;Settings!$B$4,"Expired",IF(L846&lt;=Settings!$B$5,"Near expiry","OK")))))</f>
        <v/>
      </c>
      <c r="N846" s="22" t="str">
        <f t="shared" si="27"/>
        <v/>
      </c>
      <c r="O846" s="17"/>
    </row>
    <row r="847" spans="1:15" x14ac:dyDescent="0.3">
      <c r="A847" s="17"/>
      <c r="B847" s="17"/>
      <c r="C847" s="20"/>
      <c r="D847" s="17"/>
      <c r="E847" s="17"/>
      <c r="F847" s="20"/>
      <c r="G847" s="17"/>
      <c r="H847" s="21"/>
      <c r="I847" s="21"/>
      <c r="J847" s="18" t="str">
        <f>IF($A847="","",SUMIFS(Issues!$D:$D,Issues!$B:$B,$A847,Issues!$C:$C,$B847))</f>
        <v/>
      </c>
      <c r="K847" s="18" t="str">
        <f t="shared" si="26"/>
        <v/>
      </c>
      <c r="L847" s="18" t="str">
        <f>IF(OR($A847="",$C847=""),"",$C847-Settings!$B$4)</f>
        <v/>
      </c>
      <c r="M847" s="18" t="str">
        <f>IF($A847="","",IF(K847&lt;=0,"Nil stock",IF($C847="","OK",IF($C847&lt;Settings!$B$4,"Expired",IF(L847&lt;=Settings!$B$5,"Near expiry","OK")))))</f>
        <v/>
      </c>
      <c r="N847" s="22" t="str">
        <f t="shared" si="27"/>
        <v/>
      </c>
      <c r="O847" s="17"/>
    </row>
    <row r="848" spans="1:15" x14ac:dyDescent="0.3">
      <c r="A848" s="17"/>
      <c r="B848" s="17"/>
      <c r="C848" s="20"/>
      <c r="D848" s="17"/>
      <c r="E848" s="17"/>
      <c r="F848" s="20"/>
      <c r="G848" s="17"/>
      <c r="H848" s="21"/>
      <c r="I848" s="21"/>
      <c r="J848" s="18" t="str">
        <f>IF($A848="","",SUMIFS(Issues!$D:$D,Issues!$B:$B,$A848,Issues!$C:$C,$B848))</f>
        <v/>
      </c>
      <c r="K848" s="18" t="str">
        <f t="shared" si="26"/>
        <v/>
      </c>
      <c r="L848" s="18" t="str">
        <f>IF(OR($A848="",$C848=""),"",$C848-Settings!$B$4)</f>
        <v/>
      </c>
      <c r="M848" s="18" t="str">
        <f>IF($A848="","",IF(K848&lt;=0,"Nil stock",IF($C848="","OK",IF($C848&lt;Settings!$B$4,"Expired",IF(L848&lt;=Settings!$B$5,"Near expiry","OK")))))</f>
        <v/>
      </c>
      <c r="N848" s="22" t="str">
        <f t="shared" si="27"/>
        <v/>
      </c>
      <c r="O848" s="17"/>
    </row>
    <row r="849" spans="1:15" x14ac:dyDescent="0.3">
      <c r="A849" s="17"/>
      <c r="B849" s="17"/>
      <c r="C849" s="20"/>
      <c r="D849" s="17"/>
      <c r="E849" s="17"/>
      <c r="F849" s="20"/>
      <c r="G849" s="17"/>
      <c r="H849" s="21"/>
      <c r="I849" s="21"/>
      <c r="J849" s="18" t="str">
        <f>IF($A849="","",SUMIFS(Issues!$D:$D,Issues!$B:$B,$A849,Issues!$C:$C,$B849))</f>
        <v/>
      </c>
      <c r="K849" s="18" t="str">
        <f t="shared" si="26"/>
        <v/>
      </c>
      <c r="L849" s="18" t="str">
        <f>IF(OR($A849="",$C849=""),"",$C849-Settings!$B$4)</f>
        <v/>
      </c>
      <c r="M849" s="18" t="str">
        <f>IF($A849="","",IF(K849&lt;=0,"Nil stock",IF($C849="","OK",IF($C849&lt;Settings!$B$4,"Expired",IF(L849&lt;=Settings!$B$5,"Near expiry","OK")))))</f>
        <v/>
      </c>
      <c r="N849" s="22" t="str">
        <f t="shared" si="27"/>
        <v/>
      </c>
      <c r="O849" s="17"/>
    </row>
    <row r="850" spans="1:15" x14ac:dyDescent="0.3">
      <c r="A850" s="17"/>
      <c r="B850" s="17"/>
      <c r="C850" s="20"/>
      <c r="D850" s="17"/>
      <c r="E850" s="17"/>
      <c r="F850" s="20"/>
      <c r="G850" s="17"/>
      <c r="H850" s="21"/>
      <c r="I850" s="21"/>
      <c r="J850" s="18" t="str">
        <f>IF($A850="","",SUMIFS(Issues!$D:$D,Issues!$B:$B,$A850,Issues!$C:$C,$B850))</f>
        <v/>
      </c>
      <c r="K850" s="18" t="str">
        <f t="shared" si="26"/>
        <v/>
      </c>
      <c r="L850" s="18" t="str">
        <f>IF(OR($A850="",$C850=""),"",$C850-Settings!$B$4)</f>
        <v/>
      </c>
      <c r="M850" s="18" t="str">
        <f>IF($A850="","",IF(K850&lt;=0,"Nil stock",IF($C850="","OK",IF($C850&lt;Settings!$B$4,"Expired",IF(L850&lt;=Settings!$B$5,"Near expiry","OK")))))</f>
        <v/>
      </c>
      <c r="N850" s="22" t="str">
        <f t="shared" si="27"/>
        <v/>
      </c>
      <c r="O850" s="17"/>
    </row>
    <row r="851" spans="1:15" x14ac:dyDescent="0.3">
      <c r="A851" s="17"/>
      <c r="B851" s="17"/>
      <c r="C851" s="20"/>
      <c r="D851" s="17"/>
      <c r="E851" s="17"/>
      <c r="F851" s="20"/>
      <c r="G851" s="17"/>
      <c r="H851" s="21"/>
      <c r="I851" s="21"/>
      <c r="J851" s="18" t="str">
        <f>IF($A851="","",SUMIFS(Issues!$D:$D,Issues!$B:$B,$A851,Issues!$C:$C,$B851))</f>
        <v/>
      </c>
      <c r="K851" s="18" t="str">
        <f t="shared" si="26"/>
        <v/>
      </c>
      <c r="L851" s="18" t="str">
        <f>IF(OR($A851="",$C851=""),"",$C851-Settings!$B$4)</f>
        <v/>
      </c>
      <c r="M851" s="18" t="str">
        <f>IF($A851="","",IF(K851&lt;=0,"Nil stock",IF($C851="","OK",IF($C851&lt;Settings!$B$4,"Expired",IF(L851&lt;=Settings!$B$5,"Near expiry","OK")))))</f>
        <v/>
      </c>
      <c r="N851" s="22" t="str">
        <f t="shared" si="27"/>
        <v/>
      </c>
      <c r="O851" s="17"/>
    </row>
    <row r="852" spans="1:15" x14ac:dyDescent="0.3">
      <c r="A852" s="17"/>
      <c r="B852" s="17"/>
      <c r="C852" s="20"/>
      <c r="D852" s="17"/>
      <c r="E852" s="17"/>
      <c r="F852" s="20"/>
      <c r="G852" s="17"/>
      <c r="H852" s="21"/>
      <c r="I852" s="21"/>
      <c r="J852" s="18" t="str">
        <f>IF($A852="","",SUMIFS(Issues!$D:$D,Issues!$B:$B,$A852,Issues!$C:$C,$B852))</f>
        <v/>
      </c>
      <c r="K852" s="18" t="str">
        <f t="shared" si="26"/>
        <v/>
      </c>
      <c r="L852" s="18" t="str">
        <f>IF(OR($A852="",$C852=""),"",$C852-Settings!$B$4)</f>
        <v/>
      </c>
      <c r="M852" s="18" t="str">
        <f>IF($A852="","",IF(K852&lt;=0,"Nil stock",IF($C852="","OK",IF($C852&lt;Settings!$B$4,"Expired",IF(L852&lt;=Settings!$B$5,"Near expiry","OK")))))</f>
        <v/>
      </c>
      <c r="N852" s="22" t="str">
        <f t="shared" si="27"/>
        <v/>
      </c>
      <c r="O852" s="17"/>
    </row>
    <row r="853" spans="1:15" x14ac:dyDescent="0.3">
      <c r="A853" s="17"/>
      <c r="B853" s="17"/>
      <c r="C853" s="20"/>
      <c r="D853" s="17"/>
      <c r="E853" s="17"/>
      <c r="F853" s="20"/>
      <c r="G853" s="17"/>
      <c r="H853" s="21"/>
      <c r="I853" s="21"/>
      <c r="J853" s="18" t="str">
        <f>IF($A853="","",SUMIFS(Issues!$D:$D,Issues!$B:$B,$A853,Issues!$C:$C,$B853))</f>
        <v/>
      </c>
      <c r="K853" s="18" t="str">
        <f t="shared" si="26"/>
        <v/>
      </c>
      <c r="L853" s="18" t="str">
        <f>IF(OR($A853="",$C853=""),"",$C853-Settings!$B$4)</f>
        <v/>
      </c>
      <c r="M853" s="18" t="str">
        <f>IF($A853="","",IF(K853&lt;=0,"Nil stock",IF($C853="","OK",IF($C853&lt;Settings!$B$4,"Expired",IF(L853&lt;=Settings!$B$5,"Near expiry","OK")))))</f>
        <v/>
      </c>
      <c r="N853" s="22" t="str">
        <f t="shared" si="27"/>
        <v/>
      </c>
      <c r="O853" s="17"/>
    </row>
    <row r="854" spans="1:15" x14ac:dyDescent="0.3">
      <c r="A854" s="17"/>
      <c r="B854" s="17"/>
      <c r="C854" s="20"/>
      <c r="D854" s="17"/>
      <c r="E854" s="17"/>
      <c r="F854" s="20"/>
      <c r="G854" s="17"/>
      <c r="H854" s="21"/>
      <c r="I854" s="21"/>
      <c r="J854" s="18" t="str">
        <f>IF($A854="","",SUMIFS(Issues!$D:$D,Issues!$B:$B,$A854,Issues!$C:$C,$B854))</f>
        <v/>
      </c>
      <c r="K854" s="18" t="str">
        <f t="shared" si="26"/>
        <v/>
      </c>
      <c r="L854" s="18" t="str">
        <f>IF(OR($A854="",$C854=""),"",$C854-Settings!$B$4)</f>
        <v/>
      </c>
      <c r="M854" s="18" t="str">
        <f>IF($A854="","",IF(K854&lt;=0,"Nil stock",IF($C854="","OK",IF($C854&lt;Settings!$B$4,"Expired",IF(L854&lt;=Settings!$B$5,"Near expiry","OK")))))</f>
        <v/>
      </c>
      <c r="N854" s="22" t="str">
        <f t="shared" si="27"/>
        <v/>
      </c>
      <c r="O854" s="17"/>
    </row>
    <row r="855" spans="1:15" x14ac:dyDescent="0.3">
      <c r="A855" s="17"/>
      <c r="B855" s="17"/>
      <c r="C855" s="20"/>
      <c r="D855" s="17"/>
      <c r="E855" s="17"/>
      <c r="F855" s="20"/>
      <c r="G855" s="17"/>
      <c r="H855" s="21"/>
      <c r="I855" s="21"/>
      <c r="J855" s="18" t="str">
        <f>IF($A855="","",SUMIFS(Issues!$D:$D,Issues!$B:$B,$A855,Issues!$C:$C,$B855))</f>
        <v/>
      </c>
      <c r="K855" s="18" t="str">
        <f t="shared" si="26"/>
        <v/>
      </c>
      <c r="L855" s="18" t="str">
        <f>IF(OR($A855="",$C855=""),"",$C855-Settings!$B$4)</f>
        <v/>
      </c>
      <c r="M855" s="18" t="str">
        <f>IF($A855="","",IF(K855&lt;=0,"Nil stock",IF($C855="","OK",IF($C855&lt;Settings!$B$4,"Expired",IF(L855&lt;=Settings!$B$5,"Near expiry","OK")))))</f>
        <v/>
      </c>
      <c r="N855" s="22" t="str">
        <f t="shared" si="27"/>
        <v/>
      </c>
      <c r="O855" s="17"/>
    </row>
    <row r="856" spans="1:15" x14ac:dyDescent="0.3">
      <c r="A856" s="17"/>
      <c r="B856" s="17"/>
      <c r="C856" s="20"/>
      <c r="D856" s="17"/>
      <c r="E856" s="17"/>
      <c r="F856" s="20"/>
      <c r="G856" s="17"/>
      <c r="H856" s="21"/>
      <c r="I856" s="21"/>
      <c r="J856" s="18" t="str">
        <f>IF($A856="","",SUMIFS(Issues!$D:$D,Issues!$B:$B,$A856,Issues!$C:$C,$B856))</f>
        <v/>
      </c>
      <c r="K856" s="18" t="str">
        <f t="shared" si="26"/>
        <v/>
      </c>
      <c r="L856" s="18" t="str">
        <f>IF(OR($A856="",$C856=""),"",$C856-Settings!$B$4)</f>
        <v/>
      </c>
      <c r="M856" s="18" t="str">
        <f>IF($A856="","",IF(K856&lt;=0,"Nil stock",IF($C856="","OK",IF($C856&lt;Settings!$B$4,"Expired",IF(L856&lt;=Settings!$B$5,"Near expiry","OK")))))</f>
        <v/>
      </c>
      <c r="N856" s="22" t="str">
        <f t="shared" si="27"/>
        <v/>
      </c>
      <c r="O856" s="17"/>
    </row>
    <row r="857" spans="1:15" x14ac:dyDescent="0.3">
      <c r="A857" s="17"/>
      <c r="B857" s="17"/>
      <c r="C857" s="20"/>
      <c r="D857" s="17"/>
      <c r="E857" s="17"/>
      <c r="F857" s="20"/>
      <c r="G857" s="17"/>
      <c r="H857" s="21"/>
      <c r="I857" s="21"/>
      <c r="J857" s="18" t="str">
        <f>IF($A857="","",SUMIFS(Issues!$D:$D,Issues!$B:$B,$A857,Issues!$C:$C,$B857))</f>
        <v/>
      </c>
      <c r="K857" s="18" t="str">
        <f t="shared" si="26"/>
        <v/>
      </c>
      <c r="L857" s="18" t="str">
        <f>IF(OR($A857="",$C857=""),"",$C857-Settings!$B$4)</f>
        <v/>
      </c>
      <c r="M857" s="18" t="str">
        <f>IF($A857="","",IF(K857&lt;=0,"Nil stock",IF($C857="","OK",IF($C857&lt;Settings!$B$4,"Expired",IF(L857&lt;=Settings!$B$5,"Near expiry","OK")))))</f>
        <v/>
      </c>
      <c r="N857" s="22" t="str">
        <f t="shared" si="27"/>
        <v/>
      </c>
      <c r="O857" s="17"/>
    </row>
    <row r="858" spans="1:15" x14ac:dyDescent="0.3">
      <c r="A858" s="17"/>
      <c r="B858" s="17"/>
      <c r="C858" s="20"/>
      <c r="D858" s="17"/>
      <c r="E858" s="17"/>
      <c r="F858" s="20"/>
      <c r="G858" s="17"/>
      <c r="H858" s="21"/>
      <c r="I858" s="21"/>
      <c r="J858" s="18" t="str">
        <f>IF($A858="","",SUMIFS(Issues!$D:$D,Issues!$B:$B,$A858,Issues!$C:$C,$B858))</f>
        <v/>
      </c>
      <c r="K858" s="18" t="str">
        <f t="shared" si="26"/>
        <v/>
      </c>
      <c r="L858" s="18" t="str">
        <f>IF(OR($A858="",$C858=""),"",$C858-Settings!$B$4)</f>
        <v/>
      </c>
      <c r="M858" s="18" t="str">
        <f>IF($A858="","",IF(K858&lt;=0,"Nil stock",IF($C858="","OK",IF($C858&lt;Settings!$B$4,"Expired",IF(L858&lt;=Settings!$B$5,"Near expiry","OK")))))</f>
        <v/>
      </c>
      <c r="N858" s="22" t="str">
        <f t="shared" si="27"/>
        <v/>
      </c>
      <c r="O858" s="17"/>
    </row>
    <row r="859" spans="1:15" x14ac:dyDescent="0.3">
      <c r="A859" s="17"/>
      <c r="B859" s="17"/>
      <c r="C859" s="20"/>
      <c r="D859" s="17"/>
      <c r="E859" s="17"/>
      <c r="F859" s="20"/>
      <c r="G859" s="17"/>
      <c r="H859" s="21"/>
      <c r="I859" s="21"/>
      <c r="J859" s="18" t="str">
        <f>IF($A859="","",SUMIFS(Issues!$D:$D,Issues!$B:$B,$A859,Issues!$C:$C,$B859))</f>
        <v/>
      </c>
      <c r="K859" s="18" t="str">
        <f t="shared" si="26"/>
        <v/>
      </c>
      <c r="L859" s="18" t="str">
        <f>IF(OR($A859="",$C859=""),"",$C859-Settings!$B$4)</f>
        <v/>
      </c>
      <c r="M859" s="18" t="str">
        <f>IF($A859="","",IF(K859&lt;=0,"Nil stock",IF($C859="","OK",IF($C859&lt;Settings!$B$4,"Expired",IF(L859&lt;=Settings!$B$5,"Near expiry","OK")))))</f>
        <v/>
      </c>
      <c r="N859" s="22" t="str">
        <f t="shared" si="27"/>
        <v/>
      </c>
      <c r="O859" s="17"/>
    </row>
    <row r="860" spans="1:15" x14ac:dyDescent="0.3">
      <c r="A860" s="17"/>
      <c r="B860" s="17"/>
      <c r="C860" s="20"/>
      <c r="D860" s="17"/>
      <c r="E860" s="17"/>
      <c r="F860" s="20"/>
      <c r="G860" s="17"/>
      <c r="H860" s="21"/>
      <c r="I860" s="21"/>
      <c r="J860" s="18" t="str">
        <f>IF($A860="","",SUMIFS(Issues!$D:$D,Issues!$B:$B,$A860,Issues!$C:$C,$B860))</f>
        <v/>
      </c>
      <c r="K860" s="18" t="str">
        <f t="shared" si="26"/>
        <v/>
      </c>
      <c r="L860" s="18" t="str">
        <f>IF(OR($A860="",$C860=""),"",$C860-Settings!$B$4)</f>
        <v/>
      </c>
      <c r="M860" s="18" t="str">
        <f>IF($A860="","",IF(K860&lt;=0,"Nil stock",IF($C860="","OK",IF($C860&lt;Settings!$B$4,"Expired",IF(L860&lt;=Settings!$B$5,"Near expiry","OK")))))</f>
        <v/>
      </c>
      <c r="N860" s="22" t="str">
        <f t="shared" si="27"/>
        <v/>
      </c>
      <c r="O860" s="17"/>
    </row>
    <row r="861" spans="1:15" x14ac:dyDescent="0.3">
      <c r="A861" s="17"/>
      <c r="B861" s="17"/>
      <c r="C861" s="20"/>
      <c r="D861" s="17"/>
      <c r="E861" s="17"/>
      <c r="F861" s="20"/>
      <c r="G861" s="17"/>
      <c r="H861" s="21"/>
      <c r="I861" s="21"/>
      <c r="J861" s="18" t="str">
        <f>IF($A861="","",SUMIFS(Issues!$D:$D,Issues!$B:$B,$A861,Issues!$C:$C,$B861))</f>
        <v/>
      </c>
      <c r="K861" s="18" t="str">
        <f t="shared" si="26"/>
        <v/>
      </c>
      <c r="L861" s="18" t="str">
        <f>IF(OR($A861="",$C861=""),"",$C861-Settings!$B$4)</f>
        <v/>
      </c>
      <c r="M861" s="18" t="str">
        <f>IF($A861="","",IF(K861&lt;=0,"Nil stock",IF($C861="","OK",IF($C861&lt;Settings!$B$4,"Expired",IF(L861&lt;=Settings!$B$5,"Near expiry","OK")))))</f>
        <v/>
      </c>
      <c r="N861" s="22" t="str">
        <f t="shared" si="27"/>
        <v/>
      </c>
      <c r="O861" s="17"/>
    </row>
    <row r="862" spans="1:15" x14ac:dyDescent="0.3">
      <c r="A862" s="17"/>
      <c r="B862" s="17"/>
      <c r="C862" s="20"/>
      <c r="D862" s="17"/>
      <c r="E862" s="17"/>
      <c r="F862" s="20"/>
      <c r="G862" s="17"/>
      <c r="H862" s="21"/>
      <c r="I862" s="21"/>
      <c r="J862" s="18" t="str">
        <f>IF($A862="","",SUMIFS(Issues!$D:$D,Issues!$B:$B,$A862,Issues!$C:$C,$B862))</f>
        <v/>
      </c>
      <c r="K862" s="18" t="str">
        <f t="shared" si="26"/>
        <v/>
      </c>
      <c r="L862" s="18" t="str">
        <f>IF(OR($A862="",$C862=""),"",$C862-Settings!$B$4)</f>
        <v/>
      </c>
      <c r="M862" s="18" t="str">
        <f>IF($A862="","",IF(K862&lt;=0,"Nil stock",IF($C862="","OK",IF($C862&lt;Settings!$B$4,"Expired",IF(L862&lt;=Settings!$B$5,"Near expiry","OK")))))</f>
        <v/>
      </c>
      <c r="N862" s="22" t="str">
        <f t="shared" si="27"/>
        <v/>
      </c>
      <c r="O862" s="17"/>
    </row>
    <row r="863" spans="1:15" x14ac:dyDescent="0.3">
      <c r="A863" s="17"/>
      <c r="B863" s="17"/>
      <c r="C863" s="20"/>
      <c r="D863" s="17"/>
      <c r="E863" s="17"/>
      <c r="F863" s="20"/>
      <c r="G863" s="17"/>
      <c r="H863" s="21"/>
      <c r="I863" s="21"/>
      <c r="J863" s="18" t="str">
        <f>IF($A863="","",SUMIFS(Issues!$D:$D,Issues!$B:$B,$A863,Issues!$C:$C,$B863))</f>
        <v/>
      </c>
      <c r="K863" s="18" t="str">
        <f t="shared" si="26"/>
        <v/>
      </c>
      <c r="L863" s="18" t="str">
        <f>IF(OR($A863="",$C863=""),"",$C863-Settings!$B$4)</f>
        <v/>
      </c>
      <c r="M863" s="18" t="str">
        <f>IF($A863="","",IF(K863&lt;=0,"Nil stock",IF($C863="","OK",IF($C863&lt;Settings!$B$4,"Expired",IF(L863&lt;=Settings!$B$5,"Near expiry","OK")))))</f>
        <v/>
      </c>
      <c r="N863" s="22" t="str">
        <f t="shared" si="27"/>
        <v/>
      </c>
      <c r="O863" s="17"/>
    </row>
    <row r="864" spans="1:15" x14ac:dyDescent="0.3">
      <c r="A864" s="17"/>
      <c r="B864" s="17"/>
      <c r="C864" s="20"/>
      <c r="D864" s="17"/>
      <c r="E864" s="17"/>
      <c r="F864" s="20"/>
      <c r="G864" s="17"/>
      <c r="H864" s="21"/>
      <c r="I864" s="21"/>
      <c r="J864" s="18" t="str">
        <f>IF($A864="","",SUMIFS(Issues!$D:$D,Issues!$B:$B,$A864,Issues!$C:$C,$B864))</f>
        <v/>
      </c>
      <c r="K864" s="18" t="str">
        <f t="shared" si="26"/>
        <v/>
      </c>
      <c r="L864" s="18" t="str">
        <f>IF(OR($A864="",$C864=""),"",$C864-Settings!$B$4)</f>
        <v/>
      </c>
      <c r="M864" s="18" t="str">
        <f>IF($A864="","",IF(K864&lt;=0,"Nil stock",IF($C864="","OK",IF($C864&lt;Settings!$B$4,"Expired",IF(L864&lt;=Settings!$B$5,"Near expiry","OK")))))</f>
        <v/>
      </c>
      <c r="N864" s="22" t="str">
        <f t="shared" si="27"/>
        <v/>
      </c>
      <c r="O864" s="17"/>
    </row>
    <row r="865" spans="1:15" x14ac:dyDescent="0.3">
      <c r="A865" s="17"/>
      <c r="B865" s="17"/>
      <c r="C865" s="20"/>
      <c r="D865" s="17"/>
      <c r="E865" s="17"/>
      <c r="F865" s="20"/>
      <c r="G865" s="17"/>
      <c r="H865" s="21"/>
      <c r="I865" s="21"/>
      <c r="J865" s="18" t="str">
        <f>IF($A865="","",SUMIFS(Issues!$D:$D,Issues!$B:$B,$A865,Issues!$C:$C,$B865))</f>
        <v/>
      </c>
      <c r="K865" s="18" t="str">
        <f t="shared" si="26"/>
        <v/>
      </c>
      <c r="L865" s="18" t="str">
        <f>IF(OR($A865="",$C865=""),"",$C865-Settings!$B$4)</f>
        <v/>
      </c>
      <c r="M865" s="18" t="str">
        <f>IF($A865="","",IF(K865&lt;=0,"Nil stock",IF($C865="","OK",IF($C865&lt;Settings!$B$4,"Expired",IF(L865&lt;=Settings!$B$5,"Near expiry","OK")))))</f>
        <v/>
      </c>
      <c r="N865" s="22" t="str">
        <f t="shared" si="27"/>
        <v/>
      </c>
      <c r="O865" s="17"/>
    </row>
    <row r="866" spans="1:15" x14ac:dyDescent="0.3">
      <c r="A866" s="17"/>
      <c r="B866" s="17"/>
      <c r="C866" s="20"/>
      <c r="D866" s="17"/>
      <c r="E866" s="17"/>
      <c r="F866" s="20"/>
      <c r="G866" s="17"/>
      <c r="H866" s="21"/>
      <c r="I866" s="21"/>
      <c r="J866" s="18" t="str">
        <f>IF($A866="","",SUMIFS(Issues!$D:$D,Issues!$B:$B,$A866,Issues!$C:$C,$B866))</f>
        <v/>
      </c>
      <c r="K866" s="18" t="str">
        <f t="shared" si="26"/>
        <v/>
      </c>
      <c r="L866" s="18" t="str">
        <f>IF(OR($A866="",$C866=""),"",$C866-Settings!$B$4)</f>
        <v/>
      </c>
      <c r="M866" s="18" t="str">
        <f>IF($A866="","",IF(K866&lt;=0,"Nil stock",IF($C866="","OK",IF($C866&lt;Settings!$B$4,"Expired",IF(L866&lt;=Settings!$B$5,"Near expiry","OK")))))</f>
        <v/>
      </c>
      <c r="N866" s="22" t="str">
        <f t="shared" si="27"/>
        <v/>
      </c>
      <c r="O866" s="17"/>
    </row>
    <row r="867" spans="1:15" x14ac:dyDescent="0.3">
      <c r="A867" s="17"/>
      <c r="B867" s="17"/>
      <c r="C867" s="20"/>
      <c r="D867" s="17"/>
      <c r="E867" s="17"/>
      <c r="F867" s="20"/>
      <c r="G867" s="17"/>
      <c r="H867" s="21"/>
      <c r="I867" s="21"/>
      <c r="J867" s="18" t="str">
        <f>IF($A867="","",SUMIFS(Issues!$D:$D,Issues!$B:$B,$A867,Issues!$C:$C,$B867))</f>
        <v/>
      </c>
      <c r="K867" s="18" t="str">
        <f t="shared" si="26"/>
        <v/>
      </c>
      <c r="L867" s="18" t="str">
        <f>IF(OR($A867="",$C867=""),"",$C867-Settings!$B$4)</f>
        <v/>
      </c>
      <c r="M867" s="18" t="str">
        <f>IF($A867="","",IF(K867&lt;=0,"Nil stock",IF($C867="","OK",IF($C867&lt;Settings!$B$4,"Expired",IF(L867&lt;=Settings!$B$5,"Near expiry","OK")))))</f>
        <v/>
      </c>
      <c r="N867" s="22" t="str">
        <f t="shared" si="27"/>
        <v/>
      </c>
      <c r="O867" s="17"/>
    </row>
    <row r="868" spans="1:15" x14ac:dyDescent="0.3">
      <c r="A868" s="17"/>
      <c r="B868" s="17"/>
      <c r="C868" s="20"/>
      <c r="D868" s="17"/>
      <c r="E868" s="17"/>
      <c r="F868" s="20"/>
      <c r="G868" s="17"/>
      <c r="H868" s="21"/>
      <c r="I868" s="21"/>
      <c r="J868" s="18" t="str">
        <f>IF($A868="","",SUMIFS(Issues!$D:$D,Issues!$B:$B,$A868,Issues!$C:$C,$B868))</f>
        <v/>
      </c>
      <c r="K868" s="18" t="str">
        <f t="shared" si="26"/>
        <v/>
      </c>
      <c r="L868" s="18" t="str">
        <f>IF(OR($A868="",$C868=""),"",$C868-Settings!$B$4)</f>
        <v/>
      </c>
      <c r="M868" s="18" t="str">
        <f>IF($A868="","",IF(K868&lt;=0,"Nil stock",IF($C868="","OK",IF($C868&lt;Settings!$B$4,"Expired",IF(L868&lt;=Settings!$B$5,"Near expiry","OK")))))</f>
        <v/>
      </c>
      <c r="N868" s="22" t="str">
        <f t="shared" si="27"/>
        <v/>
      </c>
      <c r="O868" s="17"/>
    </row>
    <row r="869" spans="1:15" x14ac:dyDescent="0.3">
      <c r="A869" s="17"/>
      <c r="B869" s="17"/>
      <c r="C869" s="20"/>
      <c r="D869" s="17"/>
      <c r="E869" s="17"/>
      <c r="F869" s="20"/>
      <c r="G869" s="17"/>
      <c r="H869" s="21"/>
      <c r="I869" s="21"/>
      <c r="J869" s="18" t="str">
        <f>IF($A869="","",SUMIFS(Issues!$D:$D,Issues!$B:$B,$A869,Issues!$C:$C,$B869))</f>
        <v/>
      </c>
      <c r="K869" s="18" t="str">
        <f t="shared" si="26"/>
        <v/>
      </c>
      <c r="L869" s="18" t="str">
        <f>IF(OR($A869="",$C869=""),"",$C869-Settings!$B$4)</f>
        <v/>
      </c>
      <c r="M869" s="18" t="str">
        <f>IF($A869="","",IF(K869&lt;=0,"Nil stock",IF($C869="","OK",IF($C869&lt;Settings!$B$4,"Expired",IF(L869&lt;=Settings!$B$5,"Near expiry","OK")))))</f>
        <v/>
      </c>
      <c r="N869" s="22" t="str">
        <f t="shared" si="27"/>
        <v/>
      </c>
      <c r="O869" s="17"/>
    </row>
    <row r="870" spans="1:15" x14ac:dyDescent="0.3">
      <c r="A870" s="17"/>
      <c r="B870" s="17"/>
      <c r="C870" s="20"/>
      <c r="D870" s="17"/>
      <c r="E870" s="17"/>
      <c r="F870" s="20"/>
      <c r="G870" s="17"/>
      <c r="H870" s="21"/>
      <c r="I870" s="21"/>
      <c r="J870" s="18" t="str">
        <f>IF($A870="","",SUMIFS(Issues!$D:$D,Issues!$B:$B,$A870,Issues!$C:$C,$B870))</f>
        <v/>
      </c>
      <c r="K870" s="18" t="str">
        <f t="shared" si="26"/>
        <v/>
      </c>
      <c r="L870" s="18" t="str">
        <f>IF(OR($A870="",$C870=""),"",$C870-Settings!$B$4)</f>
        <v/>
      </c>
      <c r="M870" s="18" t="str">
        <f>IF($A870="","",IF(K870&lt;=0,"Nil stock",IF($C870="","OK",IF($C870&lt;Settings!$B$4,"Expired",IF(L870&lt;=Settings!$B$5,"Near expiry","OK")))))</f>
        <v/>
      </c>
      <c r="N870" s="22" t="str">
        <f t="shared" si="27"/>
        <v/>
      </c>
      <c r="O870" s="17"/>
    </row>
    <row r="871" spans="1:15" x14ac:dyDescent="0.3">
      <c r="A871" s="17"/>
      <c r="B871" s="17"/>
      <c r="C871" s="20"/>
      <c r="D871" s="17"/>
      <c r="E871" s="17"/>
      <c r="F871" s="20"/>
      <c r="G871" s="17"/>
      <c r="H871" s="21"/>
      <c r="I871" s="21"/>
      <c r="J871" s="18" t="str">
        <f>IF($A871="","",SUMIFS(Issues!$D:$D,Issues!$B:$B,$A871,Issues!$C:$C,$B871))</f>
        <v/>
      </c>
      <c r="K871" s="18" t="str">
        <f t="shared" si="26"/>
        <v/>
      </c>
      <c r="L871" s="18" t="str">
        <f>IF(OR($A871="",$C871=""),"",$C871-Settings!$B$4)</f>
        <v/>
      </c>
      <c r="M871" s="18" t="str">
        <f>IF($A871="","",IF(K871&lt;=0,"Nil stock",IF($C871="","OK",IF($C871&lt;Settings!$B$4,"Expired",IF(L871&lt;=Settings!$B$5,"Near expiry","OK")))))</f>
        <v/>
      </c>
      <c r="N871" s="22" t="str">
        <f t="shared" si="27"/>
        <v/>
      </c>
      <c r="O871" s="17"/>
    </row>
    <row r="872" spans="1:15" x14ac:dyDescent="0.3">
      <c r="A872" s="17"/>
      <c r="B872" s="17"/>
      <c r="C872" s="20"/>
      <c r="D872" s="17"/>
      <c r="E872" s="17"/>
      <c r="F872" s="20"/>
      <c r="G872" s="17"/>
      <c r="H872" s="21"/>
      <c r="I872" s="21"/>
      <c r="J872" s="18" t="str">
        <f>IF($A872="","",SUMIFS(Issues!$D:$D,Issues!$B:$B,$A872,Issues!$C:$C,$B872))</f>
        <v/>
      </c>
      <c r="K872" s="18" t="str">
        <f t="shared" si="26"/>
        <v/>
      </c>
      <c r="L872" s="18" t="str">
        <f>IF(OR($A872="",$C872=""),"",$C872-Settings!$B$4)</f>
        <v/>
      </c>
      <c r="M872" s="18" t="str">
        <f>IF($A872="","",IF(K872&lt;=0,"Nil stock",IF($C872="","OK",IF($C872&lt;Settings!$B$4,"Expired",IF(L872&lt;=Settings!$B$5,"Near expiry","OK")))))</f>
        <v/>
      </c>
      <c r="N872" s="22" t="str">
        <f t="shared" si="27"/>
        <v/>
      </c>
      <c r="O872" s="17"/>
    </row>
    <row r="873" spans="1:15" x14ac:dyDescent="0.3">
      <c r="A873" s="17"/>
      <c r="B873" s="17"/>
      <c r="C873" s="20"/>
      <c r="D873" s="17"/>
      <c r="E873" s="17"/>
      <c r="F873" s="20"/>
      <c r="G873" s="17"/>
      <c r="H873" s="21"/>
      <c r="I873" s="21"/>
      <c r="J873" s="18" t="str">
        <f>IF($A873="","",SUMIFS(Issues!$D:$D,Issues!$B:$B,$A873,Issues!$C:$C,$B873))</f>
        <v/>
      </c>
      <c r="K873" s="18" t="str">
        <f t="shared" si="26"/>
        <v/>
      </c>
      <c r="L873" s="18" t="str">
        <f>IF(OR($A873="",$C873=""),"",$C873-Settings!$B$4)</f>
        <v/>
      </c>
      <c r="M873" s="18" t="str">
        <f>IF($A873="","",IF(K873&lt;=0,"Nil stock",IF($C873="","OK",IF($C873&lt;Settings!$B$4,"Expired",IF(L873&lt;=Settings!$B$5,"Near expiry","OK")))))</f>
        <v/>
      </c>
      <c r="N873" s="22" t="str">
        <f t="shared" si="27"/>
        <v/>
      </c>
      <c r="O873" s="17"/>
    </row>
    <row r="874" spans="1:15" x14ac:dyDescent="0.3">
      <c r="A874" s="17"/>
      <c r="B874" s="17"/>
      <c r="C874" s="20"/>
      <c r="D874" s="17"/>
      <c r="E874" s="17"/>
      <c r="F874" s="20"/>
      <c r="G874" s="17"/>
      <c r="H874" s="21"/>
      <c r="I874" s="21"/>
      <c r="J874" s="18" t="str">
        <f>IF($A874="","",SUMIFS(Issues!$D:$D,Issues!$B:$B,$A874,Issues!$C:$C,$B874))</f>
        <v/>
      </c>
      <c r="K874" s="18" t="str">
        <f t="shared" si="26"/>
        <v/>
      </c>
      <c r="L874" s="18" t="str">
        <f>IF(OR($A874="",$C874=""),"",$C874-Settings!$B$4)</f>
        <v/>
      </c>
      <c r="M874" s="18" t="str">
        <f>IF($A874="","",IF(K874&lt;=0,"Nil stock",IF($C874="","OK",IF($C874&lt;Settings!$B$4,"Expired",IF(L874&lt;=Settings!$B$5,"Near expiry","OK")))))</f>
        <v/>
      </c>
      <c r="N874" s="22" t="str">
        <f t="shared" si="27"/>
        <v/>
      </c>
      <c r="O874" s="17"/>
    </row>
    <row r="875" spans="1:15" x14ac:dyDescent="0.3">
      <c r="A875" s="17"/>
      <c r="B875" s="17"/>
      <c r="C875" s="20"/>
      <c r="D875" s="17"/>
      <c r="E875" s="17"/>
      <c r="F875" s="20"/>
      <c r="G875" s="17"/>
      <c r="H875" s="21"/>
      <c r="I875" s="21"/>
      <c r="J875" s="18" t="str">
        <f>IF($A875="","",SUMIFS(Issues!$D:$D,Issues!$B:$B,$A875,Issues!$C:$C,$B875))</f>
        <v/>
      </c>
      <c r="K875" s="18" t="str">
        <f t="shared" si="26"/>
        <v/>
      </c>
      <c r="L875" s="18" t="str">
        <f>IF(OR($A875="",$C875=""),"",$C875-Settings!$B$4)</f>
        <v/>
      </c>
      <c r="M875" s="18" t="str">
        <f>IF($A875="","",IF(K875&lt;=0,"Nil stock",IF($C875="","OK",IF($C875&lt;Settings!$B$4,"Expired",IF(L875&lt;=Settings!$B$5,"Near expiry","OK")))))</f>
        <v/>
      </c>
      <c r="N875" s="22" t="str">
        <f t="shared" si="27"/>
        <v/>
      </c>
      <c r="O875" s="17"/>
    </row>
    <row r="876" spans="1:15" x14ac:dyDescent="0.3">
      <c r="A876" s="17"/>
      <c r="B876" s="17"/>
      <c r="C876" s="20"/>
      <c r="D876" s="17"/>
      <c r="E876" s="17"/>
      <c r="F876" s="20"/>
      <c r="G876" s="17"/>
      <c r="H876" s="21"/>
      <c r="I876" s="21"/>
      <c r="J876" s="18" t="str">
        <f>IF($A876="","",SUMIFS(Issues!$D:$D,Issues!$B:$B,$A876,Issues!$C:$C,$B876))</f>
        <v/>
      </c>
      <c r="K876" s="18" t="str">
        <f t="shared" si="26"/>
        <v/>
      </c>
      <c r="L876" s="18" t="str">
        <f>IF(OR($A876="",$C876=""),"",$C876-Settings!$B$4)</f>
        <v/>
      </c>
      <c r="M876" s="18" t="str">
        <f>IF($A876="","",IF(K876&lt;=0,"Nil stock",IF($C876="","OK",IF($C876&lt;Settings!$B$4,"Expired",IF(L876&lt;=Settings!$B$5,"Near expiry","OK")))))</f>
        <v/>
      </c>
      <c r="N876" s="22" t="str">
        <f t="shared" si="27"/>
        <v/>
      </c>
      <c r="O876" s="17"/>
    </row>
    <row r="877" spans="1:15" x14ac:dyDescent="0.3">
      <c r="A877" s="17"/>
      <c r="B877" s="17"/>
      <c r="C877" s="20"/>
      <c r="D877" s="17"/>
      <c r="E877" s="17"/>
      <c r="F877" s="20"/>
      <c r="G877" s="17"/>
      <c r="H877" s="21"/>
      <c r="I877" s="21"/>
      <c r="J877" s="18" t="str">
        <f>IF($A877="","",SUMIFS(Issues!$D:$D,Issues!$B:$B,$A877,Issues!$C:$C,$B877))</f>
        <v/>
      </c>
      <c r="K877" s="18" t="str">
        <f t="shared" si="26"/>
        <v/>
      </c>
      <c r="L877" s="18" t="str">
        <f>IF(OR($A877="",$C877=""),"",$C877-Settings!$B$4)</f>
        <v/>
      </c>
      <c r="M877" s="18" t="str">
        <f>IF($A877="","",IF(K877&lt;=0,"Nil stock",IF($C877="","OK",IF($C877&lt;Settings!$B$4,"Expired",IF(L877&lt;=Settings!$B$5,"Near expiry","OK")))))</f>
        <v/>
      </c>
      <c r="N877" s="22" t="str">
        <f t="shared" si="27"/>
        <v/>
      </c>
      <c r="O877" s="17"/>
    </row>
    <row r="878" spans="1:15" x14ac:dyDescent="0.3">
      <c r="A878" s="17"/>
      <c r="B878" s="17"/>
      <c r="C878" s="20"/>
      <c r="D878" s="17"/>
      <c r="E878" s="17"/>
      <c r="F878" s="20"/>
      <c r="G878" s="17"/>
      <c r="H878" s="21"/>
      <c r="I878" s="21"/>
      <c r="J878" s="18" t="str">
        <f>IF($A878="","",SUMIFS(Issues!$D:$D,Issues!$B:$B,$A878,Issues!$C:$C,$B878))</f>
        <v/>
      </c>
      <c r="K878" s="18" t="str">
        <f t="shared" si="26"/>
        <v/>
      </c>
      <c r="L878" s="18" t="str">
        <f>IF(OR($A878="",$C878=""),"",$C878-Settings!$B$4)</f>
        <v/>
      </c>
      <c r="M878" s="18" t="str">
        <f>IF($A878="","",IF(K878&lt;=0,"Nil stock",IF($C878="","OK",IF($C878&lt;Settings!$B$4,"Expired",IF(L878&lt;=Settings!$B$5,"Near expiry","OK")))))</f>
        <v/>
      </c>
      <c r="N878" s="22" t="str">
        <f t="shared" si="27"/>
        <v/>
      </c>
      <c r="O878" s="17"/>
    </row>
    <row r="879" spans="1:15" x14ac:dyDescent="0.3">
      <c r="A879" s="17"/>
      <c r="B879" s="17"/>
      <c r="C879" s="20"/>
      <c r="D879" s="17"/>
      <c r="E879" s="17"/>
      <c r="F879" s="20"/>
      <c r="G879" s="17"/>
      <c r="H879" s="21"/>
      <c r="I879" s="21"/>
      <c r="J879" s="18" t="str">
        <f>IF($A879="","",SUMIFS(Issues!$D:$D,Issues!$B:$B,$A879,Issues!$C:$C,$B879))</f>
        <v/>
      </c>
      <c r="K879" s="18" t="str">
        <f t="shared" si="26"/>
        <v/>
      </c>
      <c r="L879" s="18" t="str">
        <f>IF(OR($A879="",$C879=""),"",$C879-Settings!$B$4)</f>
        <v/>
      </c>
      <c r="M879" s="18" t="str">
        <f>IF($A879="","",IF(K879&lt;=0,"Nil stock",IF($C879="","OK",IF($C879&lt;Settings!$B$4,"Expired",IF(L879&lt;=Settings!$B$5,"Near expiry","OK")))))</f>
        <v/>
      </c>
      <c r="N879" s="22" t="str">
        <f t="shared" si="27"/>
        <v/>
      </c>
      <c r="O879" s="17"/>
    </row>
    <row r="880" spans="1:15" x14ac:dyDescent="0.3">
      <c r="A880" s="17"/>
      <c r="B880" s="17"/>
      <c r="C880" s="20"/>
      <c r="D880" s="17"/>
      <c r="E880" s="17"/>
      <c r="F880" s="20"/>
      <c r="G880" s="17"/>
      <c r="H880" s="21"/>
      <c r="I880" s="21"/>
      <c r="J880" s="18" t="str">
        <f>IF($A880="","",SUMIFS(Issues!$D:$D,Issues!$B:$B,$A880,Issues!$C:$C,$B880))</f>
        <v/>
      </c>
      <c r="K880" s="18" t="str">
        <f t="shared" si="26"/>
        <v/>
      </c>
      <c r="L880" s="18" t="str">
        <f>IF(OR($A880="",$C880=""),"",$C880-Settings!$B$4)</f>
        <v/>
      </c>
      <c r="M880" s="18" t="str">
        <f>IF($A880="","",IF(K880&lt;=0,"Nil stock",IF($C880="","OK",IF($C880&lt;Settings!$B$4,"Expired",IF(L880&lt;=Settings!$B$5,"Near expiry","OK")))))</f>
        <v/>
      </c>
      <c r="N880" s="22" t="str">
        <f t="shared" si="27"/>
        <v/>
      </c>
      <c r="O880" s="17"/>
    </row>
    <row r="881" spans="1:15" x14ac:dyDescent="0.3">
      <c r="A881" s="17"/>
      <c r="B881" s="17"/>
      <c r="C881" s="20"/>
      <c r="D881" s="17"/>
      <c r="E881" s="17"/>
      <c r="F881" s="20"/>
      <c r="G881" s="17"/>
      <c r="H881" s="21"/>
      <c r="I881" s="21"/>
      <c r="J881" s="18" t="str">
        <f>IF($A881="","",SUMIFS(Issues!$D:$D,Issues!$B:$B,$A881,Issues!$C:$C,$B881))</f>
        <v/>
      </c>
      <c r="K881" s="18" t="str">
        <f t="shared" si="26"/>
        <v/>
      </c>
      <c r="L881" s="18" t="str">
        <f>IF(OR($A881="",$C881=""),"",$C881-Settings!$B$4)</f>
        <v/>
      </c>
      <c r="M881" s="18" t="str">
        <f>IF($A881="","",IF(K881&lt;=0,"Nil stock",IF($C881="","OK",IF($C881&lt;Settings!$B$4,"Expired",IF(L881&lt;=Settings!$B$5,"Near expiry","OK")))))</f>
        <v/>
      </c>
      <c r="N881" s="22" t="str">
        <f t="shared" si="27"/>
        <v/>
      </c>
      <c r="O881" s="17"/>
    </row>
    <row r="882" spans="1:15" x14ac:dyDescent="0.3">
      <c r="A882" s="17"/>
      <c r="B882" s="17"/>
      <c r="C882" s="20"/>
      <c r="D882" s="17"/>
      <c r="E882" s="17"/>
      <c r="F882" s="20"/>
      <c r="G882" s="17"/>
      <c r="H882" s="21"/>
      <c r="I882" s="21"/>
      <c r="J882" s="18" t="str">
        <f>IF($A882="","",SUMIFS(Issues!$D:$D,Issues!$B:$B,$A882,Issues!$C:$C,$B882))</f>
        <v/>
      </c>
      <c r="K882" s="18" t="str">
        <f t="shared" si="26"/>
        <v/>
      </c>
      <c r="L882" s="18" t="str">
        <f>IF(OR($A882="",$C882=""),"",$C882-Settings!$B$4)</f>
        <v/>
      </c>
      <c r="M882" s="18" t="str">
        <f>IF($A882="","",IF(K882&lt;=0,"Nil stock",IF($C882="","OK",IF($C882&lt;Settings!$B$4,"Expired",IF(L882&lt;=Settings!$B$5,"Near expiry","OK")))))</f>
        <v/>
      </c>
      <c r="N882" s="22" t="str">
        <f t="shared" si="27"/>
        <v/>
      </c>
      <c r="O882" s="17"/>
    </row>
    <row r="883" spans="1:15" x14ac:dyDescent="0.3">
      <c r="A883" s="17"/>
      <c r="B883" s="17"/>
      <c r="C883" s="20"/>
      <c r="D883" s="17"/>
      <c r="E883" s="17"/>
      <c r="F883" s="20"/>
      <c r="G883" s="17"/>
      <c r="H883" s="21"/>
      <c r="I883" s="21"/>
      <c r="J883" s="18" t="str">
        <f>IF($A883="","",SUMIFS(Issues!$D:$D,Issues!$B:$B,$A883,Issues!$C:$C,$B883))</f>
        <v/>
      </c>
      <c r="K883" s="18" t="str">
        <f t="shared" si="26"/>
        <v/>
      </c>
      <c r="L883" s="18" t="str">
        <f>IF(OR($A883="",$C883=""),"",$C883-Settings!$B$4)</f>
        <v/>
      </c>
      <c r="M883" s="18" t="str">
        <f>IF($A883="","",IF(K883&lt;=0,"Nil stock",IF($C883="","OK",IF($C883&lt;Settings!$B$4,"Expired",IF(L883&lt;=Settings!$B$5,"Near expiry","OK")))))</f>
        <v/>
      </c>
      <c r="N883" s="22" t="str">
        <f t="shared" si="27"/>
        <v/>
      </c>
      <c r="O883" s="17"/>
    </row>
    <row r="884" spans="1:15" x14ac:dyDescent="0.3">
      <c r="A884" s="17"/>
      <c r="B884" s="17"/>
      <c r="C884" s="20"/>
      <c r="D884" s="17"/>
      <c r="E884" s="17"/>
      <c r="F884" s="20"/>
      <c r="G884" s="17"/>
      <c r="H884" s="21"/>
      <c r="I884" s="21"/>
      <c r="J884" s="18" t="str">
        <f>IF($A884="","",SUMIFS(Issues!$D:$D,Issues!$B:$B,$A884,Issues!$C:$C,$B884))</f>
        <v/>
      </c>
      <c r="K884" s="18" t="str">
        <f t="shared" si="26"/>
        <v/>
      </c>
      <c r="L884" s="18" t="str">
        <f>IF(OR($A884="",$C884=""),"",$C884-Settings!$B$4)</f>
        <v/>
      </c>
      <c r="M884" s="18" t="str">
        <f>IF($A884="","",IF(K884&lt;=0,"Nil stock",IF($C884="","OK",IF($C884&lt;Settings!$B$4,"Expired",IF(L884&lt;=Settings!$B$5,"Near expiry","OK")))))</f>
        <v/>
      </c>
      <c r="N884" s="22" t="str">
        <f t="shared" si="27"/>
        <v/>
      </c>
      <c r="O884" s="17"/>
    </row>
    <row r="885" spans="1:15" x14ac:dyDescent="0.3">
      <c r="A885" s="17"/>
      <c r="B885" s="17"/>
      <c r="C885" s="20"/>
      <c r="D885" s="17"/>
      <c r="E885" s="17"/>
      <c r="F885" s="20"/>
      <c r="G885" s="17"/>
      <c r="H885" s="21"/>
      <c r="I885" s="21"/>
      <c r="J885" s="18" t="str">
        <f>IF($A885="","",SUMIFS(Issues!$D:$D,Issues!$B:$B,$A885,Issues!$C:$C,$B885))</f>
        <v/>
      </c>
      <c r="K885" s="18" t="str">
        <f t="shared" si="26"/>
        <v/>
      </c>
      <c r="L885" s="18" t="str">
        <f>IF(OR($A885="",$C885=""),"",$C885-Settings!$B$4)</f>
        <v/>
      </c>
      <c r="M885" s="18" t="str">
        <f>IF($A885="","",IF(K885&lt;=0,"Nil stock",IF($C885="","OK",IF($C885&lt;Settings!$B$4,"Expired",IF(L885&lt;=Settings!$B$5,"Near expiry","OK")))))</f>
        <v/>
      </c>
      <c r="N885" s="22" t="str">
        <f t="shared" si="27"/>
        <v/>
      </c>
      <c r="O885" s="17"/>
    </row>
    <row r="886" spans="1:15" x14ac:dyDescent="0.3">
      <c r="A886" s="17"/>
      <c r="B886" s="17"/>
      <c r="C886" s="20"/>
      <c r="D886" s="17"/>
      <c r="E886" s="17"/>
      <c r="F886" s="20"/>
      <c r="G886" s="17"/>
      <c r="H886" s="21"/>
      <c r="I886" s="21"/>
      <c r="J886" s="18" t="str">
        <f>IF($A886="","",SUMIFS(Issues!$D:$D,Issues!$B:$B,$A886,Issues!$C:$C,$B886))</f>
        <v/>
      </c>
      <c r="K886" s="18" t="str">
        <f t="shared" si="26"/>
        <v/>
      </c>
      <c r="L886" s="18" t="str">
        <f>IF(OR($A886="",$C886=""),"",$C886-Settings!$B$4)</f>
        <v/>
      </c>
      <c r="M886" s="18" t="str">
        <f>IF($A886="","",IF(K886&lt;=0,"Nil stock",IF($C886="","OK",IF($C886&lt;Settings!$B$4,"Expired",IF(L886&lt;=Settings!$B$5,"Near expiry","OK")))))</f>
        <v/>
      </c>
      <c r="N886" s="22" t="str">
        <f t="shared" si="27"/>
        <v/>
      </c>
      <c r="O886" s="17"/>
    </row>
    <row r="887" spans="1:15" x14ac:dyDescent="0.3">
      <c r="A887" s="17"/>
      <c r="B887" s="17"/>
      <c r="C887" s="20"/>
      <c r="D887" s="17"/>
      <c r="E887" s="17"/>
      <c r="F887" s="20"/>
      <c r="G887" s="17"/>
      <c r="H887" s="21"/>
      <c r="I887" s="21"/>
      <c r="J887" s="18" t="str">
        <f>IF($A887="","",SUMIFS(Issues!$D:$D,Issues!$B:$B,$A887,Issues!$C:$C,$B887))</f>
        <v/>
      </c>
      <c r="K887" s="18" t="str">
        <f t="shared" si="26"/>
        <v/>
      </c>
      <c r="L887" s="18" t="str">
        <f>IF(OR($A887="",$C887=""),"",$C887-Settings!$B$4)</f>
        <v/>
      </c>
      <c r="M887" s="18" t="str">
        <f>IF($A887="","",IF(K887&lt;=0,"Nil stock",IF($C887="","OK",IF($C887&lt;Settings!$B$4,"Expired",IF(L887&lt;=Settings!$B$5,"Near expiry","OK")))))</f>
        <v/>
      </c>
      <c r="N887" s="22" t="str">
        <f t="shared" si="27"/>
        <v/>
      </c>
      <c r="O887" s="17"/>
    </row>
    <row r="888" spans="1:15" x14ac:dyDescent="0.3">
      <c r="A888" s="17"/>
      <c r="B888" s="17"/>
      <c r="C888" s="20"/>
      <c r="D888" s="17"/>
      <c r="E888" s="17"/>
      <c r="F888" s="20"/>
      <c r="G888" s="17"/>
      <c r="H888" s="21"/>
      <c r="I888" s="21"/>
      <c r="J888" s="18" t="str">
        <f>IF($A888="","",SUMIFS(Issues!$D:$D,Issues!$B:$B,$A888,Issues!$C:$C,$B888))</f>
        <v/>
      </c>
      <c r="K888" s="18" t="str">
        <f t="shared" si="26"/>
        <v/>
      </c>
      <c r="L888" s="18" t="str">
        <f>IF(OR($A888="",$C888=""),"",$C888-Settings!$B$4)</f>
        <v/>
      </c>
      <c r="M888" s="18" t="str">
        <f>IF($A888="","",IF(K888&lt;=0,"Nil stock",IF($C888="","OK",IF($C888&lt;Settings!$B$4,"Expired",IF(L888&lt;=Settings!$B$5,"Near expiry","OK")))))</f>
        <v/>
      </c>
      <c r="N888" s="22" t="str">
        <f t="shared" si="27"/>
        <v/>
      </c>
      <c r="O888" s="17"/>
    </row>
    <row r="889" spans="1:15" x14ac:dyDescent="0.3">
      <c r="A889" s="17"/>
      <c r="B889" s="17"/>
      <c r="C889" s="20"/>
      <c r="D889" s="17"/>
      <c r="E889" s="17"/>
      <c r="F889" s="20"/>
      <c r="G889" s="17"/>
      <c r="H889" s="21"/>
      <c r="I889" s="21"/>
      <c r="J889" s="18" t="str">
        <f>IF($A889="","",SUMIFS(Issues!$D:$D,Issues!$B:$B,$A889,Issues!$C:$C,$B889))</f>
        <v/>
      </c>
      <c r="K889" s="18" t="str">
        <f t="shared" si="26"/>
        <v/>
      </c>
      <c r="L889" s="18" t="str">
        <f>IF(OR($A889="",$C889=""),"",$C889-Settings!$B$4)</f>
        <v/>
      </c>
      <c r="M889" s="18" t="str">
        <f>IF($A889="","",IF(K889&lt;=0,"Nil stock",IF($C889="","OK",IF($C889&lt;Settings!$B$4,"Expired",IF(L889&lt;=Settings!$B$5,"Near expiry","OK")))))</f>
        <v/>
      </c>
      <c r="N889" s="22" t="str">
        <f t="shared" si="27"/>
        <v/>
      </c>
      <c r="O889" s="17"/>
    </row>
    <row r="890" spans="1:15" x14ac:dyDescent="0.3">
      <c r="A890" s="17"/>
      <c r="B890" s="17"/>
      <c r="C890" s="20"/>
      <c r="D890" s="17"/>
      <c r="E890" s="17"/>
      <c r="F890" s="20"/>
      <c r="G890" s="17"/>
      <c r="H890" s="21"/>
      <c r="I890" s="21"/>
      <c r="J890" s="18" t="str">
        <f>IF($A890="","",SUMIFS(Issues!$D:$D,Issues!$B:$B,$A890,Issues!$C:$C,$B890))</f>
        <v/>
      </c>
      <c r="K890" s="18" t="str">
        <f t="shared" si="26"/>
        <v/>
      </c>
      <c r="L890" s="18" t="str">
        <f>IF(OR($A890="",$C890=""),"",$C890-Settings!$B$4)</f>
        <v/>
      </c>
      <c r="M890" s="18" t="str">
        <f>IF($A890="","",IF(K890&lt;=0,"Nil stock",IF($C890="","OK",IF($C890&lt;Settings!$B$4,"Expired",IF(L890&lt;=Settings!$B$5,"Near expiry","OK")))))</f>
        <v/>
      </c>
      <c r="N890" s="22" t="str">
        <f t="shared" si="27"/>
        <v/>
      </c>
      <c r="O890" s="17"/>
    </row>
    <row r="891" spans="1:15" x14ac:dyDescent="0.3">
      <c r="A891" s="17"/>
      <c r="B891" s="17"/>
      <c r="C891" s="20"/>
      <c r="D891" s="17"/>
      <c r="E891" s="17"/>
      <c r="F891" s="20"/>
      <c r="G891" s="17"/>
      <c r="H891" s="21"/>
      <c r="I891" s="21"/>
      <c r="J891" s="18" t="str">
        <f>IF($A891="","",SUMIFS(Issues!$D:$D,Issues!$B:$B,$A891,Issues!$C:$C,$B891))</f>
        <v/>
      </c>
      <c r="K891" s="18" t="str">
        <f t="shared" si="26"/>
        <v/>
      </c>
      <c r="L891" s="18" t="str">
        <f>IF(OR($A891="",$C891=""),"",$C891-Settings!$B$4)</f>
        <v/>
      </c>
      <c r="M891" s="18" t="str">
        <f>IF($A891="","",IF(K891&lt;=0,"Nil stock",IF($C891="","OK",IF($C891&lt;Settings!$B$4,"Expired",IF(L891&lt;=Settings!$B$5,"Near expiry","OK")))))</f>
        <v/>
      </c>
      <c r="N891" s="22" t="str">
        <f t="shared" si="27"/>
        <v/>
      </c>
      <c r="O891" s="17"/>
    </row>
    <row r="892" spans="1:15" x14ac:dyDescent="0.3">
      <c r="A892" s="17"/>
      <c r="B892" s="17"/>
      <c r="C892" s="20"/>
      <c r="D892" s="17"/>
      <c r="E892" s="17"/>
      <c r="F892" s="20"/>
      <c r="G892" s="17"/>
      <c r="H892" s="21"/>
      <c r="I892" s="21"/>
      <c r="J892" s="18" t="str">
        <f>IF($A892="","",SUMIFS(Issues!$D:$D,Issues!$B:$B,$A892,Issues!$C:$C,$B892))</f>
        <v/>
      </c>
      <c r="K892" s="18" t="str">
        <f t="shared" si="26"/>
        <v/>
      </c>
      <c r="L892" s="18" t="str">
        <f>IF(OR($A892="",$C892=""),"",$C892-Settings!$B$4)</f>
        <v/>
      </c>
      <c r="M892" s="18" t="str">
        <f>IF($A892="","",IF(K892&lt;=0,"Nil stock",IF($C892="","OK",IF($C892&lt;Settings!$B$4,"Expired",IF(L892&lt;=Settings!$B$5,"Near expiry","OK")))))</f>
        <v/>
      </c>
      <c r="N892" s="22" t="str">
        <f t="shared" si="27"/>
        <v/>
      </c>
      <c r="O892" s="17"/>
    </row>
    <row r="893" spans="1:15" x14ac:dyDescent="0.3">
      <c r="A893" s="17"/>
      <c r="B893" s="17"/>
      <c r="C893" s="20"/>
      <c r="D893" s="17"/>
      <c r="E893" s="17"/>
      <c r="F893" s="20"/>
      <c r="G893" s="17"/>
      <c r="H893" s="21"/>
      <c r="I893" s="21"/>
      <c r="J893" s="18" t="str">
        <f>IF($A893="","",SUMIFS(Issues!$D:$D,Issues!$B:$B,$A893,Issues!$C:$C,$B893))</f>
        <v/>
      </c>
      <c r="K893" s="18" t="str">
        <f t="shared" si="26"/>
        <v/>
      </c>
      <c r="L893" s="18" t="str">
        <f>IF(OR($A893="",$C893=""),"",$C893-Settings!$B$4)</f>
        <v/>
      </c>
      <c r="M893" s="18" t="str">
        <f>IF($A893="","",IF(K893&lt;=0,"Nil stock",IF($C893="","OK",IF($C893&lt;Settings!$B$4,"Expired",IF(L893&lt;=Settings!$B$5,"Near expiry","OK")))))</f>
        <v/>
      </c>
      <c r="N893" s="22" t="str">
        <f t="shared" si="27"/>
        <v/>
      </c>
      <c r="O893" s="17"/>
    </row>
    <row r="894" spans="1:15" x14ac:dyDescent="0.3">
      <c r="A894" s="17"/>
      <c r="B894" s="17"/>
      <c r="C894" s="20"/>
      <c r="D894" s="17"/>
      <c r="E894" s="17"/>
      <c r="F894" s="20"/>
      <c r="G894" s="17"/>
      <c r="H894" s="21"/>
      <c r="I894" s="21"/>
      <c r="J894" s="18" t="str">
        <f>IF($A894="","",SUMIFS(Issues!$D:$D,Issues!$B:$B,$A894,Issues!$C:$C,$B894))</f>
        <v/>
      </c>
      <c r="K894" s="18" t="str">
        <f t="shared" si="26"/>
        <v/>
      </c>
      <c r="L894" s="18" t="str">
        <f>IF(OR($A894="",$C894=""),"",$C894-Settings!$B$4)</f>
        <v/>
      </c>
      <c r="M894" s="18" t="str">
        <f>IF($A894="","",IF(K894&lt;=0,"Nil stock",IF($C894="","OK",IF($C894&lt;Settings!$B$4,"Expired",IF(L894&lt;=Settings!$B$5,"Near expiry","OK")))))</f>
        <v/>
      </c>
      <c r="N894" s="22" t="str">
        <f t="shared" si="27"/>
        <v/>
      </c>
      <c r="O894" s="17"/>
    </row>
    <row r="895" spans="1:15" x14ac:dyDescent="0.3">
      <c r="A895" s="17"/>
      <c r="B895" s="17"/>
      <c r="C895" s="20"/>
      <c r="D895" s="17"/>
      <c r="E895" s="17"/>
      <c r="F895" s="20"/>
      <c r="G895" s="17"/>
      <c r="H895" s="21"/>
      <c r="I895" s="21"/>
      <c r="J895" s="18" t="str">
        <f>IF($A895="","",SUMIFS(Issues!$D:$D,Issues!$B:$B,$A895,Issues!$C:$C,$B895))</f>
        <v/>
      </c>
      <c r="K895" s="18" t="str">
        <f t="shared" si="26"/>
        <v/>
      </c>
      <c r="L895" s="18" t="str">
        <f>IF(OR($A895="",$C895=""),"",$C895-Settings!$B$4)</f>
        <v/>
      </c>
      <c r="M895" s="18" t="str">
        <f>IF($A895="","",IF(K895&lt;=0,"Nil stock",IF($C895="","OK",IF($C895&lt;Settings!$B$4,"Expired",IF(L895&lt;=Settings!$B$5,"Near expiry","OK")))))</f>
        <v/>
      </c>
      <c r="N895" s="22" t="str">
        <f t="shared" si="27"/>
        <v/>
      </c>
      <c r="O895" s="17"/>
    </row>
    <row r="896" spans="1:15" x14ac:dyDescent="0.3">
      <c r="A896" s="17"/>
      <c r="B896" s="17"/>
      <c r="C896" s="20"/>
      <c r="D896" s="17"/>
      <c r="E896" s="17"/>
      <c r="F896" s="20"/>
      <c r="G896" s="17"/>
      <c r="H896" s="21"/>
      <c r="I896" s="21"/>
      <c r="J896" s="18" t="str">
        <f>IF($A896="","",SUMIFS(Issues!$D:$D,Issues!$B:$B,$A896,Issues!$C:$C,$B896))</f>
        <v/>
      </c>
      <c r="K896" s="18" t="str">
        <f t="shared" si="26"/>
        <v/>
      </c>
      <c r="L896" s="18" t="str">
        <f>IF(OR($A896="",$C896=""),"",$C896-Settings!$B$4)</f>
        <v/>
      </c>
      <c r="M896" s="18" t="str">
        <f>IF($A896="","",IF(K896&lt;=0,"Nil stock",IF($C896="","OK",IF($C896&lt;Settings!$B$4,"Expired",IF(L896&lt;=Settings!$B$5,"Near expiry","OK")))))</f>
        <v/>
      </c>
      <c r="N896" s="22" t="str">
        <f t="shared" si="27"/>
        <v/>
      </c>
      <c r="O896" s="17"/>
    </row>
    <row r="897" spans="1:15" x14ac:dyDescent="0.3">
      <c r="A897" s="17"/>
      <c r="B897" s="17"/>
      <c r="C897" s="20"/>
      <c r="D897" s="17"/>
      <c r="E897" s="17"/>
      <c r="F897" s="20"/>
      <c r="G897" s="17"/>
      <c r="H897" s="21"/>
      <c r="I897" s="21"/>
      <c r="J897" s="18" t="str">
        <f>IF($A897="","",SUMIFS(Issues!$D:$D,Issues!$B:$B,$A897,Issues!$C:$C,$B897))</f>
        <v/>
      </c>
      <c r="K897" s="18" t="str">
        <f t="shared" si="26"/>
        <v/>
      </c>
      <c r="L897" s="18" t="str">
        <f>IF(OR($A897="",$C897=""),"",$C897-Settings!$B$4)</f>
        <v/>
      </c>
      <c r="M897" s="18" t="str">
        <f>IF($A897="","",IF(K897&lt;=0,"Nil stock",IF($C897="","OK",IF($C897&lt;Settings!$B$4,"Expired",IF(L897&lt;=Settings!$B$5,"Near expiry","OK")))))</f>
        <v/>
      </c>
      <c r="N897" s="22" t="str">
        <f t="shared" si="27"/>
        <v/>
      </c>
      <c r="O897" s="17"/>
    </row>
    <row r="898" spans="1:15" x14ac:dyDescent="0.3">
      <c r="A898" s="17"/>
      <c r="B898" s="17"/>
      <c r="C898" s="20"/>
      <c r="D898" s="17"/>
      <c r="E898" s="17"/>
      <c r="F898" s="20"/>
      <c r="G898" s="17"/>
      <c r="H898" s="21"/>
      <c r="I898" s="21"/>
      <c r="J898" s="18" t="str">
        <f>IF($A898="","",SUMIFS(Issues!$D:$D,Issues!$B:$B,$A898,Issues!$C:$C,$B898))</f>
        <v/>
      </c>
      <c r="K898" s="18" t="str">
        <f t="shared" si="26"/>
        <v/>
      </c>
      <c r="L898" s="18" t="str">
        <f>IF(OR($A898="",$C898=""),"",$C898-Settings!$B$4)</f>
        <v/>
      </c>
      <c r="M898" s="18" t="str">
        <f>IF($A898="","",IF(K898&lt;=0,"Nil stock",IF($C898="","OK",IF($C898&lt;Settings!$B$4,"Expired",IF(L898&lt;=Settings!$B$5,"Near expiry","OK")))))</f>
        <v/>
      </c>
      <c r="N898" s="22" t="str">
        <f t="shared" si="27"/>
        <v/>
      </c>
      <c r="O898" s="17"/>
    </row>
    <row r="899" spans="1:15" x14ac:dyDescent="0.3">
      <c r="A899" s="17"/>
      <c r="B899" s="17"/>
      <c r="C899" s="20"/>
      <c r="D899" s="17"/>
      <c r="E899" s="17"/>
      <c r="F899" s="20"/>
      <c r="G899" s="17"/>
      <c r="H899" s="21"/>
      <c r="I899" s="21"/>
      <c r="J899" s="18" t="str">
        <f>IF($A899="","",SUMIFS(Issues!$D:$D,Issues!$B:$B,$A899,Issues!$C:$C,$B899))</f>
        <v/>
      </c>
      <c r="K899" s="18" t="str">
        <f t="shared" si="26"/>
        <v/>
      </c>
      <c r="L899" s="18" t="str">
        <f>IF(OR($A899="",$C899=""),"",$C899-Settings!$B$4)</f>
        <v/>
      </c>
      <c r="M899" s="18" t="str">
        <f>IF($A899="","",IF(K899&lt;=0,"Nil stock",IF($C899="","OK",IF($C899&lt;Settings!$B$4,"Expired",IF(L899&lt;=Settings!$B$5,"Near expiry","OK")))))</f>
        <v/>
      </c>
      <c r="N899" s="22" t="str">
        <f t="shared" si="27"/>
        <v/>
      </c>
      <c r="O899" s="17"/>
    </row>
    <row r="900" spans="1:15" x14ac:dyDescent="0.3">
      <c r="A900" s="17"/>
      <c r="B900" s="17"/>
      <c r="C900" s="20"/>
      <c r="D900" s="17"/>
      <c r="E900" s="17"/>
      <c r="F900" s="20"/>
      <c r="G900" s="17"/>
      <c r="H900" s="21"/>
      <c r="I900" s="21"/>
      <c r="J900" s="18" t="str">
        <f>IF($A900="","",SUMIFS(Issues!$D:$D,Issues!$B:$B,$A900,Issues!$C:$C,$B900))</f>
        <v/>
      </c>
      <c r="K900" s="18" t="str">
        <f t="shared" ref="K900:K963" si="28">IF($A900="","",N($G900)-J900)</f>
        <v/>
      </c>
      <c r="L900" s="18" t="str">
        <f>IF(OR($A900="",$C900=""),"",$C900-Settings!$B$4)</f>
        <v/>
      </c>
      <c r="M900" s="18" t="str">
        <f>IF($A900="","",IF(K900&lt;=0,"Nil stock",IF($C900="","OK",IF($C900&lt;Settings!$B$4,"Expired",IF(L900&lt;=Settings!$B$5,"Near expiry","OK")))))</f>
        <v/>
      </c>
      <c r="N900" s="22" t="str">
        <f t="shared" ref="N900:N963" si="29">IF($A900="","",MAX(0,K900)*N($H900))</f>
        <v/>
      </c>
      <c r="O900" s="17"/>
    </row>
    <row r="901" spans="1:15" x14ac:dyDescent="0.3">
      <c r="A901" s="17"/>
      <c r="B901" s="17"/>
      <c r="C901" s="20"/>
      <c r="D901" s="17"/>
      <c r="E901" s="17"/>
      <c r="F901" s="20"/>
      <c r="G901" s="17"/>
      <c r="H901" s="21"/>
      <c r="I901" s="21"/>
      <c r="J901" s="18" t="str">
        <f>IF($A901="","",SUMIFS(Issues!$D:$D,Issues!$B:$B,$A901,Issues!$C:$C,$B901))</f>
        <v/>
      </c>
      <c r="K901" s="18" t="str">
        <f t="shared" si="28"/>
        <v/>
      </c>
      <c r="L901" s="18" t="str">
        <f>IF(OR($A901="",$C901=""),"",$C901-Settings!$B$4)</f>
        <v/>
      </c>
      <c r="M901" s="18" t="str">
        <f>IF($A901="","",IF(K901&lt;=0,"Nil stock",IF($C901="","OK",IF($C901&lt;Settings!$B$4,"Expired",IF(L901&lt;=Settings!$B$5,"Near expiry","OK")))))</f>
        <v/>
      </c>
      <c r="N901" s="22" t="str">
        <f t="shared" si="29"/>
        <v/>
      </c>
      <c r="O901" s="17"/>
    </row>
    <row r="902" spans="1:15" x14ac:dyDescent="0.3">
      <c r="A902" s="17"/>
      <c r="B902" s="17"/>
      <c r="C902" s="20"/>
      <c r="D902" s="17"/>
      <c r="E902" s="17"/>
      <c r="F902" s="20"/>
      <c r="G902" s="17"/>
      <c r="H902" s="21"/>
      <c r="I902" s="21"/>
      <c r="J902" s="18" t="str">
        <f>IF($A902="","",SUMIFS(Issues!$D:$D,Issues!$B:$B,$A902,Issues!$C:$C,$B902))</f>
        <v/>
      </c>
      <c r="K902" s="18" t="str">
        <f t="shared" si="28"/>
        <v/>
      </c>
      <c r="L902" s="18" t="str">
        <f>IF(OR($A902="",$C902=""),"",$C902-Settings!$B$4)</f>
        <v/>
      </c>
      <c r="M902" s="18" t="str">
        <f>IF($A902="","",IF(K902&lt;=0,"Nil stock",IF($C902="","OK",IF($C902&lt;Settings!$B$4,"Expired",IF(L902&lt;=Settings!$B$5,"Near expiry","OK")))))</f>
        <v/>
      </c>
      <c r="N902" s="22" t="str">
        <f t="shared" si="29"/>
        <v/>
      </c>
      <c r="O902" s="17"/>
    </row>
    <row r="903" spans="1:15" x14ac:dyDescent="0.3">
      <c r="A903" s="17"/>
      <c r="B903" s="17"/>
      <c r="C903" s="20"/>
      <c r="D903" s="17"/>
      <c r="E903" s="17"/>
      <c r="F903" s="20"/>
      <c r="G903" s="17"/>
      <c r="H903" s="21"/>
      <c r="I903" s="21"/>
      <c r="J903" s="18" t="str">
        <f>IF($A903="","",SUMIFS(Issues!$D:$D,Issues!$B:$B,$A903,Issues!$C:$C,$B903))</f>
        <v/>
      </c>
      <c r="K903" s="18" t="str">
        <f t="shared" si="28"/>
        <v/>
      </c>
      <c r="L903" s="18" t="str">
        <f>IF(OR($A903="",$C903=""),"",$C903-Settings!$B$4)</f>
        <v/>
      </c>
      <c r="M903" s="18" t="str">
        <f>IF($A903="","",IF(K903&lt;=0,"Nil stock",IF($C903="","OK",IF($C903&lt;Settings!$B$4,"Expired",IF(L903&lt;=Settings!$B$5,"Near expiry","OK")))))</f>
        <v/>
      </c>
      <c r="N903" s="22" t="str">
        <f t="shared" si="29"/>
        <v/>
      </c>
      <c r="O903" s="17"/>
    </row>
    <row r="904" spans="1:15" x14ac:dyDescent="0.3">
      <c r="A904" s="17"/>
      <c r="B904" s="17"/>
      <c r="C904" s="20"/>
      <c r="D904" s="17"/>
      <c r="E904" s="17"/>
      <c r="F904" s="20"/>
      <c r="G904" s="17"/>
      <c r="H904" s="21"/>
      <c r="I904" s="21"/>
      <c r="J904" s="18" t="str">
        <f>IF($A904="","",SUMIFS(Issues!$D:$D,Issues!$B:$B,$A904,Issues!$C:$C,$B904))</f>
        <v/>
      </c>
      <c r="K904" s="18" t="str">
        <f t="shared" si="28"/>
        <v/>
      </c>
      <c r="L904" s="18" t="str">
        <f>IF(OR($A904="",$C904=""),"",$C904-Settings!$B$4)</f>
        <v/>
      </c>
      <c r="M904" s="18" t="str">
        <f>IF($A904="","",IF(K904&lt;=0,"Nil stock",IF($C904="","OK",IF($C904&lt;Settings!$B$4,"Expired",IF(L904&lt;=Settings!$B$5,"Near expiry","OK")))))</f>
        <v/>
      </c>
      <c r="N904" s="22" t="str">
        <f t="shared" si="29"/>
        <v/>
      </c>
      <c r="O904" s="17"/>
    </row>
    <row r="905" spans="1:15" x14ac:dyDescent="0.3">
      <c r="A905" s="17"/>
      <c r="B905" s="17"/>
      <c r="C905" s="20"/>
      <c r="D905" s="17"/>
      <c r="E905" s="17"/>
      <c r="F905" s="20"/>
      <c r="G905" s="17"/>
      <c r="H905" s="21"/>
      <c r="I905" s="21"/>
      <c r="J905" s="18" t="str">
        <f>IF($A905="","",SUMIFS(Issues!$D:$D,Issues!$B:$B,$A905,Issues!$C:$C,$B905))</f>
        <v/>
      </c>
      <c r="K905" s="18" t="str">
        <f t="shared" si="28"/>
        <v/>
      </c>
      <c r="L905" s="18" t="str">
        <f>IF(OR($A905="",$C905=""),"",$C905-Settings!$B$4)</f>
        <v/>
      </c>
      <c r="M905" s="18" t="str">
        <f>IF($A905="","",IF(K905&lt;=0,"Nil stock",IF($C905="","OK",IF($C905&lt;Settings!$B$4,"Expired",IF(L905&lt;=Settings!$B$5,"Near expiry","OK")))))</f>
        <v/>
      </c>
      <c r="N905" s="22" t="str">
        <f t="shared" si="29"/>
        <v/>
      </c>
      <c r="O905" s="17"/>
    </row>
    <row r="906" spans="1:15" x14ac:dyDescent="0.3">
      <c r="A906" s="17"/>
      <c r="B906" s="17"/>
      <c r="C906" s="20"/>
      <c r="D906" s="17"/>
      <c r="E906" s="17"/>
      <c r="F906" s="20"/>
      <c r="G906" s="17"/>
      <c r="H906" s="21"/>
      <c r="I906" s="21"/>
      <c r="J906" s="18" t="str">
        <f>IF($A906="","",SUMIFS(Issues!$D:$D,Issues!$B:$B,$A906,Issues!$C:$C,$B906))</f>
        <v/>
      </c>
      <c r="K906" s="18" t="str">
        <f t="shared" si="28"/>
        <v/>
      </c>
      <c r="L906" s="18" t="str">
        <f>IF(OR($A906="",$C906=""),"",$C906-Settings!$B$4)</f>
        <v/>
      </c>
      <c r="M906" s="18" t="str">
        <f>IF($A906="","",IF(K906&lt;=0,"Nil stock",IF($C906="","OK",IF($C906&lt;Settings!$B$4,"Expired",IF(L906&lt;=Settings!$B$5,"Near expiry","OK")))))</f>
        <v/>
      </c>
      <c r="N906" s="22" t="str">
        <f t="shared" si="29"/>
        <v/>
      </c>
      <c r="O906" s="17"/>
    </row>
    <row r="907" spans="1:15" x14ac:dyDescent="0.3">
      <c r="A907" s="17"/>
      <c r="B907" s="17"/>
      <c r="C907" s="20"/>
      <c r="D907" s="17"/>
      <c r="E907" s="17"/>
      <c r="F907" s="20"/>
      <c r="G907" s="17"/>
      <c r="H907" s="21"/>
      <c r="I907" s="21"/>
      <c r="J907" s="18" t="str">
        <f>IF($A907="","",SUMIFS(Issues!$D:$D,Issues!$B:$B,$A907,Issues!$C:$C,$B907))</f>
        <v/>
      </c>
      <c r="K907" s="18" t="str">
        <f t="shared" si="28"/>
        <v/>
      </c>
      <c r="L907" s="18" t="str">
        <f>IF(OR($A907="",$C907=""),"",$C907-Settings!$B$4)</f>
        <v/>
      </c>
      <c r="M907" s="18" t="str">
        <f>IF($A907="","",IF(K907&lt;=0,"Nil stock",IF($C907="","OK",IF($C907&lt;Settings!$B$4,"Expired",IF(L907&lt;=Settings!$B$5,"Near expiry","OK")))))</f>
        <v/>
      </c>
      <c r="N907" s="22" t="str">
        <f t="shared" si="29"/>
        <v/>
      </c>
      <c r="O907" s="17"/>
    </row>
    <row r="908" spans="1:15" x14ac:dyDescent="0.3">
      <c r="A908" s="17"/>
      <c r="B908" s="17"/>
      <c r="C908" s="20"/>
      <c r="D908" s="17"/>
      <c r="E908" s="17"/>
      <c r="F908" s="20"/>
      <c r="G908" s="17"/>
      <c r="H908" s="21"/>
      <c r="I908" s="21"/>
      <c r="J908" s="18" t="str">
        <f>IF($A908="","",SUMIFS(Issues!$D:$D,Issues!$B:$B,$A908,Issues!$C:$C,$B908))</f>
        <v/>
      </c>
      <c r="K908" s="18" t="str">
        <f t="shared" si="28"/>
        <v/>
      </c>
      <c r="L908" s="18" t="str">
        <f>IF(OR($A908="",$C908=""),"",$C908-Settings!$B$4)</f>
        <v/>
      </c>
      <c r="M908" s="18" t="str">
        <f>IF($A908="","",IF(K908&lt;=0,"Nil stock",IF($C908="","OK",IF($C908&lt;Settings!$B$4,"Expired",IF(L908&lt;=Settings!$B$5,"Near expiry","OK")))))</f>
        <v/>
      </c>
      <c r="N908" s="22" t="str">
        <f t="shared" si="29"/>
        <v/>
      </c>
      <c r="O908" s="17"/>
    </row>
    <row r="909" spans="1:15" x14ac:dyDescent="0.3">
      <c r="A909" s="17"/>
      <c r="B909" s="17"/>
      <c r="C909" s="20"/>
      <c r="D909" s="17"/>
      <c r="E909" s="17"/>
      <c r="F909" s="20"/>
      <c r="G909" s="17"/>
      <c r="H909" s="21"/>
      <c r="I909" s="21"/>
      <c r="J909" s="18" t="str">
        <f>IF($A909="","",SUMIFS(Issues!$D:$D,Issues!$B:$B,$A909,Issues!$C:$C,$B909))</f>
        <v/>
      </c>
      <c r="K909" s="18" t="str">
        <f t="shared" si="28"/>
        <v/>
      </c>
      <c r="L909" s="18" t="str">
        <f>IF(OR($A909="",$C909=""),"",$C909-Settings!$B$4)</f>
        <v/>
      </c>
      <c r="M909" s="18" t="str">
        <f>IF($A909="","",IF(K909&lt;=0,"Nil stock",IF($C909="","OK",IF($C909&lt;Settings!$B$4,"Expired",IF(L909&lt;=Settings!$B$5,"Near expiry","OK")))))</f>
        <v/>
      </c>
      <c r="N909" s="22" t="str">
        <f t="shared" si="29"/>
        <v/>
      </c>
      <c r="O909" s="17"/>
    </row>
    <row r="910" spans="1:15" x14ac:dyDescent="0.3">
      <c r="A910" s="17"/>
      <c r="B910" s="17"/>
      <c r="C910" s="20"/>
      <c r="D910" s="17"/>
      <c r="E910" s="17"/>
      <c r="F910" s="20"/>
      <c r="G910" s="17"/>
      <c r="H910" s="21"/>
      <c r="I910" s="21"/>
      <c r="J910" s="18" t="str">
        <f>IF($A910="","",SUMIFS(Issues!$D:$D,Issues!$B:$B,$A910,Issues!$C:$C,$B910))</f>
        <v/>
      </c>
      <c r="K910" s="18" t="str">
        <f t="shared" si="28"/>
        <v/>
      </c>
      <c r="L910" s="18" t="str">
        <f>IF(OR($A910="",$C910=""),"",$C910-Settings!$B$4)</f>
        <v/>
      </c>
      <c r="M910" s="18" t="str">
        <f>IF($A910="","",IF(K910&lt;=0,"Nil stock",IF($C910="","OK",IF($C910&lt;Settings!$B$4,"Expired",IF(L910&lt;=Settings!$B$5,"Near expiry","OK")))))</f>
        <v/>
      </c>
      <c r="N910" s="22" t="str">
        <f t="shared" si="29"/>
        <v/>
      </c>
      <c r="O910" s="17"/>
    </row>
    <row r="911" spans="1:15" x14ac:dyDescent="0.3">
      <c r="A911" s="17"/>
      <c r="B911" s="17"/>
      <c r="C911" s="20"/>
      <c r="D911" s="17"/>
      <c r="E911" s="17"/>
      <c r="F911" s="20"/>
      <c r="G911" s="17"/>
      <c r="H911" s="21"/>
      <c r="I911" s="21"/>
      <c r="J911" s="18" t="str">
        <f>IF($A911="","",SUMIFS(Issues!$D:$D,Issues!$B:$B,$A911,Issues!$C:$C,$B911))</f>
        <v/>
      </c>
      <c r="K911" s="18" t="str">
        <f t="shared" si="28"/>
        <v/>
      </c>
      <c r="L911" s="18" t="str">
        <f>IF(OR($A911="",$C911=""),"",$C911-Settings!$B$4)</f>
        <v/>
      </c>
      <c r="M911" s="18" t="str">
        <f>IF($A911="","",IF(K911&lt;=0,"Nil stock",IF($C911="","OK",IF($C911&lt;Settings!$B$4,"Expired",IF(L911&lt;=Settings!$B$5,"Near expiry","OK")))))</f>
        <v/>
      </c>
      <c r="N911" s="22" t="str">
        <f t="shared" si="29"/>
        <v/>
      </c>
      <c r="O911" s="17"/>
    </row>
    <row r="912" spans="1:15" x14ac:dyDescent="0.3">
      <c r="A912" s="17"/>
      <c r="B912" s="17"/>
      <c r="C912" s="20"/>
      <c r="D912" s="17"/>
      <c r="E912" s="17"/>
      <c r="F912" s="20"/>
      <c r="G912" s="17"/>
      <c r="H912" s="21"/>
      <c r="I912" s="21"/>
      <c r="J912" s="18" t="str">
        <f>IF($A912="","",SUMIFS(Issues!$D:$D,Issues!$B:$B,$A912,Issues!$C:$C,$B912))</f>
        <v/>
      </c>
      <c r="K912" s="18" t="str">
        <f t="shared" si="28"/>
        <v/>
      </c>
      <c r="L912" s="18" t="str">
        <f>IF(OR($A912="",$C912=""),"",$C912-Settings!$B$4)</f>
        <v/>
      </c>
      <c r="M912" s="18" t="str">
        <f>IF($A912="","",IF(K912&lt;=0,"Nil stock",IF($C912="","OK",IF($C912&lt;Settings!$B$4,"Expired",IF(L912&lt;=Settings!$B$5,"Near expiry","OK")))))</f>
        <v/>
      </c>
      <c r="N912" s="22" t="str">
        <f t="shared" si="29"/>
        <v/>
      </c>
      <c r="O912" s="17"/>
    </row>
    <row r="913" spans="1:15" x14ac:dyDescent="0.3">
      <c r="A913" s="17"/>
      <c r="B913" s="17"/>
      <c r="C913" s="20"/>
      <c r="D913" s="17"/>
      <c r="E913" s="17"/>
      <c r="F913" s="20"/>
      <c r="G913" s="17"/>
      <c r="H913" s="21"/>
      <c r="I913" s="21"/>
      <c r="J913" s="18" t="str">
        <f>IF($A913="","",SUMIFS(Issues!$D:$D,Issues!$B:$B,$A913,Issues!$C:$C,$B913))</f>
        <v/>
      </c>
      <c r="K913" s="18" t="str">
        <f t="shared" si="28"/>
        <v/>
      </c>
      <c r="L913" s="18" t="str">
        <f>IF(OR($A913="",$C913=""),"",$C913-Settings!$B$4)</f>
        <v/>
      </c>
      <c r="M913" s="18" t="str">
        <f>IF($A913="","",IF(K913&lt;=0,"Nil stock",IF($C913="","OK",IF($C913&lt;Settings!$B$4,"Expired",IF(L913&lt;=Settings!$B$5,"Near expiry","OK")))))</f>
        <v/>
      </c>
      <c r="N913" s="22" t="str">
        <f t="shared" si="29"/>
        <v/>
      </c>
      <c r="O913" s="17"/>
    </row>
    <row r="914" spans="1:15" x14ac:dyDescent="0.3">
      <c r="A914" s="17"/>
      <c r="B914" s="17"/>
      <c r="C914" s="20"/>
      <c r="D914" s="17"/>
      <c r="E914" s="17"/>
      <c r="F914" s="20"/>
      <c r="G914" s="17"/>
      <c r="H914" s="21"/>
      <c r="I914" s="21"/>
      <c r="J914" s="18" t="str">
        <f>IF($A914="","",SUMIFS(Issues!$D:$D,Issues!$B:$B,$A914,Issues!$C:$C,$B914))</f>
        <v/>
      </c>
      <c r="K914" s="18" t="str">
        <f t="shared" si="28"/>
        <v/>
      </c>
      <c r="L914" s="18" t="str">
        <f>IF(OR($A914="",$C914=""),"",$C914-Settings!$B$4)</f>
        <v/>
      </c>
      <c r="M914" s="18" t="str">
        <f>IF($A914="","",IF(K914&lt;=0,"Nil stock",IF($C914="","OK",IF($C914&lt;Settings!$B$4,"Expired",IF(L914&lt;=Settings!$B$5,"Near expiry","OK")))))</f>
        <v/>
      </c>
      <c r="N914" s="22" t="str">
        <f t="shared" si="29"/>
        <v/>
      </c>
      <c r="O914" s="17"/>
    </row>
    <row r="915" spans="1:15" x14ac:dyDescent="0.3">
      <c r="A915" s="17"/>
      <c r="B915" s="17"/>
      <c r="C915" s="20"/>
      <c r="D915" s="17"/>
      <c r="E915" s="17"/>
      <c r="F915" s="20"/>
      <c r="G915" s="17"/>
      <c r="H915" s="21"/>
      <c r="I915" s="21"/>
      <c r="J915" s="18" t="str">
        <f>IF($A915="","",SUMIFS(Issues!$D:$D,Issues!$B:$B,$A915,Issues!$C:$C,$B915))</f>
        <v/>
      </c>
      <c r="K915" s="18" t="str">
        <f t="shared" si="28"/>
        <v/>
      </c>
      <c r="L915" s="18" t="str">
        <f>IF(OR($A915="",$C915=""),"",$C915-Settings!$B$4)</f>
        <v/>
      </c>
      <c r="M915" s="18" t="str">
        <f>IF($A915="","",IF(K915&lt;=0,"Nil stock",IF($C915="","OK",IF($C915&lt;Settings!$B$4,"Expired",IF(L915&lt;=Settings!$B$5,"Near expiry","OK")))))</f>
        <v/>
      </c>
      <c r="N915" s="22" t="str">
        <f t="shared" si="29"/>
        <v/>
      </c>
      <c r="O915" s="17"/>
    </row>
    <row r="916" spans="1:15" x14ac:dyDescent="0.3">
      <c r="A916" s="17"/>
      <c r="B916" s="17"/>
      <c r="C916" s="20"/>
      <c r="D916" s="17"/>
      <c r="E916" s="17"/>
      <c r="F916" s="20"/>
      <c r="G916" s="17"/>
      <c r="H916" s="21"/>
      <c r="I916" s="21"/>
      <c r="J916" s="18" t="str">
        <f>IF($A916="","",SUMIFS(Issues!$D:$D,Issues!$B:$B,$A916,Issues!$C:$C,$B916))</f>
        <v/>
      </c>
      <c r="K916" s="18" t="str">
        <f t="shared" si="28"/>
        <v/>
      </c>
      <c r="L916" s="18" t="str">
        <f>IF(OR($A916="",$C916=""),"",$C916-Settings!$B$4)</f>
        <v/>
      </c>
      <c r="M916" s="18" t="str">
        <f>IF($A916="","",IF(K916&lt;=0,"Nil stock",IF($C916="","OK",IF($C916&lt;Settings!$B$4,"Expired",IF(L916&lt;=Settings!$B$5,"Near expiry","OK")))))</f>
        <v/>
      </c>
      <c r="N916" s="22" t="str">
        <f t="shared" si="29"/>
        <v/>
      </c>
      <c r="O916" s="17"/>
    </row>
    <row r="917" spans="1:15" x14ac:dyDescent="0.3">
      <c r="A917" s="17"/>
      <c r="B917" s="17"/>
      <c r="C917" s="20"/>
      <c r="D917" s="17"/>
      <c r="E917" s="17"/>
      <c r="F917" s="20"/>
      <c r="G917" s="17"/>
      <c r="H917" s="21"/>
      <c r="I917" s="21"/>
      <c r="J917" s="18" t="str">
        <f>IF($A917="","",SUMIFS(Issues!$D:$D,Issues!$B:$B,$A917,Issues!$C:$C,$B917))</f>
        <v/>
      </c>
      <c r="K917" s="18" t="str">
        <f t="shared" si="28"/>
        <v/>
      </c>
      <c r="L917" s="18" t="str">
        <f>IF(OR($A917="",$C917=""),"",$C917-Settings!$B$4)</f>
        <v/>
      </c>
      <c r="M917" s="18" t="str">
        <f>IF($A917="","",IF(K917&lt;=0,"Nil stock",IF($C917="","OK",IF($C917&lt;Settings!$B$4,"Expired",IF(L917&lt;=Settings!$B$5,"Near expiry","OK")))))</f>
        <v/>
      </c>
      <c r="N917" s="22" t="str">
        <f t="shared" si="29"/>
        <v/>
      </c>
      <c r="O917" s="17"/>
    </row>
    <row r="918" spans="1:15" x14ac:dyDescent="0.3">
      <c r="A918" s="17"/>
      <c r="B918" s="17"/>
      <c r="C918" s="20"/>
      <c r="D918" s="17"/>
      <c r="E918" s="17"/>
      <c r="F918" s="20"/>
      <c r="G918" s="17"/>
      <c r="H918" s="21"/>
      <c r="I918" s="21"/>
      <c r="J918" s="18" t="str">
        <f>IF($A918="","",SUMIFS(Issues!$D:$D,Issues!$B:$B,$A918,Issues!$C:$C,$B918))</f>
        <v/>
      </c>
      <c r="K918" s="18" t="str">
        <f t="shared" si="28"/>
        <v/>
      </c>
      <c r="L918" s="18" t="str">
        <f>IF(OR($A918="",$C918=""),"",$C918-Settings!$B$4)</f>
        <v/>
      </c>
      <c r="M918" s="18" t="str">
        <f>IF($A918="","",IF(K918&lt;=0,"Nil stock",IF($C918="","OK",IF($C918&lt;Settings!$B$4,"Expired",IF(L918&lt;=Settings!$B$5,"Near expiry","OK")))))</f>
        <v/>
      </c>
      <c r="N918" s="22" t="str">
        <f t="shared" si="29"/>
        <v/>
      </c>
      <c r="O918" s="17"/>
    </row>
    <row r="919" spans="1:15" x14ac:dyDescent="0.3">
      <c r="A919" s="17"/>
      <c r="B919" s="17"/>
      <c r="C919" s="20"/>
      <c r="D919" s="17"/>
      <c r="E919" s="17"/>
      <c r="F919" s="20"/>
      <c r="G919" s="17"/>
      <c r="H919" s="21"/>
      <c r="I919" s="21"/>
      <c r="J919" s="18" t="str">
        <f>IF($A919="","",SUMIFS(Issues!$D:$D,Issues!$B:$B,$A919,Issues!$C:$C,$B919))</f>
        <v/>
      </c>
      <c r="K919" s="18" t="str">
        <f t="shared" si="28"/>
        <v/>
      </c>
      <c r="L919" s="18" t="str">
        <f>IF(OR($A919="",$C919=""),"",$C919-Settings!$B$4)</f>
        <v/>
      </c>
      <c r="M919" s="18" t="str">
        <f>IF($A919="","",IF(K919&lt;=0,"Nil stock",IF($C919="","OK",IF($C919&lt;Settings!$B$4,"Expired",IF(L919&lt;=Settings!$B$5,"Near expiry","OK")))))</f>
        <v/>
      </c>
      <c r="N919" s="22" t="str">
        <f t="shared" si="29"/>
        <v/>
      </c>
      <c r="O919" s="17"/>
    </row>
    <row r="920" spans="1:15" x14ac:dyDescent="0.3">
      <c r="A920" s="17"/>
      <c r="B920" s="17"/>
      <c r="C920" s="20"/>
      <c r="D920" s="17"/>
      <c r="E920" s="17"/>
      <c r="F920" s="20"/>
      <c r="G920" s="17"/>
      <c r="H920" s="21"/>
      <c r="I920" s="21"/>
      <c r="J920" s="18" t="str">
        <f>IF($A920="","",SUMIFS(Issues!$D:$D,Issues!$B:$B,$A920,Issues!$C:$C,$B920))</f>
        <v/>
      </c>
      <c r="K920" s="18" t="str">
        <f t="shared" si="28"/>
        <v/>
      </c>
      <c r="L920" s="18" t="str">
        <f>IF(OR($A920="",$C920=""),"",$C920-Settings!$B$4)</f>
        <v/>
      </c>
      <c r="M920" s="18" t="str">
        <f>IF($A920="","",IF(K920&lt;=0,"Nil stock",IF($C920="","OK",IF($C920&lt;Settings!$B$4,"Expired",IF(L920&lt;=Settings!$B$5,"Near expiry","OK")))))</f>
        <v/>
      </c>
      <c r="N920" s="22" t="str">
        <f t="shared" si="29"/>
        <v/>
      </c>
      <c r="O920" s="17"/>
    </row>
    <row r="921" spans="1:15" x14ac:dyDescent="0.3">
      <c r="A921" s="17"/>
      <c r="B921" s="17"/>
      <c r="C921" s="20"/>
      <c r="D921" s="17"/>
      <c r="E921" s="17"/>
      <c r="F921" s="20"/>
      <c r="G921" s="17"/>
      <c r="H921" s="21"/>
      <c r="I921" s="21"/>
      <c r="J921" s="18" t="str">
        <f>IF($A921="","",SUMIFS(Issues!$D:$D,Issues!$B:$B,$A921,Issues!$C:$C,$B921))</f>
        <v/>
      </c>
      <c r="K921" s="18" t="str">
        <f t="shared" si="28"/>
        <v/>
      </c>
      <c r="L921" s="18" t="str">
        <f>IF(OR($A921="",$C921=""),"",$C921-Settings!$B$4)</f>
        <v/>
      </c>
      <c r="M921" s="18" t="str">
        <f>IF($A921="","",IF(K921&lt;=0,"Nil stock",IF($C921="","OK",IF($C921&lt;Settings!$B$4,"Expired",IF(L921&lt;=Settings!$B$5,"Near expiry","OK")))))</f>
        <v/>
      </c>
      <c r="N921" s="22" t="str">
        <f t="shared" si="29"/>
        <v/>
      </c>
      <c r="O921" s="17"/>
    </row>
    <row r="922" spans="1:15" x14ac:dyDescent="0.3">
      <c r="A922" s="17"/>
      <c r="B922" s="17"/>
      <c r="C922" s="20"/>
      <c r="D922" s="17"/>
      <c r="E922" s="17"/>
      <c r="F922" s="20"/>
      <c r="G922" s="17"/>
      <c r="H922" s="21"/>
      <c r="I922" s="21"/>
      <c r="J922" s="18" t="str">
        <f>IF($A922="","",SUMIFS(Issues!$D:$D,Issues!$B:$B,$A922,Issues!$C:$C,$B922))</f>
        <v/>
      </c>
      <c r="K922" s="18" t="str">
        <f t="shared" si="28"/>
        <v/>
      </c>
      <c r="L922" s="18" t="str">
        <f>IF(OR($A922="",$C922=""),"",$C922-Settings!$B$4)</f>
        <v/>
      </c>
      <c r="M922" s="18" t="str">
        <f>IF($A922="","",IF(K922&lt;=0,"Nil stock",IF($C922="","OK",IF($C922&lt;Settings!$B$4,"Expired",IF(L922&lt;=Settings!$B$5,"Near expiry","OK")))))</f>
        <v/>
      </c>
      <c r="N922" s="22" t="str">
        <f t="shared" si="29"/>
        <v/>
      </c>
      <c r="O922" s="17"/>
    </row>
    <row r="923" spans="1:15" x14ac:dyDescent="0.3">
      <c r="A923" s="17"/>
      <c r="B923" s="17"/>
      <c r="C923" s="20"/>
      <c r="D923" s="17"/>
      <c r="E923" s="17"/>
      <c r="F923" s="20"/>
      <c r="G923" s="17"/>
      <c r="H923" s="21"/>
      <c r="I923" s="21"/>
      <c r="J923" s="18" t="str">
        <f>IF($A923="","",SUMIFS(Issues!$D:$D,Issues!$B:$B,$A923,Issues!$C:$C,$B923))</f>
        <v/>
      </c>
      <c r="K923" s="18" t="str">
        <f t="shared" si="28"/>
        <v/>
      </c>
      <c r="L923" s="18" t="str">
        <f>IF(OR($A923="",$C923=""),"",$C923-Settings!$B$4)</f>
        <v/>
      </c>
      <c r="M923" s="18" t="str">
        <f>IF($A923="","",IF(K923&lt;=0,"Nil stock",IF($C923="","OK",IF($C923&lt;Settings!$B$4,"Expired",IF(L923&lt;=Settings!$B$5,"Near expiry","OK")))))</f>
        <v/>
      </c>
      <c r="N923" s="22" t="str">
        <f t="shared" si="29"/>
        <v/>
      </c>
      <c r="O923" s="17"/>
    </row>
    <row r="924" spans="1:15" x14ac:dyDescent="0.3">
      <c r="A924" s="17"/>
      <c r="B924" s="17"/>
      <c r="C924" s="20"/>
      <c r="D924" s="17"/>
      <c r="E924" s="17"/>
      <c r="F924" s="20"/>
      <c r="G924" s="17"/>
      <c r="H924" s="21"/>
      <c r="I924" s="21"/>
      <c r="J924" s="18" t="str">
        <f>IF($A924="","",SUMIFS(Issues!$D:$D,Issues!$B:$B,$A924,Issues!$C:$C,$B924))</f>
        <v/>
      </c>
      <c r="K924" s="18" t="str">
        <f t="shared" si="28"/>
        <v/>
      </c>
      <c r="L924" s="18" t="str">
        <f>IF(OR($A924="",$C924=""),"",$C924-Settings!$B$4)</f>
        <v/>
      </c>
      <c r="M924" s="18" t="str">
        <f>IF($A924="","",IF(K924&lt;=0,"Nil stock",IF($C924="","OK",IF($C924&lt;Settings!$B$4,"Expired",IF(L924&lt;=Settings!$B$5,"Near expiry","OK")))))</f>
        <v/>
      </c>
      <c r="N924" s="22" t="str">
        <f t="shared" si="29"/>
        <v/>
      </c>
      <c r="O924" s="17"/>
    </row>
    <row r="925" spans="1:15" x14ac:dyDescent="0.3">
      <c r="A925" s="17"/>
      <c r="B925" s="17"/>
      <c r="C925" s="20"/>
      <c r="D925" s="17"/>
      <c r="E925" s="17"/>
      <c r="F925" s="20"/>
      <c r="G925" s="17"/>
      <c r="H925" s="21"/>
      <c r="I925" s="21"/>
      <c r="J925" s="18" t="str">
        <f>IF($A925="","",SUMIFS(Issues!$D:$D,Issues!$B:$B,$A925,Issues!$C:$C,$B925))</f>
        <v/>
      </c>
      <c r="K925" s="18" t="str">
        <f t="shared" si="28"/>
        <v/>
      </c>
      <c r="L925" s="18" t="str">
        <f>IF(OR($A925="",$C925=""),"",$C925-Settings!$B$4)</f>
        <v/>
      </c>
      <c r="M925" s="18" t="str">
        <f>IF($A925="","",IF(K925&lt;=0,"Nil stock",IF($C925="","OK",IF($C925&lt;Settings!$B$4,"Expired",IF(L925&lt;=Settings!$B$5,"Near expiry","OK")))))</f>
        <v/>
      </c>
      <c r="N925" s="22" t="str">
        <f t="shared" si="29"/>
        <v/>
      </c>
      <c r="O925" s="17"/>
    </row>
    <row r="926" spans="1:15" x14ac:dyDescent="0.3">
      <c r="A926" s="17"/>
      <c r="B926" s="17"/>
      <c r="C926" s="20"/>
      <c r="D926" s="17"/>
      <c r="E926" s="17"/>
      <c r="F926" s="20"/>
      <c r="G926" s="17"/>
      <c r="H926" s="21"/>
      <c r="I926" s="21"/>
      <c r="J926" s="18" t="str">
        <f>IF($A926="","",SUMIFS(Issues!$D:$D,Issues!$B:$B,$A926,Issues!$C:$C,$B926))</f>
        <v/>
      </c>
      <c r="K926" s="18" t="str">
        <f t="shared" si="28"/>
        <v/>
      </c>
      <c r="L926" s="18" t="str">
        <f>IF(OR($A926="",$C926=""),"",$C926-Settings!$B$4)</f>
        <v/>
      </c>
      <c r="M926" s="18" t="str">
        <f>IF($A926="","",IF(K926&lt;=0,"Nil stock",IF($C926="","OK",IF($C926&lt;Settings!$B$4,"Expired",IF(L926&lt;=Settings!$B$5,"Near expiry","OK")))))</f>
        <v/>
      </c>
      <c r="N926" s="22" t="str">
        <f t="shared" si="29"/>
        <v/>
      </c>
      <c r="O926" s="17"/>
    </row>
    <row r="927" spans="1:15" x14ac:dyDescent="0.3">
      <c r="A927" s="17"/>
      <c r="B927" s="17"/>
      <c r="C927" s="20"/>
      <c r="D927" s="17"/>
      <c r="E927" s="17"/>
      <c r="F927" s="20"/>
      <c r="G927" s="17"/>
      <c r="H927" s="21"/>
      <c r="I927" s="21"/>
      <c r="J927" s="18" t="str">
        <f>IF($A927="","",SUMIFS(Issues!$D:$D,Issues!$B:$B,$A927,Issues!$C:$C,$B927))</f>
        <v/>
      </c>
      <c r="K927" s="18" t="str">
        <f t="shared" si="28"/>
        <v/>
      </c>
      <c r="L927" s="18" t="str">
        <f>IF(OR($A927="",$C927=""),"",$C927-Settings!$B$4)</f>
        <v/>
      </c>
      <c r="M927" s="18" t="str">
        <f>IF($A927="","",IF(K927&lt;=0,"Nil stock",IF($C927="","OK",IF($C927&lt;Settings!$B$4,"Expired",IF(L927&lt;=Settings!$B$5,"Near expiry","OK")))))</f>
        <v/>
      </c>
      <c r="N927" s="22" t="str">
        <f t="shared" si="29"/>
        <v/>
      </c>
      <c r="O927" s="17"/>
    </row>
    <row r="928" spans="1:15" x14ac:dyDescent="0.3">
      <c r="A928" s="17"/>
      <c r="B928" s="17"/>
      <c r="C928" s="20"/>
      <c r="D928" s="17"/>
      <c r="E928" s="17"/>
      <c r="F928" s="20"/>
      <c r="G928" s="17"/>
      <c r="H928" s="21"/>
      <c r="I928" s="21"/>
      <c r="J928" s="18" t="str">
        <f>IF($A928="","",SUMIFS(Issues!$D:$D,Issues!$B:$B,$A928,Issues!$C:$C,$B928))</f>
        <v/>
      </c>
      <c r="K928" s="18" t="str">
        <f t="shared" si="28"/>
        <v/>
      </c>
      <c r="L928" s="18" t="str">
        <f>IF(OR($A928="",$C928=""),"",$C928-Settings!$B$4)</f>
        <v/>
      </c>
      <c r="M928" s="18" t="str">
        <f>IF($A928="","",IF(K928&lt;=0,"Nil stock",IF($C928="","OK",IF($C928&lt;Settings!$B$4,"Expired",IF(L928&lt;=Settings!$B$5,"Near expiry","OK")))))</f>
        <v/>
      </c>
      <c r="N928" s="22" t="str">
        <f t="shared" si="29"/>
        <v/>
      </c>
      <c r="O928" s="17"/>
    </row>
    <row r="929" spans="1:15" x14ac:dyDescent="0.3">
      <c r="A929" s="17"/>
      <c r="B929" s="17"/>
      <c r="C929" s="20"/>
      <c r="D929" s="17"/>
      <c r="E929" s="17"/>
      <c r="F929" s="20"/>
      <c r="G929" s="17"/>
      <c r="H929" s="21"/>
      <c r="I929" s="21"/>
      <c r="J929" s="18" t="str">
        <f>IF($A929="","",SUMIFS(Issues!$D:$D,Issues!$B:$B,$A929,Issues!$C:$C,$B929))</f>
        <v/>
      </c>
      <c r="K929" s="18" t="str">
        <f t="shared" si="28"/>
        <v/>
      </c>
      <c r="L929" s="18" t="str">
        <f>IF(OR($A929="",$C929=""),"",$C929-Settings!$B$4)</f>
        <v/>
      </c>
      <c r="M929" s="18" t="str">
        <f>IF($A929="","",IF(K929&lt;=0,"Nil stock",IF($C929="","OK",IF($C929&lt;Settings!$B$4,"Expired",IF(L929&lt;=Settings!$B$5,"Near expiry","OK")))))</f>
        <v/>
      </c>
      <c r="N929" s="22" t="str">
        <f t="shared" si="29"/>
        <v/>
      </c>
      <c r="O929" s="17"/>
    </row>
    <row r="930" spans="1:15" x14ac:dyDescent="0.3">
      <c r="A930" s="17"/>
      <c r="B930" s="17"/>
      <c r="C930" s="20"/>
      <c r="D930" s="17"/>
      <c r="E930" s="17"/>
      <c r="F930" s="20"/>
      <c r="G930" s="17"/>
      <c r="H930" s="21"/>
      <c r="I930" s="21"/>
      <c r="J930" s="18" t="str">
        <f>IF($A930="","",SUMIFS(Issues!$D:$D,Issues!$B:$B,$A930,Issues!$C:$C,$B930))</f>
        <v/>
      </c>
      <c r="K930" s="18" t="str">
        <f t="shared" si="28"/>
        <v/>
      </c>
      <c r="L930" s="18" t="str">
        <f>IF(OR($A930="",$C930=""),"",$C930-Settings!$B$4)</f>
        <v/>
      </c>
      <c r="M930" s="18" t="str">
        <f>IF($A930="","",IF(K930&lt;=0,"Nil stock",IF($C930="","OK",IF($C930&lt;Settings!$B$4,"Expired",IF(L930&lt;=Settings!$B$5,"Near expiry","OK")))))</f>
        <v/>
      </c>
      <c r="N930" s="22" t="str">
        <f t="shared" si="29"/>
        <v/>
      </c>
      <c r="O930" s="17"/>
    </row>
    <row r="931" spans="1:15" x14ac:dyDescent="0.3">
      <c r="A931" s="17"/>
      <c r="B931" s="17"/>
      <c r="C931" s="20"/>
      <c r="D931" s="17"/>
      <c r="E931" s="17"/>
      <c r="F931" s="20"/>
      <c r="G931" s="17"/>
      <c r="H931" s="21"/>
      <c r="I931" s="21"/>
      <c r="J931" s="18" t="str">
        <f>IF($A931="","",SUMIFS(Issues!$D:$D,Issues!$B:$B,$A931,Issues!$C:$C,$B931))</f>
        <v/>
      </c>
      <c r="K931" s="18" t="str">
        <f t="shared" si="28"/>
        <v/>
      </c>
      <c r="L931" s="18" t="str">
        <f>IF(OR($A931="",$C931=""),"",$C931-Settings!$B$4)</f>
        <v/>
      </c>
      <c r="M931" s="18" t="str">
        <f>IF($A931="","",IF(K931&lt;=0,"Nil stock",IF($C931="","OK",IF($C931&lt;Settings!$B$4,"Expired",IF(L931&lt;=Settings!$B$5,"Near expiry","OK")))))</f>
        <v/>
      </c>
      <c r="N931" s="22" t="str">
        <f t="shared" si="29"/>
        <v/>
      </c>
      <c r="O931" s="17"/>
    </row>
    <row r="932" spans="1:15" x14ac:dyDescent="0.3">
      <c r="A932" s="17"/>
      <c r="B932" s="17"/>
      <c r="C932" s="20"/>
      <c r="D932" s="17"/>
      <c r="E932" s="17"/>
      <c r="F932" s="20"/>
      <c r="G932" s="17"/>
      <c r="H932" s="21"/>
      <c r="I932" s="21"/>
      <c r="J932" s="18" t="str">
        <f>IF($A932="","",SUMIFS(Issues!$D:$D,Issues!$B:$B,$A932,Issues!$C:$C,$B932))</f>
        <v/>
      </c>
      <c r="K932" s="18" t="str">
        <f t="shared" si="28"/>
        <v/>
      </c>
      <c r="L932" s="18" t="str">
        <f>IF(OR($A932="",$C932=""),"",$C932-Settings!$B$4)</f>
        <v/>
      </c>
      <c r="M932" s="18" t="str">
        <f>IF($A932="","",IF(K932&lt;=0,"Nil stock",IF($C932="","OK",IF($C932&lt;Settings!$B$4,"Expired",IF(L932&lt;=Settings!$B$5,"Near expiry","OK")))))</f>
        <v/>
      </c>
      <c r="N932" s="22" t="str">
        <f t="shared" si="29"/>
        <v/>
      </c>
      <c r="O932" s="17"/>
    </row>
    <row r="933" spans="1:15" x14ac:dyDescent="0.3">
      <c r="A933" s="17"/>
      <c r="B933" s="17"/>
      <c r="C933" s="20"/>
      <c r="D933" s="17"/>
      <c r="E933" s="17"/>
      <c r="F933" s="20"/>
      <c r="G933" s="17"/>
      <c r="H933" s="21"/>
      <c r="I933" s="21"/>
      <c r="J933" s="18" t="str">
        <f>IF($A933="","",SUMIFS(Issues!$D:$D,Issues!$B:$B,$A933,Issues!$C:$C,$B933))</f>
        <v/>
      </c>
      <c r="K933" s="18" t="str">
        <f t="shared" si="28"/>
        <v/>
      </c>
      <c r="L933" s="18" t="str">
        <f>IF(OR($A933="",$C933=""),"",$C933-Settings!$B$4)</f>
        <v/>
      </c>
      <c r="M933" s="18" t="str">
        <f>IF($A933="","",IF(K933&lt;=0,"Nil stock",IF($C933="","OK",IF($C933&lt;Settings!$B$4,"Expired",IF(L933&lt;=Settings!$B$5,"Near expiry","OK")))))</f>
        <v/>
      </c>
      <c r="N933" s="22" t="str">
        <f t="shared" si="29"/>
        <v/>
      </c>
      <c r="O933" s="17"/>
    </row>
    <row r="934" spans="1:15" x14ac:dyDescent="0.3">
      <c r="A934" s="17"/>
      <c r="B934" s="17"/>
      <c r="C934" s="20"/>
      <c r="D934" s="17"/>
      <c r="E934" s="17"/>
      <c r="F934" s="20"/>
      <c r="G934" s="17"/>
      <c r="H934" s="21"/>
      <c r="I934" s="21"/>
      <c r="J934" s="18" t="str">
        <f>IF($A934="","",SUMIFS(Issues!$D:$D,Issues!$B:$B,$A934,Issues!$C:$C,$B934))</f>
        <v/>
      </c>
      <c r="K934" s="18" t="str">
        <f t="shared" si="28"/>
        <v/>
      </c>
      <c r="L934" s="18" t="str">
        <f>IF(OR($A934="",$C934=""),"",$C934-Settings!$B$4)</f>
        <v/>
      </c>
      <c r="M934" s="18" t="str">
        <f>IF($A934="","",IF(K934&lt;=0,"Nil stock",IF($C934="","OK",IF($C934&lt;Settings!$B$4,"Expired",IF(L934&lt;=Settings!$B$5,"Near expiry","OK")))))</f>
        <v/>
      </c>
      <c r="N934" s="22" t="str">
        <f t="shared" si="29"/>
        <v/>
      </c>
      <c r="O934" s="17"/>
    </row>
    <row r="935" spans="1:15" x14ac:dyDescent="0.3">
      <c r="A935" s="17"/>
      <c r="B935" s="17"/>
      <c r="C935" s="20"/>
      <c r="D935" s="17"/>
      <c r="E935" s="17"/>
      <c r="F935" s="20"/>
      <c r="G935" s="17"/>
      <c r="H935" s="21"/>
      <c r="I935" s="21"/>
      <c r="J935" s="18" t="str">
        <f>IF($A935="","",SUMIFS(Issues!$D:$D,Issues!$B:$B,$A935,Issues!$C:$C,$B935))</f>
        <v/>
      </c>
      <c r="K935" s="18" t="str">
        <f t="shared" si="28"/>
        <v/>
      </c>
      <c r="L935" s="18" t="str">
        <f>IF(OR($A935="",$C935=""),"",$C935-Settings!$B$4)</f>
        <v/>
      </c>
      <c r="M935" s="18" t="str">
        <f>IF($A935="","",IF(K935&lt;=0,"Nil stock",IF($C935="","OK",IF($C935&lt;Settings!$B$4,"Expired",IF(L935&lt;=Settings!$B$5,"Near expiry","OK")))))</f>
        <v/>
      </c>
      <c r="N935" s="22" t="str">
        <f t="shared" si="29"/>
        <v/>
      </c>
      <c r="O935" s="17"/>
    </row>
    <row r="936" spans="1:15" x14ac:dyDescent="0.3">
      <c r="A936" s="17"/>
      <c r="B936" s="17"/>
      <c r="C936" s="20"/>
      <c r="D936" s="17"/>
      <c r="E936" s="17"/>
      <c r="F936" s="20"/>
      <c r="G936" s="17"/>
      <c r="H936" s="21"/>
      <c r="I936" s="21"/>
      <c r="J936" s="18" t="str">
        <f>IF($A936="","",SUMIFS(Issues!$D:$D,Issues!$B:$B,$A936,Issues!$C:$C,$B936))</f>
        <v/>
      </c>
      <c r="K936" s="18" t="str">
        <f t="shared" si="28"/>
        <v/>
      </c>
      <c r="L936" s="18" t="str">
        <f>IF(OR($A936="",$C936=""),"",$C936-Settings!$B$4)</f>
        <v/>
      </c>
      <c r="M936" s="18" t="str">
        <f>IF($A936="","",IF(K936&lt;=0,"Nil stock",IF($C936="","OK",IF($C936&lt;Settings!$B$4,"Expired",IF(L936&lt;=Settings!$B$5,"Near expiry","OK")))))</f>
        <v/>
      </c>
      <c r="N936" s="22" t="str">
        <f t="shared" si="29"/>
        <v/>
      </c>
      <c r="O936" s="17"/>
    </row>
    <row r="937" spans="1:15" x14ac:dyDescent="0.3">
      <c r="A937" s="17"/>
      <c r="B937" s="17"/>
      <c r="C937" s="20"/>
      <c r="D937" s="17"/>
      <c r="E937" s="17"/>
      <c r="F937" s="20"/>
      <c r="G937" s="17"/>
      <c r="H937" s="21"/>
      <c r="I937" s="21"/>
      <c r="J937" s="18" t="str">
        <f>IF($A937="","",SUMIFS(Issues!$D:$D,Issues!$B:$B,$A937,Issues!$C:$C,$B937))</f>
        <v/>
      </c>
      <c r="K937" s="18" t="str">
        <f t="shared" si="28"/>
        <v/>
      </c>
      <c r="L937" s="18" t="str">
        <f>IF(OR($A937="",$C937=""),"",$C937-Settings!$B$4)</f>
        <v/>
      </c>
      <c r="M937" s="18" t="str">
        <f>IF($A937="","",IF(K937&lt;=0,"Nil stock",IF($C937="","OK",IF($C937&lt;Settings!$B$4,"Expired",IF(L937&lt;=Settings!$B$5,"Near expiry","OK")))))</f>
        <v/>
      </c>
      <c r="N937" s="22" t="str">
        <f t="shared" si="29"/>
        <v/>
      </c>
      <c r="O937" s="17"/>
    </row>
    <row r="938" spans="1:15" x14ac:dyDescent="0.3">
      <c r="A938" s="17"/>
      <c r="B938" s="17"/>
      <c r="C938" s="20"/>
      <c r="D938" s="17"/>
      <c r="E938" s="17"/>
      <c r="F938" s="20"/>
      <c r="G938" s="17"/>
      <c r="H938" s="21"/>
      <c r="I938" s="21"/>
      <c r="J938" s="18" t="str">
        <f>IF($A938="","",SUMIFS(Issues!$D:$D,Issues!$B:$B,$A938,Issues!$C:$C,$B938))</f>
        <v/>
      </c>
      <c r="K938" s="18" t="str">
        <f t="shared" si="28"/>
        <v/>
      </c>
      <c r="L938" s="18" t="str">
        <f>IF(OR($A938="",$C938=""),"",$C938-Settings!$B$4)</f>
        <v/>
      </c>
      <c r="M938" s="18" t="str">
        <f>IF($A938="","",IF(K938&lt;=0,"Nil stock",IF($C938="","OK",IF($C938&lt;Settings!$B$4,"Expired",IF(L938&lt;=Settings!$B$5,"Near expiry","OK")))))</f>
        <v/>
      </c>
      <c r="N938" s="22" t="str">
        <f t="shared" si="29"/>
        <v/>
      </c>
      <c r="O938" s="17"/>
    </row>
    <row r="939" spans="1:15" x14ac:dyDescent="0.3">
      <c r="A939" s="17"/>
      <c r="B939" s="17"/>
      <c r="C939" s="20"/>
      <c r="D939" s="17"/>
      <c r="E939" s="17"/>
      <c r="F939" s="20"/>
      <c r="G939" s="17"/>
      <c r="H939" s="21"/>
      <c r="I939" s="21"/>
      <c r="J939" s="18" t="str">
        <f>IF($A939="","",SUMIFS(Issues!$D:$D,Issues!$B:$B,$A939,Issues!$C:$C,$B939))</f>
        <v/>
      </c>
      <c r="K939" s="18" t="str">
        <f t="shared" si="28"/>
        <v/>
      </c>
      <c r="L939" s="18" t="str">
        <f>IF(OR($A939="",$C939=""),"",$C939-Settings!$B$4)</f>
        <v/>
      </c>
      <c r="M939" s="18" t="str">
        <f>IF($A939="","",IF(K939&lt;=0,"Nil stock",IF($C939="","OK",IF($C939&lt;Settings!$B$4,"Expired",IF(L939&lt;=Settings!$B$5,"Near expiry","OK")))))</f>
        <v/>
      </c>
      <c r="N939" s="22" t="str">
        <f t="shared" si="29"/>
        <v/>
      </c>
      <c r="O939" s="17"/>
    </row>
    <row r="940" spans="1:15" x14ac:dyDescent="0.3">
      <c r="A940" s="17"/>
      <c r="B940" s="17"/>
      <c r="C940" s="20"/>
      <c r="D940" s="17"/>
      <c r="E940" s="17"/>
      <c r="F940" s="20"/>
      <c r="G940" s="17"/>
      <c r="H940" s="21"/>
      <c r="I940" s="21"/>
      <c r="J940" s="18" t="str">
        <f>IF($A940="","",SUMIFS(Issues!$D:$D,Issues!$B:$B,$A940,Issues!$C:$C,$B940))</f>
        <v/>
      </c>
      <c r="K940" s="18" t="str">
        <f t="shared" si="28"/>
        <v/>
      </c>
      <c r="L940" s="18" t="str">
        <f>IF(OR($A940="",$C940=""),"",$C940-Settings!$B$4)</f>
        <v/>
      </c>
      <c r="M940" s="18" t="str">
        <f>IF($A940="","",IF(K940&lt;=0,"Nil stock",IF($C940="","OK",IF($C940&lt;Settings!$B$4,"Expired",IF(L940&lt;=Settings!$B$5,"Near expiry","OK")))))</f>
        <v/>
      </c>
      <c r="N940" s="22" t="str">
        <f t="shared" si="29"/>
        <v/>
      </c>
      <c r="O940" s="17"/>
    </row>
    <row r="941" spans="1:15" x14ac:dyDescent="0.3">
      <c r="A941" s="17"/>
      <c r="B941" s="17"/>
      <c r="C941" s="20"/>
      <c r="D941" s="17"/>
      <c r="E941" s="17"/>
      <c r="F941" s="20"/>
      <c r="G941" s="17"/>
      <c r="H941" s="21"/>
      <c r="I941" s="21"/>
      <c r="J941" s="18" t="str">
        <f>IF($A941="","",SUMIFS(Issues!$D:$D,Issues!$B:$B,$A941,Issues!$C:$C,$B941))</f>
        <v/>
      </c>
      <c r="K941" s="18" t="str">
        <f t="shared" si="28"/>
        <v/>
      </c>
      <c r="L941" s="18" t="str">
        <f>IF(OR($A941="",$C941=""),"",$C941-Settings!$B$4)</f>
        <v/>
      </c>
      <c r="M941" s="18" t="str">
        <f>IF($A941="","",IF(K941&lt;=0,"Nil stock",IF($C941="","OK",IF($C941&lt;Settings!$B$4,"Expired",IF(L941&lt;=Settings!$B$5,"Near expiry","OK")))))</f>
        <v/>
      </c>
      <c r="N941" s="22" t="str">
        <f t="shared" si="29"/>
        <v/>
      </c>
      <c r="O941" s="17"/>
    </row>
    <row r="942" spans="1:15" x14ac:dyDescent="0.3">
      <c r="A942" s="17"/>
      <c r="B942" s="17"/>
      <c r="C942" s="20"/>
      <c r="D942" s="17"/>
      <c r="E942" s="17"/>
      <c r="F942" s="20"/>
      <c r="G942" s="17"/>
      <c r="H942" s="21"/>
      <c r="I942" s="21"/>
      <c r="J942" s="18" t="str">
        <f>IF($A942="","",SUMIFS(Issues!$D:$D,Issues!$B:$B,$A942,Issues!$C:$C,$B942))</f>
        <v/>
      </c>
      <c r="K942" s="18" t="str">
        <f t="shared" si="28"/>
        <v/>
      </c>
      <c r="L942" s="18" t="str">
        <f>IF(OR($A942="",$C942=""),"",$C942-Settings!$B$4)</f>
        <v/>
      </c>
      <c r="M942" s="18" t="str">
        <f>IF($A942="","",IF(K942&lt;=0,"Nil stock",IF($C942="","OK",IF($C942&lt;Settings!$B$4,"Expired",IF(L942&lt;=Settings!$B$5,"Near expiry","OK")))))</f>
        <v/>
      </c>
      <c r="N942" s="22" t="str">
        <f t="shared" si="29"/>
        <v/>
      </c>
      <c r="O942" s="17"/>
    </row>
    <row r="943" spans="1:15" x14ac:dyDescent="0.3">
      <c r="A943" s="17"/>
      <c r="B943" s="17"/>
      <c r="C943" s="20"/>
      <c r="D943" s="17"/>
      <c r="E943" s="17"/>
      <c r="F943" s="20"/>
      <c r="G943" s="17"/>
      <c r="H943" s="21"/>
      <c r="I943" s="21"/>
      <c r="J943" s="18" t="str">
        <f>IF($A943="","",SUMIFS(Issues!$D:$D,Issues!$B:$B,$A943,Issues!$C:$C,$B943))</f>
        <v/>
      </c>
      <c r="K943" s="18" t="str">
        <f t="shared" si="28"/>
        <v/>
      </c>
      <c r="L943" s="18" t="str">
        <f>IF(OR($A943="",$C943=""),"",$C943-Settings!$B$4)</f>
        <v/>
      </c>
      <c r="M943" s="18" t="str">
        <f>IF($A943="","",IF(K943&lt;=0,"Nil stock",IF($C943="","OK",IF($C943&lt;Settings!$B$4,"Expired",IF(L943&lt;=Settings!$B$5,"Near expiry","OK")))))</f>
        <v/>
      </c>
      <c r="N943" s="22" t="str">
        <f t="shared" si="29"/>
        <v/>
      </c>
      <c r="O943" s="17"/>
    </row>
    <row r="944" spans="1:15" x14ac:dyDescent="0.3">
      <c r="A944" s="17"/>
      <c r="B944" s="17"/>
      <c r="C944" s="20"/>
      <c r="D944" s="17"/>
      <c r="E944" s="17"/>
      <c r="F944" s="20"/>
      <c r="G944" s="17"/>
      <c r="H944" s="21"/>
      <c r="I944" s="21"/>
      <c r="J944" s="18" t="str">
        <f>IF($A944="","",SUMIFS(Issues!$D:$D,Issues!$B:$B,$A944,Issues!$C:$C,$B944))</f>
        <v/>
      </c>
      <c r="K944" s="18" t="str">
        <f t="shared" si="28"/>
        <v/>
      </c>
      <c r="L944" s="18" t="str">
        <f>IF(OR($A944="",$C944=""),"",$C944-Settings!$B$4)</f>
        <v/>
      </c>
      <c r="M944" s="18" t="str">
        <f>IF($A944="","",IF(K944&lt;=0,"Nil stock",IF($C944="","OK",IF($C944&lt;Settings!$B$4,"Expired",IF(L944&lt;=Settings!$B$5,"Near expiry","OK")))))</f>
        <v/>
      </c>
      <c r="N944" s="22" t="str">
        <f t="shared" si="29"/>
        <v/>
      </c>
      <c r="O944" s="17"/>
    </row>
    <row r="945" spans="1:15" x14ac:dyDescent="0.3">
      <c r="A945" s="17"/>
      <c r="B945" s="17"/>
      <c r="C945" s="20"/>
      <c r="D945" s="17"/>
      <c r="E945" s="17"/>
      <c r="F945" s="20"/>
      <c r="G945" s="17"/>
      <c r="H945" s="21"/>
      <c r="I945" s="21"/>
      <c r="J945" s="18" t="str">
        <f>IF($A945="","",SUMIFS(Issues!$D:$D,Issues!$B:$B,$A945,Issues!$C:$C,$B945))</f>
        <v/>
      </c>
      <c r="K945" s="18" t="str">
        <f t="shared" si="28"/>
        <v/>
      </c>
      <c r="L945" s="18" t="str">
        <f>IF(OR($A945="",$C945=""),"",$C945-Settings!$B$4)</f>
        <v/>
      </c>
      <c r="M945" s="18" t="str">
        <f>IF($A945="","",IF(K945&lt;=0,"Nil stock",IF($C945="","OK",IF($C945&lt;Settings!$B$4,"Expired",IF(L945&lt;=Settings!$B$5,"Near expiry","OK")))))</f>
        <v/>
      </c>
      <c r="N945" s="22" t="str">
        <f t="shared" si="29"/>
        <v/>
      </c>
      <c r="O945" s="17"/>
    </row>
    <row r="946" spans="1:15" x14ac:dyDescent="0.3">
      <c r="A946" s="17"/>
      <c r="B946" s="17"/>
      <c r="C946" s="20"/>
      <c r="D946" s="17"/>
      <c r="E946" s="17"/>
      <c r="F946" s="20"/>
      <c r="G946" s="17"/>
      <c r="H946" s="21"/>
      <c r="I946" s="21"/>
      <c r="J946" s="18" t="str">
        <f>IF($A946="","",SUMIFS(Issues!$D:$D,Issues!$B:$B,$A946,Issues!$C:$C,$B946))</f>
        <v/>
      </c>
      <c r="K946" s="18" t="str">
        <f t="shared" si="28"/>
        <v/>
      </c>
      <c r="L946" s="18" t="str">
        <f>IF(OR($A946="",$C946=""),"",$C946-Settings!$B$4)</f>
        <v/>
      </c>
      <c r="M946" s="18" t="str">
        <f>IF($A946="","",IF(K946&lt;=0,"Nil stock",IF($C946="","OK",IF($C946&lt;Settings!$B$4,"Expired",IF(L946&lt;=Settings!$B$5,"Near expiry","OK")))))</f>
        <v/>
      </c>
      <c r="N946" s="22" t="str">
        <f t="shared" si="29"/>
        <v/>
      </c>
      <c r="O946" s="17"/>
    </row>
    <row r="947" spans="1:15" x14ac:dyDescent="0.3">
      <c r="A947" s="17"/>
      <c r="B947" s="17"/>
      <c r="C947" s="20"/>
      <c r="D947" s="17"/>
      <c r="E947" s="17"/>
      <c r="F947" s="20"/>
      <c r="G947" s="17"/>
      <c r="H947" s="21"/>
      <c r="I947" s="21"/>
      <c r="J947" s="18" t="str">
        <f>IF($A947="","",SUMIFS(Issues!$D:$D,Issues!$B:$B,$A947,Issues!$C:$C,$B947))</f>
        <v/>
      </c>
      <c r="K947" s="18" t="str">
        <f t="shared" si="28"/>
        <v/>
      </c>
      <c r="L947" s="18" t="str">
        <f>IF(OR($A947="",$C947=""),"",$C947-Settings!$B$4)</f>
        <v/>
      </c>
      <c r="M947" s="18" t="str">
        <f>IF($A947="","",IF(K947&lt;=0,"Nil stock",IF($C947="","OK",IF($C947&lt;Settings!$B$4,"Expired",IF(L947&lt;=Settings!$B$5,"Near expiry","OK")))))</f>
        <v/>
      </c>
      <c r="N947" s="22" t="str">
        <f t="shared" si="29"/>
        <v/>
      </c>
      <c r="O947" s="17"/>
    </row>
    <row r="948" spans="1:15" x14ac:dyDescent="0.3">
      <c r="A948" s="17"/>
      <c r="B948" s="17"/>
      <c r="C948" s="20"/>
      <c r="D948" s="17"/>
      <c r="E948" s="17"/>
      <c r="F948" s="20"/>
      <c r="G948" s="17"/>
      <c r="H948" s="21"/>
      <c r="I948" s="21"/>
      <c r="J948" s="18" t="str">
        <f>IF($A948="","",SUMIFS(Issues!$D:$D,Issues!$B:$B,$A948,Issues!$C:$C,$B948))</f>
        <v/>
      </c>
      <c r="K948" s="18" t="str">
        <f t="shared" si="28"/>
        <v/>
      </c>
      <c r="L948" s="18" t="str">
        <f>IF(OR($A948="",$C948=""),"",$C948-Settings!$B$4)</f>
        <v/>
      </c>
      <c r="M948" s="18" t="str">
        <f>IF($A948="","",IF(K948&lt;=0,"Nil stock",IF($C948="","OK",IF($C948&lt;Settings!$B$4,"Expired",IF(L948&lt;=Settings!$B$5,"Near expiry","OK")))))</f>
        <v/>
      </c>
      <c r="N948" s="22" t="str">
        <f t="shared" si="29"/>
        <v/>
      </c>
      <c r="O948" s="17"/>
    </row>
    <row r="949" spans="1:15" x14ac:dyDescent="0.3">
      <c r="A949" s="17"/>
      <c r="B949" s="17"/>
      <c r="C949" s="20"/>
      <c r="D949" s="17"/>
      <c r="E949" s="17"/>
      <c r="F949" s="20"/>
      <c r="G949" s="17"/>
      <c r="H949" s="21"/>
      <c r="I949" s="21"/>
      <c r="J949" s="18" t="str">
        <f>IF($A949="","",SUMIFS(Issues!$D:$D,Issues!$B:$B,$A949,Issues!$C:$C,$B949))</f>
        <v/>
      </c>
      <c r="K949" s="18" t="str">
        <f t="shared" si="28"/>
        <v/>
      </c>
      <c r="L949" s="18" t="str">
        <f>IF(OR($A949="",$C949=""),"",$C949-Settings!$B$4)</f>
        <v/>
      </c>
      <c r="M949" s="18" t="str">
        <f>IF($A949="","",IF(K949&lt;=0,"Nil stock",IF($C949="","OK",IF($C949&lt;Settings!$B$4,"Expired",IF(L949&lt;=Settings!$B$5,"Near expiry","OK")))))</f>
        <v/>
      </c>
      <c r="N949" s="22" t="str">
        <f t="shared" si="29"/>
        <v/>
      </c>
      <c r="O949" s="17"/>
    </row>
    <row r="950" spans="1:15" x14ac:dyDescent="0.3">
      <c r="A950" s="17"/>
      <c r="B950" s="17"/>
      <c r="C950" s="20"/>
      <c r="D950" s="17"/>
      <c r="E950" s="17"/>
      <c r="F950" s="20"/>
      <c r="G950" s="17"/>
      <c r="H950" s="21"/>
      <c r="I950" s="21"/>
      <c r="J950" s="18" t="str">
        <f>IF($A950="","",SUMIFS(Issues!$D:$D,Issues!$B:$B,$A950,Issues!$C:$C,$B950))</f>
        <v/>
      </c>
      <c r="K950" s="18" t="str">
        <f t="shared" si="28"/>
        <v/>
      </c>
      <c r="L950" s="18" t="str">
        <f>IF(OR($A950="",$C950=""),"",$C950-Settings!$B$4)</f>
        <v/>
      </c>
      <c r="M950" s="18" t="str">
        <f>IF($A950="","",IF(K950&lt;=0,"Nil stock",IF($C950="","OK",IF($C950&lt;Settings!$B$4,"Expired",IF(L950&lt;=Settings!$B$5,"Near expiry","OK")))))</f>
        <v/>
      </c>
      <c r="N950" s="22" t="str">
        <f t="shared" si="29"/>
        <v/>
      </c>
      <c r="O950" s="17"/>
    </row>
    <row r="951" spans="1:15" x14ac:dyDescent="0.3">
      <c r="A951" s="17"/>
      <c r="B951" s="17"/>
      <c r="C951" s="20"/>
      <c r="D951" s="17"/>
      <c r="E951" s="17"/>
      <c r="F951" s="20"/>
      <c r="G951" s="17"/>
      <c r="H951" s="21"/>
      <c r="I951" s="21"/>
      <c r="J951" s="18" t="str">
        <f>IF($A951="","",SUMIFS(Issues!$D:$D,Issues!$B:$B,$A951,Issues!$C:$C,$B951))</f>
        <v/>
      </c>
      <c r="K951" s="18" t="str">
        <f t="shared" si="28"/>
        <v/>
      </c>
      <c r="L951" s="18" t="str">
        <f>IF(OR($A951="",$C951=""),"",$C951-Settings!$B$4)</f>
        <v/>
      </c>
      <c r="M951" s="18" t="str">
        <f>IF($A951="","",IF(K951&lt;=0,"Nil stock",IF($C951="","OK",IF($C951&lt;Settings!$B$4,"Expired",IF(L951&lt;=Settings!$B$5,"Near expiry","OK")))))</f>
        <v/>
      </c>
      <c r="N951" s="22" t="str">
        <f t="shared" si="29"/>
        <v/>
      </c>
      <c r="O951" s="17"/>
    </row>
    <row r="952" spans="1:15" x14ac:dyDescent="0.3">
      <c r="A952" s="17"/>
      <c r="B952" s="17"/>
      <c r="C952" s="20"/>
      <c r="D952" s="17"/>
      <c r="E952" s="17"/>
      <c r="F952" s="20"/>
      <c r="G952" s="17"/>
      <c r="H952" s="21"/>
      <c r="I952" s="21"/>
      <c r="J952" s="18" t="str">
        <f>IF($A952="","",SUMIFS(Issues!$D:$D,Issues!$B:$B,$A952,Issues!$C:$C,$B952))</f>
        <v/>
      </c>
      <c r="K952" s="18" t="str">
        <f t="shared" si="28"/>
        <v/>
      </c>
      <c r="L952" s="18" t="str">
        <f>IF(OR($A952="",$C952=""),"",$C952-Settings!$B$4)</f>
        <v/>
      </c>
      <c r="M952" s="18" t="str">
        <f>IF($A952="","",IF(K952&lt;=0,"Nil stock",IF($C952="","OK",IF($C952&lt;Settings!$B$4,"Expired",IF(L952&lt;=Settings!$B$5,"Near expiry","OK")))))</f>
        <v/>
      </c>
      <c r="N952" s="22" t="str">
        <f t="shared" si="29"/>
        <v/>
      </c>
      <c r="O952" s="17"/>
    </row>
    <row r="953" spans="1:15" x14ac:dyDescent="0.3">
      <c r="A953" s="17"/>
      <c r="B953" s="17"/>
      <c r="C953" s="20"/>
      <c r="D953" s="17"/>
      <c r="E953" s="17"/>
      <c r="F953" s="20"/>
      <c r="G953" s="17"/>
      <c r="H953" s="21"/>
      <c r="I953" s="21"/>
      <c r="J953" s="18" t="str">
        <f>IF($A953="","",SUMIFS(Issues!$D:$D,Issues!$B:$B,$A953,Issues!$C:$C,$B953))</f>
        <v/>
      </c>
      <c r="K953" s="18" t="str">
        <f t="shared" si="28"/>
        <v/>
      </c>
      <c r="L953" s="18" t="str">
        <f>IF(OR($A953="",$C953=""),"",$C953-Settings!$B$4)</f>
        <v/>
      </c>
      <c r="M953" s="18" t="str">
        <f>IF($A953="","",IF(K953&lt;=0,"Nil stock",IF($C953="","OK",IF($C953&lt;Settings!$B$4,"Expired",IF(L953&lt;=Settings!$B$5,"Near expiry","OK")))))</f>
        <v/>
      </c>
      <c r="N953" s="22" t="str">
        <f t="shared" si="29"/>
        <v/>
      </c>
      <c r="O953" s="17"/>
    </row>
    <row r="954" spans="1:15" x14ac:dyDescent="0.3">
      <c r="A954" s="17"/>
      <c r="B954" s="17"/>
      <c r="C954" s="20"/>
      <c r="D954" s="17"/>
      <c r="E954" s="17"/>
      <c r="F954" s="20"/>
      <c r="G954" s="17"/>
      <c r="H954" s="21"/>
      <c r="I954" s="21"/>
      <c r="J954" s="18" t="str">
        <f>IF($A954="","",SUMIFS(Issues!$D:$D,Issues!$B:$B,$A954,Issues!$C:$C,$B954))</f>
        <v/>
      </c>
      <c r="K954" s="18" t="str">
        <f t="shared" si="28"/>
        <v/>
      </c>
      <c r="L954" s="18" t="str">
        <f>IF(OR($A954="",$C954=""),"",$C954-Settings!$B$4)</f>
        <v/>
      </c>
      <c r="M954" s="18" t="str">
        <f>IF($A954="","",IF(K954&lt;=0,"Nil stock",IF($C954="","OK",IF($C954&lt;Settings!$B$4,"Expired",IF(L954&lt;=Settings!$B$5,"Near expiry","OK")))))</f>
        <v/>
      </c>
      <c r="N954" s="22" t="str">
        <f t="shared" si="29"/>
        <v/>
      </c>
      <c r="O954" s="17"/>
    </row>
    <row r="955" spans="1:15" x14ac:dyDescent="0.3">
      <c r="A955" s="17"/>
      <c r="B955" s="17"/>
      <c r="C955" s="20"/>
      <c r="D955" s="17"/>
      <c r="E955" s="17"/>
      <c r="F955" s="20"/>
      <c r="G955" s="17"/>
      <c r="H955" s="21"/>
      <c r="I955" s="21"/>
      <c r="J955" s="18" t="str">
        <f>IF($A955="","",SUMIFS(Issues!$D:$D,Issues!$B:$B,$A955,Issues!$C:$C,$B955))</f>
        <v/>
      </c>
      <c r="K955" s="18" t="str">
        <f t="shared" si="28"/>
        <v/>
      </c>
      <c r="L955" s="18" t="str">
        <f>IF(OR($A955="",$C955=""),"",$C955-Settings!$B$4)</f>
        <v/>
      </c>
      <c r="M955" s="18" t="str">
        <f>IF($A955="","",IF(K955&lt;=0,"Nil stock",IF($C955="","OK",IF($C955&lt;Settings!$B$4,"Expired",IF(L955&lt;=Settings!$B$5,"Near expiry","OK")))))</f>
        <v/>
      </c>
      <c r="N955" s="22" t="str">
        <f t="shared" si="29"/>
        <v/>
      </c>
      <c r="O955" s="17"/>
    </row>
    <row r="956" spans="1:15" x14ac:dyDescent="0.3">
      <c r="A956" s="17"/>
      <c r="B956" s="17"/>
      <c r="C956" s="20"/>
      <c r="D956" s="17"/>
      <c r="E956" s="17"/>
      <c r="F956" s="20"/>
      <c r="G956" s="17"/>
      <c r="H956" s="21"/>
      <c r="I956" s="21"/>
      <c r="J956" s="18" t="str">
        <f>IF($A956="","",SUMIFS(Issues!$D:$D,Issues!$B:$B,$A956,Issues!$C:$C,$B956))</f>
        <v/>
      </c>
      <c r="K956" s="18" t="str">
        <f t="shared" si="28"/>
        <v/>
      </c>
      <c r="L956" s="18" t="str">
        <f>IF(OR($A956="",$C956=""),"",$C956-Settings!$B$4)</f>
        <v/>
      </c>
      <c r="M956" s="18" t="str">
        <f>IF($A956="","",IF(K956&lt;=0,"Nil stock",IF($C956="","OK",IF($C956&lt;Settings!$B$4,"Expired",IF(L956&lt;=Settings!$B$5,"Near expiry","OK")))))</f>
        <v/>
      </c>
      <c r="N956" s="22" t="str">
        <f t="shared" si="29"/>
        <v/>
      </c>
      <c r="O956" s="17"/>
    </row>
    <row r="957" spans="1:15" x14ac:dyDescent="0.3">
      <c r="A957" s="17"/>
      <c r="B957" s="17"/>
      <c r="C957" s="20"/>
      <c r="D957" s="17"/>
      <c r="E957" s="17"/>
      <c r="F957" s="20"/>
      <c r="G957" s="17"/>
      <c r="H957" s="21"/>
      <c r="I957" s="21"/>
      <c r="J957" s="18" t="str">
        <f>IF($A957="","",SUMIFS(Issues!$D:$D,Issues!$B:$B,$A957,Issues!$C:$C,$B957))</f>
        <v/>
      </c>
      <c r="K957" s="18" t="str">
        <f t="shared" si="28"/>
        <v/>
      </c>
      <c r="L957" s="18" t="str">
        <f>IF(OR($A957="",$C957=""),"",$C957-Settings!$B$4)</f>
        <v/>
      </c>
      <c r="M957" s="18" t="str">
        <f>IF($A957="","",IF(K957&lt;=0,"Nil stock",IF($C957="","OK",IF($C957&lt;Settings!$B$4,"Expired",IF(L957&lt;=Settings!$B$5,"Near expiry","OK")))))</f>
        <v/>
      </c>
      <c r="N957" s="22" t="str">
        <f t="shared" si="29"/>
        <v/>
      </c>
      <c r="O957" s="17"/>
    </row>
    <row r="958" spans="1:15" x14ac:dyDescent="0.3">
      <c r="A958" s="17"/>
      <c r="B958" s="17"/>
      <c r="C958" s="20"/>
      <c r="D958" s="17"/>
      <c r="E958" s="17"/>
      <c r="F958" s="20"/>
      <c r="G958" s="17"/>
      <c r="H958" s="21"/>
      <c r="I958" s="21"/>
      <c r="J958" s="18" t="str">
        <f>IF($A958="","",SUMIFS(Issues!$D:$D,Issues!$B:$B,$A958,Issues!$C:$C,$B958))</f>
        <v/>
      </c>
      <c r="K958" s="18" t="str">
        <f t="shared" si="28"/>
        <v/>
      </c>
      <c r="L958" s="18" t="str">
        <f>IF(OR($A958="",$C958=""),"",$C958-Settings!$B$4)</f>
        <v/>
      </c>
      <c r="M958" s="18" t="str">
        <f>IF($A958="","",IF(K958&lt;=0,"Nil stock",IF($C958="","OK",IF($C958&lt;Settings!$B$4,"Expired",IF(L958&lt;=Settings!$B$5,"Near expiry","OK")))))</f>
        <v/>
      </c>
      <c r="N958" s="22" t="str">
        <f t="shared" si="29"/>
        <v/>
      </c>
      <c r="O958" s="17"/>
    </row>
    <row r="959" spans="1:15" x14ac:dyDescent="0.3">
      <c r="A959" s="17"/>
      <c r="B959" s="17"/>
      <c r="C959" s="20"/>
      <c r="D959" s="17"/>
      <c r="E959" s="17"/>
      <c r="F959" s="20"/>
      <c r="G959" s="17"/>
      <c r="H959" s="21"/>
      <c r="I959" s="21"/>
      <c r="J959" s="18" t="str">
        <f>IF($A959="","",SUMIFS(Issues!$D:$D,Issues!$B:$B,$A959,Issues!$C:$C,$B959))</f>
        <v/>
      </c>
      <c r="K959" s="18" t="str">
        <f t="shared" si="28"/>
        <v/>
      </c>
      <c r="L959" s="18" t="str">
        <f>IF(OR($A959="",$C959=""),"",$C959-Settings!$B$4)</f>
        <v/>
      </c>
      <c r="M959" s="18" t="str">
        <f>IF($A959="","",IF(K959&lt;=0,"Nil stock",IF($C959="","OK",IF($C959&lt;Settings!$B$4,"Expired",IF(L959&lt;=Settings!$B$5,"Near expiry","OK")))))</f>
        <v/>
      </c>
      <c r="N959" s="22" t="str">
        <f t="shared" si="29"/>
        <v/>
      </c>
      <c r="O959" s="17"/>
    </row>
    <row r="960" spans="1:15" x14ac:dyDescent="0.3">
      <c r="A960" s="17"/>
      <c r="B960" s="17"/>
      <c r="C960" s="20"/>
      <c r="D960" s="17"/>
      <c r="E960" s="17"/>
      <c r="F960" s="20"/>
      <c r="G960" s="17"/>
      <c r="H960" s="21"/>
      <c r="I960" s="21"/>
      <c r="J960" s="18" t="str">
        <f>IF($A960="","",SUMIFS(Issues!$D:$D,Issues!$B:$B,$A960,Issues!$C:$C,$B960))</f>
        <v/>
      </c>
      <c r="K960" s="18" t="str">
        <f t="shared" si="28"/>
        <v/>
      </c>
      <c r="L960" s="18" t="str">
        <f>IF(OR($A960="",$C960=""),"",$C960-Settings!$B$4)</f>
        <v/>
      </c>
      <c r="M960" s="18" t="str">
        <f>IF($A960="","",IF(K960&lt;=0,"Nil stock",IF($C960="","OK",IF($C960&lt;Settings!$B$4,"Expired",IF(L960&lt;=Settings!$B$5,"Near expiry","OK")))))</f>
        <v/>
      </c>
      <c r="N960" s="22" t="str">
        <f t="shared" si="29"/>
        <v/>
      </c>
      <c r="O960" s="17"/>
    </row>
    <row r="961" spans="1:15" x14ac:dyDescent="0.3">
      <c r="A961" s="17"/>
      <c r="B961" s="17"/>
      <c r="C961" s="20"/>
      <c r="D961" s="17"/>
      <c r="E961" s="17"/>
      <c r="F961" s="20"/>
      <c r="G961" s="17"/>
      <c r="H961" s="21"/>
      <c r="I961" s="21"/>
      <c r="J961" s="18" t="str">
        <f>IF($A961="","",SUMIFS(Issues!$D:$D,Issues!$B:$B,$A961,Issues!$C:$C,$B961))</f>
        <v/>
      </c>
      <c r="K961" s="18" t="str">
        <f t="shared" si="28"/>
        <v/>
      </c>
      <c r="L961" s="18" t="str">
        <f>IF(OR($A961="",$C961=""),"",$C961-Settings!$B$4)</f>
        <v/>
      </c>
      <c r="M961" s="18" t="str">
        <f>IF($A961="","",IF(K961&lt;=0,"Nil stock",IF($C961="","OK",IF($C961&lt;Settings!$B$4,"Expired",IF(L961&lt;=Settings!$B$5,"Near expiry","OK")))))</f>
        <v/>
      </c>
      <c r="N961" s="22" t="str">
        <f t="shared" si="29"/>
        <v/>
      </c>
      <c r="O961" s="17"/>
    </row>
    <row r="962" spans="1:15" x14ac:dyDescent="0.3">
      <c r="A962" s="17"/>
      <c r="B962" s="17"/>
      <c r="C962" s="20"/>
      <c r="D962" s="17"/>
      <c r="E962" s="17"/>
      <c r="F962" s="20"/>
      <c r="G962" s="17"/>
      <c r="H962" s="21"/>
      <c r="I962" s="21"/>
      <c r="J962" s="18" t="str">
        <f>IF($A962="","",SUMIFS(Issues!$D:$D,Issues!$B:$B,$A962,Issues!$C:$C,$B962))</f>
        <v/>
      </c>
      <c r="K962" s="18" t="str">
        <f t="shared" si="28"/>
        <v/>
      </c>
      <c r="L962" s="18" t="str">
        <f>IF(OR($A962="",$C962=""),"",$C962-Settings!$B$4)</f>
        <v/>
      </c>
      <c r="M962" s="18" t="str">
        <f>IF($A962="","",IF(K962&lt;=0,"Nil stock",IF($C962="","OK",IF($C962&lt;Settings!$B$4,"Expired",IF(L962&lt;=Settings!$B$5,"Near expiry","OK")))))</f>
        <v/>
      </c>
      <c r="N962" s="22" t="str">
        <f t="shared" si="29"/>
        <v/>
      </c>
      <c r="O962" s="17"/>
    </row>
    <row r="963" spans="1:15" x14ac:dyDescent="0.3">
      <c r="A963" s="17"/>
      <c r="B963" s="17"/>
      <c r="C963" s="20"/>
      <c r="D963" s="17"/>
      <c r="E963" s="17"/>
      <c r="F963" s="20"/>
      <c r="G963" s="17"/>
      <c r="H963" s="21"/>
      <c r="I963" s="21"/>
      <c r="J963" s="18" t="str">
        <f>IF($A963="","",SUMIFS(Issues!$D:$D,Issues!$B:$B,$A963,Issues!$C:$C,$B963))</f>
        <v/>
      </c>
      <c r="K963" s="18" t="str">
        <f t="shared" si="28"/>
        <v/>
      </c>
      <c r="L963" s="18" t="str">
        <f>IF(OR($A963="",$C963=""),"",$C963-Settings!$B$4)</f>
        <v/>
      </c>
      <c r="M963" s="18" t="str">
        <f>IF($A963="","",IF(K963&lt;=0,"Nil stock",IF($C963="","OK",IF($C963&lt;Settings!$B$4,"Expired",IF(L963&lt;=Settings!$B$5,"Near expiry","OK")))))</f>
        <v/>
      </c>
      <c r="N963" s="22" t="str">
        <f t="shared" si="29"/>
        <v/>
      </c>
      <c r="O963" s="17"/>
    </row>
    <row r="964" spans="1:15" x14ac:dyDescent="0.3">
      <c r="A964" s="17"/>
      <c r="B964" s="17"/>
      <c r="C964" s="20"/>
      <c r="D964" s="17"/>
      <c r="E964" s="17"/>
      <c r="F964" s="20"/>
      <c r="G964" s="17"/>
      <c r="H964" s="21"/>
      <c r="I964" s="21"/>
      <c r="J964" s="18" t="str">
        <f>IF($A964="","",SUMIFS(Issues!$D:$D,Issues!$B:$B,$A964,Issues!$C:$C,$B964))</f>
        <v/>
      </c>
      <c r="K964" s="18" t="str">
        <f t="shared" ref="K964:K1027" si="30">IF($A964="","",N($G964)-J964)</f>
        <v/>
      </c>
      <c r="L964" s="18" t="str">
        <f>IF(OR($A964="",$C964=""),"",$C964-Settings!$B$4)</f>
        <v/>
      </c>
      <c r="M964" s="18" t="str">
        <f>IF($A964="","",IF(K964&lt;=0,"Nil stock",IF($C964="","OK",IF($C964&lt;Settings!$B$4,"Expired",IF(L964&lt;=Settings!$B$5,"Near expiry","OK")))))</f>
        <v/>
      </c>
      <c r="N964" s="22" t="str">
        <f t="shared" ref="N964:N1027" si="31">IF($A964="","",MAX(0,K964)*N($H964))</f>
        <v/>
      </c>
      <c r="O964" s="17"/>
    </row>
    <row r="965" spans="1:15" x14ac:dyDescent="0.3">
      <c r="A965" s="17"/>
      <c r="B965" s="17"/>
      <c r="C965" s="20"/>
      <c r="D965" s="17"/>
      <c r="E965" s="17"/>
      <c r="F965" s="20"/>
      <c r="G965" s="17"/>
      <c r="H965" s="21"/>
      <c r="I965" s="21"/>
      <c r="J965" s="18" t="str">
        <f>IF($A965="","",SUMIFS(Issues!$D:$D,Issues!$B:$B,$A965,Issues!$C:$C,$B965))</f>
        <v/>
      </c>
      <c r="K965" s="18" t="str">
        <f t="shared" si="30"/>
        <v/>
      </c>
      <c r="L965" s="18" t="str">
        <f>IF(OR($A965="",$C965=""),"",$C965-Settings!$B$4)</f>
        <v/>
      </c>
      <c r="M965" s="18" t="str">
        <f>IF($A965="","",IF(K965&lt;=0,"Nil stock",IF($C965="","OK",IF($C965&lt;Settings!$B$4,"Expired",IF(L965&lt;=Settings!$B$5,"Near expiry","OK")))))</f>
        <v/>
      </c>
      <c r="N965" s="22" t="str">
        <f t="shared" si="31"/>
        <v/>
      </c>
      <c r="O965" s="17"/>
    </row>
    <row r="966" spans="1:15" x14ac:dyDescent="0.3">
      <c r="A966" s="17"/>
      <c r="B966" s="17"/>
      <c r="C966" s="20"/>
      <c r="D966" s="17"/>
      <c r="E966" s="17"/>
      <c r="F966" s="20"/>
      <c r="G966" s="17"/>
      <c r="H966" s="21"/>
      <c r="I966" s="21"/>
      <c r="J966" s="18" t="str">
        <f>IF($A966="","",SUMIFS(Issues!$D:$D,Issues!$B:$B,$A966,Issues!$C:$C,$B966))</f>
        <v/>
      </c>
      <c r="K966" s="18" t="str">
        <f t="shared" si="30"/>
        <v/>
      </c>
      <c r="L966" s="18" t="str">
        <f>IF(OR($A966="",$C966=""),"",$C966-Settings!$B$4)</f>
        <v/>
      </c>
      <c r="M966" s="18" t="str">
        <f>IF($A966="","",IF(K966&lt;=0,"Nil stock",IF($C966="","OK",IF($C966&lt;Settings!$B$4,"Expired",IF(L966&lt;=Settings!$B$5,"Near expiry","OK")))))</f>
        <v/>
      </c>
      <c r="N966" s="22" t="str">
        <f t="shared" si="31"/>
        <v/>
      </c>
      <c r="O966" s="17"/>
    </row>
    <row r="967" spans="1:15" x14ac:dyDescent="0.3">
      <c r="A967" s="17"/>
      <c r="B967" s="17"/>
      <c r="C967" s="20"/>
      <c r="D967" s="17"/>
      <c r="E967" s="17"/>
      <c r="F967" s="20"/>
      <c r="G967" s="17"/>
      <c r="H967" s="21"/>
      <c r="I967" s="21"/>
      <c r="J967" s="18" t="str">
        <f>IF($A967="","",SUMIFS(Issues!$D:$D,Issues!$B:$B,$A967,Issues!$C:$C,$B967))</f>
        <v/>
      </c>
      <c r="K967" s="18" t="str">
        <f t="shared" si="30"/>
        <v/>
      </c>
      <c r="L967" s="18" t="str">
        <f>IF(OR($A967="",$C967=""),"",$C967-Settings!$B$4)</f>
        <v/>
      </c>
      <c r="M967" s="18" t="str">
        <f>IF($A967="","",IF(K967&lt;=0,"Nil stock",IF($C967="","OK",IF($C967&lt;Settings!$B$4,"Expired",IF(L967&lt;=Settings!$B$5,"Near expiry","OK")))))</f>
        <v/>
      </c>
      <c r="N967" s="22" t="str">
        <f t="shared" si="31"/>
        <v/>
      </c>
      <c r="O967" s="17"/>
    </row>
    <row r="968" spans="1:15" x14ac:dyDescent="0.3">
      <c r="A968" s="17"/>
      <c r="B968" s="17"/>
      <c r="C968" s="20"/>
      <c r="D968" s="17"/>
      <c r="E968" s="17"/>
      <c r="F968" s="20"/>
      <c r="G968" s="17"/>
      <c r="H968" s="21"/>
      <c r="I968" s="21"/>
      <c r="J968" s="18" t="str">
        <f>IF($A968="","",SUMIFS(Issues!$D:$D,Issues!$B:$B,$A968,Issues!$C:$C,$B968))</f>
        <v/>
      </c>
      <c r="K968" s="18" t="str">
        <f t="shared" si="30"/>
        <v/>
      </c>
      <c r="L968" s="18" t="str">
        <f>IF(OR($A968="",$C968=""),"",$C968-Settings!$B$4)</f>
        <v/>
      </c>
      <c r="M968" s="18" t="str">
        <f>IF($A968="","",IF(K968&lt;=0,"Nil stock",IF($C968="","OK",IF($C968&lt;Settings!$B$4,"Expired",IF(L968&lt;=Settings!$B$5,"Near expiry","OK")))))</f>
        <v/>
      </c>
      <c r="N968" s="22" t="str">
        <f t="shared" si="31"/>
        <v/>
      </c>
      <c r="O968" s="17"/>
    </row>
    <row r="969" spans="1:15" x14ac:dyDescent="0.3">
      <c r="A969" s="17"/>
      <c r="B969" s="17"/>
      <c r="C969" s="20"/>
      <c r="D969" s="17"/>
      <c r="E969" s="17"/>
      <c r="F969" s="20"/>
      <c r="G969" s="17"/>
      <c r="H969" s="21"/>
      <c r="I969" s="21"/>
      <c r="J969" s="18" t="str">
        <f>IF($A969="","",SUMIFS(Issues!$D:$D,Issues!$B:$B,$A969,Issues!$C:$C,$B969))</f>
        <v/>
      </c>
      <c r="K969" s="18" t="str">
        <f t="shared" si="30"/>
        <v/>
      </c>
      <c r="L969" s="18" t="str">
        <f>IF(OR($A969="",$C969=""),"",$C969-Settings!$B$4)</f>
        <v/>
      </c>
      <c r="M969" s="18" t="str">
        <f>IF($A969="","",IF(K969&lt;=0,"Nil stock",IF($C969="","OK",IF($C969&lt;Settings!$B$4,"Expired",IF(L969&lt;=Settings!$B$5,"Near expiry","OK")))))</f>
        <v/>
      </c>
      <c r="N969" s="22" t="str">
        <f t="shared" si="31"/>
        <v/>
      </c>
      <c r="O969" s="17"/>
    </row>
    <row r="970" spans="1:15" x14ac:dyDescent="0.3">
      <c r="A970" s="17"/>
      <c r="B970" s="17"/>
      <c r="C970" s="20"/>
      <c r="D970" s="17"/>
      <c r="E970" s="17"/>
      <c r="F970" s="20"/>
      <c r="G970" s="17"/>
      <c r="H970" s="21"/>
      <c r="I970" s="21"/>
      <c r="J970" s="18" t="str">
        <f>IF($A970="","",SUMIFS(Issues!$D:$D,Issues!$B:$B,$A970,Issues!$C:$C,$B970))</f>
        <v/>
      </c>
      <c r="K970" s="18" t="str">
        <f t="shared" si="30"/>
        <v/>
      </c>
      <c r="L970" s="18" t="str">
        <f>IF(OR($A970="",$C970=""),"",$C970-Settings!$B$4)</f>
        <v/>
      </c>
      <c r="M970" s="18" t="str">
        <f>IF($A970="","",IF(K970&lt;=0,"Nil stock",IF($C970="","OK",IF($C970&lt;Settings!$B$4,"Expired",IF(L970&lt;=Settings!$B$5,"Near expiry","OK")))))</f>
        <v/>
      </c>
      <c r="N970" s="22" t="str">
        <f t="shared" si="31"/>
        <v/>
      </c>
      <c r="O970" s="17"/>
    </row>
    <row r="971" spans="1:15" x14ac:dyDescent="0.3">
      <c r="A971" s="17"/>
      <c r="B971" s="17"/>
      <c r="C971" s="20"/>
      <c r="D971" s="17"/>
      <c r="E971" s="17"/>
      <c r="F971" s="20"/>
      <c r="G971" s="17"/>
      <c r="H971" s="21"/>
      <c r="I971" s="21"/>
      <c r="J971" s="18" t="str">
        <f>IF($A971="","",SUMIFS(Issues!$D:$D,Issues!$B:$B,$A971,Issues!$C:$C,$B971))</f>
        <v/>
      </c>
      <c r="K971" s="18" t="str">
        <f t="shared" si="30"/>
        <v/>
      </c>
      <c r="L971" s="18" t="str">
        <f>IF(OR($A971="",$C971=""),"",$C971-Settings!$B$4)</f>
        <v/>
      </c>
      <c r="M971" s="18" t="str">
        <f>IF($A971="","",IF(K971&lt;=0,"Nil stock",IF($C971="","OK",IF($C971&lt;Settings!$B$4,"Expired",IF(L971&lt;=Settings!$B$5,"Near expiry","OK")))))</f>
        <v/>
      </c>
      <c r="N971" s="22" t="str">
        <f t="shared" si="31"/>
        <v/>
      </c>
      <c r="O971" s="17"/>
    </row>
    <row r="972" spans="1:15" x14ac:dyDescent="0.3">
      <c r="A972" s="17"/>
      <c r="B972" s="17"/>
      <c r="C972" s="20"/>
      <c r="D972" s="17"/>
      <c r="E972" s="17"/>
      <c r="F972" s="20"/>
      <c r="G972" s="17"/>
      <c r="H972" s="21"/>
      <c r="I972" s="21"/>
      <c r="J972" s="18" t="str">
        <f>IF($A972="","",SUMIFS(Issues!$D:$D,Issues!$B:$B,$A972,Issues!$C:$C,$B972))</f>
        <v/>
      </c>
      <c r="K972" s="18" t="str">
        <f t="shared" si="30"/>
        <v/>
      </c>
      <c r="L972" s="18" t="str">
        <f>IF(OR($A972="",$C972=""),"",$C972-Settings!$B$4)</f>
        <v/>
      </c>
      <c r="M972" s="18" t="str">
        <f>IF($A972="","",IF(K972&lt;=0,"Nil stock",IF($C972="","OK",IF($C972&lt;Settings!$B$4,"Expired",IF(L972&lt;=Settings!$B$5,"Near expiry","OK")))))</f>
        <v/>
      </c>
      <c r="N972" s="22" t="str">
        <f t="shared" si="31"/>
        <v/>
      </c>
      <c r="O972" s="17"/>
    </row>
    <row r="973" spans="1:15" x14ac:dyDescent="0.3">
      <c r="A973" s="17"/>
      <c r="B973" s="17"/>
      <c r="C973" s="20"/>
      <c r="D973" s="17"/>
      <c r="E973" s="17"/>
      <c r="F973" s="20"/>
      <c r="G973" s="17"/>
      <c r="H973" s="21"/>
      <c r="I973" s="21"/>
      <c r="J973" s="18" t="str">
        <f>IF($A973="","",SUMIFS(Issues!$D:$D,Issues!$B:$B,$A973,Issues!$C:$C,$B973))</f>
        <v/>
      </c>
      <c r="K973" s="18" t="str">
        <f t="shared" si="30"/>
        <v/>
      </c>
      <c r="L973" s="18" t="str">
        <f>IF(OR($A973="",$C973=""),"",$C973-Settings!$B$4)</f>
        <v/>
      </c>
      <c r="M973" s="18" t="str">
        <f>IF($A973="","",IF(K973&lt;=0,"Nil stock",IF($C973="","OK",IF($C973&lt;Settings!$B$4,"Expired",IF(L973&lt;=Settings!$B$5,"Near expiry","OK")))))</f>
        <v/>
      </c>
      <c r="N973" s="22" t="str">
        <f t="shared" si="31"/>
        <v/>
      </c>
      <c r="O973" s="17"/>
    </row>
    <row r="974" spans="1:15" x14ac:dyDescent="0.3">
      <c r="A974" s="17"/>
      <c r="B974" s="17"/>
      <c r="C974" s="20"/>
      <c r="D974" s="17"/>
      <c r="E974" s="17"/>
      <c r="F974" s="20"/>
      <c r="G974" s="17"/>
      <c r="H974" s="21"/>
      <c r="I974" s="21"/>
      <c r="J974" s="18" t="str">
        <f>IF($A974="","",SUMIFS(Issues!$D:$D,Issues!$B:$B,$A974,Issues!$C:$C,$B974))</f>
        <v/>
      </c>
      <c r="K974" s="18" t="str">
        <f t="shared" si="30"/>
        <v/>
      </c>
      <c r="L974" s="18" t="str">
        <f>IF(OR($A974="",$C974=""),"",$C974-Settings!$B$4)</f>
        <v/>
      </c>
      <c r="M974" s="18" t="str">
        <f>IF($A974="","",IF(K974&lt;=0,"Nil stock",IF($C974="","OK",IF($C974&lt;Settings!$B$4,"Expired",IF(L974&lt;=Settings!$B$5,"Near expiry","OK")))))</f>
        <v/>
      </c>
      <c r="N974" s="22" t="str">
        <f t="shared" si="31"/>
        <v/>
      </c>
      <c r="O974" s="17"/>
    </row>
    <row r="975" spans="1:15" x14ac:dyDescent="0.3">
      <c r="A975" s="17"/>
      <c r="B975" s="17"/>
      <c r="C975" s="20"/>
      <c r="D975" s="17"/>
      <c r="E975" s="17"/>
      <c r="F975" s="20"/>
      <c r="G975" s="17"/>
      <c r="H975" s="21"/>
      <c r="I975" s="21"/>
      <c r="J975" s="18" t="str">
        <f>IF($A975="","",SUMIFS(Issues!$D:$D,Issues!$B:$B,$A975,Issues!$C:$C,$B975))</f>
        <v/>
      </c>
      <c r="K975" s="18" t="str">
        <f t="shared" si="30"/>
        <v/>
      </c>
      <c r="L975" s="18" t="str">
        <f>IF(OR($A975="",$C975=""),"",$C975-Settings!$B$4)</f>
        <v/>
      </c>
      <c r="M975" s="18" t="str">
        <f>IF($A975="","",IF(K975&lt;=0,"Nil stock",IF($C975="","OK",IF($C975&lt;Settings!$B$4,"Expired",IF(L975&lt;=Settings!$B$5,"Near expiry","OK")))))</f>
        <v/>
      </c>
      <c r="N975" s="22" t="str">
        <f t="shared" si="31"/>
        <v/>
      </c>
      <c r="O975" s="17"/>
    </row>
    <row r="976" spans="1:15" x14ac:dyDescent="0.3">
      <c r="A976" s="17"/>
      <c r="B976" s="17"/>
      <c r="C976" s="20"/>
      <c r="D976" s="17"/>
      <c r="E976" s="17"/>
      <c r="F976" s="20"/>
      <c r="G976" s="17"/>
      <c r="H976" s="21"/>
      <c r="I976" s="21"/>
      <c r="J976" s="18" t="str">
        <f>IF($A976="","",SUMIFS(Issues!$D:$D,Issues!$B:$B,$A976,Issues!$C:$C,$B976))</f>
        <v/>
      </c>
      <c r="K976" s="18" t="str">
        <f t="shared" si="30"/>
        <v/>
      </c>
      <c r="L976" s="18" t="str">
        <f>IF(OR($A976="",$C976=""),"",$C976-Settings!$B$4)</f>
        <v/>
      </c>
      <c r="M976" s="18" t="str">
        <f>IF($A976="","",IF(K976&lt;=0,"Nil stock",IF($C976="","OK",IF($C976&lt;Settings!$B$4,"Expired",IF(L976&lt;=Settings!$B$5,"Near expiry","OK")))))</f>
        <v/>
      </c>
      <c r="N976" s="22" t="str">
        <f t="shared" si="31"/>
        <v/>
      </c>
      <c r="O976" s="17"/>
    </row>
    <row r="977" spans="1:15" x14ac:dyDescent="0.3">
      <c r="A977" s="17"/>
      <c r="B977" s="17"/>
      <c r="C977" s="20"/>
      <c r="D977" s="17"/>
      <c r="E977" s="17"/>
      <c r="F977" s="20"/>
      <c r="G977" s="17"/>
      <c r="H977" s="21"/>
      <c r="I977" s="21"/>
      <c r="J977" s="18" t="str">
        <f>IF($A977="","",SUMIFS(Issues!$D:$D,Issues!$B:$B,$A977,Issues!$C:$C,$B977))</f>
        <v/>
      </c>
      <c r="K977" s="18" t="str">
        <f t="shared" si="30"/>
        <v/>
      </c>
      <c r="L977" s="18" t="str">
        <f>IF(OR($A977="",$C977=""),"",$C977-Settings!$B$4)</f>
        <v/>
      </c>
      <c r="M977" s="18" t="str">
        <f>IF($A977="","",IF(K977&lt;=0,"Nil stock",IF($C977="","OK",IF($C977&lt;Settings!$B$4,"Expired",IF(L977&lt;=Settings!$B$5,"Near expiry","OK")))))</f>
        <v/>
      </c>
      <c r="N977" s="22" t="str">
        <f t="shared" si="31"/>
        <v/>
      </c>
      <c r="O977" s="17"/>
    </row>
    <row r="978" spans="1:15" x14ac:dyDescent="0.3">
      <c r="A978" s="17"/>
      <c r="B978" s="17"/>
      <c r="C978" s="20"/>
      <c r="D978" s="17"/>
      <c r="E978" s="17"/>
      <c r="F978" s="20"/>
      <c r="G978" s="17"/>
      <c r="H978" s="21"/>
      <c r="I978" s="21"/>
      <c r="J978" s="18" t="str">
        <f>IF($A978="","",SUMIFS(Issues!$D:$D,Issues!$B:$B,$A978,Issues!$C:$C,$B978))</f>
        <v/>
      </c>
      <c r="K978" s="18" t="str">
        <f t="shared" si="30"/>
        <v/>
      </c>
      <c r="L978" s="18" t="str">
        <f>IF(OR($A978="",$C978=""),"",$C978-Settings!$B$4)</f>
        <v/>
      </c>
      <c r="M978" s="18" t="str">
        <f>IF($A978="","",IF(K978&lt;=0,"Nil stock",IF($C978="","OK",IF($C978&lt;Settings!$B$4,"Expired",IF(L978&lt;=Settings!$B$5,"Near expiry","OK")))))</f>
        <v/>
      </c>
      <c r="N978" s="22" t="str">
        <f t="shared" si="31"/>
        <v/>
      </c>
      <c r="O978" s="17"/>
    </row>
    <row r="979" spans="1:15" x14ac:dyDescent="0.3">
      <c r="A979" s="17"/>
      <c r="B979" s="17"/>
      <c r="C979" s="20"/>
      <c r="D979" s="17"/>
      <c r="E979" s="17"/>
      <c r="F979" s="20"/>
      <c r="G979" s="17"/>
      <c r="H979" s="21"/>
      <c r="I979" s="21"/>
      <c r="J979" s="18" t="str">
        <f>IF($A979="","",SUMIFS(Issues!$D:$D,Issues!$B:$B,$A979,Issues!$C:$C,$B979))</f>
        <v/>
      </c>
      <c r="K979" s="18" t="str">
        <f t="shared" si="30"/>
        <v/>
      </c>
      <c r="L979" s="18" t="str">
        <f>IF(OR($A979="",$C979=""),"",$C979-Settings!$B$4)</f>
        <v/>
      </c>
      <c r="M979" s="18" t="str">
        <f>IF($A979="","",IF(K979&lt;=0,"Nil stock",IF($C979="","OK",IF($C979&lt;Settings!$B$4,"Expired",IF(L979&lt;=Settings!$B$5,"Near expiry","OK")))))</f>
        <v/>
      </c>
      <c r="N979" s="22" t="str">
        <f t="shared" si="31"/>
        <v/>
      </c>
      <c r="O979" s="17"/>
    </row>
    <row r="980" spans="1:15" x14ac:dyDescent="0.3">
      <c r="A980" s="17"/>
      <c r="B980" s="17"/>
      <c r="C980" s="20"/>
      <c r="D980" s="17"/>
      <c r="E980" s="17"/>
      <c r="F980" s="20"/>
      <c r="G980" s="17"/>
      <c r="H980" s="21"/>
      <c r="I980" s="21"/>
      <c r="J980" s="18" t="str">
        <f>IF($A980="","",SUMIFS(Issues!$D:$D,Issues!$B:$B,$A980,Issues!$C:$C,$B980))</f>
        <v/>
      </c>
      <c r="K980" s="18" t="str">
        <f t="shared" si="30"/>
        <v/>
      </c>
      <c r="L980" s="18" t="str">
        <f>IF(OR($A980="",$C980=""),"",$C980-Settings!$B$4)</f>
        <v/>
      </c>
      <c r="M980" s="18" t="str">
        <f>IF($A980="","",IF(K980&lt;=0,"Nil stock",IF($C980="","OK",IF($C980&lt;Settings!$B$4,"Expired",IF(L980&lt;=Settings!$B$5,"Near expiry","OK")))))</f>
        <v/>
      </c>
      <c r="N980" s="22" t="str">
        <f t="shared" si="31"/>
        <v/>
      </c>
      <c r="O980" s="17"/>
    </row>
    <row r="981" spans="1:15" x14ac:dyDescent="0.3">
      <c r="A981" s="17"/>
      <c r="B981" s="17"/>
      <c r="C981" s="20"/>
      <c r="D981" s="17"/>
      <c r="E981" s="17"/>
      <c r="F981" s="20"/>
      <c r="G981" s="17"/>
      <c r="H981" s="21"/>
      <c r="I981" s="21"/>
      <c r="J981" s="18" t="str">
        <f>IF($A981="","",SUMIFS(Issues!$D:$D,Issues!$B:$B,$A981,Issues!$C:$C,$B981))</f>
        <v/>
      </c>
      <c r="K981" s="18" t="str">
        <f t="shared" si="30"/>
        <v/>
      </c>
      <c r="L981" s="18" t="str">
        <f>IF(OR($A981="",$C981=""),"",$C981-Settings!$B$4)</f>
        <v/>
      </c>
      <c r="M981" s="18" t="str">
        <f>IF($A981="","",IF(K981&lt;=0,"Nil stock",IF($C981="","OK",IF($C981&lt;Settings!$B$4,"Expired",IF(L981&lt;=Settings!$B$5,"Near expiry","OK")))))</f>
        <v/>
      </c>
      <c r="N981" s="22" t="str">
        <f t="shared" si="31"/>
        <v/>
      </c>
      <c r="O981" s="17"/>
    </row>
    <row r="982" spans="1:15" x14ac:dyDescent="0.3">
      <c r="A982" s="17"/>
      <c r="B982" s="17"/>
      <c r="C982" s="20"/>
      <c r="D982" s="17"/>
      <c r="E982" s="17"/>
      <c r="F982" s="20"/>
      <c r="G982" s="17"/>
      <c r="H982" s="21"/>
      <c r="I982" s="21"/>
      <c r="J982" s="18" t="str">
        <f>IF($A982="","",SUMIFS(Issues!$D:$D,Issues!$B:$B,$A982,Issues!$C:$C,$B982))</f>
        <v/>
      </c>
      <c r="K982" s="18" t="str">
        <f t="shared" si="30"/>
        <v/>
      </c>
      <c r="L982" s="18" t="str">
        <f>IF(OR($A982="",$C982=""),"",$C982-Settings!$B$4)</f>
        <v/>
      </c>
      <c r="M982" s="18" t="str">
        <f>IF($A982="","",IF(K982&lt;=0,"Nil stock",IF($C982="","OK",IF($C982&lt;Settings!$B$4,"Expired",IF(L982&lt;=Settings!$B$5,"Near expiry","OK")))))</f>
        <v/>
      </c>
      <c r="N982" s="22" t="str">
        <f t="shared" si="31"/>
        <v/>
      </c>
      <c r="O982" s="17"/>
    </row>
    <row r="983" spans="1:15" x14ac:dyDescent="0.3">
      <c r="A983" s="17"/>
      <c r="B983" s="17"/>
      <c r="C983" s="20"/>
      <c r="D983" s="17"/>
      <c r="E983" s="17"/>
      <c r="F983" s="20"/>
      <c r="G983" s="17"/>
      <c r="H983" s="21"/>
      <c r="I983" s="21"/>
      <c r="J983" s="18" t="str">
        <f>IF($A983="","",SUMIFS(Issues!$D:$D,Issues!$B:$B,$A983,Issues!$C:$C,$B983))</f>
        <v/>
      </c>
      <c r="K983" s="18" t="str">
        <f t="shared" si="30"/>
        <v/>
      </c>
      <c r="L983" s="18" t="str">
        <f>IF(OR($A983="",$C983=""),"",$C983-Settings!$B$4)</f>
        <v/>
      </c>
      <c r="M983" s="18" t="str">
        <f>IF($A983="","",IF(K983&lt;=0,"Nil stock",IF($C983="","OK",IF($C983&lt;Settings!$B$4,"Expired",IF(L983&lt;=Settings!$B$5,"Near expiry","OK")))))</f>
        <v/>
      </c>
      <c r="N983" s="22" t="str">
        <f t="shared" si="31"/>
        <v/>
      </c>
      <c r="O983" s="17"/>
    </row>
    <row r="984" spans="1:15" x14ac:dyDescent="0.3">
      <c r="A984" s="17"/>
      <c r="B984" s="17"/>
      <c r="C984" s="20"/>
      <c r="D984" s="17"/>
      <c r="E984" s="17"/>
      <c r="F984" s="20"/>
      <c r="G984" s="17"/>
      <c r="H984" s="21"/>
      <c r="I984" s="21"/>
      <c r="J984" s="18" t="str">
        <f>IF($A984="","",SUMIFS(Issues!$D:$D,Issues!$B:$B,$A984,Issues!$C:$C,$B984))</f>
        <v/>
      </c>
      <c r="K984" s="18" t="str">
        <f t="shared" si="30"/>
        <v/>
      </c>
      <c r="L984" s="18" t="str">
        <f>IF(OR($A984="",$C984=""),"",$C984-Settings!$B$4)</f>
        <v/>
      </c>
      <c r="M984" s="18" t="str">
        <f>IF($A984="","",IF(K984&lt;=0,"Nil stock",IF($C984="","OK",IF($C984&lt;Settings!$B$4,"Expired",IF(L984&lt;=Settings!$B$5,"Near expiry","OK")))))</f>
        <v/>
      </c>
      <c r="N984" s="22" t="str">
        <f t="shared" si="31"/>
        <v/>
      </c>
      <c r="O984" s="17"/>
    </row>
    <row r="985" spans="1:15" x14ac:dyDescent="0.3">
      <c r="A985" s="17"/>
      <c r="B985" s="17"/>
      <c r="C985" s="20"/>
      <c r="D985" s="17"/>
      <c r="E985" s="17"/>
      <c r="F985" s="20"/>
      <c r="G985" s="17"/>
      <c r="H985" s="21"/>
      <c r="I985" s="21"/>
      <c r="J985" s="18" t="str">
        <f>IF($A985="","",SUMIFS(Issues!$D:$D,Issues!$B:$B,$A985,Issues!$C:$C,$B985))</f>
        <v/>
      </c>
      <c r="K985" s="18" t="str">
        <f t="shared" si="30"/>
        <v/>
      </c>
      <c r="L985" s="18" t="str">
        <f>IF(OR($A985="",$C985=""),"",$C985-Settings!$B$4)</f>
        <v/>
      </c>
      <c r="M985" s="18" t="str">
        <f>IF($A985="","",IF(K985&lt;=0,"Nil stock",IF($C985="","OK",IF($C985&lt;Settings!$B$4,"Expired",IF(L985&lt;=Settings!$B$5,"Near expiry","OK")))))</f>
        <v/>
      </c>
      <c r="N985" s="22" t="str">
        <f t="shared" si="31"/>
        <v/>
      </c>
      <c r="O985" s="17"/>
    </row>
    <row r="986" spans="1:15" x14ac:dyDescent="0.3">
      <c r="A986" s="17"/>
      <c r="B986" s="17"/>
      <c r="C986" s="20"/>
      <c r="D986" s="17"/>
      <c r="E986" s="17"/>
      <c r="F986" s="20"/>
      <c r="G986" s="17"/>
      <c r="H986" s="21"/>
      <c r="I986" s="21"/>
      <c r="J986" s="18" t="str">
        <f>IF($A986="","",SUMIFS(Issues!$D:$D,Issues!$B:$B,$A986,Issues!$C:$C,$B986))</f>
        <v/>
      </c>
      <c r="K986" s="18" t="str">
        <f t="shared" si="30"/>
        <v/>
      </c>
      <c r="L986" s="18" t="str">
        <f>IF(OR($A986="",$C986=""),"",$C986-Settings!$B$4)</f>
        <v/>
      </c>
      <c r="M986" s="18" t="str">
        <f>IF($A986="","",IF(K986&lt;=0,"Nil stock",IF($C986="","OK",IF($C986&lt;Settings!$B$4,"Expired",IF(L986&lt;=Settings!$B$5,"Near expiry","OK")))))</f>
        <v/>
      </c>
      <c r="N986" s="22" t="str">
        <f t="shared" si="31"/>
        <v/>
      </c>
      <c r="O986" s="17"/>
    </row>
    <row r="987" spans="1:15" x14ac:dyDescent="0.3">
      <c r="A987" s="17"/>
      <c r="B987" s="17"/>
      <c r="C987" s="20"/>
      <c r="D987" s="17"/>
      <c r="E987" s="17"/>
      <c r="F987" s="20"/>
      <c r="G987" s="17"/>
      <c r="H987" s="21"/>
      <c r="I987" s="21"/>
      <c r="J987" s="18" t="str">
        <f>IF($A987="","",SUMIFS(Issues!$D:$D,Issues!$B:$B,$A987,Issues!$C:$C,$B987))</f>
        <v/>
      </c>
      <c r="K987" s="18" t="str">
        <f t="shared" si="30"/>
        <v/>
      </c>
      <c r="L987" s="18" t="str">
        <f>IF(OR($A987="",$C987=""),"",$C987-Settings!$B$4)</f>
        <v/>
      </c>
      <c r="M987" s="18" t="str">
        <f>IF($A987="","",IF(K987&lt;=0,"Nil stock",IF($C987="","OK",IF($C987&lt;Settings!$B$4,"Expired",IF(L987&lt;=Settings!$B$5,"Near expiry","OK")))))</f>
        <v/>
      </c>
      <c r="N987" s="22" t="str">
        <f t="shared" si="31"/>
        <v/>
      </c>
      <c r="O987" s="17"/>
    </row>
    <row r="988" spans="1:15" x14ac:dyDescent="0.3">
      <c r="A988" s="17"/>
      <c r="B988" s="17"/>
      <c r="C988" s="20"/>
      <c r="D988" s="17"/>
      <c r="E988" s="17"/>
      <c r="F988" s="20"/>
      <c r="G988" s="17"/>
      <c r="H988" s="21"/>
      <c r="I988" s="21"/>
      <c r="J988" s="18" t="str">
        <f>IF($A988="","",SUMIFS(Issues!$D:$D,Issues!$B:$B,$A988,Issues!$C:$C,$B988))</f>
        <v/>
      </c>
      <c r="K988" s="18" t="str">
        <f t="shared" si="30"/>
        <v/>
      </c>
      <c r="L988" s="18" t="str">
        <f>IF(OR($A988="",$C988=""),"",$C988-Settings!$B$4)</f>
        <v/>
      </c>
      <c r="M988" s="18" t="str">
        <f>IF($A988="","",IF(K988&lt;=0,"Nil stock",IF($C988="","OK",IF($C988&lt;Settings!$B$4,"Expired",IF(L988&lt;=Settings!$B$5,"Near expiry","OK")))))</f>
        <v/>
      </c>
      <c r="N988" s="22" t="str">
        <f t="shared" si="31"/>
        <v/>
      </c>
      <c r="O988" s="17"/>
    </row>
    <row r="989" spans="1:15" x14ac:dyDescent="0.3">
      <c r="A989" s="17"/>
      <c r="B989" s="17"/>
      <c r="C989" s="20"/>
      <c r="D989" s="17"/>
      <c r="E989" s="17"/>
      <c r="F989" s="20"/>
      <c r="G989" s="17"/>
      <c r="H989" s="21"/>
      <c r="I989" s="21"/>
      <c r="J989" s="18" t="str">
        <f>IF($A989="","",SUMIFS(Issues!$D:$D,Issues!$B:$B,$A989,Issues!$C:$C,$B989))</f>
        <v/>
      </c>
      <c r="K989" s="18" t="str">
        <f t="shared" si="30"/>
        <v/>
      </c>
      <c r="L989" s="18" t="str">
        <f>IF(OR($A989="",$C989=""),"",$C989-Settings!$B$4)</f>
        <v/>
      </c>
      <c r="M989" s="18" t="str">
        <f>IF($A989="","",IF(K989&lt;=0,"Nil stock",IF($C989="","OK",IF($C989&lt;Settings!$B$4,"Expired",IF(L989&lt;=Settings!$B$5,"Near expiry","OK")))))</f>
        <v/>
      </c>
      <c r="N989" s="22" t="str">
        <f t="shared" si="31"/>
        <v/>
      </c>
      <c r="O989" s="17"/>
    </row>
    <row r="990" spans="1:15" x14ac:dyDescent="0.3">
      <c r="A990" s="17"/>
      <c r="B990" s="17"/>
      <c r="C990" s="20"/>
      <c r="D990" s="17"/>
      <c r="E990" s="17"/>
      <c r="F990" s="20"/>
      <c r="G990" s="17"/>
      <c r="H990" s="21"/>
      <c r="I990" s="21"/>
      <c r="J990" s="18" t="str">
        <f>IF($A990="","",SUMIFS(Issues!$D:$D,Issues!$B:$B,$A990,Issues!$C:$C,$B990))</f>
        <v/>
      </c>
      <c r="K990" s="18" t="str">
        <f t="shared" si="30"/>
        <v/>
      </c>
      <c r="L990" s="18" t="str">
        <f>IF(OR($A990="",$C990=""),"",$C990-Settings!$B$4)</f>
        <v/>
      </c>
      <c r="M990" s="18" t="str">
        <f>IF($A990="","",IF(K990&lt;=0,"Nil stock",IF($C990="","OK",IF($C990&lt;Settings!$B$4,"Expired",IF(L990&lt;=Settings!$B$5,"Near expiry","OK")))))</f>
        <v/>
      </c>
      <c r="N990" s="22" t="str">
        <f t="shared" si="31"/>
        <v/>
      </c>
      <c r="O990" s="17"/>
    </row>
    <row r="991" spans="1:15" x14ac:dyDescent="0.3">
      <c r="A991" s="17"/>
      <c r="B991" s="17"/>
      <c r="C991" s="20"/>
      <c r="D991" s="17"/>
      <c r="E991" s="17"/>
      <c r="F991" s="20"/>
      <c r="G991" s="17"/>
      <c r="H991" s="21"/>
      <c r="I991" s="21"/>
      <c r="J991" s="18" t="str">
        <f>IF($A991="","",SUMIFS(Issues!$D:$D,Issues!$B:$B,$A991,Issues!$C:$C,$B991))</f>
        <v/>
      </c>
      <c r="K991" s="18" t="str">
        <f t="shared" si="30"/>
        <v/>
      </c>
      <c r="L991" s="18" t="str">
        <f>IF(OR($A991="",$C991=""),"",$C991-Settings!$B$4)</f>
        <v/>
      </c>
      <c r="M991" s="18" t="str">
        <f>IF($A991="","",IF(K991&lt;=0,"Nil stock",IF($C991="","OK",IF($C991&lt;Settings!$B$4,"Expired",IF(L991&lt;=Settings!$B$5,"Near expiry","OK")))))</f>
        <v/>
      </c>
      <c r="N991" s="22" t="str">
        <f t="shared" si="31"/>
        <v/>
      </c>
      <c r="O991" s="17"/>
    </row>
    <row r="992" spans="1:15" x14ac:dyDescent="0.3">
      <c r="A992" s="17"/>
      <c r="B992" s="17"/>
      <c r="C992" s="20"/>
      <c r="D992" s="17"/>
      <c r="E992" s="17"/>
      <c r="F992" s="20"/>
      <c r="G992" s="17"/>
      <c r="H992" s="21"/>
      <c r="I992" s="21"/>
      <c r="J992" s="18" t="str">
        <f>IF($A992="","",SUMIFS(Issues!$D:$D,Issues!$B:$B,$A992,Issues!$C:$C,$B992))</f>
        <v/>
      </c>
      <c r="K992" s="18" t="str">
        <f t="shared" si="30"/>
        <v/>
      </c>
      <c r="L992" s="18" t="str">
        <f>IF(OR($A992="",$C992=""),"",$C992-Settings!$B$4)</f>
        <v/>
      </c>
      <c r="M992" s="18" t="str">
        <f>IF($A992="","",IF(K992&lt;=0,"Nil stock",IF($C992="","OK",IF($C992&lt;Settings!$B$4,"Expired",IF(L992&lt;=Settings!$B$5,"Near expiry","OK")))))</f>
        <v/>
      </c>
      <c r="N992" s="22" t="str">
        <f t="shared" si="31"/>
        <v/>
      </c>
      <c r="O992" s="17"/>
    </row>
    <row r="993" spans="1:15" x14ac:dyDescent="0.3">
      <c r="A993" s="17"/>
      <c r="B993" s="17"/>
      <c r="C993" s="20"/>
      <c r="D993" s="17"/>
      <c r="E993" s="17"/>
      <c r="F993" s="20"/>
      <c r="G993" s="17"/>
      <c r="H993" s="21"/>
      <c r="I993" s="21"/>
      <c r="J993" s="18" t="str">
        <f>IF($A993="","",SUMIFS(Issues!$D:$D,Issues!$B:$B,$A993,Issues!$C:$C,$B993))</f>
        <v/>
      </c>
      <c r="K993" s="18" t="str">
        <f t="shared" si="30"/>
        <v/>
      </c>
      <c r="L993" s="18" t="str">
        <f>IF(OR($A993="",$C993=""),"",$C993-Settings!$B$4)</f>
        <v/>
      </c>
      <c r="M993" s="18" t="str">
        <f>IF($A993="","",IF(K993&lt;=0,"Nil stock",IF($C993="","OK",IF($C993&lt;Settings!$B$4,"Expired",IF(L993&lt;=Settings!$B$5,"Near expiry","OK")))))</f>
        <v/>
      </c>
      <c r="N993" s="22" t="str">
        <f t="shared" si="31"/>
        <v/>
      </c>
      <c r="O993" s="17"/>
    </row>
    <row r="994" spans="1:15" x14ac:dyDescent="0.3">
      <c r="A994" s="17"/>
      <c r="B994" s="17"/>
      <c r="C994" s="20"/>
      <c r="D994" s="17"/>
      <c r="E994" s="17"/>
      <c r="F994" s="20"/>
      <c r="G994" s="17"/>
      <c r="H994" s="21"/>
      <c r="I994" s="21"/>
      <c r="J994" s="18" t="str">
        <f>IF($A994="","",SUMIFS(Issues!$D:$D,Issues!$B:$B,$A994,Issues!$C:$C,$B994))</f>
        <v/>
      </c>
      <c r="K994" s="18" t="str">
        <f t="shared" si="30"/>
        <v/>
      </c>
      <c r="L994" s="18" t="str">
        <f>IF(OR($A994="",$C994=""),"",$C994-Settings!$B$4)</f>
        <v/>
      </c>
      <c r="M994" s="18" t="str">
        <f>IF($A994="","",IF(K994&lt;=0,"Nil stock",IF($C994="","OK",IF($C994&lt;Settings!$B$4,"Expired",IF(L994&lt;=Settings!$B$5,"Near expiry","OK")))))</f>
        <v/>
      </c>
      <c r="N994" s="22" t="str">
        <f t="shared" si="31"/>
        <v/>
      </c>
      <c r="O994" s="17"/>
    </row>
    <row r="995" spans="1:15" x14ac:dyDescent="0.3">
      <c r="A995" s="17"/>
      <c r="B995" s="17"/>
      <c r="C995" s="20"/>
      <c r="D995" s="17"/>
      <c r="E995" s="17"/>
      <c r="F995" s="20"/>
      <c r="G995" s="17"/>
      <c r="H995" s="21"/>
      <c r="I995" s="21"/>
      <c r="J995" s="18" t="str">
        <f>IF($A995="","",SUMIFS(Issues!$D:$D,Issues!$B:$B,$A995,Issues!$C:$C,$B995))</f>
        <v/>
      </c>
      <c r="K995" s="18" t="str">
        <f t="shared" si="30"/>
        <v/>
      </c>
      <c r="L995" s="18" t="str">
        <f>IF(OR($A995="",$C995=""),"",$C995-Settings!$B$4)</f>
        <v/>
      </c>
      <c r="M995" s="18" t="str">
        <f>IF($A995="","",IF(K995&lt;=0,"Nil stock",IF($C995="","OK",IF($C995&lt;Settings!$B$4,"Expired",IF(L995&lt;=Settings!$B$5,"Near expiry","OK")))))</f>
        <v/>
      </c>
      <c r="N995" s="22" t="str">
        <f t="shared" si="31"/>
        <v/>
      </c>
      <c r="O995" s="17"/>
    </row>
    <row r="996" spans="1:15" x14ac:dyDescent="0.3">
      <c r="A996" s="17"/>
      <c r="B996" s="17"/>
      <c r="C996" s="20"/>
      <c r="D996" s="17"/>
      <c r="E996" s="17"/>
      <c r="F996" s="20"/>
      <c r="G996" s="17"/>
      <c r="H996" s="21"/>
      <c r="I996" s="21"/>
      <c r="J996" s="18" t="str">
        <f>IF($A996="","",SUMIFS(Issues!$D:$D,Issues!$B:$B,$A996,Issues!$C:$C,$B996))</f>
        <v/>
      </c>
      <c r="K996" s="18" t="str">
        <f t="shared" si="30"/>
        <v/>
      </c>
      <c r="L996" s="18" t="str">
        <f>IF(OR($A996="",$C996=""),"",$C996-Settings!$B$4)</f>
        <v/>
      </c>
      <c r="M996" s="18" t="str">
        <f>IF($A996="","",IF(K996&lt;=0,"Nil stock",IF($C996="","OK",IF($C996&lt;Settings!$B$4,"Expired",IF(L996&lt;=Settings!$B$5,"Near expiry","OK")))))</f>
        <v/>
      </c>
      <c r="N996" s="22" t="str">
        <f t="shared" si="31"/>
        <v/>
      </c>
      <c r="O996" s="17"/>
    </row>
    <row r="997" spans="1:15" x14ac:dyDescent="0.3">
      <c r="A997" s="17"/>
      <c r="B997" s="17"/>
      <c r="C997" s="20"/>
      <c r="D997" s="17"/>
      <c r="E997" s="17"/>
      <c r="F997" s="20"/>
      <c r="G997" s="17"/>
      <c r="H997" s="21"/>
      <c r="I997" s="21"/>
      <c r="J997" s="18" t="str">
        <f>IF($A997="","",SUMIFS(Issues!$D:$D,Issues!$B:$B,$A997,Issues!$C:$C,$B997))</f>
        <v/>
      </c>
      <c r="K997" s="18" t="str">
        <f t="shared" si="30"/>
        <v/>
      </c>
      <c r="L997" s="18" t="str">
        <f>IF(OR($A997="",$C997=""),"",$C997-Settings!$B$4)</f>
        <v/>
      </c>
      <c r="M997" s="18" t="str">
        <f>IF($A997="","",IF(K997&lt;=0,"Nil stock",IF($C997="","OK",IF($C997&lt;Settings!$B$4,"Expired",IF(L997&lt;=Settings!$B$5,"Near expiry","OK")))))</f>
        <v/>
      </c>
      <c r="N997" s="22" t="str">
        <f t="shared" si="31"/>
        <v/>
      </c>
      <c r="O997" s="17"/>
    </row>
    <row r="998" spans="1:15" x14ac:dyDescent="0.3">
      <c r="A998" s="17"/>
      <c r="B998" s="17"/>
      <c r="C998" s="20"/>
      <c r="D998" s="17"/>
      <c r="E998" s="17"/>
      <c r="F998" s="20"/>
      <c r="G998" s="17"/>
      <c r="H998" s="21"/>
      <c r="I998" s="21"/>
      <c r="J998" s="18" t="str">
        <f>IF($A998="","",SUMIFS(Issues!$D:$D,Issues!$B:$B,$A998,Issues!$C:$C,$B998))</f>
        <v/>
      </c>
      <c r="K998" s="18" t="str">
        <f t="shared" si="30"/>
        <v/>
      </c>
      <c r="L998" s="18" t="str">
        <f>IF(OR($A998="",$C998=""),"",$C998-Settings!$B$4)</f>
        <v/>
      </c>
      <c r="M998" s="18" t="str">
        <f>IF($A998="","",IF(K998&lt;=0,"Nil stock",IF($C998="","OK",IF($C998&lt;Settings!$B$4,"Expired",IF(L998&lt;=Settings!$B$5,"Near expiry","OK")))))</f>
        <v/>
      </c>
      <c r="N998" s="22" t="str">
        <f t="shared" si="31"/>
        <v/>
      </c>
      <c r="O998" s="17"/>
    </row>
    <row r="999" spans="1:15" x14ac:dyDescent="0.3">
      <c r="A999" s="17"/>
      <c r="B999" s="17"/>
      <c r="C999" s="20"/>
      <c r="D999" s="17"/>
      <c r="E999" s="17"/>
      <c r="F999" s="20"/>
      <c r="G999" s="17"/>
      <c r="H999" s="21"/>
      <c r="I999" s="21"/>
      <c r="J999" s="18" t="str">
        <f>IF($A999="","",SUMIFS(Issues!$D:$D,Issues!$B:$B,$A999,Issues!$C:$C,$B999))</f>
        <v/>
      </c>
      <c r="K999" s="18" t="str">
        <f t="shared" si="30"/>
        <v/>
      </c>
      <c r="L999" s="18" t="str">
        <f>IF(OR($A999="",$C999=""),"",$C999-Settings!$B$4)</f>
        <v/>
      </c>
      <c r="M999" s="18" t="str">
        <f>IF($A999="","",IF(K999&lt;=0,"Nil stock",IF($C999="","OK",IF($C999&lt;Settings!$B$4,"Expired",IF(L999&lt;=Settings!$B$5,"Near expiry","OK")))))</f>
        <v/>
      </c>
      <c r="N999" s="22" t="str">
        <f t="shared" si="31"/>
        <v/>
      </c>
      <c r="O999" s="17"/>
    </row>
    <row r="1000" spans="1:15" x14ac:dyDescent="0.3">
      <c r="A1000" s="17"/>
      <c r="B1000" s="17"/>
      <c r="C1000" s="20"/>
      <c r="D1000" s="17"/>
      <c r="E1000" s="17"/>
      <c r="F1000" s="20"/>
      <c r="G1000" s="17"/>
      <c r="H1000" s="21"/>
      <c r="I1000" s="21"/>
      <c r="J1000" s="18" t="str">
        <f>IF($A1000="","",SUMIFS(Issues!$D:$D,Issues!$B:$B,$A1000,Issues!$C:$C,$B1000))</f>
        <v/>
      </c>
      <c r="K1000" s="18" t="str">
        <f t="shared" si="30"/>
        <v/>
      </c>
      <c r="L1000" s="18" t="str">
        <f>IF(OR($A1000="",$C1000=""),"",$C1000-Settings!$B$4)</f>
        <v/>
      </c>
      <c r="M1000" s="18" t="str">
        <f>IF($A1000="","",IF(K1000&lt;=0,"Nil stock",IF($C1000="","OK",IF($C1000&lt;Settings!$B$4,"Expired",IF(L1000&lt;=Settings!$B$5,"Near expiry","OK")))))</f>
        <v/>
      </c>
      <c r="N1000" s="22" t="str">
        <f t="shared" si="31"/>
        <v/>
      </c>
      <c r="O1000" s="17"/>
    </row>
    <row r="1001" spans="1:15" x14ac:dyDescent="0.3">
      <c r="A1001" s="17"/>
      <c r="B1001" s="17"/>
      <c r="C1001" s="20"/>
      <c r="D1001" s="17"/>
      <c r="E1001" s="17"/>
      <c r="F1001" s="20"/>
      <c r="G1001" s="17"/>
      <c r="H1001" s="21"/>
      <c r="I1001" s="21"/>
      <c r="J1001" s="18" t="str">
        <f>IF($A1001="","",SUMIFS(Issues!$D:$D,Issues!$B:$B,$A1001,Issues!$C:$C,$B1001))</f>
        <v/>
      </c>
      <c r="K1001" s="18" t="str">
        <f t="shared" si="30"/>
        <v/>
      </c>
      <c r="L1001" s="18" t="str">
        <f>IF(OR($A1001="",$C1001=""),"",$C1001-Settings!$B$4)</f>
        <v/>
      </c>
      <c r="M1001" s="18" t="str">
        <f>IF($A1001="","",IF(K1001&lt;=0,"Nil stock",IF($C1001="","OK",IF($C1001&lt;Settings!$B$4,"Expired",IF(L1001&lt;=Settings!$B$5,"Near expiry","OK")))))</f>
        <v/>
      </c>
      <c r="N1001" s="22" t="str">
        <f t="shared" si="31"/>
        <v/>
      </c>
      <c r="O1001" s="17"/>
    </row>
    <row r="1002" spans="1:15" x14ac:dyDescent="0.3">
      <c r="A1002" s="17"/>
      <c r="B1002" s="17"/>
      <c r="C1002" s="20"/>
      <c r="D1002" s="17"/>
      <c r="E1002" s="17"/>
      <c r="F1002" s="20"/>
      <c r="G1002" s="17"/>
      <c r="H1002" s="21"/>
      <c r="I1002" s="21"/>
      <c r="J1002" s="18" t="str">
        <f>IF($A1002="","",SUMIFS(Issues!$D:$D,Issues!$B:$B,$A1002,Issues!$C:$C,$B1002))</f>
        <v/>
      </c>
      <c r="K1002" s="18" t="str">
        <f t="shared" si="30"/>
        <v/>
      </c>
      <c r="L1002" s="18" t="str">
        <f>IF(OR($A1002="",$C1002=""),"",$C1002-Settings!$B$4)</f>
        <v/>
      </c>
      <c r="M1002" s="18" t="str">
        <f>IF($A1002="","",IF(K1002&lt;=0,"Nil stock",IF($C1002="","OK",IF($C1002&lt;Settings!$B$4,"Expired",IF(L1002&lt;=Settings!$B$5,"Near expiry","OK")))))</f>
        <v/>
      </c>
      <c r="N1002" s="22" t="str">
        <f t="shared" si="31"/>
        <v/>
      </c>
      <c r="O1002" s="17"/>
    </row>
    <row r="1003" spans="1:15" x14ac:dyDescent="0.3">
      <c r="A1003" s="17"/>
      <c r="B1003" s="17"/>
      <c r="C1003" s="20"/>
      <c r="D1003" s="17"/>
      <c r="E1003" s="17"/>
      <c r="F1003" s="20"/>
      <c r="G1003" s="17"/>
      <c r="H1003" s="21"/>
      <c r="I1003" s="21"/>
      <c r="J1003" s="18" t="str">
        <f>IF($A1003="","",SUMIFS(Issues!$D:$D,Issues!$B:$B,$A1003,Issues!$C:$C,$B1003))</f>
        <v/>
      </c>
      <c r="K1003" s="18" t="str">
        <f t="shared" si="30"/>
        <v/>
      </c>
      <c r="L1003" s="18" t="str">
        <f>IF(OR($A1003="",$C1003=""),"",$C1003-Settings!$B$4)</f>
        <v/>
      </c>
      <c r="M1003" s="18" t="str">
        <f>IF($A1003="","",IF(K1003&lt;=0,"Nil stock",IF($C1003="","OK",IF($C1003&lt;Settings!$B$4,"Expired",IF(L1003&lt;=Settings!$B$5,"Near expiry","OK")))))</f>
        <v/>
      </c>
      <c r="N1003" s="22" t="str">
        <f t="shared" si="31"/>
        <v/>
      </c>
      <c r="O1003" s="17"/>
    </row>
    <row r="1004" spans="1:15" x14ac:dyDescent="0.3">
      <c r="A1004" s="17"/>
      <c r="B1004" s="17"/>
      <c r="C1004" s="20"/>
      <c r="D1004" s="17"/>
      <c r="E1004" s="17"/>
      <c r="F1004" s="20"/>
      <c r="G1004" s="17"/>
      <c r="H1004" s="21"/>
      <c r="I1004" s="21"/>
      <c r="J1004" s="18" t="str">
        <f>IF($A1004="","",SUMIFS(Issues!$D:$D,Issues!$B:$B,$A1004,Issues!$C:$C,$B1004))</f>
        <v/>
      </c>
      <c r="K1004" s="18" t="str">
        <f t="shared" si="30"/>
        <v/>
      </c>
      <c r="L1004" s="18" t="str">
        <f>IF(OR($A1004="",$C1004=""),"",$C1004-Settings!$B$4)</f>
        <v/>
      </c>
      <c r="M1004" s="18" t="str">
        <f>IF($A1004="","",IF(K1004&lt;=0,"Nil stock",IF($C1004="","OK",IF($C1004&lt;Settings!$B$4,"Expired",IF(L1004&lt;=Settings!$B$5,"Near expiry","OK")))))</f>
        <v/>
      </c>
      <c r="N1004" s="22" t="str">
        <f t="shared" si="31"/>
        <v/>
      </c>
      <c r="O1004" s="17"/>
    </row>
    <row r="1005" spans="1:15" x14ac:dyDescent="0.3">
      <c r="A1005" s="17"/>
      <c r="B1005" s="17"/>
      <c r="C1005" s="20"/>
      <c r="D1005" s="17"/>
      <c r="E1005" s="17"/>
      <c r="F1005" s="20"/>
      <c r="G1005" s="17"/>
      <c r="H1005" s="21"/>
      <c r="I1005" s="21"/>
      <c r="J1005" s="18" t="str">
        <f>IF($A1005="","",SUMIFS(Issues!$D:$D,Issues!$B:$B,$A1005,Issues!$C:$C,$B1005))</f>
        <v/>
      </c>
      <c r="K1005" s="18" t="str">
        <f t="shared" si="30"/>
        <v/>
      </c>
      <c r="L1005" s="18" t="str">
        <f>IF(OR($A1005="",$C1005=""),"",$C1005-Settings!$B$4)</f>
        <v/>
      </c>
      <c r="M1005" s="18" t="str">
        <f>IF($A1005="","",IF(K1005&lt;=0,"Nil stock",IF($C1005="","OK",IF($C1005&lt;Settings!$B$4,"Expired",IF(L1005&lt;=Settings!$B$5,"Near expiry","OK")))))</f>
        <v/>
      </c>
      <c r="N1005" s="22" t="str">
        <f t="shared" si="31"/>
        <v/>
      </c>
      <c r="O1005" s="17"/>
    </row>
    <row r="1006" spans="1:15" x14ac:dyDescent="0.3">
      <c r="A1006" s="17"/>
      <c r="B1006" s="17"/>
      <c r="C1006" s="20"/>
      <c r="D1006" s="17"/>
      <c r="E1006" s="17"/>
      <c r="F1006" s="20"/>
      <c r="G1006" s="17"/>
      <c r="H1006" s="21"/>
      <c r="I1006" s="21"/>
      <c r="J1006" s="18" t="str">
        <f>IF($A1006="","",SUMIFS(Issues!$D:$D,Issues!$B:$B,$A1006,Issues!$C:$C,$B1006))</f>
        <v/>
      </c>
      <c r="K1006" s="18" t="str">
        <f t="shared" si="30"/>
        <v/>
      </c>
      <c r="L1006" s="18" t="str">
        <f>IF(OR($A1006="",$C1006=""),"",$C1006-Settings!$B$4)</f>
        <v/>
      </c>
      <c r="M1006" s="18" t="str">
        <f>IF($A1006="","",IF(K1006&lt;=0,"Nil stock",IF($C1006="","OK",IF($C1006&lt;Settings!$B$4,"Expired",IF(L1006&lt;=Settings!$B$5,"Near expiry","OK")))))</f>
        <v/>
      </c>
      <c r="N1006" s="22" t="str">
        <f t="shared" si="31"/>
        <v/>
      </c>
      <c r="O1006" s="17"/>
    </row>
    <row r="1007" spans="1:15" x14ac:dyDescent="0.3">
      <c r="A1007" s="17"/>
      <c r="B1007" s="17"/>
      <c r="C1007" s="20"/>
      <c r="D1007" s="17"/>
      <c r="E1007" s="17"/>
      <c r="F1007" s="20"/>
      <c r="G1007" s="17"/>
      <c r="H1007" s="21"/>
      <c r="I1007" s="21"/>
      <c r="J1007" s="18" t="str">
        <f>IF($A1007="","",SUMIFS(Issues!$D:$D,Issues!$B:$B,$A1007,Issues!$C:$C,$B1007))</f>
        <v/>
      </c>
      <c r="K1007" s="18" t="str">
        <f t="shared" si="30"/>
        <v/>
      </c>
      <c r="L1007" s="18" t="str">
        <f>IF(OR($A1007="",$C1007=""),"",$C1007-Settings!$B$4)</f>
        <v/>
      </c>
      <c r="M1007" s="18" t="str">
        <f>IF($A1007="","",IF(K1007&lt;=0,"Nil stock",IF($C1007="","OK",IF($C1007&lt;Settings!$B$4,"Expired",IF(L1007&lt;=Settings!$B$5,"Near expiry","OK")))))</f>
        <v/>
      </c>
      <c r="N1007" s="22" t="str">
        <f t="shared" si="31"/>
        <v/>
      </c>
      <c r="O1007" s="17"/>
    </row>
    <row r="1008" spans="1:15" x14ac:dyDescent="0.3">
      <c r="A1008" s="17"/>
      <c r="B1008" s="17"/>
      <c r="C1008" s="20"/>
      <c r="D1008" s="17"/>
      <c r="E1008" s="17"/>
      <c r="F1008" s="20"/>
      <c r="G1008" s="17"/>
      <c r="H1008" s="21"/>
      <c r="I1008" s="21"/>
      <c r="J1008" s="18" t="str">
        <f>IF($A1008="","",SUMIFS(Issues!$D:$D,Issues!$B:$B,$A1008,Issues!$C:$C,$B1008))</f>
        <v/>
      </c>
      <c r="K1008" s="18" t="str">
        <f t="shared" si="30"/>
        <v/>
      </c>
      <c r="L1008" s="18" t="str">
        <f>IF(OR($A1008="",$C1008=""),"",$C1008-Settings!$B$4)</f>
        <v/>
      </c>
      <c r="M1008" s="18" t="str">
        <f>IF($A1008="","",IF(K1008&lt;=0,"Nil stock",IF($C1008="","OK",IF($C1008&lt;Settings!$B$4,"Expired",IF(L1008&lt;=Settings!$B$5,"Near expiry","OK")))))</f>
        <v/>
      </c>
      <c r="N1008" s="22" t="str">
        <f t="shared" si="31"/>
        <v/>
      </c>
      <c r="O1008" s="17"/>
    </row>
    <row r="1009" spans="1:15" x14ac:dyDescent="0.3">
      <c r="A1009" s="17"/>
      <c r="B1009" s="17"/>
      <c r="C1009" s="20"/>
      <c r="D1009" s="17"/>
      <c r="E1009" s="17"/>
      <c r="F1009" s="20"/>
      <c r="G1009" s="17"/>
      <c r="H1009" s="21"/>
      <c r="I1009" s="21"/>
      <c r="J1009" s="18" t="str">
        <f>IF($A1009="","",SUMIFS(Issues!$D:$D,Issues!$B:$B,$A1009,Issues!$C:$C,$B1009))</f>
        <v/>
      </c>
      <c r="K1009" s="18" t="str">
        <f t="shared" si="30"/>
        <v/>
      </c>
      <c r="L1009" s="18" t="str">
        <f>IF(OR($A1009="",$C1009=""),"",$C1009-Settings!$B$4)</f>
        <v/>
      </c>
      <c r="M1009" s="18" t="str">
        <f>IF($A1009="","",IF(K1009&lt;=0,"Nil stock",IF($C1009="","OK",IF($C1009&lt;Settings!$B$4,"Expired",IF(L1009&lt;=Settings!$B$5,"Near expiry","OK")))))</f>
        <v/>
      </c>
      <c r="N1009" s="22" t="str">
        <f t="shared" si="31"/>
        <v/>
      </c>
      <c r="O1009" s="17"/>
    </row>
    <row r="1010" spans="1:15" x14ac:dyDescent="0.3">
      <c r="A1010" s="17"/>
      <c r="B1010" s="17"/>
      <c r="C1010" s="20"/>
      <c r="D1010" s="17"/>
      <c r="E1010" s="17"/>
      <c r="F1010" s="20"/>
      <c r="G1010" s="17"/>
      <c r="H1010" s="21"/>
      <c r="I1010" s="21"/>
      <c r="J1010" s="18" t="str">
        <f>IF($A1010="","",SUMIFS(Issues!$D:$D,Issues!$B:$B,$A1010,Issues!$C:$C,$B1010))</f>
        <v/>
      </c>
      <c r="K1010" s="18" t="str">
        <f t="shared" si="30"/>
        <v/>
      </c>
      <c r="L1010" s="18" t="str">
        <f>IF(OR($A1010="",$C1010=""),"",$C1010-Settings!$B$4)</f>
        <v/>
      </c>
      <c r="M1010" s="18" t="str">
        <f>IF($A1010="","",IF(K1010&lt;=0,"Nil stock",IF($C1010="","OK",IF($C1010&lt;Settings!$B$4,"Expired",IF(L1010&lt;=Settings!$B$5,"Near expiry","OK")))))</f>
        <v/>
      </c>
      <c r="N1010" s="22" t="str">
        <f t="shared" si="31"/>
        <v/>
      </c>
      <c r="O1010" s="17"/>
    </row>
    <row r="1011" spans="1:15" x14ac:dyDescent="0.3">
      <c r="A1011" s="17"/>
      <c r="B1011" s="17"/>
      <c r="C1011" s="20"/>
      <c r="D1011" s="17"/>
      <c r="E1011" s="17"/>
      <c r="F1011" s="20"/>
      <c r="G1011" s="17"/>
      <c r="H1011" s="21"/>
      <c r="I1011" s="21"/>
      <c r="J1011" s="18" t="str">
        <f>IF($A1011="","",SUMIFS(Issues!$D:$D,Issues!$B:$B,$A1011,Issues!$C:$C,$B1011))</f>
        <v/>
      </c>
      <c r="K1011" s="18" t="str">
        <f t="shared" si="30"/>
        <v/>
      </c>
      <c r="L1011" s="18" t="str">
        <f>IF(OR($A1011="",$C1011=""),"",$C1011-Settings!$B$4)</f>
        <v/>
      </c>
      <c r="M1011" s="18" t="str">
        <f>IF($A1011="","",IF(K1011&lt;=0,"Nil stock",IF($C1011="","OK",IF($C1011&lt;Settings!$B$4,"Expired",IF(L1011&lt;=Settings!$B$5,"Near expiry","OK")))))</f>
        <v/>
      </c>
      <c r="N1011" s="22" t="str">
        <f t="shared" si="31"/>
        <v/>
      </c>
      <c r="O1011" s="17"/>
    </row>
    <row r="1012" spans="1:15" x14ac:dyDescent="0.3">
      <c r="A1012" s="17"/>
      <c r="B1012" s="17"/>
      <c r="C1012" s="20"/>
      <c r="D1012" s="17"/>
      <c r="E1012" s="17"/>
      <c r="F1012" s="20"/>
      <c r="G1012" s="17"/>
      <c r="H1012" s="21"/>
      <c r="I1012" s="21"/>
      <c r="J1012" s="18" t="str">
        <f>IF($A1012="","",SUMIFS(Issues!$D:$D,Issues!$B:$B,$A1012,Issues!$C:$C,$B1012))</f>
        <v/>
      </c>
      <c r="K1012" s="18" t="str">
        <f t="shared" si="30"/>
        <v/>
      </c>
      <c r="L1012" s="18" t="str">
        <f>IF(OR($A1012="",$C1012=""),"",$C1012-Settings!$B$4)</f>
        <v/>
      </c>
      <c r="M1012" s="18" t="str">
        <f>IF($A1012="","",IF(K1012&lt;=0,"Nil stock",IF($C1012="","OK",IF($C1012&lt;Settings!$B$4,"Expired",IF(L1012&lt;=Settings!$B$5,"Near expiry","OK")))))</f>
        <v/>
      </c>
      <c r="N1012" s="22" t="str">
        <f t="shared" si="31"/>
        <v/>
      </c>
      <c r="O1012" s="17"/>
    </row>
    <row r="1013" spans="1:15" x14ac:dyDescent="0.3">
      <c r="A1013" s="17"/>
      <c r="B1013" s="17"/>
      <c r="C1013" s="20"/>
      <c r="D1013" s="17"/>
      <c r="E1013" s="17"/>
      <c r="F1013" s="20"/>
      <c r="G1013" s="17"/>
      <c r="H1013" s="21"/>
      <c r="I1013" s="21"/>
      <c r="J1013" s="18" t="str">
        <f>IF($A1013="","",SUMIFS(Issues!$D:$D,Issues!$B:$B,$A1013,Issues!$C:$C,$B1013))</f>
        <v/>
      </c>
      <c r="K1013" s="18" t="str">
        <f t="shared" si="30"/>
        <v/>
      </c>
      <c r="L1013" s="18" t="str">
        <f>IF(OR($A1013="",$C1013=""),"",$C1013-Settings!$B$4)</f>
        <v/>
      </c>
      <c r="M1013" s="18" t="str">
        <f>IF($A1013="","",IF(K1013&lt;=0,"Nil stock",IF($C1013="","OK",IF($C1013&lt;Settings!$B$4,"Expired",IF(L1013&lt;=Settings!$B$5,"Near expiry","OK")))))</f>
        <v/>
      </c>
      <c r="N1013" s="22" t="str">
        <f t="shared" si="31"/>
        <v/>
      </c>
      <c r="O1013" s="17"/>
    </row>
    <row r="1014" spans="1:15" x14ac:dyDescent="0.3">
      <c r="A1014" s="17"/>
      <c r="B1014" s="17"/>
      <c r="C1014" s="20"/>
      <c r="D1014" s="17"/>
      <c r="E1014" s="17"/>
      <c r="F1014" s="20"/>
      <c r="G1014" s="17"/>
      <c r="H1014" s="21"/>
      <c r="I1014" s="21"/>
      <c r="J1014" s="18" t="str">
        <f>IF($A1014="","",SUMIFS(Issues!$D:$D,Issues!$B:$B,$A1014,Issues!$C:$C,$B1014))</f>
        <v/>
      </c>
      <c r="K1014" s="18" t="str">
        <f t="shared" si="30"/>
        <v/>
      </c>
      <c r="L1014" s="18" t="str">
        <f>IF(OR($A1014="",$C1014=""),"",$C1014-Settings!$B$4)</f>
        <v/>
      </c>
      <c r="M1014" s="18" t="str">
        <f>IF($A1014="","",IF(K1014&lt;=0,"Nil stock",IF($C1014="","OK",IF($C1014&lt;Settings!$B$4,"Expired",IF(L1014&lt;=Settings!$B$5,"Near expiry","OK")))))</f>
        <v/>
      </c>
      <c r="N1014" s="22" t="str">
        <f t="shared" si="31"/>
        <v/>
      </c>
      <c r="O1014" s="17"/>
    </row>
    <row r="1015" spans="1:15" x14ac:dyDescent="0.3">
      <c r="A1015" s="17"/>
      <c r="B1015" s="17"/>
      <c r="C1015" s="20"/>
      <c r="D1015" s="17"/>
      <c r="E1015" s="17"/>
      <c r="F1015" s="20"/>
      <c r="G1015" s="17"/>
      <c r="H1015" s="21"/>
      <c r="I1015" s="21"/>
      <c r="J1015" s="18" t="str">
        <f>IF($A1015="","",SUMIFS(Issues!$D:$D,Issues!$B:$B,$A1015,Issues!$C:$C,$B1015))</f>
        <v/>
      </c>
      <c r="K1015" s="18" t="str">
        <f t="shared" si="30"/>
        <v/>
      </c>
      <c r="L1015" s="18" t="str">
        <f>IF(OR($A1015="",$C1015=""),"",$C1015-Settings!$B$4)</f>
        <v/>
      </c>
      <c r="M1015" s="18" t="str">
        <f>IF($A1015="","",IF(K1015&lt;=0,"Nil stock",IF($C1015="","OK",IF($C1015&lt;Settings!$B$4,"Expired",IF(L1015&lt;=Settings!$B$5,"Near expiry","OK")))))</f>
        <v/>
      </c>
      <c r="N1015" s="22" t="str">
        <f t="shared" si="31"/>
        <v/>
      </c>
      <c r="O1015" s="17"/>
    </row>
    <row r="1016" spans="1:15" x14ac:dyDescent="0.3">
      <c r="A1016" s="17"/>
      <c r="B1016" s="17"/>
      <c r="C1016" s="20"/>
      <c r="D1016" s="17"/>
      <c r="E1016" s="17"/>
      <c r="F1016" s="20"/>
      <c r="G1016" s="17"/>
      <c r="H1016" s="21"/>
      <c r="I1016" s="21"/>
      <c r="J1016" s="18" t="str">
        <f>IF($A1016="","",SUMIFS(Issues!$D:$D,Issues!$B:$B,$A1016,Issues!$C:$C,$B1016))</f>
        <v/>
      </c>
      <c r="K1016" s="18" t="str">
        <f t="shared" si="30"/>
        <v/>
      </c>
      <c r="L1016" s="18" t="str">
        <f>IF(OR($A1016="",$C1016=""),"",$C1016-Settings!$B$4)</f>
        <v/>
      </c>
      <c r="M1016" s="18" t="str">
        <f>IF($A1016="","",IF(K1016&lt;=0,"Nil stock",IF($C1016="","OK",IF($C1016&lt;Settings!$B$4,"Expired",IF(L1016&lt;=Settings!$B$5,"Near expiry","OK")))))</f>
        <v/>
      </c>
      <c r="N1016" s="22" t="str">
        <f t="shared" si="31"/>
        <v/>
      </c>
      <c r="O1016" s="17"/>
    </row>
    <row r="1017" spans="1:15" x14ac:dyDescent="0.3">
      <c r="A1017" s="17"/>
      <c r="B1017" s="17"/>
      <c r="C1017" s="20"/>
      <c r="D1017" s="17"/>
      <c r="E1017" s="17"/>
      <c r="F1017" s="20"/>
      <c r="G1017" s="17"/>
      <c r="H1017" s="21"/>
      <c r="I1017" s="21"/>
      <c r="J1017" s="18" t="str">
        <f>IF($A1017="","",SUMIFS(Issues!$D:$D,Issues!$B:$B,$A1017,Issues!$C:$C,$B1017))</f>
        <v/>
      </c>
      <c r="K1017" s="18" t="str">
        <f t="shared" si="30"/>
        <v/>
      </c>
      <c r="L1017" s="18" t="str">
        <f>IF(OR($A1017="",$C1017=""),"",$C1017-Settings!$B$4)</f>
        <v/>
      </c>
      <c r="M1017" s="18" t="str">
        <f>IF($A1017="","",IF(K1017&lt;=0,"Nil stock",IF($C1017="","OK",IF($C1017&lt;Settings!$B$4,"Expired",IF(L1017&lt;=Settings!$B$5,"Near expiry","OK")))))</f>
        <v/>
      </c>
      <c r="N1017" s="22" t="str">
        <f t="shared" si="31"/>
        <v/>
      </c>
      <c r="O1017" s="17"/>
    </row>
    <row r="1018" spans="1:15" x14ac:dyDescent="0.3">
      <c r="A1018" s="17"/>
      <c r="B1018" s="17"/>
      <c r="C1018" s="20"/>
      <c r="D1018" s="17"/>
      <c r="E1018" s="17"/>
      <c r="F1018" s="20"/>
      <c r="G1018" s="17"/>
      <c r="H1018" s="21"/>
      <c r="I1018" s="21"/>
      <c r="J1018" s="18" t="str">
        <f>IF($A1018="","",SUMIFS(Issues!$D:$D,Issues!$B:$B,$A1018,Issues!$C:$C,$B1018))</f>
        <v/>
      </c>
      <c r="K1018" s="18" t="str">
        <f t="shared" si="30"/>
        <v/>
      </c>
      <c r="L1018" s="18" t="str">
        <f>IF(OR($A1018="",$C1018=""),"",$C1018-Settings!$B$4)</f>
        <v/>
      </c>
      <c r="M1018" s="18" t="str">
        <f>IF($A1018="","",IF(K1018&lt;=0,"Nil stock",IF($C1018="","OK",IF($C1018&lt;Settings!$B$4,"Expired",IF(L1018&lt;=Settings!$B$5,"Near expiry","OK")))))</f>
        <v/>
      </c>
      <c r="N1018" s="22" t="str">
        <f t="shared" si="31"/>
        <v/>
      </c>
      <c r="O1018" s="17"/>
    </row>
    <row r="1019" spans="1:15" x14ac:dyDescent="0.3">
      <c r="A1019" s="17"/>
      <c r="B1019" s="17"/>
      <c r="C1019" s="20"/>
      <c r="D1019" s="17"/>
      <c r="E1019" s="17"/>
      <c r="F1019" s="20"/>
      <c r="G1019" s="17"/>
      <c r="H1019" s="21"/>
      <c r="I1019" s="21"/>
      <c r="J1019" s="18" t="str">
        <f>IF($A1019="","",SUMIFS(Issues!$D:$D,Issues!$B:$B,$A1019,Issues!$C:$C,$B1019))</f>
        <v/>
      </c>
      <c r="K1019" s="18" t="str">
        <f t="shared" si="30"/>
        <v/>
      </c>
      <c r="L1019" s="18" t="str">
        <f>IF(OR($A1019="",$C1019=""),"",$C1019-Settings!$B$4)</f>
        <v/>
      </c>
      <c r="M1019" s="18" t="str">
        <f>IF($A1019="","",IF(K1019&lt;=0,"Nil stock",IF($C1019="","OK",IF($C1019&lt;Settings!$B$4,"Expired",IF(L1019&lt;=Settings!$B$5,"Near expiry","OK")))))</f>
        <v/>
      </c>
      <c r="N1019" s="22" t="str">
        <f t="shared" si="31"/>
        <v/>
      </c>
      <c r="O1019" s="17"/>
    </row>
    <row r="1020" spans="1:15" x14ac:dyDescent="0.3">
      <c r="A1020" s="17"/>
      <c r="B1020" s="17"/>
      <c r="C1020" s="20"/>
      <c r="D1020" s="17"/>
      <c r="E1020" s="17"/>
      <c r="F1020" s="20"/>
      <c r="G1020" s="17"/>
      <c r="H1020" s="21"/>
      <c r="I1020" s="21"/>
      <c r="J1020" s="18" t="str">
        <f>IF($A1020="","",SUMIFS(Issues!$D:$D,Issues!$B:$B,$A1020,Issues!$C:$C,$B1020))</f>
        <v/>
      </c>
      <c r="K1020" s="18" t="str">
        <f t="shared" si="30"/>
        <v/>
      </c>
      <c r="L1020" s="18" t="str">
        <f>IF(OR($A1020="",$C1020=""),"",$C1020-Settings!$B$4)</f>
        <v/>
      </c>
      <c r="M1020" s="18" t="str">
        <f>IF($A1020="","",IF(K1020&lt;=0,"Nil stock",IF($C1020="","OK",IF($C1020&lt;Settings!$B$4,"Expired",IF(L1020&lt;=Settings!$B$5,"Near expiry","OK")))))</f>
        <v/>
      </c>
      <c r="N1020" s="22" t="str">
        <f t="shared" si="31"/>
        <v/>
      </c>
      <c r="O1020" s="17"/>
    </row>
    <row r="1021" spans="1:15" x14ac:dyDescent="0.3">
      <c r="A1021" s="17"/>
      <c r="B1021" s="17"/>
      <c r="C1021" s="20"/>
      <c r="D1021" s="17"/>
      <c r="E1021" s="17"/>
      <c r="F1021" s="20"/>
      <c r="G1021" s="17"/>
      <c r="H1021" s="21"/>
      <c r="I1021" s="21"/>
      <c r="J1021" s="18" t="str">
        <f>IF($A1021="","",SUMIFS(Issues!$D:$D,Issues!$B:$B,$A1021,Issues!$C:$C,$B1021))</f>
        <v/>
      </c>
      <c r="K1021" s="18" t="str">
        <f t="shared" si="30"/>
        <v/>
      </c>
      <c r="L1021" s="18" t="str">
        <f>IF(OR($A1021="",$C1021=""),"",$C1021-Settings!$B$4)</f>
        <v/>
      </c>
      <c r="M1021" s="18" t="str">
        <f>IF($A1021="","",IF(K1021&lt;=0,"Nil stock",IF($C1021="","OK",IF($C1021&lt;Settings!$B$4,"Expired",IF(L1021&lt;=Settings!$B$5,"Near expiry","OK")))))</f>
        <v/>
      </c>
      <c r="N1021" s="22" t="str">
        <f t="shared" si="31"/>
        <v/>
      </c>
      <c r="O1021" s="17"/>
    </row>
    <row r="1022" spans="1:15" x14ac:dyDescent="0.3">
      <c r="A1022" s="17"/>
      <c r="B1022" s="17"/>
      <c r="C1022" s="20"/>
      <c r="D1022" s="17"/>
      <c r="E1022" s="17"/>
      <c r="F1022" s="20"/>
      <c r="G1022" s="17"/>
      <c r="H1022" s="21"/>
      <c r="I1022" s="21"/>
      <c r="J1022" s="18" t="str">
        <f>IF($A1022="","",SUMIFS(Issues!$D:$D,Issues!$B:$B,$A1022,Issues!$C:$C,$B1022))</f>
        <v/>
      </c>
      <c r="K1022" s="18" t="str">
        <f t="shared" si="30"/>
        <v/>
      </c>
      <c r="L1022" s="18" t="str">
        <f>IF(OR($A1022="",$C1022=""),"",$C1022-Settings!$B$4)</f>
        <v/>
      </c>
      <c r="M1022" s="18" t="str">
        <f>IF($A1022="","",IF(K1022&lt;=0,"Nil stock",IF($C1022="","OK",IF($C1022&lt;Settings!$B$4,"Expired",IF(L1022&lt;=Settings!$B$5,"Near expiry","OK")))))</f>
        <v/>
      </c>
      <c r="N1022" s="22" t="str">
        <f t="shared" si="31"/>
        <v/>
      </c>
      <c r="O1022" s="17"/>
    </row>
    <row r="1023" spans="1:15" x14ac:dyDescent="0.3">
      <c r="A1023" s="17"/>
      <c r="B1023" s="17"/>
      <c r="C1023" s="20"/>
      <c r="D1023" s="17"/>
      <c r="E1023" s="17"/>
      <c r="F1023" s="20"/>
      <c r="G1023" s="17"/>
      <c r="H1023" s="21"/>
      <c r="I1023" s="21"/>
      <c r="J1023" s="18" t="str">
        <f>IF($A1023="","",SUMIFS(Issues!$D:$D,Issues!$B:$B,$A1023,Issues!$C:$C,$B1023))</f>
        <v/>
      </c>
      <c r="K1023" s="18" t="str">
        <f t="shared" si="30"/>
        <v/>
      </c>
      <c r="L1023" s="18" t="str">
        <f>IF(OR($A1023="",$C1023=""),"",$C1023-Settings!$B$4)</f>
        <v/>
      </c>
      <c r="M1023" s="18" t="str">
        <f>IF($A1023="","",IF(K1023&lt;=0,"Nil stock",IF($C1023="","OK",IF($C1023&lt;Settings!$B$4,"Expired",IF(L1023&lt;=Settings!$B$5,"Near expiry","OK")))))</f>
        <v/>
      </c>
      <c r="N1023" s="22" t="str">
        <f t="shared" si="31"/>
        <v/>
      </c>
      <c r="O1023" s="17"/>
    </row>
    <row r="1024" spans="1:15" x14ac:dyDescent="0.3">
      <c r="A1024" s="17"/>
      <c r="B1024" s="17"/>
      <c r="C1024" s="20"/>
      <c r="D1024" s="17"/>
      <c r="E1024" s="17"/>
      <c r="F1024" s="20"/>
      <c r="G1024" s="17"/>
      <c r="H1024" s="21"/>
      <c r="I1024" s="21"/>
      <c r="J1024" s="18" t="str">
        <f>IF($A1024="","",SUMIFS(Issues!$D:$D,Issues!$B:$B,$A1024,Issues!$C:$C,$B1024))</f>
        <v/>
      </c>
      <c r="K1024" s="18" t="str">
        <f t="shared" si="30"/>
        <v/>
      </c>
      <c r="L1024" s="18" t="str">
        <f>IF(OR($A1024="",$C1024=""),"",$C1024-Settings!$B$4)</f>
        <v/>
      </c>
      <c r="M1024" s="18" t="str">
        <f>IF($A1024="","",IF(K1024&lt;=0,"Nil stock",IF($C1024="","OK",IF($C1024&lt;Settings!$B$4,"Expired",IF(L1024&lt;=Settings!$B$5,"Near expiry","OK")))))</f>
        <v/>
      </c>
      <c r="N1024" s="22" t="str">
        <f t="shared" si="31"/>
        <v/>
      </c>
      <c r="O1024" s="17"/>
    </row>
    <row r="1025" spans="1:15" x14ac:dyDescent="0.3">
      <c r="A1025" s="17"/>
      <c r="B1025" s="17"/>
      <c r="C1025" s="20"/>
      <c r="D1025" s="17"/>
      <c r="E1025" s="17"/>
      <c r="F1025" s="20"/>
      <c r="G1025" s="17"/>
      <c r="H1025" s="21"/>
      <c r="I1025" s="21"/>
      <c r="J1025" s="18" t="str">
        <f>IF($A1025="","",SUMIFS(Issues!$D:$D,Issues!$B:$B,$A1025,Issues!$C:$C,$B1025))</f>
        <v/>
      </c>
      <c r="K1025" s="18" t="str">
        <f t="shared" si="30"/>
        <v/>
      </c>
      <c r="L1025" s="18" t="str">
        <f>IF(OR($A1025="",$C1025=""),"",$C1025-Settings!$B$4)</f>
        <v/>
      </c>
      <c r="M1025" s="18" t="str">
        <f>IF($A1025="","",IF(K1025&lt;=0,"Nil stock",IF($C1025="","OK",IF($C1025&lt;Settings!$B$4,"Expired",IF(L1025&lt;=Settings!$B$5,"Near expiry","OK")))))</f>
        <v/>
      </c>
      <c r="N1025" s="22" t="str">
        <f t="shared" si="31"/>
        <v/>
      </c>
      <c r="O1025" s="17"/>
    </row>
    <row r="1026" spans="1:15" x14ac:dyDescent="0.3">
      <c r="A1026" s="17"/>
      <c r="B1026" s="17"/>
      <c r="C1026" s="20"/>
      <c r="D1026" s="17"/>
      <c r="E1026" s="17"/>
      <c r="F1026" s="20"/>
      <c r="G1026" s="17"/>
      <c r="H1026" s="21"/>
      <c r="I1026" s="21"/>
      <c r="J1026" s="18" t="str">
        <f>IF($A1026="","",SUMIFS(Issues!$D:$D,Issues!$B:$B,$A1026,Issues!$C:$C,$B1026))</f>
        <v/>
      </c>
      <c r="K1026" s="18" t="str">
        <f t="shared" si="30"/>
        <v/>
      </c>
      <c r="L1026" s="18" t="str">
        <f>IF(OR($A1026="",$C1026=""),"",$C1026-Settings!$B$4)</f>
        <v/>
      </c>
      <c r="M1026" s="18" t="str">
        <f>IF($A1026="","",IF(K1026&lt;=0,"Nil stock",IF($C1026="","OK",IF($C1026&lt;Settings!$B$4,"Expired",IF(L1026&lt;=Settings!$B$5,"Near expiry","OK")))))</f>
        <v/>
      </c>
      <c r="N1026" s="22" t="str">
        <f t="shared" si="31"/>
        <v/>
      </c>
      <c r="O1026" s="17"/>
    </row>
    <row r="1027" spans="1:15" x14ac:dyDescent="0.3">
      <c r="A1027" s="17"/>
      <c r="B1027" s="17"/>
      <c r="C1027" s="20"/>
      <c r="D1027" s="17"/>
      <c r="E1027" s="17"/>
      <c r="F1027" s="20"/>
      <c r="G1027" s="17"/>
      <c r="H1027" s="21"/>
      <c r="I1027" s="21"/>
      <c r="J1027" s="18" t="str">
        <f>IF($A1027="","",SUMIFS(Issues!$D:$D,Issues!$B:$B,$A1027,Issues!$C:$C,$B1027))</f>
        <v/>
      </c>
      <c r="K1027" s="18" t="str">
        <f t="shared" si="30"/>
        <v/>
      </c>
      <c r="L1027" s="18" t="str">
        <f>IF(OR($A1027="",$C1027=""),"",$C1027-Settings!$B$4)</f>
        <v/>
      </c>
      <c r="M1027" s="18" t="str">
        <f>IF($A1027="","",IF(K1027&lt;=0,"Nil stock",IF($C1027="","OK",IF($C1027&lt;Settings!$B$4,"Expired",IF(L1027&lt;=Settings!$B$5,"Near expiry","OK")))))</f>
        <v/>
      </c>
      <c r="N1027" s="22" t="str">
        <f t="shared" si="31"/>
        <v/>
      </c>
      <c r="O1027" s="17"/>
    </row>
    <row r="1028" spans="1:15" x14ac:dyDescent="0.3">
      <c r="A1028" s="17"/>
      <c r="B1028" s="17"/>
      <c r="C1028" s="20"/>
      <c r="D1028" s="17"/>
      <c r="E1028" s="17"/>
      <c r="F1028" s="20"/>
      <c r="G1028" s="17"/>
      <c r="H1028" s="21"/>
      <c r="I1028" s="21"/>
      <c r="J1028" s="18" t="str">
        <f>IF($A1028="","",SUMIFS(Issues!$D:$D,Issues!$B:$B,$A1028,Issues!$C:$C,$B1028))</f>
        <v/>
      </c>
      <c r="K1028" s="18" t="str">
        <f t="shared" ref="K1028:K1091" si="32">IF($A1028="","",N($G1028)-J1028)</f>
        <v/>
      </c>
      <c r="L1028" s="18" t="str">
        <f>IF(OR($A1028="",$C1028=""),"",$C1028-Settings!$B$4)</f>
        <v/>
      </c>
      <c r="M1028" s="18" t="str">
        <f>IF($A1028="","",IF(K1028&lt;=0,"Nil stock",IF($C1028="","OK",IF($C1028&lt;Settings!$B$4,"Expired",IF(L1028&lt;=Settings!$B$5,"Near expiry","OK")))))</f>
        <v/>
      </c>
      <c r="N1028" s="22" t="str">
        <f t="shared" ref="N1028:N1091" si="33">IF($A1028="","",MAX(0,K1028)*N($H1028))</f>
        <v/>
      </c>
      <c r="O1028" s="17"/>
    </row>
    <row r="1029" spans="1:15" x14ac:dyDescent="0.3">
      <c r="A1029" s="17"/>
      <c r="B1029" s="17"/>
      <c r="C1029" s="20"/>
      <c r="D1029" s="17"/>
      <c r="E1029" s="17"/>
      <c r="F1029" s="20"/>
      <c r="G1029" s="17"/>
      <c r="H1029" s="21"/>
      <c r="I1029" s="21"/>
      <c r="J1029" s="18" t="str">
        <f>IF($A1029="","",SUMIFS(Issues!$D:$D,Issues!$B:$B,$A1029,Issues!$C:$C,$B1029))</f>
        <v/>
      </c>
      <c r="K1029" s="18" t="str">
        <f t="shared" si="32"/>
        <v/>
      </c>
      <c r="L1029" s="18" t="str">
        <f>IF(OR($A1029="",$C1029=""),"",$C1029-Settings!$B$4)</f>
        <v/>
      </c>
      <c r="M1029" s="18" t="str">
        <f>IF($A1029="","",IF(K1029&lt;=0,"Nil stock",IF($C1029="","OK",IF($C1029&lt;Settings!$B$4,"Expired",IF(L1029&lt;=Settings!$B$5,"Near expiry","OK")))))</f>
        <v/>
      </c>
      <c r="N1029" s="22" t="str">
        <f t="shared" si="33"/>
        <v/>
      </c>
      <c r="O1029" s="17"/>
    </row>
    <row r="1030" spans="1:15" x14ac:dyDescent="0.3">
      <c r="A1030" s="17"/>
      <c r="B1030" s="17"/>
      <c r="C1030" s="20"/>
      <c r="D1030" s="17"/>
      <c r="E1030" s="17"/>
      <c r="F1030" s="20"/>
      <c r="G1030" s="17"/>
      <c r="H1030" s="21"/>
      <c r="I1030" s="21"/>
      <c r="J1030" s="18" t="str">
        <f>IF($A1030="","",SUMIFS(Issues!$D:$D,Issues!$B:$B,$A1030,Issues!$C:$C,$B1030))</f>
        <v/>
      </c>
      <c r="K1030" s="18" t="str">
        <f t="shared" si="32"/>
        <v/>
      </c>
      <c r="L1030" s="18" t="str">
        <f>IF(OR($A1030="",$C1030=""),"",$C1030-Settings!$B$4)</f>
        <v/>
      </c>
      <c r="M1030" s="18" t="str">
        <f>IF($A1030="","",IF(K1030&lt;=0,"Nil stock",IF($C1030="","OK",IF($C1030&lt;Settings!$B$4,"Expired",IF(L1030&lt;=Settings!$B$5,"Near expiry","OK")))))</f>
        <v/>
      </c>
      <c r="N1030" s="22" t="str">
        <f t="shared" si="33"/>
        <v/>
      </c>
      <c r="O1030" s="17"/>
    </row>
    <row r="1031" spans="1:15" x14ac:dyDescent="0.3">
      <c r="A1031" s="17"/>
      <c r="B1031" s="17"/>
      <c r="C1031" s="20"/>
      <c r="D1031" s="17"/>
      <c r="E1031" s="17"/>
      <c r="F1031" s="20"/>
      <c r="G1031" s="17"/>
      <c r="H1031" s="21"/>
      <c r="I1031" s="21"/>
      <c r="J1031" s="18" t="str">
        <f>IF($A1031="","",SUMIFS(Issues!$D:$D,Issues!$B:$B,$A1031,Issues!$C:$C,$B1031))</f>
        <v/>
      </c>
      <c r="K1031" s="18" t="str">
        <f t="shared" si="32"/>
        <v/>
      </c>
      <c r="L1031" s="18" t="str">
        <f>IF(OR($A1031="",$C1031=""),"",$C1031-Settings!$B$4)</f>
        <v/>
      </c>
      <c r="M1031" s="18" t="str">
        <f>IF($A1031="","",IF(K1031&lt;=0,"Nil stock",IF($C1031="","OK",IF($C1031&lt;Settings!$B$4,"Expired",IF(L1031&lt;=Settings!$B$5,"Near expiry","OK")))))</f>
        <v/>
      </c>
      <c r="N1031" s="22" t="str">
        <f t="shared" si="33"/>
        <v/>
      </c>
      <c r="O1031" s="17"/>
    </row>
    <row r="1032" spans="1:15" x14ac:dyDescent="0.3">
      <c r="A1032" s="17"/>
      <c r="B1032" s="17"/>
      <c r="C1032" s="20"/>
      <c r="D1032" s="17"/>
      <c r="E1032" s="17"/>
      <c r="F1032" s="20"/>
      <c r="G1032" s="17"/>
      <c r="H1032" s="21"/>
      <c r="I1032" s="21"/>
      <c r="J1032" s="18" t="str">
        <f>IF($A1032="","",SUMIFS(Issues!$D:$D,Issues!$B:$B,$A1032,Issues!$C:$C,$B1032))</f>
        <v/>
      </c>
      <c r="K1032" s="18" t="str">
        <f t="shared" si="32"/>
        <v/>
      </c>
      <c r="L1032" s="18" t="str">
        <f>IF(OR($A1032="",$C1032=""),"",$C1032-Settings!$B$4)</f>
        <v/>
      </c>
      <c r="M1032" s="18" t="str">
        <f>IF($A1032="","",IF(K1032&lt;=0,"Nil stock",IF($C1032="","OK",IF($C1032&lt;Settings!$B$4,"Expired",IF(L1032&lt;=Settings!$B$5,"Near expiry","OK")))))</f>
        <v/>
      </c>
      <c r="N1032" s="22" t="str">
        <f t="shared" si="33"/>
        <v/>
      </c>
      <c r="O1032" s="17"/>
    </row>
    <row r="1033" spans="1:15" x14ac:dyDescent="0.3">
      <c r="A1033" s="17"/>
      <c r="B1033" s="17"/>
      <c r="C1033" s="20"/>
      <c r="D1033" s="17"/>
      <c r="E1033" s="17"/>
      <c r="F1033" s="20"/>
      <c r="G1033" s="17"/>
      <c r="H1033" s="21"/>
      <c r="I1033" s="21"/>
      <c r="J1033" s="18" t="str">
        <f>IF($A1033="","",SUMIFS(Issues!$D:$D,Issues!$B:$B,$A1033,Issues!$C:$C,$B1033))</f>
        <v/>
      </c>
      <c r="K1033" s="18" t="str">
        <f t="shared" si="32"/>
        <v/>
      </c>
      <c r="L1033" s="18" t="str">
        <f>IF(OR($A1033="",$C1033=""),"",$C1033-Settings!$B$4)</f>
        <v/>
      </c>
      <c r="M1033" s="18" t="str">
        <f>IF($A1033="","",IF(K1033&lt;=0,"Nil stock",IF($C1033="","OK",IF($C1033&lt;Settings!$B$4,"Expired",IF(L1033&lt;=Settings!$B$5,"Near expiry","OK")))))</f>
        <v/>
      </c>
      <c r="N1033" s="22" t="str">
        <f t="shared" si="33"/>
        <v/>
      </c>
      <c r="O1033" s="17"/>
    </row>
    <row r="1034" spans="1:15" x14ac:dyDescent="0.3">
      <c r="A1034" s="17"/>
      <c r="B1034" s="17"/>
      <c r="C1034" s="20"/>
      <c r="D1034" s="17"/>
      <c r="E1034" s="17"/>
      <c r="F1034" s="20"/>
      <c r="G1034" s="17"/>
      <c r="H1034" s="21"/>
      <c r="I1034" s="21"/>
      <c r="J1034" s="18" t="str">
        <f>IF($A1034="","",SUMIFS(Issues!$D:$D,Issues!$B:$B,$A1034,Issues!$C:$C,$B1034))</f>
        <v/>
      </c>
      <c r="K1034" s="18" t="str">
        <f t="shared" si="32"/>
        <v/>
      </c>
      <c r="L1034" s="18" t="str">
        <f>IF(OR($A1034="",$C1034=""),"",$C1034-Settings!$B$4)</f>
        <v/>
      </c>
      <c r="M1034" s="18" t="str">
        <f>IF($A1034="","",IF(K1034&lt;=0,"Nil stock",IF($C1034="","OK",IF($C1034&lt;Settings!$B$4,"Expired",IF(L1034&lt;=Settings!$B$5,"Near expiry","OK")))))</f>
        <v/>
      </c>
      <c r="N1034" s="22" t="str">
        <f t="shared" si="33"/>
        <v/>
      </c>
      <c r="O1034" s="17"/>
    </row>
    <row r="1035" spans="1:15" x14ac:dyDescent="0.3">
      <c r="A1035" s="17"/>
      <c r="B1035" s="17"/>
      <c r="C1035" s="20"/>
      <c r="D1035" s="17"/>
      <c r="E1035" s="17"/>
      <c r="F1035" s="20"/>
      <c r="G1035" s="17"/>
      <c r="H1035" s="21"/>
      <c r="I1035" s="21"/>
      <c r="J1035" s="18" t="str">
        <f>IF($A1035="","",SUMIFS(Issues!$D:$D,Issues!$B:$B,$A1035,Issues!$C:$C,$B1035))</f>
        <v/>
      </c>
      <c r="K1035" s="18" t="str">
        <f t="shared" si="32"/>
        <v/>
      </c>
      <c r="L1035" s="18" t="str">
        <f>IF(OR($A1035="",$C1035=""),"",$C1035-Settings!$B$4)</f>
        <v/>
      </c>
      <c r="M1035" s="18" t="str">
        <f>IF($A1035="","",IF(K1035&lt;=0,"Nil stock",IF($C1035="","OK",IF($C1035&lt;Settings!$B$4,"Expired",IF(L1035&lt;=Settings!$B$5,"Near expiry","OK")))))</f>
        <v/>
      </c>
      <c r="N1035" s="22" t="str">
        <f t="shared" si="33"/>
        <v/>
      </c>
      <c r="O1035" s="17"/>
    </row>
    <row r="1036" spans="1:15" x14ac:dyDescent="0.3">
      <c r="A1036" s="17"/>
      <c r="B1036" s="17"/>
      <c r="C1036" s="20"/>
      <c r="D1036" s="17"/>
      <c r="E1036" s="17"/>
      <c r="F1036" s="20"/>
      <c r="G1036" s="17"/>
      <c r="H1036" s="21"/>
      <c r="I1036" s="21"/>
      <c r="J1036" s="18" t="str">
        <f>IF($A1036="","",SUMIFS(Issues!$D:$D,Issues!$B:$B,$A1036,Issues!$C:$C,$B1036))</f>
        <v/>
      </c>
      <c r="K1036" s="18" t="str">
        <f t="shared" si="32"/>
        <v/>
      </c>
      <c r="L1036" s="18" t="str">
        <f>IF(OR($A1036="",$C1036=""),"",$C1036-Settings!$B$4)</f>
        <v/>
      </c>
      <c r="M1036" s="18" t="str">
        <f>IF($A1036="","",IF(K1036&lt;=0,"Nil stock",IF($C1036="","OK",IF($C1036&lt;Settings!$B$4,"Expired",IF(L1036&lt;=Settings!$B$5,"Near expiry","OK")))))</f>
        <v/>
      </c>
      <c r="N1036" s="22" t="str">
        <f t="shared" si="33"/>
        <v/>
      </c>
      <c r="O1036" s="17"/>
    </row>
    <row r="1037" spans="1:15" x14ac:dyDescent="0.3">
      <c r="A1037" s="17"/>
      <c r="B1037" s="17"/>
      <c r="C1037" s="20"/>
      <c r="D1037" s="17"/>
      <c r="E1037" s="17"/>
      <c r="F1037" s="20"/>
      <c r="G1037" s="17"/>
      <c r="H1037" s="21"/>
      <c r="I1037" s="21"/>
      <c r="J1037" s="18" t="str">
        <f>IF($A1037="","",SUMIFS(Issues!$D:$D,Issues!$B:$B,$A1037,Issues!$C:$C,$B1037))</f>
        <v/>
      </c>
      <c r="K1037" s="18" t="str">
        <f t="shared" si="32"/>
        <v/>
      </c>
      <c r="L1037" s="18" t="str">
        <f>IF(OR($A1037="",$C1037=""),"",$C1037-Settings!$B$4)</f>
        <v/>
      </c>
      <c r="M1037" s="18" t="str">
        <f>IF($A1037="","",IF(K1037&lt;=0,"Nil stock",IF($C1037="","OK",IF($C1037&lt;Settings!$B$4,"Expired",IF(L1037&lt;=Settings!$B$5,"Near expiry","OK")))))</f>
        <v/>
      </c>
      <c r="N1037" s="22" t="str">
        <f t="shared" si="33"/>
        <v/>
      </c>
      <c r="O1037" s="17"/>
    </row>
    <row r="1038" spans="1:15" x14ac:dyDescent="0.3">
      <c r="A1038" s="17"/>
      <c r="B1038" s="17"/>
      <c r="C1038" s="20"/>
      <c r="D1038" s="17"/>
      <c r="E1038" s="17"/>
      <c r="F1038" s="20"/>
      <c r="G1038" s="17"/>
      <c r="H1038" s="21"/>
      <c r="I1038" s="21"/>
      <c r="J1038" s="18" t="str">
        <f>IF($A1038="","",SUMIFS(Issues!$D:$D,Issues!$B:$B,$A1038,Issues!$C:$C,$B1038))</f>
        <v/>
      </c>
      <c r="K1038" s="18" t="str">
        <f t="shared" si="32"/>
        <v/>
      </c>
      <c r="L1038" s="18" t="str">
        <f>IF(OR($A1038="",$C1038=""),"",$C1038-Settings!$B$4)</f>
        <v/>
      </c>
      <c r="M1038" s="18" t="str">
        <f>IF($A1038="","",IF(K1038&lt;=0,"Nil stock",IF($C1038="","OK",IF($C1038&lt;Settings!$B$4,"Expired",IF(L1038&lt;=Settings!$B$5,"Near expiry","OK")))))</f>
        <v/>
      </c>
      <c r="N1038" s="22" t="str">
        <f t="shared" si="33"/>
        <v/>
      </c>
      <c r="O1038" s="17"/>
    </row>
    <row r="1039" spans="1:15" x14ac:dyDescent="0.3">
      <c r="A1039" s="17"/>
      <c r="B1039" s="17"/>
      <c r="C1039" s="20"/>
      <c r="D1039" s="17"/>
      <c r="E1039" s="17"/>
      <c r="F1039" s="20"/>
      <c r="G1039" s="17"/>
      <c r="H1039" s="21"/>
      <c r="I1039" s="21"/>
      <c r="J1039" s="18" t="str">
        <f>IF($A1039="","",SUMIFS(Issues!$D:$D,Issues!$B:$B,$A1039,Issues!$C:$C,$B1039))</f>
        <v/>
      </c>
      <c r="K1039" s="18" t="str">
        <f t="shared" si="32"/>
        <v/>
      </c>
      <c r="L1039" s="18" t="str">
        <f>IF(OR($A1039="",$C1039=""),"",$C1039-Settings!$B$4)</f>
        <v/>
      </c>
      <c r="M1039" s="18" t="str">
        <f>IF($A1039="","",IF(K1039&lt;=0,"Nil stock",IF($C1039="","OK",IF($C1039&lt;Settings!$B$4,"Expired",IF(L1039&lt;=Settings!$B$5,"Near expiry","OK")))))</f>
        <v/>
      </c>
      <c r="N1039" s="22" t="str">
        <f t="shared" si="33"/>
        <v/>
      </c>
      <c r="O1039" s="17"/>
    </row>
    <row r="1040" spans="1:15" x14ac:dyDescent="0.3">
      <c r="A1040" s="17"/>
      <c r="B1040" s="17"/>
      <c r="C1040" s="20"/>
      <c r="D1040" s="17"/>
      <c r="E1040" s="17"/>
      <c r="F1040" s="20"/>
      <c r="G1040" s="17"/>
      <c r="H1040" s="21"/>
      <c r="I1040" s="21"/>
      <c r="J1040" s="18" t="str">
        <f>IF($A1040="","",SUMIFS(Issues!$D:$D,Issues!$B:$B,$A1040,Issues!$C:$C,$B1040))</f>
        <v/>
      </c>
      <c r="K1040" s="18" t="str">
        <f t="shared" si="32"/>
        <v/>
      </c>
      <c r="L1040" s="18" t="str">
        <f>IF(OR($A1040="",$C1040=""),"",$C1040-Settings!$B$4)</f>
        <v/>
      </c>
      <c r="M1040" s="18" t="str">
        <f>IF($A1040="","",IF(K1040&lt;=0,"Nil stock",IF($C1040="","OK",IF($C1040&lt;Settings!$B$4,"Expired",IF(L1040&lt;=Settings!$B$5,"Near expiry","OK")))))</f>
        <v/>
      </c>
      <c r="N1040" s="22" t="str">
        <f t="shared" si="33"/>
        <v/>
      </c>
      <c r="O1040" s="17"/>
    </row>
    <row r="1041" spans="1:15" x14ac:dyDescent="0.3">
      <c r="A1041" s="17"/>
      <c r="B1041" s="17"/>
      <c r="C1041" s="20"/>
      <c r="D1041" s="17"/>
      <c r="E1041" s="17"/>
      <c r="F1041" s="20"/>
      <c r="G1041" s="17"/>
      <c r="H1041" s="21"/>
      <c r="I1041" s="21"/>
      <c r="J1041" s="18" t="str">
        <f>IF($A1041="","",SUMIFS(Issues!$D:$D,Issues!$B:$B,$A1041,Issues!$C:$C,$B1041))</f>
        <v/>
      </c>
      <c r="K1041" s="18" t="str">
        <f t="shared" si="32"/>
        <v/>
      </c>
      <c r="L1041" s="18" t="str">
        <f>IF(OR($A1041="",$C1041=""),"",$C1041-Settings!$B$4)</f>
        <v/>
      </c>
      <c r="M1041" s="18" t="str">
        <f>IF($A1041="","",IF(K1041&lt;=0,"Nil stock",IF($C1041="","OK",IF($C1041&lt;Settings!$B$4,"Expired",IF(L1041&lt;=Settings!$B$5,"Near expiry","OK")))))</f>
        <v/>
      </c>
      <c r="N1041" s="22" t="str">
        <f t="shared" si="33"/>
        <v/>
      </c>
      <c r="O1041" s="17"/>
    </row>
    <row r="1042" spans="1:15" x14ac:dyDescent="0.3">
      <c r="A1042" s="17"/>
      <c r="B1042" s="17"/>
      <c r="C1042" s="20"/>
      <c r="D1042" s="17"/>
      <c r="E1042" s="17"/>
      <c r="F1042" s="20"/>
      <c r="G1042" s="17"/>
      <c r="H1042" s="21"/>
      <c r="I1042" s="21"/>
      <c r="J1042" s="18" t="str">
        <f>IF($A1042="","",SUMIFS(Issues!$D:$D,Issues!$B:$B,$A1042,Issues!$C:$C,$B1042))</f>
        <v/>
      </c>
      <c r="K1042" s="18" t="str">
        <f t="shared" si="32"/>
        <v/>
      </c>
      <c r="L1042" s="18" t="str">
        <f>IF(OR($A1042="",$C1042=""),"",$C1042-Settings!$B$4)</f>
        <v/>
      </c>
      <c r="M1042" s="18" t="str">
        <f>IF($A1042="","",IF(K1042&lt;=0,"Nil stock",IF($C1042="","OK",IF($C1042&lt;Settings!$B$4,"Expired",IF(L1042&lt;=Settings!$B$5,"Near expiry","OK")))))</f>
        <v/>
      </c>
      <c r="N1042" s="22" t="str">
        <f t="shared" si="33"/>
        <v/>
      </c>
      <c r="O1042" s="17"/>
    </row>
    <row r="1043" spans="1:15" x14ac:dyDescent="0.3">
      <c r="A1043" s="17"/>
      <c r="B1043" s="17"/>
      <c r="C1043" s="20"/>
      <c r="D1043" s="17"/>
      <c r="E1043" s="17"/>
      <c r="F1043" s="20"/>
      <c r="G1043" s="17"/>
      <c r="H1043" s="21"/>
      <c r="I1043" s="21"/>
      <c r="J1043" s="18" t="str">
        <f>IF($A1043="","",SUMIFS(Issues!$D:$D,Issues!$B:$B,$A1043,Issues!$C:$C,$B1043))</f>
        <v/>
      </c>
      <c r="K1043" s="18" t="str">
        <f t="shared" si="32"/>
        <v/>
      </c>
      <c r="L1043" s="18" t="str">
        <f>IF(OR($A1043="",$C1043=""),"",$C1043-Settings!$B$4)</f>
        <v/>
      </c>
      <c r="M1043" s="18" t="str">
        <f>IF($A1043="","",IF(K1043&lt;=0,"Nil stock",IF($C1043="","OK",IF($C1043&lt;Settings!$B$4,"Expired",IF(L1043&lt;=Settings!$B$5,"Near expiry","OK")))))</f>
        <v/>
      </c>
      <c r="N1043" s="22" t="str">
        <f t="shared" si="33"/>
        <v/>
      </c>
      <c r="O1043" s="17"/>
    </row>
    <row r="1044" spans="1:15" x14ac:dyDescent="0.3">
      <c r="A1044" s="17"/>
      <c r="B1044" s="17"/>
      <c r="C1044" s="20"/>
      <c r="D1044" s="17"/>
      <c r="E1044" s="17"/>
      <c r="F1044" s="20"/>
      <c r="G1044" s="17"/>
      <c r="H1044" s="21"/>
      <c r="I1044" s="21"/>
      <c r="J1044" s="18" t="str">
        <f>IF($A1044="","",SUMIFS(Issues!$D:$D,Issues!$B:$B,$A1044,Issues!$C:$C,$B1044))</f>
        <v/>
      </c>
      <c r="K1044" s="18" t="str">
        <f t="shared" si="32"/>
        <v/>
      </c>
      <c r="L1044" s="18" t="str">
        <f>IF(OR($A1044="",$C1044=""),"",$C1044-Settings!$B$4)</f>
        <v/>
      </c>
      <c r="M1044" s="18" t="str">
        <f>IF($A1044="","",IF(K1044&lt;=0,"Nil stock",IF($C1044="","OK",IF($C1044&lt;Settings!$B$4,"Expired",IF(L1044&lt;=Settings!$B$5,"Near expiry","OK")))))</f>
        <v/>
      </c>
      <c r="N1044" s="22" t="str">
        <f t="shared" si="33"/>
        <v/>
      </c>
      <c r="O1044" s="17"/>
    </row>
    <row r="1045" spans="1:15" x14ac:dyDescent="0.3">
      <c r="A1045" s="17"/>
      <c r="B1045" s="17"/>
      <c r="C1045" s="20"/>
      <c r="D1045" s="17"/>
      <c r="E1045" s="17"/>
      <c r="F1045" s="20"/>
      <c r="G1045" s="17"/>
      <c r="H1045" s="21"/>
      <c r="I1045" s="21"/>
      <c r="J1045" s="18" t="str">
        <f>IF($A1045="","",SUMIFS(Issues!$D:$D,Issues!$B:$B,$A1045,Issues!$C:$C,$B1045))</f>
        <v/>
      </c>
      <c r="K1045" s="18" t="str">
        <f t="shared" si="32"/>
        <v/>
      </c>
      <c r="L1045" s="18" t="str">
        <f>IF(OR($A1045="",$C1045=""),"",$C1045-Settings!$B$4)</f>
        <v/>
      </c>
      <c r="M1045" s="18" t="str">
        <f>IF($A1045="","",IF(K1045&lt;=0,"Nil stock",IF($C1045="","OK",IF($C1045&lt;Settings!$B$4,"Expired",IF(L1045&lt;=Settings!$B$5,"Near expiry","OK")))))</f>
        <v/>
      </c>
      <c r="N1045" s="22" t="str">
        <f t="shared" si="33"/>
        <v/>
      </c>
      <c r="O1045" s="17"/>
    </row>
    <row r="1046" spans="1:15" x14ac:dyDescent="0.3">
      <c r="A1046" s="17"/>
      <c r="B1046" s="17"/>
      <c r="C1046" s="20"/>
      <c r="D1046" s="17"/>
      <c r="E1046" s="17"/>
      <c r="F1046" s="20"/>
      <c r="G1046" s="17"/>
      <c r="H1046" s="21"/>
      <c r="I1046" s="21"/>
      <c r="J1046" s="18" t="str">
        <f>IF($A1046="","",SUMIFS(Issues!$D:$D,Issues!$B:$B,$A1046,Issues!$C:$C,$B1046))</f>
        <v/>
      </c>
      <c r="K1046" s="18" t="str">
        <f t="shared" si="32"/>
        <v/>
      </c>
      <c r="L1046" s="18" t="str">
        <f>IF(OR($A1046="",$C1046=""),"",$C1046-Settings!$B$4)</f>
        <v/>
      </c>
      <c r="M1046" s="18" t="str">
        <f>IF($A1046="","",IF(K1046&lt;=0,"Nil stock",IF($C1046="","OK",IF($C1046&lt;Settings!$B$4,"Expired",IF(L1046&lt;=Settings!$B$5,"Near expiry","OK")))))</f>
        <v/>
      </c>
      <c r="N1046" s="22" t="str">
        <f t="shared" si="33"/>
        <v/>
      </c>
      <c r="O1046" s="17"/>
    </row>
    <row r="1047" spans="1:15" x14ac:dyDescent="0.3">
      <c r="A1047" s="17"/>
      <c r="B1047" s="17"/>
      <c r="C1047" s="20"/>
      <c r="D1047" s="17"/>
      <c r="E1047" s="17"/>
      <c r="F1047" s="20"/>
      <c r="G1047" s="17"/>
      <c r="H1047" s="21"/>
      <c r="I1047" s="21"/>
      <c r="J1047" s="18" t="str">
        <f>IF($A1047="","",SUMIFS(Issues!$D:$D,Issues!$B:$B,$A1047,Issues!$C:$C,$B1047))</f>
        <v/>
      </c>
      <c r="K1047" s="18" t="str">
        <f t="shared" si="32"/>
        <v/>
      </c>
      <c r="L1047" s="18" t="str">
        <f>IF(OR($A1047="",$C1047=""),"",$C1047-Settings!$B$4)</f>
        <v/>
      </c>
      <c r="M1047" s="18" t="str">
        <f>IF($A1047="","",IF(K1047&lt;=0,"Nil stock",IF($C1047="","OK",IF($C1047&lt;Settings!$B$4,"Expired",IF(L1047&lt;=Settings!$B$5,"Near expiry","OK")))))</f>
        <v/>
      </c>
      <c r="N1047" s="22" t="str">
        <f t="shared" si="33"/>
        <v/>
      </c>
      <c r="O1047" s="17"/>
    </row>
    <row r="1048" spans="1:15" x14ac:dyDescent="0.3">
      <c r="A1048" s="17"/>
      <c r="B1048" s="17"/>
      <c r="C1048" s="20"/>
      <c r="D1048" s="17"/>
      <c r="E1048" s="17"/>
      <c r="F1048" s="20"/>
      <c r="G1048" s="17"/>
      <c r="H1048" s="21"/>
      <c r="I1048" s="21"/>
      <c r="J1048" s="18" t="str">
        <f>IF($A1048="","",SUMIFS(Issues!$D:$D,Issues!$B:$B,$A1048,Issues!$C:$C,$B1048))</f>
        <v/>
      </c>
      <c r="K1048" s="18" t="str">
        <f t="shared" si="32"/>
        <v/>
      </c>
      <c r="L1048" s="18" t="str">
        <f>IF(OR($A1048="",$C1048=""),"",$C1048-Settings!$B$4)</f>
        <v/>
      </c>
      <c r="M1048" s="18" t="str">
        <f>IF($A1048="","",IF(K1048&lt;=0,"Nil stock",IF($C1048="","OK",IF($C1048&lt;Settings!$B$4,"Expired",IF(L1048&lt;=Settings!$B$5,"Near expiry","OK")))))</f>
        <v/>
      </c>
      <c r="N1048" s="22" t="str">
        <f t="shared" si="33"/>
        <v/>
      </c>
      <c r="O1048" s="17"/>
    </row>
    <row r="1049" spans="1:15" x14ac:dyDescent="0.3">
      <c r="A1049" s="17"/>
      <c r="B1049" s="17"/>
      <c r="C1049" s="20"/>
      <c r="D1049" s="17"/>
      <c r="E1049" s="17"/>
      <c r="F1049" s="20"/>
      <c r="G1049" s="17"/>
      <c r="H1049" s="21"/>
      <c r="I1049" s="21"/>
      <c r="J1049" s="18" t="str">
        <f>IF($A1049="","",SUMIFS(Issues!$D:$D,Issues!$B:$B,$A1049,Issues!$C:$C,$B1049))</f>
        <v/>
      </c>
      <c r="K1049" s="18" t="str">
        <f t="shared" si="32"/>
        <v/>
      </c>
      <c r="L1049" s="18" t="str">
        <f>IF(OR($A1049="",$C1049=""),"",$C1049-Settings!$B$4)</f>
        <v/>
      </c>
      <c r="M1049" s="18" t="str">
        <f>IF($A1049="","",IF(K1049&lt;=0,"Nil stock",IF($C1049="","OK",IF($C1049&lt;Settings!$B$4,"Expired",IF(L1049&lt;=Settings!$B$5,"Near expiry","OK")))))</f>
        <v/>
      </c>
      <c r="N1049" s="22" t="str">
        <f t="shared" si="33"/>
        <v/>
      </c>
      <c r="O1049" s="17"/>
    </row>
    <row r="1050" spans="1:15" x14ac:dyDescent="0.3">
      <c r="A1050" s="17"/>
      <c r="B1050" s="17"/>
      <c r="C1050" s="20"/>
      <c r="D1050" s="17"/>
      <c r="E1050" s="17"/>
      <c r="F1050" s="20"/>
      <c r="G1050" s="17"/>
      <c r="H1050" s="21"/>
      <c r="I1050" s="21"/>
      <c r="J1050" s="18" t="str">
        <f>IF($A1050="","",SUMIFS(Issues!$D:$D,Issues!$B:$B,$A1050,Issues!$C:$C,$B1050))</f>
        <v/>
      </c>
      <c r="K1050" s="18" t="str">
        <f t="shared" si="32"/>
        <v/>
      </c>
      <c r="L1050" s="18" t="str">
        <f>IF(OR($A1050="",$C1050=""),"",$C1050-Settings!$B$4)</f>
        <v/>
      </c>
      <c r="M1050" s="18" t="str">
        <f>IF($A1050="","",IF(K1050&lt;=0,"Nil stock",IF($C1050="","OK",IF($C1050&lt;Settings!$B$4,"Expired",IF(L1050&lt;=Settings!$B$5,"Near expiry","OK")))))</f>
        <v/>
      </c>
      <c r="N1050" s="22" t="str">
        <f t="shared" si="33"/>
        <v/>
      </c>
      <c r="O1050" s="17"/>
    </row>
    <row r="1051" spans="1:15" x14ac:dyDescent="0.3">
      <c r="A1051" s="17"/>
      <c r="B1051" s="17"/>
      <c r="C1051" s="20"/>
      <c r="D1051" s="17"/>
      <c r="E1051" s="17"/>
      <c r="F1051" s="20"/>
      <c r="G1051" s="17"/>
      <c r="H1051" s="21"/>
      <c r="I1051" s="21"/>
      <c r="J1051" s="18" t="str">
        <f>IF($A1051="","",SUMIFS(Issues!$D:$D,Issues!$B:$B,$A1051,Issues!$C:$C,$B1051))</f>
        <v/>
      </c>
      <c r="K1051" s="18" t="str">
        <f t="shared" si="32"/>
        <v/>
      </c>
      <c r="L1051" s="18" t="str">
        <f>IF(OR($A1051="",$C1051=""),"",$C1051-Settings!$B$4)</f>
        <v/>
      </c>
      <c r="M1051" s="18" t="str">
        <f>IF($A1051="","",IF(K1051&lt;=0,"Nil stock",IF($C1051="","OK",IF($C1051&lt;Settings!$B$4,"Expired",IF(L1051&lt;=Settings!$B$5,"Near expiry","OK")))))</f>
        <v/>
      </c>
      <c r="N1051" s="22" t="str">
        <f t="shared" si="33"/>
        <v/>
      </c>
      <c r="O1051" s="17"/>
    </row>
    <row r="1052" spans="1:15" x14ac:dyDescent="0.3">
      <c r="A1052" s="17"/>
      <c r="B1052" s="17"/>
      <c r="C1052" s="20"/>
      <c r="D1052" s="17"/>
      <c r="E1052" s="17"/>
      <c r="F1052" s="20"/>
      <c r="G1052" s="17"/>
      <c r="H1052" s="21"/>
      <c r="I1052" s="21"/>
      <c r="J1052" s="18" t="str">
        <f>IF($A1052="","",SUMIFS(Issues!$D:$D,Issues!$B:$B,$A1052,Issues!$C:$C,$B1052))</f>
        <v/>
      </c>
      <c r="K1052" s="18" t="str">
        <f t="shared" si="32"/>
        <v/>
      </c>
      <c r="L1052" s="18" t="str">
        <f>IF(OR($A1052="",$C1052=""),"",$C1052-Settings!$B$4)</f>
        <v/>
      </c>
      <c r="M1052" s="18" t="str">
        <f>IF($A1052="","",IF(K1052&lt;=0,"Nil stock",IF($C1052="","OK",IF($C1052&lt;Settings!$B$4,"Expired",IF(L1052&lt;=Settings!$B$5,"Near expiry","OK")))))</f>
        <v/>
      </c>
      <c r="N1052" s="22" t="str">
        <f t="shared" si="33"/>
        <v/>
      </c>
      <c r="O1052" s="17"/>
    </row>
    <row r="1053" spans="1:15" x14ac:dyDescent="0.3">
      <c r="A1053" s="17"/>
      <c r="B1053" s="17"/>
      <c r="C1053" s="20"/>
      <c r="D1053" s="17"/>
      <c r="E1053" s="17"/>
      <c r="F1053" s="20"/>
      <c r="G1053" s="17"/>
      <c r="H1053" s="21"/>
      <c r="I1053" s="21"/>
      <c r="J1053" s="18" t="str">
        <f>IF($A1053="","",SUMIFS(Issues!$D:$D,Issues!$B:$B,$A1053,Issues!$C:$C,$B1053))</f>
        <v/>
      </c>
      <c r="K1053" s="18" t="str">
        <f t="shared" si="32"/>
        <v/>
      </c>
      <c r="L1053" s="18" t="str">
        <f>IF(OR($A1053="",$C1053=""),"",$C1053-Settings!$B$4)</f>
        <v/>
      </c>
      <c r="M1053" s="18" t="str">
        <f>IF($A1053="","",IF(K1053&lt;=0,"Nil stock",IF($C1053="","OK",IF($C1053&lt;Settings!$B$4,"Expired",IF(L1053&lt;=Settings!$B$5,"Near expiry","OK")))))</f>
        <v/>
      </c>
      <c r="N1053" s="22" t="str">
        <f t="shared" si="33"/>
        <v/>
      </c>
      <c r="O1053" s="17"/>
    </row>
    <row r="1054" spans="1:15" x14ac:dyDescent="0.3">
      <c r="A1054" s="17"/>
      <c r="B1054" s="17"/>
      <c r="C1054" s="20"/>
      <c r="D1054" s="17"/>
      <c r="E1054" s="17"/>
      <c r="F1054" s="20"/>
      <c r="G1054" s="17"/>
      <c r="H1054" s="21"/>
      <c r="I1054" s="21"/>
      <c r="J1054" s="18" t="str">
        <f>IF($A1054="","",SUMIFS(Issues!$D:$D,Issues!$B:$B,$A1054,Issues!$C:$C,$B1054))</f>
        <v/>
      </c>
      <c r="K1054" s="18" t="str">
        <f t="shared" si="32"/>
        <v/>
      </c>
      <c r="L1054" s="18" t="str">
        <f>IF(OR($A1054="",$C1054=""),"",$C1054-Settings!$B$4)</f>
        <v/>
      </c>
      <c r="M1054" s="18" t="str">
        <f>IF($A1054="","",IF(K1054&lt;=0,"Nil stock",IF($C1054="","OK",IF($C1054&lt;Settings!$B$4,"Expired",IF(L1054&lt;=Settings!$B$5,"Near expiry","OK")))))</f>
        <v/>
      </c>
      <c r="N1054" s="22" t="str">
        <f t="shared" si="33"/>
        <v/>
      </c>
      <c r="O1054" s="17"/>
    </row>
    <row r="1055" spans="1:15" x14ac:dyDescent="0.3">
      <c r="A1055" s="17"/>
      <c r="B1055" s="17"/>
      <c r="C1055" s="20"/>
      <c r="D1055" s="17"/>
      <c r="E1055" s="17"/>
      <c r="F1055" s="20"/>
      <c r="G1055" s="17"/>
      <c r="H1055" s="21"/>
      <c r="I1055" s="21"/>
      <c r="J1055" s="18" t="str">
        <f>IF($A1055="","",SUMIFS(Issues!$D:$D,Issues!$B:$B,$A1055,Issues!$C:$C,$B1055))</f>
        <v/>
      </c>
      <c r="K1055" s="18" t="str">
        <f t="shared" si="32"/>
        <v/>
      </c>
      <c r="L1055" s="18" t="str">
        <f>IF(OR($A1055="",$C1055=""),"",$C1055-Settings!$B$4)</f>
        <v/>
      </c>
      <c r="M1055" s="18" t="str">
        <f>IF($A1055="","",IF(K1055&lt;=0,"Nil stock",IF($C1055="","OK",IF($C1055&lt;Settings!$B$4,"Expired",IF(L1055&lt;=Settings!$B$5,"Near expiry","OK")))))</f>
        <v/>
      </c>
      <c r="N1055" s="22" t="str">
        <f t="shared" si="33"/>
        <v/>
      </c>
      <c r="O1055" s="17"/>
    </row>
    <row r="1056" spans="1:15" x14ac:dyDescent="0.3">
      <c r="A1056" s="17"/>
      <c r="B1056" s="17"/>
      <c r="C1056" s="20"/>
      <c r="D1056" s="17"/>
      <c r="E1056" s="17"/>
      <c r="F1056" s="20"/>
      <c r="G1056" s="17"/>
      <c r="H1056" s="21"/>
      <c r="I1056" s="21"/>
      <c r="J1056" s="18" t="str">
        <f>IF($A1056="","",SUMIFS(Issues!$D:$D,Issues!$B:$B,$A1056,Issues!$C:$C,$B1056))</f>
        <v/>
      </c>
      <c r="K1056" s="18" t="str">
        <f t="shared" si="32"/>
        <v/>
      </c>
      <c r="L1056" s="18" t="str">
        <f>IF(OR($A1056="",$C1056=""),"",$C1056-Settings!$B$4)</f>
        <v/>
      </c>
      <c r="M1056" s="18" t="str">
        <f>IF($A1056="","",IF(K1056&lt;=0,"Nil stock",IF($C1056="","OK",IF($C1056&lt;Settings!$B$4,"Expired",IF(L1056&lt;=Settings!$B$5,"Near expiry","OK")))))</f>
        <v/>
      </c>
      <c r="N1056" s="22" t="str">
        <f t="shared" si="33"/>
        <v/>
      </c>
      <c r="O1056" s="17"/>
    </row>
    <row r="1057" spans="1:15" x14ac:dyDescent="0.3">
      <c r="A1057" s="17"/>
      <c r="B1057" s="17"/>
      <c r="C1057" s="20"/>
      <c r="D1057" s="17"/>
      <c r="E1057" s="17"/>
      <c r="F1057" s="20"/>
      <c r="G1057" s="17"/>
      <c r="H1057" s="21"/>
      <c r="I1057" s="21"/>
      <c r="J1057" s="18" t="str">
        <f>IF($A1057="","",SUMIFS(Issues!$D:$D,Issues!$B:$B,$A1057,Issues!$C:$C,$B1057))</f>
        <v/>
      </c>
      <c r="K1057" s="18" t="str">
        <f t="shared" si="32"/>
        <v/>
      </c>
      <c r="L1057" s="18" t="str">
        <f>IF(OR($A1057="",$C1057=""),"",$C1057-Settings!$B$4)</f>
        <v/>
      </c>
      <c r="M1057" s="18" t="str">
        <f>IF($A1057="","",IF(K1057&lt;=0,"Nil stock",IF($C1057="","OK",IF($C1057&lt;Settings!$B$4,"Expired",IF(L1057&lt;=Settings!$B$5,"Near expiry","OK")))))</f>
        <v/>
      </c>
      <c r="N1057" s="22" t="str">
        <f t="shared" si="33"/>
        <v/>
      </c>
      <c r="O1057" s="17"/>
    </row>
    <row r="1058" spans="1:15" x14ac:dyDescent="0.3">
      <c r="A1058" s="17"/>
      <c r="B1058" s="17"/>
      <c r="C1058" s="20"/>
      <c r="D1058" s="17"/>
      <c r="E1058" s="17"/>
      <c r="F1058" s="20"/>
      <c r="G1058" s="17"/>
      <c r="H1058" s="21"/>
      <c r="I1058" s="21"/>
      <c r="J1058" s="18" t="str">
        <f>IF($A1058="","",SUMIFS(Issues!$D:$D,Issues!$B:$B,$A1058,Issues!$C:$C,$B1058))</f>
        <v/>
      </c>
      <c r="K1058" s="18" t="str">
        <f t="shared" si="32"/>
        <v/>
      </c>
      <c r="L1058" s="18" t="str">
        <f>IF(OR($A1058="",$C1058=""),"",$C1058-Settings!$B$4)</f>
        <v/>
      </c>
      <c r="M1058" s="18" t="str">
        <f>IF($A1058="","",IF(K1058&lt;=0,"Nil stock",IF($C1058="","OK",IF($C1058&lt;Settings!$B$4,"Expired",IF(L1058&lt;=Settings!$B$5,"Near expiry","OK")))))</f>
        <v/>
      </c>
      <c r="N1058" s="22" t="str">
        <f t="shared" si="33"/>
        <v/>
      </c>
      <c r="O1058" s="17"/>
    </row>
    <row r="1059" spans="1:15" x14ac:dyDescent="0.3">
      <c r="A1059" s="17"/>
      <c r="B1059" s="17"/>
      <c r="C1059" s="20"/>
      <c r="D1059" s="17"/>
      <c r="E1059" s="17"/>
      <c r="F1059" s="20"/>
      <c r="G1059" s="17"/>
      <c r="H1059" s="21"/>
      <c r="I1059" s="21"/>
      <c r="J1059" s="18" t="str">
        <f>IF($A1059="","",SUMIFS(Issues!$D:$D,Issues!$B:$B,$A1059,Issues!$C:$C,$B1059))</f>
        <v/>
      </c>
      <c r="K1059" s="18" t="str">
        <f t="shared" si="32"/>
        <v/>
      </c>
      <c r="L1059" s="18" t="str">
        <f>IF(OR($A1059="",$C1059=""),"",$C1059-Settings!$B$4)</f>
        <v/>
      </c>
      <c r="M1059" s="18" t="str">
        <f>IF($A1059="","",IF(K1059&lt;=0,"Nil stock",IF($C1059="","OK",IF($C1059&lt;Settings!$B$4,"Expired",IF(L1059&lt;=Settings!$B$5,"Near expiry","OK")))))</f>
        <v/>
      </c>
      <c r="N1059" s="22" t="str">
        <f t="shared" si="33"/>
        <v/>
      </c>
      <c r="O1059" s="17"/>
    </row>
    <row r="1060" spans="1:15" x14ac:dyDescent="0.3">
      <c r="A1060" s="17"/>
      <c r="B1060" s="17"/>
      <c r="C1060" s="20"/>
      <c r="D1060" s="17"/>
      <c r="E1060" s="17"/>
      <c r="F1060" s="20"/>
      <c r="G1060" s="17"/>
      <c r="H1060" s="21"/>
      <c r="I1060" s="21"/>
      <c r="J1060" s="18" t="str">
        <f>IF($A1060="","",SUMIFS(Issues!$D:$D,Issues!$B:$B,$A1060,Issues!$C:$C,$B1060))</f>
        <v/>
      </c>
      <c r="K1060" s="18" t="str">
        <f t="shared" si="32"/>
        <v/>
      </c>
      <c r="L1060" s="18" t="str">
        <f>IF(OR($A1060="",$C1060=""),"",$C1060-Settings!$B$4)</f>
        <v/>
      </c>
      <c r="M1060" s="18" t="str">
        <f>IF($A1060="","",IF(K1060&lt;=0,"Nil stock",IF($C1060="","OK",IF($C1060&lt;Settings!$B$4,"Expired",IF(L1060&lt;=Settings!$B$5,"Near expiry","OK")))))</f>
        <v/>
      </c>
      <c r="N1060" s="22" t="str">
        <f t="shared" si="33"/>
        <v/>
      </c>
      <c r="O1060" s="17"/>
    </row>
    <row r="1061" spans="1:15" x14ac:dyDescent="0.3">
      <c r="A1061" s="17"/>
      <c r="B1061" s="17"/>
      <c r="C1061" s="20"/>
      <c r="D1061" s="17"/>
      <c r="E1061" s="17"/>
      <c r="F1061" s="20"/>
      <c r="G1061" s="17"/>
      <c r="H1061" s="21"/>
      <c r="I1061" s="21"/>
      <c r="J1061" s="18" t="str">
        <f>IF($A1061="","",SUMIFS(Issues!$D:$D,Issues!$B:$B,$A1061,Issues!$C:$C,$B1061))</f>
        <v/>
      </c>
      <c r="K1061" s="18" t="str">
        <f t="shared" si="32"/>
        <v/>
      </c>
      <c r="L1061" s="18" t="str">
        <f>IF(OR($A1061="",$C1061=""),"",$C1061-Settings!$B$4)</f>
        <v/>
      </c>
      <c r="M1061" s="18" t="str">
        <f>IF($A1061="","",IF(K1061&lt;=0,"Nil stock",IF($C1061="","OK",IF($C1061&lt;Settings!$B$4,"Expired",IF(L1061&lt;=Settings!$B$5,"Near expiry","OK")))))</f>
        <v/>
      </c>
      <c r="N1061" s="22" t="str">
        <f t="shared" si="33"/>
        <v/>
      </c>
      <c r="O1061" s="17"/>
    </row>
    <row r="1062" spans="1:15" x14ac:dyDescent="0.3">
      <c r="A1062" s="17"/>
      <c r="B1062" s="17"/>
      <c r="C1062" s="20"/>
      <c r="D1062" s="17"/>
      <c r="E1062" s="17"/>
      <c r="F1062" s="20"/>
      <c r="G1062" s="17"/>
      <c r="H1062" s="21"/>
      <c r="I1062" s="21"/>
      <c r="J1062" s="18" t="str">
        <f>IF($A1062="","",SUMIFS(Issues!$D:$D,Issues!$B:$B,$A1062,Issues!$C:$C,$B1062))</f>
        <v/>
      </c>
      <c r="K1062" s="18" t="str">
        <f t="shared" si="32"/>
        <v/>
      </c>
      <c r="L1062" s="18" t="str">
        <f>IF(OR($A1062="",$C1062=""),"",$C1062-Settings!$B$4)</f>
        <v/>
      </c>
      <c r="M1062" s="18" t="str">
        <f>IF($A1062="","",IF(K1062&lt;=0,"Nil stock",IF($C1062="","OK",IF($C1062&lt;Settings!$B$4,"Expired",IF(L1062&lt;=Settings!$B$5,"Near expiry","OK")))))</f>
        <v/>
      </c>
      <c r="N1062" s="22" t="str">
        <f t="shared" si="33"/>
        <v/>
      </c>
      <c r="O1062" s="17"/>
    </row>
    <row r="1063" spans="1:15" x14ac:dyDescent="0.3">
      <c r="A1063" s="17"/>
      <c r="B1063" s="17"/>
      <c r="C1063" s="20"/>
      <c r="D1063" s="17"/>
      <c r="E1063" s="17"/>
      <c r="F1063" s="20"/>
      <c r="G1063" s="17"/>
      <c r="H1063" s="21"/>
      <c r="I1063" s="21"/>
      <c r="J1063" s="18" t="str">
        <f>IF($A1063="","",SUMIFS(Issues!$D:$D,Issues!$B:$B,$A1063,Issues!$C:$C,$B1063))</f>
        <v/>
      </c>
      <c r="K1063" s="18" t="str">
        <f t="shared" si="32"/>
        <v/>
      </c>
      <c r="L1063" s="18" t="str">
        <f>IF(OR($A1063="",$C1063=""),"",$C1063-Settings!$B$4)</f>
        <v/>
      </c>
      <c r="M1063" s="18" t="str">
        <f>IF($A1063="","",IF(K1063&lt;=0,"Nil stock",IF($C1063="","OK",IF($C1063&lt;Settings!$B$4,"Expired",IF(L1063&lt;=Settings!$B$5,"Near expiry","OK")))))</f>
        <v/>
      </c>
      <c r="N1063" s="22" t="str">
        <f t="shared" si="33"/>
        <v/>
      </c>
      <c r="O1063" s="17"/>
    </row>
    <row r="1064" spans="1:15" x14ac:dyDescent="0.3">
      <c r="A1064" s="17"/>
      <c r="B1064" s="17"/>
      <c r="C1064" s="20"/>
      <c r="D1064" s="17"/>
      <c r="E1064" s="17"/>
      <c r="F1064" s="20"/>
      <c r="G1064" s="17"/>
      <c r="H1064" s="21"/>
      <c r="I1064" s="21"/>
      <c r="J1064" s="18" t="str">
        <f>IF($A1064="","",SUMIFS(Issues!$D:$D,Issues!$B:$B,$A1064,Issues!$C:$C,$B1064))</f>
        <v/>
      </c>
      <c r="K1064" s="18" t="str">
        <f t="shared" si="32"/>
        <v/>
      </c>
      <c r="L1064" s="18" t="str">
        <f>IF(OR($A1064="",$C1064=""),"",$C1064-Settings!$B$4)</f>
        <v/>
      </c>
      <c r="M1064" s="18" t="str">
        <f>IF($A1064="","",IF(K1064&lt;=0,"Nil stock",IF($C1064="","OK",IF($C1064&lt;Settings!$B$4,"Expired",IF(L1064&lt;=Settings!$B$5,"Near expiry","OK")))))</f>
        <v/>
      </c>
      <c r="N1064" s="22" t="str">
        <f t="shared" si="33"/>
        <v/>
      </c>
      <c r="O1064" s="17"/>
    </row>
    <row r="1065" spans="1:15" x14ac:dyDescent="0.3">
      <c r="A1065" s="17"/>
      <c r="B1065" s="17"/>
      <c r="C1065" s="20"/>
      <c r="D1065" s="17"/>
      <c r="E1065" s="17"/>
      <c r="F1065" s="20"/>
      <c r="G1065" s="17"/>
      <c r="H1065" s="21"/>
      <c r="I1065" s="21"/>
      <c r="J1065" s="18" t="str">
        <f>IF($A1065="","",SUMIFS(Issues!$D:$D,Issues!$B:$B,$A1065,Issues!$C:$C,$B1065))</f>
        <v/>
      </c>
      <c r="K1065" s="18" t="str">
        <f t="shared" si="32"/>
        <v/>
      </c>
      <c r="L1065" s="18" t="str">
        <f>IF(OR($A1065="",$C1065=""),"",$C1065-Settings!$B$4)</f>
        <v/>
      </c>
      <c r="M1065" s="18" t="str">
        <f>IF($A1065="","",IF(K1065&lt;=0,"Nil stock",IF($C1065="","OK",IF($C1065&lt;Settings!$B$4,"Expired",IF(L1065&lt;=Settings!$B$5,"Near expiry","OK")))))</f>
        <v/>
      </c>
      <c r="N1065" s="22" t="str">
        <f t="shared" si="33"/>
        <v/>
      </c>
      <c r="O1065" s="17"/>
    </row>
    <row r="1066" spans="1:15" x14ac:dyDescent="0.3">
      <c r="A1066" s="17"/>
      <c r="B1066" s="17"/>
      <c r="C1066" s="20"/>
      <c r="D1066" s="17"/>
      <c r="E1066" s="17"/>
      <c r="F1066" s="20"/>
      <c r="G1066" s="17"/>
      <c r="H1066" s="21"/>
      <c r="I1066" s="21"/>
      <c r="J1066" s="18" t="str">
        <f>IF($A1066="","",SUMIFS(Issues!$D:$D,Issues!$B:$B,$A1066,Issues!$C:$C,$B1066))</f>
        <v/>
      </c>
      <c r="K1066" s="18" t="str">
        <f t="shared" si="32"/>
        <v/>
      </c>
      <c r="L1066" s="18" t="str">
        <f>IF(OR($A1066="",$C1066=""),"",$C1066-Settings!$B$4)</f>
        <v/>
      </c>
      <c r="M1066" s="18" t="str">
        <f>IF($A1066="","",IF(K1066&lt;=0,"Nil stock",IF($C1066="","OK",IF($C1066&lt;Settings!$B$4,"Expired",IF(L1066&lt;=Settings!$B$5,"Near expiry","OK")))))</f>
        <v/>
      </c>
      <c r="N1066" s="22" t="str">
        <f t="shared" si="33"/>
        <v/>
      </c>
      <c r="O1066" s="17"/>
    </row>
    <row r="1067" spans="1:15" x14ac:dyDescent="0.3">
      <c r="A1067" s="17"/>
      <c r="B1067" s="17"/>
      <c r="C1067" s="20"/>
      <c r="D1067" s="17"/>
      <c r="E1067" s="17"/>
      <c r="F1067" s="20"/>
      <c r="G1067" s="17"/>
      <c r="H1067" s="21"/>
      <c r="I1067" s="21"/>
      <c r="J1067" s="18" t="str">
        <f>IF($A1067="","",SUMIFS(Issues!$D:$D,Issues!$B:$B,$A1067,Issues!$C:$C,$B1067))</f>
        <v/>
      </c>
      <c r="K1067" s="18" t="str">
        <f t="shared" si="32"/>
        <v/>
      </c>
      <c r="L1067" s="18" t="str">
        <f>IF(OR($A1067="",$C1067=""),"",$C1067-Settings!$B$4)</f>
        <v/>
      </c>
      <c r="M1067" s="18" t="str">
        <f>IF($A1067="","",IF(K1067&lt;=0,"Nil stock",IF($C1067="","OK",IF($C1067&lt;Settings!$B$4,"Expired",IF(L1067&lt;=Settings!$B$5,"Near expiry","OK")))))</f>
        <v/>
      </c>
      <c r="N1067" s="22" t="str">
        <f t="shared" si="33"/>
        <v/>
      </c>
      <c r="O1067" s="17"/>
    </row>
    <row r="1068" spans="1:15" x14ac:dyDescent="0.3">
      <c r="A1068" s="17"/>
      <c r="B1068" s="17"/>
      <c r="C1068" s="20"/>
      <c r="D1068" s="17"/>
      <c r="E1068" s="17"/>
      <c r="F1068" s="20"/>
      <c r="G1068" s="17"/>
      <c r="H1068" s="21"/>
      <c r="I1068" s="21"/>
      <c r="J1068" s="18" t="str">
        <f>IF($A1068="","",SUMIFS(Issues!$D:$D,Issues!$B:$B,$A1068,Issues!$C:$C,$B1068))</f>
        <v/>
      </c>
      <c r="K1068" s="18" t="str">
        <f t="shared" si="32"/>
        <v/>
      </c>
      <c r="L1068" s="18" t="str">
        <f>IF(OR($A1068="",$C1068=""),"",$C1068-Settings!$B$4)</f>
        <v/>
      </c>
      <c r="M1068" s="18" t="str">
        <f>IF($A1068="","",IF(K1068&lt;=0,"Nil stock",IF($C1068="","OK",IF($C1068&lt;Settings!$B$4,"Expired",IF(L1068&lt;=Settings!$B$5,"Near expiry","OK")))))</f>
        <v/>
      </c>
      <c r="N1068" s="22" t="str">
        <f t="shared" si="33"/>
        <v/>
      </c>
      <c r="O1068" s="17"/>
    </row>
    <row r="1069" spans="1:15" x14ac:dyDescent="0.3">
      <c r="A1069" s="17"/>
      <c r="B1069" s="17"/>
      <c r="C1069" s="20"/>
      <c r="D1069" s="17"/>
      <c r="E1069" s="17"/>
      <c r="F1069" s="20"/>
      <c r="G1069" s="17"/>
      <c r="H1069" s="21"/>
      <c r="I1069" s="21"/>
      <c r="J1069" s="18" t="str">
        <f>IF($A1069="","",SUMIFS(Issues!$D:$D,Issues!$B:$B,$A1069,Issues!$C:$C,$B1069))</f>
        <v/>
      </c>
      <c r="K1069" s="18" t="str">
        <f t="shared" si="32"/>
        <v/>
      </c>
      <c r="L1069" s="18" t="str">
        <f>IF(OR($A1069="",$C1069=""),"",$C1069-Settings!$B$4)</f>
        <v/>
      </c>
      <c r="M1069" s="18" t="str">
        <f>IF($A1069="","",IF(K1069&lt;=0,"Nil stock",IF($C1069="","OK",IF($C1069&lt;Settings!$B$4,"Expired",IF(L1069&lt;=Settings!$B$5,"Near expiry","OK")))))</f>
        <v/>
      </c>
      <c r="N1069" s="22" t="str">
        <f t="shared" si="33"/>
        <v/>
      </c>
      <c r="O1069" s="17"/>
    </row>
    <row r="1070" spans="1:15" x14ac:dyDescent="0.3">
      <c r="A1070" s="17"/>
      <c r="B1070" s="17"/>
      <c r="C1070" s="20"/>
      <c r="D1070" s="17"/>
      <c r="E1070" s="17"/>
      <c r="F1070" s="20"/>
      <c r="G1070" s="17"/>
      <c r="H1070" s="21"/>
      <c r="I1070" s="21"/>
      <c r="J1070" s="18" t="str">
        <f>IF($A1070="","",SUMIFS(Issues!$D:$D,Issues!$B:$B,$A1070,Issues!$C:$C,$B1070))</f>
        <v/>
      </c>
      <c r="K1070" s="18" t="str">
        <f t="shared" si="32"/>
        <v/>
      </c>
      <c r="L1070" s="18" t="str">
        <f>IF(OR($A1070="",$C1070=""),"",$C1070-Settings!$B$4)</f>
        <v/>
      </c>
      <c r="M1070" s="18" t="str">
        <f>IF($A1070="","",IF(K1070&lt;=0,"Nil stock",IF($C1070="","OK",IF($C1070&lt;Settings!$B$4,"Expired",IF(L1070&lt;=Settings!$B$5,"Near expiry","OK")))))</f>
        <v/>
      </c>
      <c r="N1070" s="22" t="str">
        <f t="shared" si="33"/>
        <v/>
      </c>
      <c r="O1070" s="17"/>
    </row>
    <row r="1071" spans="1:15" x14ac:dyDescent="0.3">
      <c r="A1071" s="17"/>
      <c r="B1071" s="17"/>
      <c r="C1071" s="20"/>
      <c r="D1071" s="17"/>
      <c r="E1071" s="17"/>
      <c r="F1071" s="20"/>
      <c r="G1071" s="17"/>
      <c r="H1071" s="21"/>
      <c r="I1071" s="21"/>
      <c r="J1071" s="18" t="str">
        <f>IF($A1071="","",SUMIFS(Issues!$D:$D,Issues!$B:$B,$A1071,Issues!$C:$C,$B1071))</f>
        <v/>
      </c>
      <c r="K1071" s="18" t="str">
        <f t="shared" si="32"/>
        <v/>
      </c>
      <c r="L1071" s="18" t="str">
        <f>IF(OR($A1071="",$C1071=""),"",$C1071-Settings!$B$4)</f>
        <v/>
      </c>
      <c r="M1071" s="18" t="str">
        <f>IF($A1071="","",IF(K1071&lt;=0,"Nil stock",IF($C1071="","OK",IF($C1071&lt;Settings!$B$4,"Expired",IF(L1071&lt;=Settings!$B$5,"Near expiry","OK")))))</f>
        <v/>
      </c>
      <c r="N1071" s="22" t="str">
        <f t="shared" si="33"/>
        <v/>
      </c>
      <c r="O1071" s="17"/>
    </row>
    <row r="1072" spans="1:15" x14ac:dyDescent="0.3">
      <c r="A1072" s="17"/>
      <c r="B1072" s="17"/>
      <c r="C1072" s="20"/>
      <c r="D1072" s="17"/>
      <c r="E1072" s="17"/>
      <c r="F1072" s="20"/>
      <c r="G1072" s="17"/>
      <c r="H1072" s="21"/>
      <c r="I1072" s="21"/>
      <c r="J1072" s="18" t="str">
        <f>IF($A1072="","",SUMIFS(Issues!$D:$D,Issues!$B:$B,$A1072,Issues!$C:$C,$B1072))</f>
        <v/>
      </c>
      <c r="K1072" s="18" t="str">
        <f t="shared" si="32"/>
        <v/>
      </c>
      <c r="L1072" s="18" t="str">
        <f>IF(OR($A1072="",$C1072=""),"",$C1072-Settings!$B$4)</f>
        <v/>
      </c>
      <c r="M1072" s="18" t="str">
        <f>IF($A1072="","",IF(K1072&lt;=0,"Nil stock",IF($C1072="","OK",IF($C1072&lt;Settings!$B$4,"Expired",IF(L1072&lt;=Settings!$B$5,"Near expiry","OK")))))</f>
        <v/>
      </c>
      <c r="N1072" s="22" t="str">
        <f t="shared" si="33"/>
        <v/>
      </c>
      <c r="O1072" s="17"/>
    </row>
    <row r="1073" spans="1:15" x14ac:dyDescent="0.3">
      <c r="A1073" s="17"/>
      <c r="B1073" s="17"/>
      <c r="C1073" s="20"/>
      <c r="D1073" s="17"/>
      <c r="E1073" s="17"/>
      <c r="F1073" s="20"/>
      <c r="G1073" s="17"/>
      <c r="H1073" s="21"/>
      <c r="I1073" s="21"/>
      <c r="J1073" s="18" t="str">
        <f>IF($A1073="","",SUMIFS(Issues!$D:$D,Issues!$B:$B,$A1073,Issues!$C:$C,$B1073))</f>
        <v/>
      </c>
      <c r="K1073" s="18" t="str">
        <f t="shared" si="32"/>
        <v/>
      </c>
      <c r="L1073" s="18" t="str">
        <f>IF(OR($A1073="",$C1073=""),"",$C1073-Settings!$B$4)</f>
        <v/>
      </c>
      <c r="M1073" s="18" t="str">
        <f>IF($A1073="","",IF(K1073&lt;=0,"Nil stock",IF($C1073="","OK",IF($C1073&lt;Settings!$B$4,"Expired",IF(L1073&lt;=Settings!$B$5,"Near expiry","OK")))))</f>
        <v/>
      </c>
      <c r="N1073" s="22" t="str">
        <f t="shared" si="33"/>
        <v/>
      </c>
      <c r="O1073" s="17"/>
    </row>
    <row r="1074" spans="1:15" x14ac:dyDescent="0.3">
      <c r="A1074" s="17"/>
      <c r="B1074" s="17"/>
      <c r="C1074" s="20"/>
      <c r="D1074" s="17"/>
      <c r="E1074" s="17"/>
      <c r="F1074" s="20"/>
      <c r="G1074" s="17"/>
      <c r="H1074" s="21"/>
      <c r="I1074" s="21"/>
      <c r="J1074" s="18" t="str">
        <f>IF($A1074="","",SUMIFS(Issues!$D:$D,Issues!$B:$B,$A1074,Issues!$C:$C,$B1074))</f>
        <v/>
      </c>
      <c r="K1074" s="18" t="str">
        <f t="shared" si="32"/>
        <v/>
      </c>
      <c r="L1074" s="18" t="str">
        <f>IF(OR($A1074="",$C1074=""),"",$C1074-Settings!$B$4)</f>
        <v/>
      </c>
      <c r="M1074" s="18" t="str">
        <f>IF($A1074="","",IF(K1074&lt;=0,"Nil stock",IF($C1074="","OK",IF($C1074&lt;Settings!$B$4,"Expired",IF(L1074&lt;=Settings!$B$5,"Near expiry","OK")))))</f>
        <v/>
      </c>
      <c r="N1074" s="22" t="str">
        <f t="shared" si="33"/>
        <v/>
      </c>
      <c r="O1074" s="17"/>
    </row>
    <row r="1075" spans="1:15" x14ac:dyDescent="0.3">
      <c r="A1075" s="17"/>
      <c r="B1075" s="17"/>
      <c r="C1075" s="20"/>
      <c r="D1075" s="17"/>
      <c r="E1075" s="17"/>
      <c r="F1075" s="20"/>
      <c r="G1075" s="17"/>
      <c r="H1075" s="21"/>
      <c r="I1075" s="21"/>
      <c r="J1075" s="18" t="str">
        <f>IF($A1075="","",SUMIFS(Issues!$D:$D,Issues!$B:$B,$A1075,Issues!$C:$C,$B1075))</f>
        <v/>
      </c>
      <c r="K1075" s="18" t="str">
        <f t="shared" si="32"/>
        <v/>
      </c>
      <c r="L1075" s="18" t="str">
        <f>IF(OR($A1075="",$C1075=""),"",$C1075-Settings!$B$4)</f>
        <v/>
      </c>
      <c r="M1075" s="18" t="str">
        <f>IF($A1075="","",IF(K1075&lt;=0,"Nil stock",IF($C1075="","OK",IF($C1075&lt;Settings!$B$4,"Expired",IF(L1075&lt;=Settings!$B$5,"Near expiry","OK")))))</f>
        <v/>
      </c>
      <c r="N1075" s="22" t="str">
        <f t="shared" si="33"/>
        <v/>
      </c>
      <c r="O1075" s="17"/>
    </row>
    <row r="1076" spans="1:15" x14ac:dyDescent="0.3">
      <c r="A1076" s="17"/>
      <c r="B1076" s="17"/>
      <c r="C1076" s="20"/>
      <c r="D1076" s="17"/>
      <c r="E1076" s="17"/>
      <c r="F1076" s="20"/>
      <c r="G1076" s="17"/>
      <c r="H1076" s="21"/>
      <c r="I1076" s="21"/>
      <c r="J1076" s="18" t="str">
        <f>IF($A1076="","",SUMIFS(Issues!$D:$D,Issues!$B:$B,$A1076,Issues!$C:$C,$B1076))</f>
        <v/>
      </c>
      <c r="K1076" s="18" t="str">
        <f t="shared" si="32"/>
        <v/>
      </c>
      <c r="L1076" s="18" t="str">
        <f>IF(OR($A1076="",$C1076=""),"",$C1076-Settings!$B$4)</f>
        <v/>
      </c>
      <c r="M1076" s="18" t="str">
        <f>IF($A1076="","",IF(K1076&lt;=0,"Nil stock",IF($C1076="","OK",IF($C1076&lt;Settings!$B$4,"Expired",IF(L1076&lt;=Settings!$B$5,"Near expiry","OK")))))</f>
        <v/>
      </c>
      <c r="N1076" s="22" t="str">
        <f t="shared" si="33"/>
        <v/>
      </c>
      <c r="O1076" s="17"/>
    </row>
    <row r="1077" spans="1:15" x14ac:dyDescent="0.3">
      <c r="A1077" s="17"/>
      <c r="B1077" s="17"/>
      <c r="C1077" s="20"/>
      <c r="D1077" s="17"/>
      <c r="E1077" s="17"/>
      <c r="F1077" s="20"/>
      <c r="G1077" s="17"/>
      <c r="H1077" s="21"/>
      <c r="I1077" s="21"/>
      <c r="J1077" s="18" t="str">
        <f>IF($A1077="","",SUMIFS(Issues!$D:$D,Issues!$B:$B,$A1077,Issues!$C:$C,$B1077))</f>
        <v/>
      </c>
      <c r="K1077" s="18" t="str">
        <f t="shared" si="32"/>
        <v/>
      </c>
      <c r="L1077" s="18" t="str">
        <f>IF(OR($A1077="",$C1077=""),"",$C1077-Settings!$B$4)</f>
        <v/>
      </c>
      <c r="M1077" s="18" t="str">
        <f>IF($A1077="","",IF(K1077&lt;=0,"Nil stock",IF($C1077="","OK",IF($C1077&lt;Settings!$B$4,"Expired",IF(L1077&lt;=Settings!$B$5,"Near expiry","OK")))))</f>
        <v/>
      </c>
      <c r="N1077" s="22" t="str">
        <f t="shared" si="33"/>
        <v/>
      </c>
      <c r="O1077" s="17"/>
    </row>
    <row r="1078" spans="1:15" x14ac:dyDescent="0.3">
      <c r="A1078" s="17"/>
      <c r="B1078" s="17"/>
      <c r="C1078" s="20"/>
      <c r="D1078" s="17"/>
      <c r="E1078" s="17"/>
      <c r="F1078" s="20"/>
      <c r="G1078" s="17"/>
      <c r="H1078" s="21"/>
      <c r="I1078" s="21"/>
      <c r="J1078" s="18" t="str">
        <f>IF($A1078="","",SUMIFS(Issues!$D:$D,Issues!$B:$B,$A1078,Issues!$C:$C,$B1078))</f>
        <v/>
      </c>
      <c r="K1078" s="18" t="str">
        <f t="shared" si="32"/>
        <v/>
      </c>
      <c r="L1078" s="18" t="str">
        <f>IF(OR($A1078="",$C1078=""),"",$C1078-Settings!$B$4)</f>
        <v/>
      </c>
      <c r="M1078" s="18" t="str">
        <f>IF($A1078="","",IF(K1078&lt;=0,"Nil stock",IF($C1078="","OK",IF($C1078&lt;Settings!$B$4,"Expired",IF(L1078&lt;=Settings!$B$5,"Near expiry","OK")))))</f>
        <v/>
      </c>
      <c r="N1078" s="22" t="str">
        <f t="shared" si="33"/>
        <v/>
      </c>
      <c r="O1078" s="17"/>
    </row>
    <row r="1079" spans="1:15" x14ac:dyDescent="0.3">
      <c r="A1079" s="17"/>
      <c r="B1079" s="17"/>
      <c r="C1079" s="20"/>
      <c r="D1079" s="17"/>
      <c r="E1079" s="17"/>
      <c r="F1079" s="20"/>
      <c r="G1079" s="17"/>
      <c r="H1079" s="21"/>
      <c r="I1079" s="21"/>
      <c r="J1079" s="18" t="str">
        <f>IF($A1079="","",SUMIFS(Issues!$D:$D,Issues!$B:$B,$A1079,Issues!$C:$C,$B1079))</f>
        <v/>
      </c>
      <c r="K1079" s="18" t="str">
        <f t="shared" si="32"/>
        <v/>
      </c>
      <c r="L1079" s="18" t="str">
        <f>IF(OR($A1079="",$C1079=""),"",$C1079-Settings!$B$4)</f>
        <v/>
      </c>
      <c r="M1079" s="18" t="str">
        <f>IF($A1079="","",IF(K1079&lt;=0,"Nil stock",IF($C1079="","OK",IF($C1079&lt;Settings!$B$4,"Expired",IF(L1079&lt;=Settings!$B$5,"Near expiry","OK")))))</f>
        <v/>
      </c>
      <c r="N1079" s="22" t="str">
        <f t="shared" si="33"/>
        <v/>
      </c>
      <c r="O1079" s="17"/>
    </row>
    <row r="1080" spans="1:15" x14ac:dyDescent="0.3">
      <c r="A1080" s="17"/>
      <c r="B1080" s="17"/>
      <c r="C1080" s="20"/>
      <c r="D1080" s="17"/>
      <c r="E1080" s="17"/>
      <c r="F1080" s="20"/>
      <c r="G1080" s="17"/>
      <c r="H1080" s="21"/>
      <c r="I1080" s="21"/>
      <c r="J1080" s="18" t="str">
        <f>IF($A1080="","",SUMIFS(Issues!$D:$D,Issues!$B:$B,$A1080,Issues!$C:$C,$B1080))</f>
        <v/>
      </c>
      <c r="K1080" s="18" t="str">
        <f t="shared" si="32"/>
        <v/>
      </c>
      <c r="L1080" s="18" t="str">
        <f>IF(OR($A1080="",$C1080=""),"",$C1080-Settings!$B$4)</f>
        <v/>
      </c>
      <c r="M1080" s="18" t="str">
        <f>IF($A1080="","",IF(K1080&lt;=0,"Nil stock",IF($C1080="","OK",IF($C1080&lt;Settings!$B$4,"Expired",IF(L1080&lt;=Settings!$B$5,"Near expiry","OK")))))</f>
        <v/>
      </c>
      <c r="N1080" s="22" t="str">
        <f t="shared" si="33"/>
        <v/>
      </c>
      <c r="O1080" s="17"/>
    </row>
    <row r="1081" spans="1:15" x14ac:dyDescent="0.3">
      <c r="A1081" s="17"/>
      <c r="B1081" s="17"/>
      <c r="C1081" s="20"/>
      <c r="D1081" s="17"/>
      <c r="E1081" s="17"/>
      <c r="F1081" s="20"/>
      <c r="G1081" s="17"/>
      <c r="H1081" s="21"/>
      <c r="I1081" s="21"/>
      <c r="J1081" s="18" t="str">
        <f>IF($A1081="","",SUMIFS(Issues!$D:$D,Issues!$B:$B,$A1081,Issues!$C:$C,$B1081))</f>
        <v/>
      </c>
      <c r="K1081" s="18" t="str">
        <f t="shared" si="32"/>
        <v/>
      </c>
      <c r="L1081" s="18" t="str">
        <f>IF(OR($A1081="",$C1081=""),"",$C1081-Settings!$B$4)</f>
        <v/>
      </c>
      <c r="M1081" s="18" t="str">
        <f>IF($A1081="","",IF(K1081&lt;=0,"Nil stock",IF($C1081="","OK",IF($C1081&lt;Settings!$B$4,"Expired",IF(L1081&lt;=Settings!$B$5,"Near expiry","OK")))))</f>
        <v/>
      </c>
      <c r="N1081" s="22" t="str">
        <f t="shared" si="33"/>
        <v/>
      </c>
      <c r="O1081" s="17"/>
    </row>
    <row r="1082" spans="1:15" x14ac:dyDescent="0.3">
      <c r="A1082" s="17"/>
      <c r="B1082" s="17"/>
      <c r="C1082" s="20"/>
      <c r="D1082" s="17"/>
      <c r="E1082" s="17"/>
      <c r="F1082" s="20"/>
      <c r="G1082" s="17"/>
      <c r="H1082" s="21"/>
      <c r="I1082" s="21"/>
      <c r="J1082" s="18" t="str">
        <f>IF($A1082="","",SUMIFS(Issues!$D:$D,Issues!$B:$B,$A1082,Issues!$C:$C,$B1082))</f>
        <v/>
      </c>
      <c r="K1082" s="18" t="str">
        <f t="shared" si="32"/>
        <v/>
      </c>
      <c r="L1082" s="18" t="str">
        <f>IF(OR($A1082="",$C1082=""),"",$C1082-Settings!$B$4)</f>
        <v/>
      </c>
      <c r="M1082" s="18" t="str">
        <f>IF($A1082="","",IF(K1082&lt;=0,"Nil stock",IF($C1082="","OK",IF($C1082&lt;Settings!$B$4,"Expired",IF(L1082&lt;=Settings!$B$5,"Near expiry","OK")))))</f>
        <v/>
      </c>
      <c r="N1082" s="22" t="str">
        <f t="shared" si="33"/>
        <v/>
      </c>
      <c r="O1082" s="17"/>
    </row>
    <row r="1083" spans="1:15" x14ac:dyDescent="0.3">
      <c r="A1083" s="17"/>
      <c r="B1083" s="17"/>
      <c r="C1083" s="20"/>
      <c r="D1083" s="17"/>
      <c r="E1083" s="17"/>
      <c r="F1083" s="20"/>
      <c r="G1083" s="17"/>
      <c r="H1083" s="21"/>
      <c r="I1083" s="21"/>
      <c r="J1083" s="18" t="str">
        <f>IF($A1083="","",SUMIFS(Issues!$D:$D,Issues!$B:$B,$A1083,Issues!$C:$C,$B1083))</f>
        <v/>
      </c>
      <c r="K1083" s="18" t="str">
        <f t="shared" si="32"/>
        <v/>
      </c>
      <c r="L1083" s="18" t="str">
        <f>IF(OR($A1083="",$C1083=""),"",$C1083-Settings!$B$4)</f>
        <v/>
      </c>
      <c r="M1083" s="18" t="str">
        <f>IF($A1083="","",IF(K1083&lt;=0,"Nil stock",IF($C1083="","OK",IF($C1083&lt;Settings!$B$4,"Expired",IF(L1083&lt;=Settings!$B$5,"Near expiry","OK")))))</f>
        <v/>
      </c>
      <c r="N1083" s="22" t="str">
        <f t="shared" si="33"/>
        <v/>
      </c>
      <c r="O1083" s="17"/>
    </row>
    <row r="1084" spans="1:15" x14ac:dyDescent="0.3">
      <c r="A1084" s="17"/>
      <c r="B1084" s="17"/>
      <c r="C1084" s="20"/>
      <c r="D1084" s="17"/>
      <c r="E1084" s="17"/>
      <c r="F1084" s="20"/>
      <c r="G1084" s="17"/>
      <c r="H1084" s="21"/>
      <c r="I1084" s="21"/>
      <c r="J1084" s="18" t="str">
        <f>IF($A1084="","",SUMIFS(Issues!$D:$D,Issues!$B:$B,$A1084,Issues!$C:$C,$B1084))</f>
        <v/>
      </c>
      <c r="K1084" s="18" t="str">
        <f t="shared" si="32"/>
        <v/>
      </c>
      <c r="L1084" s="18" t="str">
        <f>IF(OR($A1084="",$C1084=""),"",$C1084-Settings!$B$4)</f>
        <v/>
      </c>
      <c r="M1084" s="18" t="str">
        <f>IF($A1084="","",IF(K1084&lt;=0,"Nil stock",IF($C1084="","OK",IF($C1084&lt;Settings!$B$4,"Expired",IF(L1084&lt;=Settings!$B$5,"Near expiry","OK")))))</f>
        <v/>
      </c>
      <c r="N1084" s="22" t="str">
        <f t="shared" si="33"/>
        <v/>
      </c>
      <c r="O1084" s="17"/>
    </row>
    <row r="1085" spans="1:15" x14ac:dyDescent="0.3">
      <c r="A1085" s="17"/>
      <c r="B1085" s="17"/>
      <c r="C1085" s="20"/>
      <c r="D1085" s="17"/>
      <c r="E1085" s="17"/>
      <c r="F1085" s="20"/>
      <c r="G1085" s="17"/>
      <c r="H1085" s="21"/>
      <c r="I1085" s="21"/>
      <c r="J1085" s="18" t="str">
        <f>IF($A1085="","",SUMIFS(Issues!$D:$D,Issues!$B:$B,$A1085,Issues!$C:$C,$B1085))</f>
        <v/>
      </c>
      <c r="K1085" s="18" t="str">
        <f t="shared" si="32"/>
        <v/>
      </c>
      <c r="L1085" s="18" t="str">
        <f>IF(OR($A1085="",$C1085=""),"",$C1085-Settings!$B$4)</f>
        <v/>
      </c>
      <c r="M1085" s="18" t="str">
        <f>IF($A1085="","",IF(K1085&lt;=0,"Nil stock",IF($C1085="","OK",IF($C1085&lt;Settings!$B$4,"Expired",IF(L1085&lt;=Settings!$B$5,"Near expiry","OK")))))</f>
        <v/>
      </c>
      <c r="N1085" s="22" t="str">
        <f t="shared" si="33"/>
        <v/>
      </c>
      <c r="O1085" s="17"/>
    </row>
    <row r="1086" spans="1:15" x14ac:dyDescent="0.3">
      <c r="A1086" s="17"/>
      <c r="B1086" s="17"/>
      <c r="C1086" s="20"/>
      <c r="D1086" s="17"/>
      <c r="E1086" s="17"/>
      <c r="F1086" s="20"/>
      <c r="G1086" s="17"/>
      <c r="H1086" s="21"/>
      <c r="I1086" s="21"/>
      <c r="J1086" s="18" t="str">
        <f>IF($A1086="","",SUMIFS(Issues!$D:$D,Issues!$B:$B,$A1086,Issues!$C:$C,$B1086))</f>
        <v/>
      </c>
      <c r="K1086" s="18" t="str">
        <f t="shared" si="32"/>
        <v/>
      </c>
      <c r="L1086" s="18" t="str">
        <f>IF(OR($A1086="",$C1086=""),"",$C1086-Settings!$B$4)</f>
        <v/>
      </c>
      <c r="M1086" s="18" t="str">
        <f>IF($A1086="","",IF(K1086&lt;=0,"Nil stock",IF($C1086="","OK",IF($C1086&lt;Settings!$B$4,"Expired",IF(L1086&lt;=Settings!$B$5,"Near expiry","OK")))))</f>
        <v/>
      </c>
      <c r="N1086" s="22" t="str">
        <f t="shared" si="33"/>
        <v/>
      </c>
      <c r="O1086" s="17"/>
    </row>
    <row r="1087" spans="1:15" x14ac:dyDescent="0.3">
      <c r="A1087" s="17"/>
      <c r="B1087" s="17"/>
      <c r="C1087" s="20"/>
      <c r="D1087" s="17"/>
      <c r="E1087" s="17"/>
      <c r="F1087" s="20"/>
      <c r="G1087" s="17"/>
      <c r="H1087" s="21"/>
      <c r="I1087" s="21"/>
      <c r="J1087" s="18" t="str">
        <f>IF($A1087="","",SUMIFS(Issues!$D:$D,Issues!$B:$B,$A1087,Issues!$C:$C,$B1087))</f>
        <v/>
      </c>
      <c r="K1087" s="18" t="str">
        <f t="shared" si="32"/>
        <v/>
      </c>
      <c r="L1087" s="18" t="str">
        <f>IF(OR($A1087="",$C1087=""),"",$C1087-Settings!$B$4)</f>
        <v/>
      </c>
      <c r="M1087" s="18" t="str">
        <f>IF($A1087="","",IF(K1087&lt;=0,"Nil stock",IF($C1087="","OK",IF($C1087&lt;Settings!$B$4,"Expired",IF(L1087&lt;=Settings!$B$5,"Near expiry","OK")))))</f>
        <v/>
      </c>
      <c r="N1087" s="22" t="str">
        <f t="shared" si="33"/>
        <v/>
      </c>
      <c r="O1087" s="17"/>
    </row>
    <row r="1088" spans="1:15" x14ac:dyDescent="0.3">
      <c r="A1088" s="17"/>
      <c r="B1088" s="17"/>
      <c r="C1088" s="20"/>
      <c r="D1088" s="17"/>
      <c r="E1088" s="17"/>
      <c r="F1088" s="20"/>
      <c r="G1088" s="17"/>
      <c r="H1088" s="21"/>
      <c r="I1088" s="21"/>
      <c r="J1088" s="18" t="str">
        <f>IF($A1088="","",SUMIFS(Issues!$D:$D,Issues!$B:$B,$A1088,Issues!$C:$C,$B1088))</f>
        <v/>
      </c>
      <c r="K1088" s="18" t="str">
        <f t="shared" si="32"/>
        <v/>
      </c>
      <c r="L1088" s="18" t="str">
        <f>IF(OR($A1088="",$C1088=""),"",$C1088-Settings!$B$4)</f>
        <v/>
      </c>
      <c r="M1088" s="18" t="str">
        <f>IF($A1088="","",IF(K1088&lt;=0,"Nil stock",IF($C1088="","OK",IF($C1088&lt;Settings!$B$4,"Expired",IF(L1088&lt;=Settings!$B$5,"Near expiry","OK")))))</f>
        <v/>
      </c>
      <c r="N1088" s="22" t="str">
        <f t="shared" si="33"/>
        <v/>
      </c>
      <c r="O1088" s="17"/>
    </row>
    <row r="1089" spans="1:15" x14ac:dyDescent="0.3">
      <c r="A1089" s="17"/>
      <c r="B1089" s="17"/>
      <c r="C1089" s="20"/>
      <c r="D1089" s="17"/>
      <c r="E1089" s="17"/>
      <c r="F1089" s="20"/>
      <c r="G1089" s="17"/>
      <c r="H1089" s="21"/>
      <c r="I1089" s="21"/>
      <c r="J1089" s="18" t="str">
        <f>IF($A1089="","",SUMIFS(Issues!$D:$D,Issues!$B:$B,$A1089,Issues!$C:$C,$B1089))</f>
        <v/>
      </c>
      <c r="K1089" s="18" t="str">
        <f t="shared" si="32"/>
        <v/>
      </c>
      <c r="L1089" s="18" t="str">
        <f>IF(OR($A1089="",$C1089=""),"",$C1089-Settings!$B$4)</f>
        <v/>
      </c>
      <c r="M1089" s="18" t="str">
        <f>IF($A1089="","",IF(K1089&lt;=0,"Nil stock",IF($C1089="","OK",IF($C1089&lt;Settings!$B$4,"Expired",IF(L1089&lt;=Settings!$B$5,"Near expiry","OK")))))</f>
        <v/>
      </c>
      <c r="N1089" s="22" t="str">
        <f t="shared" si="33"/>
        <v/>
      </c>
      <c r="O1089" s="17"/>
    </row>
    <row r="1090" spans="1:15" x14ac:dyDescent="0.3">
      <c r="A1090" s="17"/>
      <c r="B1090" s="17"/>
      <c r="C1090" s="20"/>
      <c r="D1090" s="17"/>
      <c r="E1090" s="17"/>
      <c r="F1090" s="20"/>
      <c r="G1090" s="17"/>
      <c r="H1090" s="21"/>
      <c r="I1090" s="21"/>
      <c r="J1090" s="18" t="str">
        <f>IF($A1090="","",SUMIFS(Issues!$D:$D,Issues!$B:$B,$A1090,Issues!$C:$C,$B1090))</f>
        <v/>
      </c>
      <c r="K1090" s="18" t="str">
        <f t="shared" si="32"/>
        <v/>
      </c>
      <c r="L1090" s="18" t="str">
        <f>IF(OR($A1090="",$C1090=""),"",$C1090-Settings!$B$4)</f>
        <v/>
      </c>
      <c r="M1090" s="18" t="str">
        <f>IF($A1090="","",IF(K1090&lt;=0,"Nil stock",IF($C1090="","OK",IF($C1090&lt;Settings!$B$4,"Expired",IF(L1090&lt;=Settings!$B$5,"Near expiry","OK")))))</f>
        <v/>
      </c>
      <c r="N1090" s="22" t="str">
        <f t="shared" si="33"/>
        <v/>
      </c>
      <c r="O1090" s="17"/>
    </row>
    <row r="1091" spans="1:15" x14ac:dyDescent="0.3">
      <c r="A1091" s="17"/>
      <c r="B1091" s="17"/>
      <c r="C1091" s="20"/>
      <c r="D1091" s="17"/>
      <c r="E1091" s="17"/>
      <c r="F1091" s="20"/>
      <c r="G1091" s="17"/>
      <c r="H1091" s="21"/>
      <c r="I1091" s="21"/>
      <c r="J1091" s="18" t="str">
        <f>IF($A1091="","",SUMIFS(Issues!$D:$D,Issues!$B:$B,$A1091,Issues!$C:$C,$B1091))</f>
        <v/>
      </c>
      <c r="K1091" s="18" t="str">
        <f t="shared" si="32"/>
        <v/>
      </c>
      <c r="L1091" s="18" t="str">
        <f>IF(OR($A1091="",$C1091=""),"",$C1091-Settings!$B$4)</f>
        <v/>
      </c>
      <c r="M1091" s="18" t="str">
        <f>IF($A1091="","",IF(K1091&lt;=0,"Nil stock",IF($C1091="","OK",IF($C1091&lt;Settings!$B$4,"Expired",IF(L1091&lt;=Settings!$B$5,"Near expiry","OK")))))</f>
        <v/>
      </c>
      <c r="N1091" s="22" t="str">
        <f t="shared" si="33"/>
        <v/>
      </c>
      <c r="O1091" s="17"/>
    </row>
    <row r="1092" spans="1:15" x14ac:dyDescent="0.3">
      <c r="A1092" s="17"/>
      <c r="B1092" s="17"/>
      <c r="C1092" s="20"/>
      <c r="D1092" s="17"/>
      <c r="E1092" s="17"/>
      <c r="F1092" s="20"/>
      <c r="G1092" s="17"/>
      <c r="H1092" s="21"/>
      <c r="I1092" s="21"/>
      <c r="J1092" s="18" t="str">
        <f>IF($A1092="","",SUMIFS(Issues!$D:$D,Issues!$B:$B,$A1092,Issues!$C:$C,$B1092))</f>
        <v/>
      </c>
      <c r="K1092" s="18" t="str">
        <f t="shared" ref="K1092:K1155" si="34">IF($A1092="","",N($G1092)-J1092)</f>
        <v/>
      </c>
      <c r="L1092" s="18" t="str">
        <f>IF(OR($A1092="",$C1092=""),"",$C1092-Settings!$B$4)</f>
        <v/>
      </c>
      <c r="M1092" s="18" t="str">
        <f>IF($A1092="","",IF(K1092&lt;=0,"Nil stock",IF($C1092="","OK",IF($C1092&lt;Settings!$B$4,"Expired",IF(L1092&lt;=Settings!$B$5,"Near expiry","OK")))))</f>
        <v/>
      </c>
      <c r="N1092" s="22" t="str">
        <f t="shared" ref="N1092:N1155" si="35">IF($A1092="","",MAX(0,K1092)*N($H1092))</f>
        <v/>
      </c>
      <c r="O1092" s="17"/>
    </row>
    <row r="1093" spans="1:15" x14ac:dyDescent="0.3">
      <c r="A1093" s="17"/>
      <c r="B1093" s="17"/>
      <c r="C1093" s="20"/>
      <c r="D1093" s="17"/>
      <c r="E1093" s="17"/>
      <c r="F1093" s="20"/>
      <c r="G1093" s="17"/>
      <c r="H1093" s="21"/>
      <c r="I1093" s="21"/>
      <c r="J1093" s="18" t="str">
        <f>IF($A1093="","",SUMIFS(Issues!$D:$D,Issues!$B:$B,$A1093,Issues!$C:$C,$B1093))</f>
        <v/>
      </c>
      <c r="K1093" s="18" t="str">
        <f t="shared" si="34"/>
        <v/>
      </c>
      <c r="L1093" s="18" t="str">
        <f>IF(OR($A1093="",$C1093=""),"",$C1093-Settings!$B$4)</f>
        <v/>
      </c>
      <c r="M1093" s="18" t="str">
        <f>IF($A1093="","",IF(K1093&lt;=0,"Nil stock",IF($C1093="","OK",IF($C1093&lt;Settings!$B$4,"Expired",IF(L1093&lt;=Settings!$B$5,"Near expiry","OK")))))</f>
        <v/>
      </c>
      <c r="N1093" s="22" t="str">
        <f t="shared" si="35"/>
        <v/>
      </c>
      <c r="O1093" s="17"/>
    </row>
    <row r="1094" spans="1:15" x14ac:dyDescent="0.3">
      <c r="A1094" s="17"/>
      <c r="B1094" s="17"/>
      <c r="C1094" s="20"/>
      <c r="D1094" s="17"/>
      <c r="E1094" s="17"/>
      <c r="F1094" s="20"/>
      <c r="G1094" s="17"/>
      <c r="H1094" s="21"/>
      <c r="I1094" s="21"/>
      <c r="J1094" s="18" t="str">
        <f>IF($A1094="","",SUMIFS(Issues!$D:$D,Issues!$B:$B,$A1094,Issues!$C:$C,$B1094))</f>
        <v/>
      </c>
      <c r="K1094" s="18" t="str">
        <f t="shared" si="34"/>
        <v/>
      </c>
      <c r="L1094" s="18" t="str">
        <f>IF(OR($A1094="",$C1094=""),"",$C1094-Settings!$B$4)</f>
        <v/>
      </c>
      <c r="M1094" s="18" t="str">
        <f>IF($A1094="","",IF(K1094&lt;=0,"Nil stock",IF($C1094="","OK",IF($C1094&lt;Settings!$B$4,"Expired",IF(L1094&lt;=Settings!$B$5,"Near expiry","OK")))))</f>
        <v/>
      </c>
      <c r="N1094" s="22" t="str">
        <f t="shared" si="35"/>
        <v/>
      </c>
      <c r="O1094" s="17"/>
    </row>
    <row r="1095" spans="1:15" x14ac:dyDescent="0.3">
      <c r="A1095" s="17"/>
      <c r="B1095" s="17"/>
      <c r="C1095" s="20"/>
      <c r="D1095" s="17"/>
      <c r="E1095" s="17"/>
      <c r="F1095" s="20"/>
      <c r="G1095" s="17"/>
      <c r="H1095" s="21"/>
      <c r="I1095" s="21"/>
      <c r="J1095" s="18" t="str">
        <f>IF($A1095="","",SUMIFS(Issues!$D:$D,Issues!$B:$B,$A1095,Issues!$C:$C,$B1095))</f>
        <v/>
      </c>
      <c r="K1095" s="18" t="str">
        <f t="shared" si="34"/>
        <v/>
      </c>
      <c r="L1095" s="18" t="str">
        <f>IF(OR($A1095="",$C1095=""),"",$C1095-Settings!$B$4)</f>
        <v/>
      </c>
      <c r="M1095" s="18" t="str">
        <f>IF($A1095="","",IF(K1095&lt;=0,"Nil stock",IF($C1095="","OK",IF($C1095&lt;Settings!$B$4,"Expired",IF(L1095&lt;=Settings!$B$5,"Near expiry","OK")))))</f>
        <v/>
      </c>
      <c r="N1095" s="22" t="str">
        <f t="shared" si="35"/>
        <v/>
      </c>
      <c r="O1095" s="17"/>
    </row>
    <row r="1096" spans="1:15" x14ac:dyDescent="0.3">
      <c r="A1096" s="17"/>
      <c r="B1096" s="17"/>
      <c r="C1096" s="20"/>
      <c r="D1096" s="17"/>
      <c r="E1096" s="17"/>
      <c r="F1096" s="20"/>
      <c r="G1096" s="17"/>
      <c r="H1096" s="21"/>
      <c r="I1096" s="21"/>
      <c r="J1096" s="18" t="str">
        <f>IF($A1096="","",SUMIFS(Issues!$D:$D,Issues!$B:$B,$A1096,Issues!$C:$C,$B1096))</f>
        <v/>
      </c>
      <c r="K1096" s="18" t="str">
        <f t="shared" si="34"/>
        <v/>
      </c>
      <c r="L1096" s="18" t="str">
        <f>IF(OR($A1096="",$C1096=""),"",$C1096-Settings!$B$4)</f>
        <v/>
      </c>
      <c r="M1096" s="18" t="str">
        <f>IF($A1096="","",IF(K1096&lt;=0,"Nil stock",IF($C1096="","OK",IF($C1096&lt;Settings!$B$4,"Expired",IF(L1096&lt;=Settings!$B$5,"Near expiry","OK")))))</f>
        <v/>
      </c>
      <c r="N1096" s="22" t="str">
        <f t="shared" si="35"/>
        <v/>
      </c>
      <c r="O1096" s="17"/>
    </row>
    <row r="1097" spans="1:15" x14ac:dyDescent="0.3">
      <c r="A1097" s="17"/>
      <c r="B1097" s="17"/>
      <c r="C1097" s="20"/>
      <c r="D1097" s="17"/>
      <c r="E1097" s="17"/>
      <c r="F1097" s="20"/>
      <c r="G1097" s="17"/>
      <c r="H1097" s="21"/>
      <c r="I1097" s="21"/>
      <c r="J1097" s="18" t="str">
        <f>IF($A1097="","",SUMIFS(Issues!$D:$D,Issues!$B:$B,$A1097,Issues!$C:$C,$B1097))</f>
        <v/>
      </c>
      <c r="K1097" s="18" t="str">
        <f t="shared" si="34"/>
        <v/>
      </c>
      <c r="L1097" s="18" t="str">
        <f>IF(OR($A1097="",$C1097=""),"",$C1097-Settings!$B$4)</f>
        <v/>
      </c>
      <c r="M1097" s="18" t="str">
        <f>IF($A1097="","",IF(K1097&lt;=0,"Nil stock",IF($C1097="","OK",IF($C1097&lt;Settings!$B$4,"Expired",IF(L1097&lt;=Settings!$B$5,"Near expiry","OK")))))</f>
        <v/>
      </c>
      <c r="N1097" s="22" t="str">
        <f t="shared" si="35"/>
        <v/>
      </c>
      <c r="O1097" s="17"/>
    </row>
    <row r="1098" spans="1:15" x14ac:dyDescent="0.3">
      <c r="A1098" s="17"/>
      <c r="B1098" s="17"/>
      <c r="C1098" s="20"/>
      <c r="D1098" s="17"/>
      <c r="E1098" s="17"/>
      <c r="F1098" s="20"/>
      <c r="G1098" s="17"/>
      <c r="H1098" s="21"/>
      <c r="I1098" s="21"/>
      <c r="J1098" s="18" t="str">
        <f>IF($A1098="","",SUMIFS(Issues!$D:$D,Issues!$B:$B,$A1098,Issues!$C:$C,$B1098))</f>
        <v/>
      </c>
      <c r="K1098" s="18" t="str">
        <f t="shared" si="34"/>
        <v/>
      </c>
      <c r="L1098" s="18" t="str">
        <f>IF(OR($A1098="",$C1098=""),"",$C1098-Settings!$B$4)</f>
        <v/>
      </c>
      <c r="M1098" s="18" t="str">
        <f>IF($A1098="","",IF(K1098&lt;=0,"Nil stock",IF($C1098="","OK",IF($C1098&lt;Settings!$B$4,"Expired",IF(L1098&lt;=Settings!$B$5,"Near expiry","OK")))))</f>
        <v/>
      </c>
      <c r="N1098" s="22" t="str">
        <f t="shared" si="35"/>
        <v/>
      </c>
      <c r="O1098" s="17"/>
    </row>
    <row r="1099" spans="1:15" x14ac:dyDescent="0.3">
      <c r="A1099" s="17"/>
      <c r="B1099" s="17"/>
      <c r="C1099" s="20"/>
      <c r="D1099" s="17"/>
      <c r="E1099" s="17"/>
      <c r="F1099" s="20"/>
      <c r="G1099" s="17"/>
      <c r="H1099" s="21"/>
      <c r="I1099" s="21"/>
      <c r="J1099" s="18" t="str">
        <f>IF($A1099="","",SUMIFS(Issues!$D:$D,Issues!$B:$B,$A1099,Issues!$C:$C,$B1099))</f>
        <v/>
      </c>
      <c r="K1099" s="18" t="str">
        <f t="shared" si="34"/>
        <v/>
      </c>
      <c r="L1099" s="18" t="str">
        <f>IF(OR($A1099="",$C1099=""),"",$C1099-Settings!$B$4)</f>
        <v/>
      </c>
      <c r="M1099" s="18" t="str">
        <f>IF($A1099="","",IF(K1099&lt;=0,"Nil stock",IF($C1099="","OK",IF($C1099&lt;Settings!$B$4,"Expired",IF(L1099&lt;=Settings!$B$5,"Near expiry","OK")))))</f>
        <v/>
      </c>
      <c r="N1099" s="22" t="str">
        <f t="shared" si="35"/>
        <v/>
      </c>
      <c r="O1099" s="17"/>
    </row>
    <row r="1100" spans="1:15" x14ac:dyDescent="0.3">
      <c r="A1100" s="17"/>
      <c r="B1100" s="17"/>
      <c r="C1100" s="20"/>
      <c r="D1100" s="17"/>
      <c r="E1100" s="17"/>
      <c r="F1100" s="20"/>
      <c r="G1100" s="17"/>
      <c r="H1100" s="21"/>
      <c r="I1100" s="21"/>
      <c r="J1100" s="18" t="str">
        <f>IF($A1100="","",SUMIFS(Issues!$D:$D,Issues!$B:$B,$A1100,Issues!$C:$C,$B1100))</f>
        <v/>
      </c>
      <c r="K1100" s="18" t="str">
        <f t="shared" si="34"/>
        <v/>
      </c>
      <c r="L1100" s="18" t="str">
        <f>IF(OR($A1100="",$C1100=""),"",$C1100-Settings!$B$4)</f>
        <v/>
      </c>
      <c r="M1100" s="18" t="str">
        <f>IF($A1100="","",IF(K1100&lt;=0,"Nil stock",IF($C1100="","OK",IF($C1100&lt;Settings!$B$4,"Expired",IF(L1100&lt;=Settings!$B$5,"Near expiry","OK")))))</f>
        <v/>
      </c>
      <c r="N1100" s="22" t="str">
        <f t="shared" si="35"/>
        <v/>
      </c>
      <c r="O1100" s="17"/>
    </row>
    <row r="1101" spans="1:15" x14ac:dyDescent="0.3">
      <c r="A1101" s="17"/>
      <c r="B1101" s="17"/>
      <c r="C1101" s="20"/>
      <c r="D1101" s="17"/>
      <c r="E1101" s="17"/>
      <c r="F1101" s="20"/>
      <c r="G1101" s="17"/>
      <c r="H1101" s="21"/>
      <c r="I1101" s="21"/>
      <c r="J1101" s="18" t="str">
        <f>IF($A1101="","",SUMIFS(Issues!$D:$D,Issues!$B:$B,$A1101,Issues!$C:$C,$B1101))</f>
        <v/>
      </c>
      <c r="K1101" s="18" t="str">
        <f t="shared" si="34"/>
        <v/>
      </c>
      <c r="L1101" s="18" t="str">
        <f>IF(OR($A1101="",$C1101=""),"",$C1101-Settings!$B$4)</f>
        <v/>
      </c>
      <c r="M1101" s="18" t="str">
        <f>IF($A1101="","",IF(K1101&lt;=0,"Nil stock",IF($C1101="","OK",IF($C1101&lt;Settings!$B$4,"Expired",IF(L1101&lt;=Settings!$B$5,"Near expiry","OK")))))</f>
        <v/>
      </c>
      <c r="N1101" s="22" t="str">
        <f t="shared" si="35"/>
        <v/>
      </c>
      <c r="O1101" s="17"/>
    </row>
    <row r="1102" spans="1:15" x14ac:dyDescent="0.3">
      <c r="A1102" s="17"/>
      <c r="B1102" s="17"/>
      <c r="C1102" s="20"/>
      <c r="D1102" s="17"/>
      <c r="E1102" s="17"/>
      <c r="F1102" s="20"/>
      <c r="G1102" s="17"/>
      <c r="H1102" s="21"/>
      <c r="I1102" s="21"/>
      <c r="J1102" s="18" t="str">
        <f>IF($A1102="","",SUMIFS(Issues!$D:$D,Issues!$B:$B,$A1102,Issues!$C:$C,$B1102))</f>
        <v/>
      </c>
      <c r="K1102" s="18" t="str">
        <f t="shared" si="34"/>
        <v/>
      </c>
      <c r="L1102" s="18" t="str">
        <f>IF(OR($A1102="",$C1102=""),"",$C1102-Settings!$B$4)</f>
        <v/>
      </c>
      <c r="M1102" s="18" t="str">
        <f>IF($A1102="","",IF(K1102&lt;=0,"Nil stock",IF($C1102="","OK",IF($C1102&lt;Settings!$B$4,"Expired",IF(L1102&lt;=Settings!$B$5,"Near expiry","OK")))))</f>
        <v/>
      </c>
      <c r="N1102" s="22" t="str">
        <f t="shared" si="35"/>
        <v/>
      </c>
      <c r="O1102" s="17"/>
    </row>
    <row r="1103" spans="1:15" x14ac:dyDescent="0.3">
      <c r="A1103" s="17"/>
      <c r="B1103" s="17"/>
      <c r="C1103" s="20"/>
      <c r="D1103" s="17"/>
      <c r="E1103" s="17"/>
      <c r="F1103" s="20"/>
      <c r="G1103" s="17"/>
      <c r="H1103" s="21"/>
      <c r="I1103" s="21"/>
      <c r="J1103" s="18" t="str">
        <f>IF($A1103="","",SUMIFS(Issues!$D:$D,Issues!$B:$B,$A1103,Issues!$C:$C,$B1103))</f>
        <v/>
      </c>
      <c r="K1103" s="18" t="str">
        <f t="shared" si="34"/>
        <v/>
      </c>
      <c r="L1103" s="18" t="str">
        <f>IF(OR($A1103="",$C1103=""),"",$C1103-Settings!$B$4)</f>
        <v/>
      </c>
      <c r="M1103" s="18" t="str">
        <f>IF($A1103="","",IF(K1103&lt;=0,"Nil stock",IF($C1103="","OK",IF($C1103&lt;Settings!$B$4,"Expired",IF(L1103&lt;=Settings!$B$5,"Near expiry","OK")))))</f>
        <v/>
      </c>
      <c r="N1103" s="22" t="str">
        <f t="shared" si="35"/>
        <v/>
      </c>
      <c r="O1103" s="17"/>
    </row>
    <row r="1104" spans="1:15" x14ac:dyDescent="0.3">
      <c r="A1104" s="17"/>
      <c r="B1104" s="17"/>
      <c r="C1104" s="20"/>
      <c r="D1104" s="17"/>
      <c r="E1104" s="17"/>
      <c r="F1104" s="20"/>
      <c r="G1104" s="17"/>
      <c r="H1104" s="21"/>
      <c r="I1104" s="21"/>
      <c r="J1104" s="18" t="str">
        <f>IF($A1104="","",SUMIFS(Issues!$D:$D,Issues!$B:$B,$A1104,Issues!$C:$C,$B1104))</f>
        <v/>
      </c>
      <c r="K1104" s="18" t="str">
        <f t="shared" si="34"/>
        <v/>
      </c>
      <c r="L1104" s="18" t="str">
        <f>IF(OR($A1104="",$C1104=""),"",$C1104-Settings!$B$4)</f>
        <v/>
      </c>
      <c r="M1104" s="18" t="str">
        <f>IF($A1104="","",IF(K1104&lt;=0,"Nil stock",IF($C1104="","OK",IF($C1104&lt;Settings!$B$4,"Expired",IF(L1104&lt;=Settings!$B$5,"Near expiry","OK")))))</f>
        <v/>
      </c>
      <c r="N1104" s="22" t="str">
        <f t="shared" si="35"/>
        <v/>
      </c>
      <c r="O1104" s="17"/>
    </row>
    <row r="1105" spans="1:15" x14ac:dyDescent="0.3">
      <c r="A1105" s="17"/>
      <c r="B1105" s="17"/>
      <c r="C1105" s="20"/>
      <c r="D1105" s="17"/>
      <c r="E1105" s="17"/>
      <c r="F1105" s="20"/>
      <c r="G1105" s="17"/>
      <c r="H1105" s="21"/>
      <c r="I1105" s="21"/>
      <c r="J1105" s="18" t="str">
        <f>IF($A1105="","",SUMIFS(Issues!$D:$D,Issues!$B:$B,$A1105,Issues!$C:$C,$B1105))</f>
        <v/>
      </c>
      <c r="K1105" s="18" t="str">
        <f t="shared" si="34"/>
        <v/>
      </c>
      <c r="L1105" s="18" t="str">
        <f>IF(OR($A1105="",$C1105=""),"",$C1105-Settings!$B$4)</f>
        <v/>
      </c>
      <c r="M1105" s="18" t="str">
        <f>IF($A1105="","",IF(K1105&lt;=0,"Nil stock",IF($C1105="","OK",IF($C1105&lt;Settings!$B$4,"Expired",IF(L1105&lt;=Settings!$B$5,"Near expiry","OK")))))</f>
        <v/>
      </c>
      <c r="N1105" s="22" t="str">
        <f t="shared" si="35"/>
        <v/>
      </c>
      <c r="O1105" s="17"/>
    </row>
    <row r="1106" spans="1:15" x14ac:dyDescent="0.3">
      <c r="A1106" s="17"/>
      <c r="B1106" s="17"/>
      <c r="C1106" s="20"/>
      <c r="D1106" s="17"/>
      <c r="E1106" s="17"/>
      <c r="F1106" s="20"/>
      <c r="G1106" s="17"/>
      <c r="H1106" s="21"/>
      <c r="I1106" s="21"/>
      <c r="J1106" s="18" t="str">
        <f>IF($A1106="","",SUMIFS(Issues!$D:$D,Issues!$B:$B,$A1106,Issues!$C:$C,$B1106))</f>
        <v/>
      </c>
      <c r="K1106" s="18" t="str">
        <f t="shared" si="34"/>
        <v/>
      </c>
      <c r="L1106" s="18" t="str">
        <f>IF(OR($A1106="",$C1106=""),"",$C1106-Settings!$B$4)</f>
        <v/>
      </c>
      <c r="M1106" s="18" t="str">
        <f>IF($A1106="","",IF(K1106&lt;=0,"Nil stock",IF($C1106="","OK",IF($C1106&lt;Settings!$B$4,"Expired",IF(L1106&lt;=Settings!$B$5,"Near expiry","OK")))))</f>
        <v/>
      </c>
      <c r="N1106" s="22" t="str">
        <f t="shared" si="35"/>
        <v/>
      </c>
      <c r="O1106" s="17"/>
    </row>
    <row r="1107" spans="1:15" x14ac:dyDescent="0.3">
      <c r="A1107" s="17"/>
      <c r="B1107" s="17"/>
      <c r="C1107" s="20"/>
      <c r="D1107" s="17"/>
      <c r="E1107" s="17"/>
      <c r="F1107" s="20"/>
      <c r="G1107" s="17"/>
      <c r="H1107" s="21"/>
      <c r="I1107" s="21"/>
      <c r="J1107" s="18" t="str">
        <f>IF($A1107="","",SUMIFS(Issues!$D:$D,Issues!$B:$B,$A1107,Issues!$C:$C,$B1107))</f>
        <v/>
      </c>
      <c r="K1107" s="18" t="str">
        <f t="shared" si="34"/>
        <v/>
      </c>
      <c r="L1107" s="18" t="str">
        <f>IF(OR($A1107="",$C1107=""),"",$C1107-Settings!$B$4)</f>
        <v/>
      </c>
      <c r="M1107" s="18" t="str">
        <f>IF($A1107="","",IF(K1107&lt;=0,"Nil stock",IF($C1107="","OK",IF($C1107&lt;Settings!$B$4,"Expired",IF(L1107&lt;=Settings!$B$5,"Near expiry","OK")))))</f>
        <v/>
      </c>
      <c r="N1107" s="22" t="str">
        <f t="shared" si="35"/>
        <v/>
      </c>
      <c r="O1107" s="17"/>
    </row>
    <row r="1108" spans="1:15" x14ac:dyDescent="0.3">
      <c r="A1108" s="17"/>
      <c r="B1108" s="17"/>
      <c r="C1108" s="20"/>
      <c r="D1108" s="17"/>
      <c r="E1108" s="17"/>
      <c r="F1108" s="20"/>
      <c r="G1108" s="17"/>
      <c r="H1108" s="21"/>
      <c r="I1108" s="21"/>
      <c r="J1108" s="18" t="str">
        <f>IF($A1108="","",SUMIFS(Issues!$D:$D,Issues!$B:$B,$A1108,Issues!$C:$C,$B1108))</f>
        <v/>
      </c>
      <c r="K1108" s="18" t="str">
        <f t="shared" si="34"/>
        <v/>
      </c>
      <c r="L1108" s="18" t="str">
        <f>IF(OR($A1108="",$C1108=""),"",$C1108-Settings!$B$4)</f>
        <v/>
      </c>
      <c r="M1108" s="18" t="str">
        <f>IF($A1108="","",IF(K1108&lt;=0,"Nil stock",IF($C1108="","OK",IF($C1108&lt;Settings!$B$4,"Expired",IF(L1108&lt;=Settings!$B$5,"Near expiry","OK")))))</f>
        <v/>
      </c>
      <c r="N1108" s="22" t="str">
        <f t="shared" si="35"/>
        <v/>
      </c>
      <c r="O1108" s="17"/>
    </row>
    <row r="1109" spans="1:15" x14ac:dyDescent="0.3">
      <c r="A1109" s="17"/>
      <c r="B1109" s="17"/>
      <c r="C1109" s="20"/>
      <c r="D1109" s="17"/>
      <c r="E1109" s="17"/>
      <c r="F1109" s="20"/>
      <c r="G1109" s="17"/>
      <c r="H1109" s="21"/>
      <c r="I1109" s="21"/>
      <c r="J1109" s="18" t="str">
        <f>IF($A1109="","",SUMIFS(Issues!$D:$D,Issues!$B:$B,$A1109,Issues!$C:$C,$B1109))</f>
        <v/>
      </c>
      <c r="K1109" s="18" t="str">
        <f t="shared" si="34"/>
        <v/>
      </c>
      <c r="L1109" s="18" t="str">
        <f>IF(OR($A1109="",$C1109=""),"",$C1109-Settings!$B$4)</f>
        <v/>
      </c>
      <c r="M1109" s="18" t="str">
        <f>IF($A1109="","",IF(K1109&lt;=0,"Nil stock",IF($C1109="","OK",IF($C1109&lt;Settings!$B$4,"Expired",IF(L1109&lt;=Settings!$B$5,"Near expiry","OK")))))</f>
        <v/>
      </c>
      <c r="N1109" s="22" t="str">
        <f t="shared" si="35"/>
        <v/>
      </c>
      <c r="O1109" s="17"/>
    </row>
    <row r="1110" spans="1:15" x14ac:dyDescent="0.3">
      <c r="A1110" s="17"/>
      <c r="B1110" s="17"/>
      <c r="C1110" s="20"/>
      <c r="D1110" s="17"/>
      <c r="E1110" s="17"/>
      <c r="F1110" s="20"/>
      <c r="G1110" s="17"/>
      <c r="H1110" s="21"/>
      <c r="I1110" s="21"/>
      <c r="J1110" s="18" t="str">
        <f>IF($A1110="","",SUMIFS(Issues!$D:$D,Issues!$B:$B,$A1110,Issues!$C:$C,$B1110))</f>
        <v/>
      </c>
      <c r="K1110" s="18" t="str">
        <f t="shared" si="34"/>
        <v/>
      </c>
      <c r="L1110" s="18" t="str">
        <f>IF(OR($A1110="",$C1110=""),"",$C1110-Settings!$B$4)</f>
        <v/>
      </c>
      <c r="M1110" s="18" t="str">
        <f>IF($A1110="","",IF(K1110&lt;=0,"Nil stock",IF($C1110="","OK",IF($C1110&lt;Settings!$B$4,"Expired",IF(L1110&lt;=Settings!$B$5,"Near expiry","OK")))))</f>
        <v/>
      </c>
      <c r="N1110" s="22" t="str">
        <f t="shared" si="35"/>
        <v/>
      </c>
      <c r="O1110" s="17"/>
    </row>
    <row r="1111" spans="1:15" x14ac:dyDescent="0.3">
      <c r="A1111" s="17"/>
      <c r="B1111" s="17"/>
      <c r="C1111" s="20"/>
      <c r="D1111" s="17"/>
      <c r="E1111" s="17"/>
      <c r="F1111" s="20"/>
      <c r="G1111" s="17"/>
      <c r="H1111" s="21"/>
      <c r="I1111" s="21"/>
      <c r="J1111" s="18" t="str">
        <f>IF($A1111="","",SUMIFS(Issues!$D:$D,Issues!$B:$B,$A1111,Issues!$C:$C,$B1111))</f>
        <v/>
      </c>
      <c r="K1111" s="18" t="str">
        <f t="shared" si="34"/>
        <v/>
      </c>
      <c r="L1111" s="18" t="str">
        <f>IF(OR($A1111="",$C1111=""),"",$C1111-Settings!$B$4)</f>
        <v/>
      </c>
      <c r="M1111" s="18" t="str">
        <f>IF($A1111="","",IF(K1111&lt;=0,"Nil stock",IF($C1111="","OK",IF($C1111&lt;Settings!$B$4,"Expired",IF(L1111&lt;=Settings!$B$5,"Near expiry","OK")))))</f>
        <v/>
      </c>
      <c r="N1111" s="22" t="str">
        <f t="shared" si="35"/>
        <v/>
      </c>
      <c r="O1111" s="17"/>
    </row>
    <row r="1112" spans="1:15" x14ac:dyDescent="0.3">
      <c r="A1112" s="17"/>
      <c r="B1112" s="17"/>
      <c r="C1112" s="20"/>
      <c r="D1112" s="17"/>
      <c r="E1112" s="17"/>
      <c r="F1112" s="20"/>
      <c r="G1112" s="17"/>
      <c r="H1112" s="21"/>
      <c r="I1112" s="21"/>
      <c r="J1112" s="18" t="str">
        <f>IF($A1112="","",SUMIFS(Issues!$D:$D,Issues!$B:$B,$A1112,Issues!$C:$C,$B1112))</f>
        <v/>
      </c>
      <c r="K1112" s="18" t="str">
        <f t="shared" si="34"/>
        <v/>
      </c>
      <c r="L1112" s="18" t="str">
        <f>IF(OR($A1112="",$C1112=""),"",$C1112-Settings!$B$4)</f>
        <v/>
      </c>
      <c r="M1112" s="18" t="str">
        <f>IF($A1112="","",IF(K1112&lt;=0,"Nil stock",IF($C1112="","OK",IF($C1112&lt;Settings!$B$4,"Expired",IF(L1112&lt;=Settings!$B$5,"Near expiry","OK")))))</f>
        <v/>
      </c>
      <c r="N1112" s="22" t="str">
        <f t="shared" si="35"/>
        <v/>
      </c>
      <c r="O1112" s="17"/>
    </row>
    <row r="1113" spans="1:15" x14ac:dyDescent="0.3">
      <c r="A1113" s="17"/>
      <c r="B1113" s="17"/>
      <c r="C1113" s="20"/>
      <c r="D1113" s="17"/>
      <c r="E1113" s="17"/>
      <c r="F1113" s="20"/>
      <c r="G1113" s="17"/>
      <c r="H1113" s="21"/>
      <c r="I1113" s="21"/>
      <c r="J1113" s="18" t="str">
        <f>IF($A1113="","",SUMIFS(Issues!$D:$D,Issues!$B:$B,$A1113,Issues!$C:$C,$B1113))</f>
        <v/>
      </c>
      <c r="K1113" s="18" t="str">
        <f t="shared" si="34"/>
        <v/>
      </c>
      <c r="L1113" s="18" t="str">
        <f>IF(OR($A1113="",$C1113=""),"",$C1113-Settings!$B$4)</f>
        <v/>
      </c>
      <c r="M1113" s="18" t="str">
        <f>IF($A1113="","",IF(K1113&lt;=0,"Nil stock",IF($C1113="","OK",IF($C1113&lt;Settings!$B$4,"Expired",IF(L1113&lt;=Settings!$B$5,"Near expiry","OK")))))</f>
        <v/>
      </c>
      <c r="N1113" s="22" t="str">
        <f t="shared" si="35"/>
        <v/>
      </c>
      <c r="O1113" s="17"/>
    </row>
    <row r="1114" spans="1:15" x14ac:dyDescent="0.3">
      <c r="A1114" s="17"/>
      <c r="B1114" s="17"/>
      <c r="C1114" s="20"/>
      <c r="D1114" s="17"/>
      <c r="E1114" s="17"/>
      <c r="F1114" s="20"/>
      <c r="G1114" s="17"/>
      <c r="H1114" s="21"/>
      <c r="I1114" s="21"/>
      <c r="J1114" s="18" t="str">
        <f>IF($A1114="","",SUMIFS(Issues!$D:$D,Issues!$B:$B,$A1114,Issues!$C:$C,$B1114))</f>
        <v/>
      </c>
      <c r="K1114" s="18" t="str">
        <f t="shared" si="34"/>
        <v/>
      </c>
      <c r="L1114" s="18" t="str">
        <f>IF(OR($A1114="",$C1114=""),"",$C1114-Settings!$B$4)</f>
        <v/>
      </c>
      <c r="M1114" s="18" t="str">
        <f>IF($A1114="","",IF(K1114&lt;=0,"Nil stock",IF($C1114="","OK",IF($C1114&lt;Settings!$B$4,"Expired",IF(L1114&lt;=Settings!$B$5,"Near expiry","OK")))))</f>
        <v/>
      </c>
      <c r="N1114" s="22" t="str">
        <f t="shared" si="35"/>
        <v/>
      </c>
      <c r="O1114" s="17"/>
    </row>
    <row r="1115" spans="1:15" x14ac:dyDescent="0.3">
      <c r="A1115" s="17"/>
      <c r="B1115" s="17"/>
      <c r="C1115" s="20"/>
      <c r="D1115" s="17"/>
      <c r="E1115" s="17"/>
      <c r="F1115" s="20"/>
      <c r="G1115" s="17"/>
      <c r="H1115" s="21"/>
      <c r="I1115" s="21"/>
      <c r="J1115" s="18" t="str">
        <f>IF($A1115="","",SUMIFS(Issues!$D:$D,Issues!$B:$B,$A1115,Issues!$C:$C,$B1115))</f>
        <v/>
      </c>
      <c r="K1115" s="18" t="str">
        <f t="shared" si="34"/>
        <v/>
      </c>
      <c r="L1115" s="18" t="str">
        <f>IF(OR($A1115="",$C1115=""),"",$C1115-Settings!$B$4)</f>
        <v/>
      </c>
      <c r="M1115" s="18" t="str">
        <f>IF($A1115="","",IF(K1115&lt;=0,"Nil stock",IF($C1115="","OK",IF($C1115&lt;Settings!$B$4,"Expired",IF(L1115&lt;=Settings!$B$5,"Near expiry","OK")))))</f>
        <v/>
      </c>
      <c r="N1115" s="22" t="str">
        <f t="shared" si="35"/>
        <v/>
      </c>
      <c r="O1115" s="17"/>
    </row>
    <row r="1116" spans="1:15" x14ac:dyDescent="0.3">
      <c r="A1116" s="17"/>
      <c r="B1116" s="17"/>
      <c r="C1116" s="20"/>
      <c r="D1116" s="17"/>
      <c r="E1116" s="17"/>
      <c r="F1116" s="20"/>
      <c r="G1116" s="17"/>
      <c r="H1116" s="21"/>
      <c r="I1116" s="21"/>
      <c r="J1116" s="18" t="str">
        <f>IF($A1116="","",SUMIFS(Issues!$D:$D,Issues!$B:$B,$A1116,Issues!$C:$C,$B1116))</f>
        <v/>
      </c>
      <c r="K1116" s="18" t="str">
        <f t="shared" si="34"/>
        <v/>
      </c>
      <c r="L1116" s="18" t="str">
        <f>IF(OR($A1116="",$C1116=""),"",$C1116-Settings!$B$4)</f>
        <v/>
      </c>
      <c r="M1116" s="18" t="str">
        <f>IF($A1116="","",IF(K1116&lt;=0,"Nil stock",IF($C1116="","OK",IF($C1116&lt;Settings!$B$4,"Expired",IF(L1116&lt;=Settings!$B$5,"Near expiry","OK")))))</f>
        <v/>
      </c>
      <c r="N1116" s="22" t="str">
        <f t="shared" si="35"/>
        <v/>
      </c>
      <c r="O1116" s="17"/>
    </row>
    <row r="1117" spans="1:15" x14ac:dyDescent="0.3">
      <c r="A1117" s="17"/>
      <c r="B1117" s="17"/>
      <c r="C1117" s="20"/>
      <c r="D1117" s="17"/>
      <c r="E1117" s="17"/>
      <c r="F1117" s="20"/>
      <c r="G1117" s="17"/>
      <c r="H1117" s="21"/>
      <c r="I1117" s="21"/>
      <c r="J1117" s="18" t="str">
        <f>IF($A1117="","",SUMIFS(Issues!$D:$D,Issues!$B:$B,$A1117,Issues!$C:$C,$B1117))</f>
        <v/>
      </c>
      <c r="K1117" s="18" t="str">
        <f t="shared" si="34"/>
        <v/>
      </c>
      <c r="L1117" s="18" t="str">
        <f>IF(OR($A1117="",$C1117=""),"",$C1117-Settings!$B$4)</f>
        <v/>
      </c>
      <c r="M1117" s="18" t="str">
        <f>IF($A1117="","",IF(K1117&lt;=0,"Nil stock",IF($C1117="","OK",IF($C1117&lt;Settings!$B$4,"Expired",IF(L1117&lt;=Settings!$B$5,"Near expiry","OK")))))</f>
        <v/>
      </c>
      <c r="N1117" s="22" t="str">
        <f t="shared" si="35"/>
        <v/>
      </c>
      <c r="O1117" s="17"/>
    </row>
    <row r="1118" spans="1:15" x14ac:dyDescent="0.3">
      <c r="A1118" s="17"/>
      <c r="B1118" s="17"/>
      <c r="C1118" s="20"/>
      <c r="D1118" s="17"/>
      <c r="E1118" s="17"/>
      <c r="F1118" s="20"/>
      <c r="G1118" s="17"/>
      <c r="H1118" s="21"/>
      <c r="I1118" s="21"/>
      <c r="J1118" s="18" t="str">
        <f>IF($A1118="","",SUMIFS(Issues!$D:$D,Issues!$B:$B,$A1118,Issues!$C:$C,$B1118))</f>
        <v/>
      </c>
      <c r="K1118" s="18" t="str">
        <f t="shared" si="34"/>
        <v/>
      </c>
      <c r="L1118" s="18" t="str">
        <f>IF(OR($A1118="",$C1118=""),"",$C1118-Settings!$B$4)</f>
        <v/>
      </c>
      <c r="M1118" s="18" t="str">
        <f>IF($A1118="","",IF(K1118&lt;=0,"Nil stock",IF($C1118="","OK",IF($C1118&lt;Settings!$B$4,"Expired",IF(L1118&lt;=Settings!$B$5,"Near expiry","OK")))))</f>
        <v/>
      </c>
      <c r="N1118" s="22" t="str">
        <f t="shared" si="35"/>
        <v/>
      </c>
      <c r="O1118" s="17"/>
    </row>
    <row r="1119" spans="1:15" x14ac:dyDescent="0.3">
      <c r="A1119" s="17"/>
      <c r="B1119" s="17"/>
      <c r="C1119" s="20"/>
      <c r="D1119" s="17"/>
      <c r="E1119" s="17"/>
      <c r="F1119" s="20"/>
      <c r="G1119" s="17"/>
      <c r="H1119" s="21"/>
      <c r="I1119" s="21"/>
      <c r="J1119" s="18" t="str">
        <f>IF($A1119="","",SUMIFS(Issues!$D:$D,Issues!$B:$B,$A1119,Issues!$C:$C,$B1119))</f>
        <v/>
      </c>
      <c r="K1119" s="18" t="str">
        <f t="shared" si="34"/>
        <v/>
      </c>
      <c r="L1119" s="18" t="str">
        <f>IF(OR($A1119="",$C1119=""),"",$C1119-Settings!$B$4)</f>
        <v/>
      </c>
      <c r="M1119" s="18" t="str">
        <f>IF($A1119="","",IF(K1119&lt;=0,"Nil stock",IF($C1119="","OK",IF($C1119&lt;Settings!$B$4,"Expired",IF(L1119&lt;=Settings!$B$5,"Near expiry","OK")))))</f>
        <v/>
      </c>
      <c r="N1119" s="22" t="str">
        <f t="shared" si="35"/>
        <v/>
      </c>
      <c r="O1119" s="17"/>
    </row>
    <row r="1120" spans="1:15" x14ac:dyDescent="0.3">
      <c r="A1120" s="17"/>
      <c r="B1120" s="17"/>
      <c r="C1120" s="20"/>
      <c r="D1120" s="17"/>
      <c r="E1120" s="17"/>
      <c r="F1120" s="20"/>
      <c r="G1120" s="17"/>
      <c r="H1120" s="21"/>
      <c r="I1120" s="21"/>
      <c r="J1120" s="18" t="str">
        <f>IF($A1120="","",SUMIFS(Issues!$D:$D,Issues!$B:$B,$A1120,Issues!$C:$C,$B1120))</f>
        <v/>
      </c>
      <c r="K1120" s="18" t="str">
        <f t="shared" si="34"/>
        <v/>
      </c>
      <c r="L1120" s="18" t="str">
        <f>IF(OR($A1120="",$C1120=""),"",$C1120-Settings!$B$4)</f>
        <v/>
      </c>
      <c r="M1120" s="18" t="str">
        <f>IF($A1120="","",IF(K1120&lt;=0,"Nil stock",IF($C1120="","OK",IF($C1120&lt;Settings!$B$4,"Expired",IF(L1120&lt;=Settings!$B$5,"Near expiry","OK")))))</f>
        <v/>
      </c>
      <c r="N1120" s="22" t="str">
        <f t="shared" si="35"/>
        <v/>
      </c>
      <c r="O1120" s="17"/>
    </row>
    <row r="1121" spans="1:15" x14ac:dyDescent="0.3">
      <c r="A1121" s="17"/>
      <c r="B1121" s="17"/>
      <c r="C1121" s="20"/>
      <c r="D1121" s="17"/>
      <c r="E1121" s="17"/>
      <c r="F1121" s="20"/>
      <c r="G1121" s="17"/>
      <c r="H1121" s="21"/>
      <c r="I1121" s="21"/>
      <c r="J1121" s="18" t="str">
        <f>IF($A1121="","",SUMIFS(Issues!$D:$D,Issues!$B:$B,$A1121,Issues!$C:$C,$B1121))</f>
        <v/>
      </c>
      <c r="K1121" s="18" t="str">
        <f t="shared" si="34"/>
        <v/>
      </c>
      <c r="L1121" s="18" t="str">
        <f>IF(OR($A1121="",$C1121=""),"",$C1121-Settings!$B$4)</f>
        <v/>
      </c>
      <c r="M1121" s="18" t="str">
        <f>IF($A1121="","",IF(K1121&lt;=0,"Nil stock",IF($C1121="","OK",IF($C1121&lt;Settings!$B$4,"Expired",IF(L1121&lt;=Settings!$B$5,"Near expiry","OK")))))</f>
        <v/>
      </c>
      <c r="N1121" s="22" t="str">
        <f t="shared" si="35"/>
        <v/>
      </c>
      <c r="O1121" s="17"/>
    </row>
    <row r="1122" spans="1:15" x14ac:dyDescent="0.3">
      <c r="A1122" s="17"/>
      <c r="B1122" s="17"/>
      <c r="C1122" s="20"/>
      <c r="D1122" s="17"/>
      <c r="E1122" s="17"/>
      <c r="F1122" s="20"/>
      <c r="G1122" s="17"/>
      <c r="H1122" s="21"/>
      <c r="I1122" s="21"/>
      <c r="J1122" s="18" t="str">
        <f>IF($A1122="","",SUMIFS(Issues!$D:$D,Issues!$B:$B,$A1122,Issues!$C:$C,$B1122))</f>
        <v/>
      </c>
      <c r="K1122" s="18" t="str">
        <f t="shared" si="34"/>
        <v/>
      </c>
      <c r="L1122" s="18" t="str">
        <f>IF(OR($A1122="",$C1122=""),"",$C1122-Settings!$B$4)</f>
        <v/>
      </c>
      <c r="M1122" s="18" t="str">
        <f>IF($A1122="","",IF(K1122&lt;=0,"Nil stock",IF($C1122="","OK",IF($C1122&lt;Settings!$B$4,"Expired",IF(L1122&lt;=Settings!$B$5,"Near expiry","OK")))))</f>
        <v/>
      </c>
      <c r="N1122" s="22" t="str">
        <f t="shared" si="35"/>
        <v/>
      </c>
      <c r="O1122" s="17"/>
    </row>
    <row r="1123" spans="1:15" x14ac:dyDescent="0.3">
      <c r="A1123" s="17"/>
      <c r="B1123" s="17"/>
      <c r="C1123" s="20"/>
      <c r="D1123" s="17"/>
      <c r="E1123" s="17"/>
      <c r="F1123" s="20"/>
      <c r="G1123" s="17"/>
      <c r="H1123" s="21"/>
      <c r="I1123" s="21"/>
      <c r="J1123" s="18" t="str">
        <f>IF($A1123="","",SUMIFS(Issues!$D:$D,Issues!$B:$B,$A1123,Issues!$C:$C,$B1123))</f>
        <v/>
      </c>
      <c r="K1123" s="18" t="str">
        <f t="shared" si="34"/>
        <v/>
      </c>
      <c r="L1123" s="18" t="str">
        <f>IF(OR($A1123="",$C1123=""),"",$C1123-Settings!$B$4)</f>
        <v/>
      </c>
      <c r="M1123" s="18" t="str">
        <f>IF($A1123="","",IF(K1123&lt;=0,"Nil stock",IF($C1123="","OK",IF($C1123&lt;Settings!$B$4,"Expired",IF(L1123&lt;=Settings!$B$5,"Near expiry","OK")))))</f>
        <v/>
      </c>
      <c r="N1123" s="22" t="str">
        <f t="shared" si="35"/>
        <v/>
      </c>
      <c r="O1123" s="17"/>
    </row>
    <row r="1124" spans="1:15" x14ac:dyDescent="0.3">
      <c r="A1124" s="17"/>
      <c r="B1124" s="17"/>
      <c r="C1124" s="20"/>
      <c r="D1124" s="17"/>
      <c r="E1124" s="17"/>
      <c r="F1124" s="20"/>
      <c r="G1124" s="17"/>
      <c r="H1124" s="21"/>
      <c r="I1124" s="21"/>
      <c r="J1124" s="18" t="str">
        <f>IF($A1124="","",SUMIFS(Issues!$D:$D,Issues!$B:$B,$A1124,Issues!$C:$C,$B1124))</f>
        <v/>
      </c>
      <c r="K1124" s="18" t="str">
        <f t="shared" si="34"/>
        <v/>
      </c>
      <c r="L1124" s="18" t="str">
        <f>IF(OR($A1124="",$C1124=""),"",$C1124-Settings!$B$4)</f>
        <v/>
      </c>
      <c r="M1124" s="18" t="str">
        <f>IF($A1124="","",IF(K1124&lt;=0,"Nil stock",IF($C1124="","OK",IF($C1124&lt;Settings!$B$4,"Expired",IF(L1124&lt;=Settings!$B$5,"Near expiry","OK")))))</f>
        <v/>
      </c>
      <c r="N1124" s="22" t="str">
        <f t="shared" si="35"/>
        <v/>
      </c>
      <c r="O1124" s="17"/>
    </row>
    <row r="1125" spans="1:15" x14ac:dyDescent="0.3">
      <c r="A1125" s="17"/>
      <c r="B1125" s="17"/>
      <c r="C1125" s="20"/>
      <c r="D1125" s="17"/>
      <c r="E1125" s="17"/>
      <c r="F1125" s="20"/>
      <c r="G1125" s="17"/>
      <c r="H1125" s="21"/>
      <c r="I1125" s="21"/>
      <c r="J1125" s="18" t="str">
        <f>IF($A1125="","",SUMIFS(Issues!$D:$D,Issues!$B:$B,$A1125,Issues!$C:$C,$B1125))</f>
        <v/>
      </c>
      <c r="K1125" s="18" t="str">
        <f t="shared" si="34"/>
        <v/>
      </c>
      <c r="L1125" s="18" t="str">
        <f>IF(OR($A1125="",$C1125=""),"",$C1125-Settings!$B$4)</f>
        <v/>
      </c>
      <c r="M1125" s="18" t="str">
        <f>IF($A1125="","",IF(K1125&lt;=0,"Nil stock",IF($C1125="","OK",IF($C1125&lt;Settings!$B$4,"Expired",IF(L1125&lt;=Settings!$B$5,"Near expiry","OK")))))</f>
        <v/>
      </c>
      <c r="N1125" s="22" t="str">
        <f t="shared" si="35"/>
        <v/>
      </c>
      <c r="O1125" s="17"/>
    </row>
    <row r="1126" spans="1:15" x14ac:dyDescent="0.3">
      <c r="A1126" s="17"/>
      <c r="B1126" s="17"/>
      <c r="C1126" s="20"/>
      <c r="D1126" s="17"/>
      <c r="E1126" s="17"/>
      <c r="F1126" s="20"/>
      <c r="G1126" s="17"/>
      <c r="H1126" s="21"/>
      <c r="I1126" s="21"/>
      <c r="J1126" s="18" t="str">
        <f>IF($A1126="","",SUMIFS(Issues!$D:$D,Issues!$B:$B,$A1126,Issues!$C:$C,$B1126))</f>
        <v/>
      </c>
      <c r="K1126" s="18" t="str">
        <f t="shared" si="34"/>
        <v/>
      </c>
      <c r="L1126" s="18" t="str">
        <f>IF(OR($A1126="",$C1126=""),"",$C1126-Settings!$B$4)</f>
        <v/>
      </c>
      <c r="M1126" s="18" t="str">
        <f>IF($A1126="","",IF(K1126&lt;=0,"Nil stock",IF($C1126="","OK",IF($C1126&lt;Settings!$B$4,"Expired",IF(L1126&lt;=Settings!$B$5,"Near expiry","OK")))))</f>
        <v/>
      </c>
      <c r="N1126" s="22" t="str">
        <f t="shared" si="35"/>
        <v/>
      </c>
      <c r="O1126" s="17"/>
    </row>
    <row r="1127" spans="1:15" x14ac:dyDescent="0.3">
      <c r="A1127" s="17"/>
      <c r="B1127" s="17"/>
      <c r="C1127" s="20"/>
      <c r="D1127" s="17"/>
      <c r="E1127" s="17"/>
      <c r="F1127" s="20"/>
      <c r="G1127" s="17"/>
      <c r="H1127" s="21"/>
      <c r="I1127" s="21"/>
      <c r="J1127" s="18" t="str">
        <f>IF($A1127="","",SUMIFS(Issues!$D:$D,Issues!$B:$B,$A1127,Issues!$C:$C,$B1127))</f>
        <v/>
      </c>
      <c r="K1127" s="18" t="str">
        <f t="shared" si="34"/>
        <v/>
      </c>
      <c r="L1127" s="18" t="str">
        <f>IF(OR($A1127="",$C1127=""),"",$C1127-Settings!$B$4)</f>
        <v/>
      </c>
      <c r="M1127" s="18" t="str">
        <f>IF($A1127="","",IF(K1127&lt;=0,"Nil stock",IF($C1127="","OK",IF($C1127&lt;Settings!$B$4,"Expired",IF(L1127&lt;=Settings!$B$5,"Near expiry","OK")))))</f>
        <v/>
      </c>
      <c r="N1127" s="22" t="str">
        <f t="shared" si="35"/>
        <v/>
      </c>
      <c r="O1127" s="17"/>
    </row>
    <row r="1128" spans="1:15" x14ac:dyDescent="0.3">
      <c r="A1128" s="17"/>
      <c r="B1128" s="17"/>
      <c r="C1128" s="20"/>
      <c r="D1128" s="17"/>
      <c r="E1128" s="17"/>
      <c r="F1128" s="20"/>
      <c r="G1128" s="17"/>
      <c r="H1128" s="21"/>
      <c r="I1128" s="21"/>
      <c r="J1128" s="18" t="str">
        <f>IF($A1128="","",SUMIFS(Issues!$D:$D,Issues!$B:$B,$A1128,Issues!$C:$C,$B1128))</f>
        <v/>
      </c>
      <c r="K1128" s="18" t="str">
        <f t="shared" si="34"/>
        <v/>
      </c>
      <c r="L1128" s="18" t="str">
        <f>IF(OR($A1128="",$C1128=""),"",$C1128-Settings!$B$4)</f>
        <v/>
      </c>
      <c r="M1128" s="18" t="str">
        <f>IF($A1128="","",IF(K1128&lt;=0,"Nil stock",IF($C1128="","OK",IF($C1128&lt;Settings!$B$4,"Expired",IF(L1128&lt;=Settings!$B$5,"Near expiry","OK")))))</f>
        <v/>
      </c>
      <c r="N1128" s="22" t="str">
        <f t="shared" si="35"/>
        <v/>
      </c>
      <c r="O1128" s="17"/>
    </row>
    <row r="1129" spans="1:15" x14ac:dyDescent="0.3">
      <c r="A1129" s="17"/>
      <c r="B1129" s="17"/>
      <c r="C1129" s="20"/>
      <c r="D1129" s="17"/>
      <c r="E1129" s="17"/>
      <c r="F1129" s="20"/>
      <c r="G1129" s="17"/>
      <c r="H1129" s="21"/>
      <c r="I1129" s="21"/>
      <c r="J1129" s="18" t="str">
        <f>IF($A1129="","",SUMIFS(Issues!$D:$D,Issues!$B:$B,$A1129,Issues!$C:$C,$B1129))</f>
        <v/>
      </c>
      <c r="K1129" s="18" t="str">
        <f t="shared" si="34"/>
        <v/>
      </c>
      <c r="L1129" s="18" t="str">
        <f>IF(OR($A1129="",$C1129=""),"",$C1129-Settings!$B$4)</f>
        <v/>
      </c>
      <c r="M1129" s="18" t="str">
        <f>IF($A1129="","",IF(K1129&lt;=0,"Nil stock",IF($C1129="","OK",IF($C1129&lt;Settings!$B$4,"Expired",IF(L1129&lt;=Settings!$B$5,"Near expiry","OK")))))</f>
        <v/>
      </c>
      <c r="N1129" s="22" t="str">
        <f t="shared" si="35"/>
        <v/>
      </c>
      <c r="O1129" s="17"/>
    </row>
    <row r="1130" spans="1:15" x14ac:dyDescent="0.3">
      <c r="A1130" s="17"/>
      <c r="B1130" s="17"/>
      <c r="C1130" s="20"/>
      <c r="D1130" s="17"/>
      <c r="E1130" s="17"/>
      <c r="F1130" s="20"/>
      <c r="G1130" s="17"/>
      <c r="H1130" s="21"/>
      <c r="I1130" s="21"/>
      <c r="J1130" s="18" t="str">
        <f>IF($A1130="","",SUMIFS(Issues!$D:$D,Issues!$B:$B,$A1130,Issues!$C:$C,$B1130))</f>
        <v/>
      </c>
      <c r="K1130" s="18" t="str">
        <f t="shared" si="34"/>
        <v/>
      </c>
      <c r="L1130" s="18" t="str">
        <f>IF(OR($A1130="",$C1130=""),"",$C1130-Settings!$B$4)</f>
        <v/>
      </c>
      <c r="M1130" s="18" t="str">
        <f>IF($A1130="","",IF(K1130&lt;=0,"Nil stock",IF($C1130="","OK",IF($C1130&lt;Settings!$B$4,"Expired",IF(L1130&lt;=Settings!$B$5,"Near expiry","OK")))))</f>
        <v/>
      </c>
      <c r="N1130" s="22" t="str">
        <f t="shared" si="35"/>
        <v/>
      </c>
      <c r="O1130" s="17"/>
    </row>
    <row r="1131" spans="1:15" x14ac:dyDescent="0.3">
      <c r="A1131" s="17"/>
      <c r="B1131" s="17"/>
      <c r="C1131" s="20"/>
      <c r="D1131" s="17"/>
      <c r="E1131" s="17"/>
      <c r="F1131" s="20"/>
      <c r="G1131" s="17"/>
      <c r="H1131" s="21"/>
      <c r="I1131" s="21"/>
      <c r="J1131" s="18" t="str">
        <f>IF($A1131="","",SUMIFS(Issues!$D:$D,Issues!$B:$B,$A1131,Issues!$C:$C,$B1131))</f>
        <v/>
      </c>
      <c r="K1131" s="18" t="str">
        <f t="shared" si="34"/>
        <v/>
      </c>
      <c r="L1131" s="18" t="str">
        <f>IF(OR($A1131="",$C1131=""),"",$C1131-Settings!$B$4)</f>
        <v/>
      </c>
      <c r="M1131" s="18" t="str">
        <f>IF($A1131="","",IF(K1131&lt;=0,"Nil stock",IF($C1131="","OK",IF($C1131&lt;Settings!$B$4,"Expired",IF(L1131&lt;=Settings!$B$5,"Near expiry","OK")))))</f>
        <v/>
      </c>
      <c r="N1131" s="22" t="str">
        <f t="shared" si="35"/>
        <v/>
      </c>
      <c r="O1131" s="17"/>
    </row>
    <row r="1132" spans="1:15" x14ac:dyDescent="0.3">
      <c r="A1132" s="17"/>
      <c r="B1132" s="17"/>
      <c r="C1132" s="20"/>
      <c r="D1132" s="17"/>
      <c r="E1132" s="17"/>
      <c r="F1132" s="20"/>
      <c r="G1132" s="17"/>
      <c r="H1132" s="21"/>
      <c r="I1132" s="21"/>
      <c r="J1132" s="18" t="str">
        <f>IF($A1132="","",SUMIFS(Issues!$D:$D,Issues!$B:$B,$A1132,Issues!$C:$C,$B1132))</f>
        <v/>
      </c>
      <c r="K1132" s="18" t="str">
        <f t="shared" si="34"/>
        <v/>
      </c>
      <c r="L1132" s="18" t="str">
        <f>IF(OR($A1132="",$C1132=""),"",$C1132-Settings!$B$4)</f>
        <v/>
      </c>
      <c r="M1132" s="18" t="str">
        <f>IF($A1132="","",IF(K1132&lt;=0,"Nil stock",IF($C1132="","OK",IF($C1132&lt;Settings!$B$4,"Expired",IF(L1132&lt;=Settings!$B$5,"Near expiry","OK")))))</f>
        <v/>
      </c>
      <c r="N1132" s="22" t="str">
        <f t="shared" si="35"/>
        <v/>
      </c>
      <c r="O1132" s="17"/>
    </row>
    <row r="1133" spans="1:15" x14ac:dyDescent="0.3">
      <c r="A1133" s="17"/>
      <c r="B1133" s="17"/>
      <c r="C1133" s="20"/>
      <c r="D1133" s="17"/>
      <c r="E1133" s="17"/>
      <c r="F1133" s="20"/>
      <c r="G1133" s="17"/>
      <c r="H1133" s="21"/>
      <c r="I1133" s="21"/>
      <c r="J1133" s="18" t="str">
        <f>IF($A1133="","",SUMIFS(Issues!$D:$D,Issues!$B:$B,$A1133,Issues!$C:$C,$B1133))</f>
        <v/>
      </c>
      <c r="K1133" s="18" t="str">
        <f t="shared" si="34"/>
        <v/>
      </c>
      <c r="L1133" s="18" t="str">
        <f>IF(OR($A1133="",$C1133=""),"",$C1133-Settings!$B$4)</f>
        <v/>
      </c>
      <c r="M1133" s="18" t="str">
        <f>IF($A1133="","",IF(K1133&lt;=0,"Nil stock",IF($C1133="","OK",IF($C1133&lt;Settings!$B$4,"Expired",IF(L1133&lt;=Settings!$B$5,"Near expiry","OK")))))</f>
        <v/>
      </c>
      <c r="N1133" s="22" t="str">
        <f t="shared" si="35"/>
        <v/>
      </c>
      <c r="O1133" s="17"/>
    </row>
    <row r="1134" spans="1:15" x14ac:dyDescent="0.3">
      <c r="A1134" s="17"/>
      <c r="B1134" s="17"/>
      <c r="C1134" s="20"/>
      <c r="D1134" s="17"/>
      <c r="E1134" s="17"/>
      <c r="F1134" s="20"/>
      <c r="G1134" s="17"/>
      <c r="H1134" s="21"/>
      <c r="I1134" s="21"/>
      <c r="J1134" s="18" t="str">
        <f>IF($A1134="","",SUMIFS(Issues!$D:$D,Issues!$B:$B,$A1134,Issues!$C:$C,$B1134))</f>
        <v/>
      </c>
      <c r="K1134" s="18" t="str">
        <f t="shared" si="34"/>
        <v/>
      </c>
      <c r="L1134" s="18" t="str">
        <f>IF(OR($A1134="",$C1134=""),"",$C1134-Settings!$B$4)</f>
        <v/>
      </c>
      <c r="M1134" s="18" t="str">
        <f>IF($A1134="","",IF(K1134&lt;=0,"Nil stock",IF($C1134="","OK",IF($C1134&lt;Settings!$B$4,"Expired",IF(L1134&lt;=Settings!$B$5,"Near expiry","OK")))))</f>
        <v/>
      </c>
      <c r="N1134" s="22" t="str">
        <f t="shared" si="35"/>
        <v/>
      </c>
      <c r="O1134" s="17"/>
    </row>
    <row r="1135" spans="1:15" x14ac:dyDescent="0.3">
      <c r="A1135" s="17"/>
      <c r="B1135" s="17"/>
      <c r="C1135" s="20"/>
      <c r="D1135" s="17"/>
      <c r="E1135" s="17"/>
      <c r="F1135" s="20"/>
      <c r="G1135" s="17"/>
      <c r="H1135" s="21"/>
      <c r="I1135" s="21"/>
      <c r="J1135" s="18" t="str">
        <f>IF($A1135="","",SUMIFS(Issues!$D:$D,Issues!$B:$B,$A1135,Issues!$C:$C,$B1135))</f>
        <v/>
      </c>
      <c r="K1135" s="18" t="str">
        <f t="shared" si="34"/>
        <v/>
      </c>
      <c r="L1135" s="18" t="str">
        <f>IF(OR($A1135="",$C1135=""),"",$C1135-Settings!$B$4)</f>
        <v/>
      </c>
      <c r="M1135" s="18" t="str">
        <f>IF($A1135="","",IF(K1135&lt;=0,"Nil stock",IF($C1135="","OK",IF($C1135&lt;Settings!$B$4,"Expired",IF(L1135&lt;=Settings!$B$5,"Near expiry","OK")))))</f>
        <v/>
      </c>
      <c r="N1135" s="22" t="str">
        <f t="shared" si="35"/>
        <v/>
      </c>
      <c r="O1135" s="17"/>
    </row>
    <row r="1136" spans="1:15" x14ac:dyDescent="0.3">
      <c r="A1136" s="17"/>
      <c r="B1136" s="17"/>
      <c r="C1136" s="20"/>
      <c r="D1136" s="17"/>
      <c r="E1136" s="17"/>
      <c r="F1136" s="20"/>
      <c r="G1136" s="17"/>
      <c r="H1136" s="21"/>
      <c r="I1136" s="21"/>
      <c r="J1136" s="18" t="str">
        <f>IF($A1136="","",SUMIFS(Issues!$D:$D,Issues!$B:$B,$A1136,Issues!$C:$C,$B1136))</f>
        <v/>
      </c>
      <c r="K1136" s="18" t="str">
        <f t="shared" si="34"/>
        <v/>
      </c>
      <c r="L1136" s="18" t="str">
        <f>IF(OR($A1136="",$C1136=""),"",$C1136-Settings!$B$4)</f>
        <v/>
      </c>
      <c r="M1136" s="18" t="str">
        <f>IF($A1136="","",IF(K1136&lt;=0,"Nil stock",IF($C1136="","OK",IF($C1136&lt;Settings!$B$4,"Expired",IF(L1136&lt;=Settings!$B$5,"Near expiry","OK")))))</f>
        <v/>
      </c>
      <c r="N1136" s="22" t="str">
        <f t="shared" si="35"/>
        <v/>
      </c>
      <c r="O1136" s="17"/>
    </row>
    <row r="1137" spans="1:15" x14ac:dyDescent="0.3">
      <c r="A1137" s="17"/>
      <c r="B1137" s="17"/>
      <c r="C1137" s="20"/>
      <c r="D1137" s="17"/>
      <c r="E1137" s="17"/>
      <c r="F1137" s="20"/>
      <c r="G1137" s="17"/>
      <c r="H1137" s="21"/>
      <c r="I1137" s="21"/>
      <c r="J1137" s="18" t="str">
        <f>IF($A1137="","",SUMIFS(Issues!$D:$D,Issues!$B:$B,$A1137,Issues!$C:$C,$B1137))</f>
        <v/>
      </c>
      <c r="K1137" s="18" t="str">
        <f t="shared" si="34"/>
        <v/>
      </c>
      <c r="L1137" s="18" t="str">
        <f>IF(OR($A1137="",$C1137=""),"",$C1137-Settings!$B$4)</f>
        <v/>
      </c>
      <c r="M1137" s="18" t="str">
        <f>IF($A1137="","",IF(K1137&lt;=0,"Nil stock",IF($C1137="","OK",IF($C1137&lt;Settings!$B$4,"Expired",IF(L1137&lt;=Settings!$B$5,"Near expiry","OK")))))</f>
        <v/>
      </c>
      <c r="N1137" s="22" t="str">
        <f t="shared" si="35"/>
        <v/>
      </c>
      <c r="O1137" s="17"/>
    </row>
    <row r="1138" spans="1:15" x14ac:dyDescent="0.3">
      <c r="A1138" s="17"/>
      <c r="B1138" s="17"/>
      <c r="C1138" s="20"/>
      <c r="D1138" s="17"/>
      <c r="E1138" s="17"/>
      <c r="F1138" s="20"/>
      <c r="G1138" s="17"/>
      <c r="H1138" s="21"/>
      <c r="I1138" s="21"/>
      <c r="J1138" s="18" t="str">
        <f>IF($A1138="","",SUMIFS(Issues!$D:$D,Issues!$B:$B,$A1138,Issues!$C:$C,$B1138))</f>
        <v/>
      </c>
      <c r="K1138" s="18" t="str">
        <f t="shared" si="34"/>
        <v/>
      </c>
      <c r="L1138" s="18" t="str">
        <f>IF(OR($A1138="",$C1138=""),"",$C1138-Settings!$B$4)</f>
        <v/>
      </c>
      <c r="M1138" s="18" t="str">
        <f>IF($A1138="","",IF(K1138&lt;=0,"Nil stock",IF($C1138="","OK",IF($C1138&lt;Settings!$B$4,"Expired",IF(L1138&lt;=Settings!$B$5,"Near expiry","OK")))))</f>
        <v/>
      </c>
      <c r="N1138" s="22" t="str">
        <f t="shared" si="35"/>
        <v/>
      </c>
      <c r="O1138" s="17"/>
    </row>
    <row r="1139" spans="1:15" x14ac:dyDescent="0.3">
      <c r="A1139" s="17"/>
      <c r="B1139" s="17"/>
      <c r="C1139" s="20"/>
      <c r="D1139" s="17"/>
      <c r="E1139" s="17"/>
      <c r="F1139" s="20"/>
      <c r="G1139" s="17"/>
      <c r="H1139" s="21"/>
      <c r="I1139" s="21"/>
      <c r="J1139" s="18" t="str">
        <f>IF($A1139="","",SUMIFS(Issues!$D:$D,Issues!$B:$B,$A1139,Issues!$C:$C,$B1139))</f>
        <v/>
      </c>
      <c r="K1139" s="18" t="str">
        <f t="shared" si="34"/>
        <v/>
      </c>
      <c r="L1139" s="18" t="str">
        <f>IF(OR($A1139="",$C1139=""),"",$C1139-Settings!$B$4)</f>
        <v/>
      </c>
      <c r="M1139" s="18" t="str">
        <f>IF($A1139="","",IF(K1139&lt;=0,"Nil stock",IF($C1139="","OK",IF($C1139&lt;Settings!$B$4,"Expired",IF(L1139&lt;=Settings!$B$5,"Near expiry","OK")))))</f>
        <v/>
      </c>
      <c r="N1139" s="22" t="str">
        <f t="shared" si="35"/>
        <v/>
      </c>
      <c r="O1139" s="17"/>
    </row>
    <row r="1140" spans="1:15" x14ac:dyDescent="0.3">
      <c r="A1140" s="17"/>
      <c r="B1140" s="17"/>
      <c r="C1140" s="20"/>
      <c r="D1140" s="17"/>
      <c r="E1140" s="17"/>
      <c r="F1140" s="20"/>
      <c r="G1140" s="17"/>
      <c r="H1140" s="21"/>
      <c r="I1140" s="21"/>
      <c r="J1140" s="18" t="str">
        <f>IF($A1140="","",SUMIFS(Issues!$D:$D,Issues!$B:$B,$A1140,Issues!$C:$C,$B1140))</f>
        <v/>
      </c>
      <c r="K1140" s="18" t="str">
        <f t="shared" si="34"/>
        <v/>
      </c>
      <c r="L1140" s="18" t="str">
        <f>IF(OR($A1140="",$C1140=""),"",$C1140-Settings!$B$4)</f>
        <v/>
      </c>
      <c r="M1140" s="18" t="str">
        <f>IF($A1140="","",IF(K1140&lt;=0,"Nil stock",IF($C1140="","OK",IF($C1140&lt;Settings!$B$4,"Expired",IF(L1140&lt;=Settings!$B$5,"Near expiry","OK")))))</f>
        <v/>
      </c>
      <c r="N1140" s="22" t="str">
        <f t="shared" si="35"/>
        <v/>
      </c>
      <c r="O1140" s="17"/>
    </row>
    <row r="1141" spans="1:15" x14ac:dyDescent="0.3">
      <c r="A1141" s="17"/>
      <c r="B1141" s="17"/>
      <c r="C1141" s="20"/>
      <c r="D1141" s="17"/>
      <c r="E1141" s="17"/>
      <c r="F1141" s="20"/>
      <c r="G1141" s="17"/>
      <c r="H1141" s="21"/>
      <c r="I1141" s="21"/>
      <c r="J1141" s="18" t="str">
        <f>IF($A1141="","",SUMIFS(Issues!$D:$D,Issues!$B:$B,$A1141,Issues!$C:$C,$B1141))</f>
        <v/>
      </c>
      <c r="K1141" s="18" t="str">
        <f t="shared" si="34"/>
        <v/>
      </c>
      <c r="L1141" s="18" t="str">
        <f>IF(OR($A1141="",$C1141=""),"",$C1141-Settings!$B$4)</f>
        <v/>
      </c>
      <c r="M1141" s="18" t="str">
        <f>IF($A1141="","",IF(K1141&lt;=0,"Nil stock",IF($C1141="","OK",IF($C1141&lt;Settings!$B$4,"Expired",IF(L1141&lt;=Settings!$B$5,"Near expiry","OK")))))</f>
        <v/>
      </c>
      <c r="N1141" s="22" t="str">
        <f t="shared" si="35"/>
        <v/>
      </c>
      <c r="O1141" s="17"/>
    </row>
    <row r="1142" spans="1:15" x14ac:dyDescent="0.3">
      <c r="A1142" s="17"/>
      <c r="B1142" s="17"/>
      <c r="C1142" s="20"/>
      <c r="D1142" s="17"/>
      <c r="E1142" s="17"/>
      <c r="F1142" s="20"/>
      <c r="G1142" s="17"/>
      <c r="H1142" s="21"/>
      <c r="I1142" s="21"/>
      <c r="J1142" s="18" t="str">
        <f>IF($A1142="","",SUMIFS(Issues!$D:$D,Issues!$B:$B,$A1142,Issues!$C:$C,$B1142))</f>
        <v/>
      </c>
      <c r="K1142" s="18" t="str">
        <f t="shared" si="34"/>
        <v/>
      </c>
      <c r="L1142" s="18" t="str">
        <f>IF(OR($A1142="",$C1142=""),"",$C1142-Settings!$B$4)</f>
        <v/>
      </c>
      <c r="M1142" s="18" t="str">
        <f>IF($A1142="","",IF(K1142&lt;=0,"Nil stock",IF($C1142="","OK",IF($C1142&lt;Settings!$B$4,"Expired",IF(L1142&lt;=Settings!$B$5,"Near expiry","OK")))))</f>
        <v/>
      </c>
      <c r="N1142" s="22" t="str">
        <f t="shared" si="35"/>
        <v/>
      </c>
      <c r="O1142" s="17"/>
    </row>
    <row r="1143" spans="1:15" x14ac:dyDescent="0.3">
      <c r="A1143" s="17"/>
      <c r="B1143" s="17"/>
      <c r="C1143" s="20"/>
      <c r="D1143" s="17"/>
      <c r="E1143" s="17"/>
      <c r="F1143" s="20"/>
      <c r="G1143" s="17"/>
      <c r="H1143" s="21"/>
      <c r="I1143" s="21"/>
      <c r="J1143" s="18" t="str">
        <f>IF($A1143="","",SUMIFS(Issues!$D:$D,Issues!$B:$B,$A1143,Issues!$C:$C,$B1143))</f>
        <v/>
      </c>
      <c r="K1143" s="18" t="str">
        <f t="shared" si="34"/>
        <v/>
      </c>
      <c r="L1143" s="18" t="str">
        <f>IF(OR($A1143="",$C1143=""),"",$C1143-Settings!$B$4)</f>
        <v/>
      </c>
      <c r="M1143" s="18" t="str">
        <f>IF($A1143="","",IF(K1143&lt;=0,"Nil stock",IF($C1143="","OK",IF($C1143&lt;Settings!$B$4,"Expired",IF(L1143&lt;=Settings!$B$5,"Near expiry","OK")))))</f>
        <v/>
      </c>
      <c r="N1143" s="22" t="str">
        <f t="shared" si="35"/>
        <v/>
      </c>
      <c r="O1143" s="17"/>
    </row>
    <row r="1144" spans="1:15" x14ac:dyDescent="0.3">
      <c r="A1144" s="17"/>
      <c r="B1144" s="17"/>
      <c r="C1144" s="20"/>
      <c r="D1144" s="17"/>
      <c r="E1144" s="17"/>
      <c r="F1144" s="20"/>
      <c r="G1144" s="17"/>
      <c r="H1144" s="21"/>
      <c r="I1144" s="21"/>
      <c r="J1144" s="18" t="str">
        <f>IF($A1144="","",SUMIFS(Issues!$D:$D,Issues!$B:$B,$A1144,Issues!$C:$C,$B1144))</f>
        <v/>
      </c>
      <c r="K1144" s="18" t="str">
        <f t="shared" si="34"/>
        <v/>
      </c>
      <c r="L1144" s="18" t="str">
        <f>IF(OR($A1144="",$C1144=""),"",$C1144-Settings!$B$4)</f>
        <v/>
      </c>
      <c r="M1144" s="18" t="str">
        <f>IF($A1144="","",IF(K1144&lt;=0,"Nil stock",IF($C1144="","OK",IF($C1144&lt;Settings!$B$4,"Expired",IF(L1144&lt;=Settings!$B$5,"Near expiry","OK")))))</f>
        <v/>
      </c>
      <c r="N1144" s="22" t="str">
        <f t="shared" si="35"/>
        <v/>
      </c>
      <c r="O1144" s="17"/>
    </row>
    <row r="1145" spans="1:15" x14ac:dyDescent="0.3">
      <c r="A1145" s="17"/>
      <c r="B1145" s="17"/>
      <c r="C1145" s="20"/>
      <c r="D1145" s="17"/>
      <c r="E1145" s="17"/>
      <c r="F1145" s="20"/>
      <c r="G1145" s="17"/>
      <c r="H1145" s="21"/>
      <c r="I1145" s="21"/>
      <c r="J1145" s="18" t="str">
        <f>IF($A1145="","",SUMIFS(Issues!$D:$D,Issues!$B:$B,$A1145,Issues!$C:$C,$B1145))</f>
        <v/>
      </c>
      <c r="K1145" s="18" t="str">
        <f t="shared" si="34"/>
        <v/>
      </c>
      <c r="L1145" s="18" t="str">
        <f>IF(OR($A1145="",$C1145=""),"",$C1145-Settings!$B$4)</f>
        <v/>
      </c>
      <c r="M1145" s="18" t="str">
        <f>IF($A1145="","",IF(K1145&lt;=0,"Nil stock",IF($C1145="","OK",IF($C1145&lt;Settings!$B$4,"Expired",IF(L1145&lt;=Settings!$B$5,"Near expiry","OK")))))</f>
        <v/>
      </c>
      <c r="N1145" s="22" t="str">
        <f t="shared" si="35"/>
        <v/>
      </c>
      <c r="O1145" s="17"/>
    </row>
    <row r="1146" spans="1:15" x14ac:dyDescent="0.3">
      <c r="A1146" s="17"/>
      <c r="B1146" s="17"/>
      <c r="C1146" s="20"/>
      <c r="D1146" s="17"/>
      <c r="E1146" s="17"/>
      <c r="F1146" s="20"/>
      <c r="G1146" s="17"/>
      <c r="H1146" s="21"/>
      <c r="I1146" s="21"/>
      <c r="J1146" s="18" t="str">
        <f>IF($A1146="","",SUMIFS(Issues!$D:$D,Issues!$B:$B,$A1146,Issues!$C:$C,$B1146))</f>
        <v/>
      </c>
      <c r="K1146" s="18" t="str">
        <f t="shared" si="34"/>
        <v/>
      </c>
      <c r="L1146" s="18" t="str">
        <f>IF(OR($A1146="",$C1146=""),"",$C1146-Settings!$B$4)</f>
        <v/>
      </c>
      <c r="M1146" s="18" t="str">
        <f>IF($A1146="","",IF(K1146&lt;=0,"Nil stock",IF($C1146="","OK",IF($C1146&lt;Settings!$B$4,"Expired",IF(L1146&lt;=Settings!$B$5,"Near expiry","OK")))))</f>
        <v/>
      </c>
      <c r="N1146" s="22" t="str">
        <f t="shared" si="35"/>
        <v/>
      </c>
      <c r="O1146" s="17"/>
    </row>
    <row r="1147" spans="1:15" x14ac:dyDescent="0.3">
      <c r="A1147" s="17"/>
      <c r="B1147" s="17"/>
      <c r="C1147" s="20"/>
      <c r="D1147" s="17"/>
      <c r="E1147" s="17"/>
      <c r="F1147" s="20"/>
      <c r="G1147" s="17"/>
      <c r="H1147" s="21"/>
      <c r="I1147" s="21"/>
      <c r="J1147" s="18" t="str">
        <f>IF($A1147="","",SUMIFS(Issues!$D:$D,Issues!$B:$B,$A1147,Issues!$C:$C,$B1147))</f>
        <v/>
      </c>
      <c r="K1147" s="18" t="str">
        <f t="shared" si="34"/>
        <v/>
      </c>
      <c r="L1147" s="18" t="str">
        <f>IF(OR($A1147="",$C1147=""),"",$C1147-Settings!$B$4)</f>
        <v/>
      </c>
      <c r="M1147" s="18" t="str">
        <f>IF($A1147="","",IF(K1147&lt;=0,"Nil stock",IF($C1147="","OK",IF($C1147&lt;Settings!$B$4,"Expired",IF(L1147&lt;=Settings!$B$5,"Near expiry","OK")))))</f>
        <v/>
      </c>
      <c r="N1147" s="22" t="str">
        <f t="shared" si="35"/>
        <v/>
      </c>
      <c r="O1147" s="17"/>
    </row>
    <row r="1148" spans="1:15" x14ac:dyDescent="0.3">
      <c r="A1148" s="17"/>
      <c r="B1148" s="17"/>
      <c r="C1148" s="20"/>
      <c r="D1148" s="17"/>
      <c r="E1148" s="17"/>
      <c r="F1148" s="20"/>
      <c r="G1148" s="17"/>
      <c r="H1148" s="21"/>
      <c r="I1148" s="21"/>
      <c r="J1148" s="18" t="str">
        <f>IF($A1148="","",SUMIFS(Issues!$D:$D,Issues!$B:$B,$A1148,Issues!$C:$C,$B1148))</f>
        <v/>
      </c>
      <c r="K1148" s="18" t="str">
        <f t="shared" si="34"/>
        <v/>
      </c>
      <c r="L1148" s="18" t="str">
        <f>IF(OR($A1148="",$C1148=""),"",$C1148-Settings!$B$4)</f>
        <v/>
      </c>
      <c r="M1148" s="18" t="str">
        <f>IF($A1148="","",IF(K1148&lt;=0,"Nil stock",IF($C1148="","OK",IF($C1148&lt;Settings!$B$4,"Expired",IF(L1148&lt;=Settings!$B$5,"Near expiry","OK")))))</f>
        <v/>
      </c>
      <c r="N1148" s="22" t="str">
        <f t="shared" si="35"/>
        <v/>
      </c>
      <c r="O1148" s="17"/>
    </row>
    <row r="1149" spans="1:15" x14ac:dyDescent="0.3">
      <c r="A1149" s="17"/>
      <c r="B1149" s="17"/>
      <c r="C1149" s="20"/>
      <c r="D1149" s="17"/>
      <c r="E1149" s="17"/>
      <c r="F1149" s="20"/>
      <c r="G1149" s="17"/>
      <c r="H1149" s="21"/>
      <c r="I1149" s="21"/>
      <c r="J1149" s="18" t="str">
        <f>IF($A1149="","",SUMIFS(Issues!$D:$D,Issues!$B:$B,$A1149,Issues!$C:$C,$B1149))</f>
        <v/>
      </c>
      <c r="K1149" s="18" t="str">
        <f t="shared" si="34"/>
        <v/>
      </c>
      <c r="L1149" s="18" t="str">
        <f>IF(OR($A1149="",$C1149=""),"",$C1149-Settings!$B$4)</f>
        <v/>
      </c>
      <c r="M1149" s="18" t="str">
        <f>IF($A1149="","",IF(K1149&lt;=0,"Nil stock",IF($C1149="","OK",IF($C1149&lt;Settings!$B$4,"Expired",IF(L1149&lt;=Settings!$B$5,"Near expiry","OK")))))</f>
        <v/>
      </c>
      <c r="N1149" s="22" t="str">
        <f t="shared" si="35"/>
        <v/>
      </c>
      <c r="O1149" s="17"/>
    </row>
    <row r="1150" spans="1:15" x14ac:dyDescent="0.3">
      <c r="A1150" s="17"/>
      <c r="B1150" s="17"/>
      <c r="C1150" s="20"/>
      <c r="D1150" s="17"/>
      <c r="E1150" s="17"/>
      <c r="F1150" s="20"/>
      <c r="G1150" s="17"/>
      <c r="H1150" s="21"/>
      <c r="I1150" s="21"/>
      <c r="J1150" s="18" t="str">
        <f>IF($A1150="","",SUMIFS(Issues!$D:$D,Issues!$B:$B,$A1150,Issues!$C:$C,$B1150))</f>
        <v/>
      </c>
      <c r="K1150" s="18" t="str">
        <f t="shared" si="34"/>
        <v/>
      </c>
      <c r="L1150" s="18" t="str">
        <f>IF(OR($A1150="",$C1150=""),"",$C1150-Settings!$B$4)</f>
        <v/>
      </c>
      <c r="M1150" s="18" t="str">
        <f>IF($A1150="","",IF(K1150&lt;=0,"Nil stock",IF($C1150="","OK",IF($C1150&lt;Settings!$B$4,"Expired",IF(L1150&lt;=Settings!$B$5,"Near expiry","OK")))))</f>
        <v/>
      </c>
      <c r="N1150" s="22" t="str">
        <f t="shared" si="35"/>
        <v/>
      </c>
      <c r="O1150" s="17"/>
    </row>
    <row r="1151" spans="1:15" x14ac:dyDescent="0.3">
      <c r="A1151" s="17"/>
      <c r="B1151" s="17"/>
      <c r="C1151" s="20"/>
      <c r="D1151" s="17"/>
      <c r="E1151" s="17"/>
      <c r="F1151" s="20"/>
      <c r="G1151" s="17"/>
      <c r="H1151" s="21"/>
      <c r="I1151" s="21"/>
      <c r="J1151" s="18" t="str">
        <f>IF($A1151="","",SUMIFS(Issues!$D:$D,Issues!$B:$B,$A1151,Issues!$C:$C,$B1151))</f>
        <v/>
      </c>
      <c r="K1151" s="18" t="str">
        <f t="shared" si="34"/>
        <v/>
      </c>
      <c r="L1151" s="18" t="str">
        <f>IF(OR($A1151="",$C1151=""),"",$C1151-Settings!$B$4)</f>
        <v/>
      </c>
      <c r="M1151" s="18" t="str">
        <f>IF($A1151="","",IF(K1151&lt;=0,"Nil stock",IF($C1151="","OK",IF($C1151&lt;Settings!$B$4,"Expired",IF(L1151&lt;=Settings!$B$5,"Near expiry","OK")))))</f>
        <v/>
      </c>
      <c r="N1151" s="22" t="str">
        <f t="shared" si="35"/>
        <v/>
      </c>
      <c r="O1151" s="17"/>
    </row>
    <row r="1152" spans="1:15" x14ac:dyDescent="0.3">
      <c r="A1152" s="17"/>
      <c r="B1152" s="17"/>
      <c r="C1152" s="20"/>
      <c r="D1152" s="17"/>
      <c r="E1152" s="17"/>
      <c r="F1152" s="20"/>
      <c r="G1152" s="17"/>
      <c r="H1152" s="21"/>
      <c r="I1152" s="21"/>
      <c r="J1152" s="18" t="str">
        <f>IF($A1152="","",SUMIFS(Issues!$D:$D,Issues!$B:$B,$A1152,Issues!$C:$C,$B1152))</f>
        <v/>
      </c>
      <c r="K1152" s="18" t="str">
        <f t="shared" si="34"/>
        <v/>
      </c>
      <c r="L1152" s="18" t="str">
        <f>IF(OR($A1152="",$C1152=""),"",$C1152-Settings!$B$4)</f>
        <v/>
      </c>
      <c r="M1152" s="18" t="str">
        <f>IF($A1152="","",IF(K1152&lt;=0,"Nil stock",IF($C1152="","OK",IF($C1152&lt;Settings!$B$4,"Expired",IF(L1152&lt;=Settings!$B$5,"Near expiry","OK")))))</f>
        <v/>
      </c>
      <c r="N1152" s="22" t="str">
        <f t="shared" si="35"/>
        <v/>
      </c>
      <c r="O1152" s="17"/>
    </row>
    <row r="1153" spans="1:15" x14ac:dyDescent="0.3">
      <c r="A1153" s="17"/>
      <c r="B1153" s="17"/>
      <c r="C1153" s="20"/>
      <c r="D1153" s="17"/>
      <c r="E1153" s="17"/>
      <c r="F1153" s="20"/>
      <c r="G1153" s="17"/>
      <c r="H1153" s="21"/>
      <c r="I1153" s="21"/>
      <c r="J1153" s="18" t="str">
        <f>IF($A1153="","",SUMIFS(Issues!$D:$D,Issues!$B:$B,$A1153,Issues!$C:$C,$B1153))</f>
        <v/>
      </c>
      <c r="K1153" s="18" t="str">
        <f t="shared" si="34"/>
        <v/>
      </c>
      <c r="L1153" s="18" t="str">
        <f>IF(OR($A1153="",$C1153=""),"",$C1153-Settings!$B$4)</f>
        <v/>
      </c>
      <c r="M1153" s="18" t="str">
        <f>IF($A1153="","",IF(K1153&lt;=0,"Nil stock",IF($C1153="","OK",IF($C1153&lt;Settings!$B$4,"Expired",IF(L1153&lt;=Settings!$B$5,"Near expiry","OK")))))</f>
        <v/>
      </c>
      <c r="N1153" s="22" t="str">
        <f t="shared" si="35"/>
        <v/>
      </c>
      <c r="O1153" s="17"/>
    </row>
    <row r="1154" spans="1:15" x14ac:dyDescent="0.3">
      <c r="A1154" s="17"/>
      <c r="B1154" s="17"/>
      <c r="C1154" s="20"/>
      <c r="D1154" s="17"/>
      <c r="E1154" s="17"/>
      <c r="F1154" s="20"/>
      <c r="G1154" s="17"/>
      <c r="H1154" s="21"/>
      <c r="I1154" s="21"/>
      <c r="J1154" s="18" t="str">
        <f>IF($A1154="","",SUMIFS(Issues!$D:$D,Issues!$B:$B,$A1154,Issues!$C:$C,$B1154))</f>
        <v/>
      </c>
      <c r="K1154" s="18" t="str">
        <f t="shared" si="34"/>
        <v/>
      </c>
      <c r="L1154" s="18" t="str">
        <f>IF(OR($A1154="",$C1154=""),"",$C1154-Settings!$B$4)</f>
        <v/>
      </c>
      <c r="M1154" s="18" t="str">
        <f>IF($A1154="","",IF(K1154&lt;=0,"Nil stock",IF($C1154="","OK",IF($C1154&lt;Settings!$B$4,"Expired",IF(L1154&lt;=Settings!$B$5,"Near expiry","OK")))))</f>
        <v/>
      </c>
      <c r="N1154" s="22" t="str">
        <f t="shared" si="35"/>
        <v/>
      </c>
      <c r="O1154" s="17"/>
    </row>
    <row r="1155" spans="1:15" x14ac:dyDescent="0.3">
      <c r="A1155" s="17"/>
      <c r="B1155" s="17"/>
      <c r="C1155" s="20"/>
      <c r="D1155" s="17"/>
      <c r="E1155" s="17"/>
      <c r="F1155" s="20"/>
      <c r="G1155" s="17"/>
      <c r="H1155" s="21"/>
      <c r="I1155" s="21"/>
      <c r="J1155" s="18" t="str">
        <f>IF($A1155="","",SUMIFS(Issues!$D:$D,Issues!$B:$B,$A1155,Issues!$C:$C,$B1155))</f>
        <v/>
      </c>
      <c r="K1155" s="18" t="str">
        <f t="shared" si="34"/>
        <v/>
      </c>
      <c r="L1155" s="18" t="str">
        <f>IF(OR($A1155="",$C1155=""),"",$C1155-Settings!$B$4)</f>
        <v/>
      </c>
      <c r="M1155" s="18" t="str">
        <f>IF($A1155="","",IF(K1155&lt;=0,"Nil stock",IF($C1155="","OK",IF($C1155&lt;Settings!$B$4,"Expired",IF(L1155&lt;=Settings!$B$5,"Near expiry","OK")))))</f>
        <v/>
      </c>
      <c r="N1155" s="22" t="str">
        <f t="shared" si="35"/>
        <v/>
      </c>
      <c r="O1155" s="17"/>
    </row>
    <row r="1156" spans="1:15" x14ac:dyDescent="0.3">
      <c r="A1156" s="17"/>
      <c r="B1156" s="17"/>
      <c r="C1156" s="20"/>
      <c r="D1156" s="17"/>
      <c r="E1156" s="17"/>
      <c r="F1156" s="20"/>
      <c r="G1156" s="17"/>
      <c r="H1156" s="21"/>
      <c r="I1156" s="21"/>
      <c r="J1156" s="18" t="str">
        <f>IF($A1156="","",SUMIFS(Issues!$D:$D,Issues!$B:$B,$A1156,Issues!$C:$C,$B1156))</f>
        <v/>
      </c>
      <c r="K1156" s="18" t="str">
        <f t="shared" ref="K1156:K1219" si="36">IF($A1156="","",N($G1156)-J1156)</f>
        <v/>
      </c>
      <c r="L1156" s="18" t="str">
        <f>IF(OR($A1156="",$C1156=""),"",$C1156-Settings!$B$4)</f>
        <v/>
      </c>
      <c r="M1156" s="18" t="str">
        <f>IF($A1156="","",IF(K1156&lt;=0,"Nil stock",IF($C1156="","OK",IF($C1156&lt;Settings!$B$4,"Expired",IF(L1156&lt;=Settings!$B$5,"Near expiry","OK")))))</f>
        <v/>
      </c>
      <c r="N1156" s="22" t="str">
        <f t="shared" ref="N1156:N1219" si="37">IF($A1156="","",MAX(0,K1156)*N($H1156))</f>
        <v/>
      </c>
      <c r="O1156" s="17"/>
    </row>
    <row r="1157" spans="1:15" x14ac:dyDescent="0.3">
      <c r="A1157" s="17"/>
      <c r="B1157" s="17"/>
      <c r="C1157" s="20"/>
      <c r="D1157" s="17"/>
      <c r="E1157" s="17"/>
      <c r="F1157" s="20"/>
      <c r="G1157" s="17"/>
      <c r="H1157" s="21"/>
      <c r="I1157" s="21"/>
      <c r="J1157" s="18" t="str">
        <f>IF($A1157="","",SUMIFS(Issues!$D:$D,Issues!$B:$B,$A1157,Issues!$C:$C,$B1157))</f>
        <v/>
      </c>
      <c r="K1157" s="18" t="str">
        <f t="shared" si="36"/>
        <v/>
      </c>
      <c r="L1157" s="18" t="str">
        <f>IF(OR($A1157="",$C1157=""),"",$C1157-Settings!$B$4)</f>
        <v/>
      </c>
      <c r="M1157" s="18" t="str">
        <f>IF($A1157="","",IF(K1157&lt;=0,"Nil stock",IF($C1157="","OK",IF($C1157&lt;Settings!$B$4,"Expired",IF(L1157&lt;=Settings!$B$5,"Near expiry","OK")))))</f>
        <v/>
      </c>
      <c r="N1157" s="22" t="str">
        <f t="shared" si="37"/>
        <v/>
      </c>
      <c r="O1157" s="17"/>
    </row>
    <row r="1158" spans="1:15" x14ac:dyDescent="0.3">
      <c r="A1158" s="17"/>
      <c r="B1158" s="17"/>
      <c r="C1158" s="20"/>
      <c r="D1158" s="17"/>
      <c r="E1158" s="17"/>
      <c r="F1158" s="20"/>
      <c r="G1158" s="17"/>
      <c r="H1158" s="21"/>
      <c r="I1158" s="21"/>
      <c r="J1158" s="18" t="str">
        <f>IF($A1158="","",SUMIFS(Issues!$D:$D,Issues!$B:$B,$A1158,Issues!$C:$C,$B1158))</f>
        <v/>
      </c>
      <c r="K1158" s="18" t="str">
        <f t="shared" si="36"/>
        <v/>
      </c>
      <c r="L1158" s="18" t="str">
        <f>IF(OR($A1158="",$C1158=""),"",$C1158-Settings!$B$4)</f>
        <v/>
      </c>
      <c r="M1158" s="18" t="str">
        <f>IF($A1158="","",IF(K1158&lt;=0,"Nil stock",IF($C1158="","OK",IF($C1158&lt;Settings!$B$4,"Expired",IF(L1158&lt;=Settings!$B$5,"Near expiry","OK")))))</f>
        <v/>
      </c>
      <c r="N1158" s="22" t="str">
        <f t="shared" si="37"/>
        <v/>
      </c>
      <c r="O1158" s="17"/>
    </row>
    <row r="1159" spans="1:15" x14ac:dyDescent="0.3">
      <c r="A1159" s="17"/>
      <c r="B1159" s="17"/>
      <c r="C1159" s="20"/>
      <c r="D1159" s="17"/>
      <c r="E1159" s="17"/>
      <c r="F1159" s="20"/>
      <c r="G1159" s="17"/>
      <c r="H1159" s="21"/>
      <c r="I1159" s="21"/>
      <c r="J1159" s="18" t="str">
        <f>IF($A1159="","",SUMIFS(Issues!$D:$D,Issues!$B:$B,$A1159,Issues!$C:$C,$B1159))</f>
        <v/>
      </c>
      <c r="K1159" s="18" t="str">
        <f t="shared" si="36"/>
        <v/>
      </c>
      <c r="L1159" s="18" t="str">
        <f>IF(OR($A1159="",$C1159=""),"",$C1159-Settings!$B$4)</f>
        <v/>
      </c>
      <c r="M1159" s="18" t="str">
        <f>IF($A1159="","",IF(K1159&lt;=0,"Nil stock",IF($C1159="","OK",IF($C1159&lt;Settings!$B$4,"Expired",IF(L1159&lt;=Settings!$B$5,"Near expiry","OK")))))</f>
        <v/>
      </c>
      <c r="N1159" s="22" t="str">
        <f t="shared" si="37"/>
        <v/>
      </c>
      <c r="O1159" s="17"/>
    </row>
    <row r="1160" spans="1:15" x14ac:dyDescent="0.3">
      <c r="A1160" s="17"/>
      <c r="B1160" s="17"/>
      <c r="C1160" s="20"/>
      <c r="D1160" s="17"/>
      <c r="E1160" s="17"/>
      <c r="F1160" s="20"/>
      <c r="G1160" s="17"/>
      <c r="H1160" s="21"/>
      <c r="I1160" s="21"/>
      <c r="J1160" s="18" t="str">
        <f>IF($A1160="","",SUMIFS(Issues!$D:$D,Issues!$B:$B,$A1160,Issues!$C:$C,$B1160))</f>
        <v/>
      </c>
      <c r="K1160" s="18" t="str">
        <f t="shared" si="36"/>
        <v/>
      </c>
      <c r="L1160" s="18" t="str">
        <f>IF(OR($A1160="",$C1160=""),"",$C1160-Settings!$B$4)</f>
        <v/>
      </c>
      <c r="M1160" s="18" t="str">
        <f>IF($A1160="","",IF(K1160&lt;=0,"Nil stock",IF($C1160="","OK",IF($C1160&lt;Settings!$B$4,"Expired",IF(L1160&lt;=Settings!$B$5,"Near expiry","OK")))))</f>
        <v/>
      </c>
      <c r="N1160" s="22" t="str">
        <f t="shared" si="37"/>
        <v/>
      </c>
      <c r="O1160" s="17"/>
    </row>
    <row r="1161" spans="1:15" x14ac:dyDescent="0.3">
      <c r="A1161" s="17"/>
      <c r="B1161" s="17"/>
      <c r="C1161" s="20"/>
      <c r="D1161" s="17"/>
      <c r="E1161" s="17"/>
      <c r="F1161" s="20"/>
      <c r="G1161" s="17"/>
      <c r="H1161" s="21"/>
      <c r="I1161" s="21"/>
      <c r="J1161" s="18" t="str">
        <f>IF($A1161="","",SUMIFS(Issues!$D:$D,Issues!$B:$B,$A1161,Issues!$C:$C,$B1161))</f>
        <v/>
      </c>
      <c r="K1161" s="18" t="str">
        <f t="shared" si="36"/>
        <v/>
      </c>
      <c r="L1161" s="18" t="str">
        <f>IF(OR($A1161="",$C1161=""),"",$C1161-Settings!$B$4)</f>
        <v/>
      </c>
      <c r="M1161" s="18" t="str">
        <f>IF($A1161="","",IF(K1161&lt;=0,"Nil stock",IF($C1161="","OK",IF($C1161&lt;Settings!$B$4,"Expired",IF(L1161&lt;=Settings!$B$5,"Near expiry","OK")))))</f>
        <v/>
      </c>
      <c r="N1161" s="22" t="str">
        <f t="shared" si="37"/>
        <v/>
      </c>
      <c r="O1161" s="17"/>
    </row>
    <row r="1162" spans="1:15" x14ac:dyDescent="0.3">
      <c r="A1162" s="17"/>
      <c r="B1162" s="17"/>
      <c r="C1162" s="20"/>
      <c r="D1162" s="17"/>
      <c r="E1162" s="17"/>
      <c r="F1162" s="20"/>
      <c r="G1162" s="17"/>
      <c r="H1162" s="21"/>
      <c r="I1162" s="21"/>
      <c r="J1162" s="18" t="str">
        <f>IF($A1162="","",SUMIFS(Issues!$D:$D,Issues!$B:$B,$A1162,Issues!$C:$C,$B1162))</f>
        <v/>
      </c>
      <c r="K1162" s="18" t="str">
        <f t="shared" si="36"/>
        <v/>
      </c>
      <c r="L1162" s="18" t="str">
        <f>IF(OR($A1162="",$C1162=""),"",$C1162-Settings!$B$4)</f>
        <v/>
      </c>
      <c r="M1162" s="18" t="str">
        <f>IF($A1162="","",IF(K1162&lt;=0,"Nil stock",IF($C1162="","OK",IF($C1162&lt;Settings!$B$4,"Expired",IF(L1162&lt;=Settings!$B$5,"Near expiry","OK")))))</f>
        <v/>
      </c>
      <c r="N1162" s="22" t="str">
        <f t="shared" si="37"/>
        <v/>
      </c>
      <c r="O1162" s="17"/>
    </row>
    <row r="1163" spans="1:15" x14ac:dyDescent="0.3">
      <c r="A1163" s="17"/>
      <c r="B1163" s="17"/>
      <c r="C1163" s="20"/>
      <c r="D1163" s="17"/>
      <c r="E1163" s="17"/>
      <c r="F1163" s="20"/>
      <c r="G1163" s="17"/>
      <c r="H1163" s="21"/>
      <c r="I1163" s="21"/>
      <c r="J1163" s="18" t="str">
        <f>IF($A1163="","",SUMIFS(Issues!$D:$D,Issues!$B:$B,$A1163,Issues!$C:$C,$B1163))</f>
        <v/>
      </c>
      <c r="K1163" s="18" t="str">
        <f t="shared" si="36"/>
        <v/>
      </c>
      <c r="L1163" s="18" t="str">
        <f>IF(OR($A1163="",$C1163=""),"",$C1163-Settings!$B$4)</f>
        <v/>
      </c>
      <c r="M1163" s="18" t="str">
        <f>IF($A1163="","",IF(K1163&lt;=0,"Nil stock",IF($C1163="","OK",IF($C1163&lt;Settings!$B$4,"Expired",IF(L1163&lt;=Settings!$B$5,"Near expiry","OK")))))</f>
        <v/>
      </c>
      <c r="N1163" s="22" t="str">
        <f t="shared" si="37"/>
        <v/>
      </c>
      <c r="O1163" s="17"/>
    </row>
    <row r="1164" spans="1:15" x14ac:dyDescent="0.3">
      <c r="A1164" s="17"/>
      <c r="B1164" s="17"/>
      <c r="C1164" s="20"/>
      <c r="D1164" s="17"/>
      <c r="E1164" s="17"/>
      <c r="F1164" s="20"/>
      <c r="G1164" s="17"/>
      <c r="H1164" s="21"/>
      <c r="I1164" s="21"/>
      <c r="J1164" s="18" t="str">
        <f>IF($A1164="","",SUMIFS(Issues!$D:$D,Issues!$B:$B,$A1164,Issues!$C:$C,$B1164))</f>
        <v/>
      </c>
      <c r="K1164" s="18" t="str">
        <f t="shared" si="36"/>
        <v/>
      </c>
      <c r="L1164" s="18" t="str">
        <f>IF(OR($A1164="",$C1164=""),"",$C1164-Settings!$B$4)</f>
        <v/>
      </c>
      <c r="M1164" s="18" t="str">
        <f>IF($A1164="","",IF(K1164&lt;=0,"Nil stock",IF($C1164="","OK",IF($C1164&lt;Settings!$B$4,"Expired",IF(L1164&lt;=Settings!$B$5,"Near expiry","OK")))))</f>
        <v/>
      </c>
      <c r="N1164" s="22" t="str">
        <f t="shared" si="37"/>
        <v/>
      </c>
      <c r="O1164" s="17"/>
    </row>
    <row r="1165" spans="1:15" x14ac:dyDescent="0.3">
      <c r="A1165" s="17"/>
      <c r="B1165" s="17"/>
      <c r="C1165" s="20"/>
      <c r="D1165" s="17"/>
      <c r="E1165" s="17"/>
      <c r="F1165" s="20"/>
      <c r="G1165" s="17"/>
      <c r="H1165" s="21"/>
      <c r="I1165" s="21"/>
      <c r="J1165" s="18" t="str">
        <f>IF($A1165="","",SUMIFS(Issues!$D:$D,Issues!$B:$B,$A1165,Issues!$C:$C,$B1165))</f>
        <v/>
      </c>
      <c r="K1165" s="18" t="str">
        <f t="shared" si="36"/>
        <v/>
      </c>
      <c r="L1165" s="18" t="str">
        <f>IF(OR($A1165="",$C1165=""),"",$C1165-Settings!$B$4)</f>
        <v/>
      </c>
      <c r="M1165" s="18" t="str">
        <f>IF($A1165="","",IF(K1165&lt;=0,"Nil stock",IF($C1165="","OK",IF($C1165&lt;Settings!$B$4,"Expired",IF(L1165&lt;=Settings!$B$5,"Near expiry","OK")))))</f>
        <v/>
      </c>
      <c r="N1165" s="22" t="str">
        <f t="shared" si="37"/>
        <v/>
      </c>
      <c r="O1165" s="17"/>
    </row>
    <row r="1166" spans="1:15" x14ac:dyDescent="0.3">
      <c r="A1166" s="17"/>
      <c r="B1166" s="17"/>
      <c r="C1166" s="20"/>
      <c r="D1166" s="17"/>
      <c r="E1166" s="17"/>
      <c r="F1166" s="20"/>
      <c r="G1166" s="17"/>
      <c r="H1166" s="21"/>
      <c r="I1166" s="21"/>
      <c r="J1166" s="18" t="str">
        <f>IF($A1166="","",SUMIFS(Issues!$D:$D,Issues!$B:$B,$A1166,Issues!$C:$C,$B1166))</f>
        <v/>
      </c>
      <c r="K1166" s="18" t="str">
        <f t="shared" si="36"/>
        <v/>
      </c>
      <c r="L1166" s="18" t="str">
        <f>IF(OR($A1166="",$C1166=""),"",$C1166-Settings!$B$4)</f>
        <v/>
      </c>
      <c r="M1166" s="18" t="str">
        <f>IF($A1166="","",IF(K1166&lt;=0,"Nil stock",IF($C1166="","OK",IF($C1166&lt;Settings!$B$4,"Expired",IF(L1166&lt;=Settings!$B$5,"Near expiry","OK")))))</f>
        <v/>
      </c>
      <c r="N1166" s="22" t="str">
        <f t="shared" si="37"/>
        <v/>
      </c>
      <c r="O1166" s="17"/>
    </row>
    <row r="1167" spans="1:15" x14ac:dyDescent="0.3">
      <c r="A1167" s="17"/>
      <c r="B1167" s="17"/>
      <c r="C1167" s="20"/>
      <c r="D1167" s="17"/>
      <c r="E1167" s="17"/>
      <c r="F1167" s="20"/>
      <c r="G1167" s="17"/>
      <c r="H1167" s="21"/>
      <c r="I1167" s="21"/>
      <c r="J1167" s="18" t="str">
        <f>IF($A1167="","",SUMIFS(Issues!$D:$D,Issues!$B:$B,$A1167,Issues!$C:$C,$B1167))</f>
        <v/>
      </c>
      <c r="K1167" s="18" t="str">
        <f t="shared" si="36"/>
        <v/>
      </c>
      <c r="L1167" s="18" t="str">
        <f>IF(OR($A1167="",$C1167=""),"",$C1167-Settings!$B$4)</f>
        <v/>
      </c>
      <c r="M1167" s="18" t="str">
        <f>IF($A1167="","",IF(K1167&lt;=0,"Nil stock",IF($C1167="","OK",IF($C1167&lt;Settings!$B$4,"Expired",IF(L1167&lt;=Settings!$B$5,"Near expiry","OK")))))</f>
        <v/>
      </c>
      <c r="N1167" s="22" t="str">
        <f t="shared" si="37"/>
        <v/>
      </c>
      <c r="O1167" s="17"/>
    </row>
    <row r="1168" spans="1:15" x14ac:dyDescent="0.3">
      <c r="A1168" s="17"/>
      <c r="B1168" s="17"/>
      <c r="C1168" s="20"/>
      <c r="D1168" s="17"/>
      <c r="E1168" s="17"/>
      <c r="F1168" s="20"/>
      <c r="G1168" s="17"/>
      <c r="H1168" s="21"/>
      <c r="I1168" s="21"/>
      <c r="J1168" s="18" t="str">
        <f>IF($A1168="","",SUMIFS(Issues!$D:$D,Issues!$B:$B,$A1168,Issues!$C:$C,$B1168))</f>
        <v/>
      </c>
      <c r="K1168" s="18" t="str">
        <f t="shared" si="36"/>
        <v/>
      </c>
      <c r="L1168" s="18" t="str">
        <f>IF(OR($A1168="",$C1168=""),"",$C1168-Settings!$B$4)</f>
        <v/>
      </c>
      <c r="M1168" s="18" t="str">
        <f>IF($A1168="","",IF(K1168&lt;=0,"Nil stock",IF($C1168="","OK",IF($C1168&lt;Settings!$B$4,"Expired",IF(L1168&lt;=Settings!$B$5,"Near expiry","OK")))))</f>
        <v/>
      </c>
      <c r="N1168" s="22" t="str">
        <f t="shared" si="37"/>
        <v/>
      </c>
      <c r="O1168" s="17"/>
    </row>
    <row r="1169" spans="1:15" x14ac:dyDescent="0.3">
      <c r="A1169" s="17"/>
      <c r="B1169" s="17"/>
      <c r="C1169" s="20"/>
      <c r="D1169" s="17"/>
      <c r="E1169" s="17"/>
      <c r="F1169" s="20"/>
      <c r="G1169" s="17"/>
      <c r="H1169" s="21"/>
      <c r="I1169" s="21"/>
      <c r="J1169" s="18" t="str">
        <f>IF($A1169="","",SUMIFS(Issues!$D:$D,Issues!$B:$B,$A1169,Issues!$C:$C,$B1169))</f>
        <v/>
      </c>
      <c r="K1169" s="18" t="str">
        <f t="shared" si="36"/>
        <v/>
      </c>
      <c r="L1169" s="18" t="str">
        <f>IF(OR($A1169="",$C1169=""),"",$C1169-Settings!$B$4)</f>
        <v/>
      </c>
      <c r="M1169" s="18" t="str">
        <f>IF($A1169="","",IF(K1169&lt;=0,"Nil stock",IF($C1169="","OK",IF($C1169&lt;Settings!$B$4,"Expired",IF(L1169&lt;=Settings!$B$5,"Near expiry","OK")))))</f>
        <v/>
      </c>
      <c r="N1169" s="22" t="str">
        <f t="shared" si="37"/>
        <v/>
      </c>
      <c r="O1169" s="17"/>
    </row>
    <row r="1170" spans="1:15" x14ac:dyDescent="0.3">
      <c r="A1170" s="17"/>
      <c r="B1170" s="17"/>
      <c r="C1170" s="20"/>
      <c r="D1170" s="17"/>
      <c r="E1170" s="17"/>
      <c r="F1170" s="20"/>
      <c r="G1170" s="17"/>
      <c r="H1170" s="21"/>
      <c r="I1170" s="21"/>
      <c r="J1170" s="18" t="str">
        <f>IF($A1170="","",SUMIFS(Issues!$D:$D,Issues!$B:$B,$A1170,Issues!$C:$C,$B1170))</f>
        <v/>
      </c>
      <c r="K1170" s="18" t="str">
        <f t="shared" si="36"/>
        <v/>
      </c>
      <c r="L1170" s="18" t="str">
        <f>IF(OR($A1170="",$C1170=""),"",$C1170-Settings!$B$4)</f>
        <v/>
      </c>
      <c r="M1170" s="18" t="str">
        <f>IF($A1170="","",IF(K1170&lt;=0,"Nil stock",IF($C1170="","OK",IF($C1170&lt;Settings!$B$4,"Expired",IF(L1170&lt;=Settings!$B$5,"Near expiry","OK")))))</f>
        <v/>
      </c>
      <c r="N1170" s="22" t="str">
        <f t="shared" si="37"/>
        <v/>
      </c>
      <c r="O1170" s="17"/>
    </row>
    <row r="1171" spans="1:15" x14ac:dyDescent="0.3">
      <c r="A1171" s="17"/>
      <c r="B1171" s="17"/>
      <c r="C1171" s="20"/>
      <c r="D1171" s="17"/>
      <c r="E1171" s="17"/>
      <c r="F1171" s="20"/>
      <c r="G1171" s="17"/>
      <c r="H1171" s="21"/>
      <c r="I1171" s="21"/>
      <c r="J1171" s="18" t="str">
        <f>IF($A1171="","",SUMIFS(Issues!$D:$D,Issues!$B:$B,$A1171,Issues!$C:$C,$B1171))</f>
        <v/>
      </c>
      <c r="K1171" s="18" t="str">
        <f t="shared" si="36"/>
        <v/>
      </c>
      <c r="L1171" s="18" t="str">
        <f>IF(OR($A1171="",$C1171=""),"",$C1171-Settings!$B$4)</f>
        <v/>
      </c>
      <c r="M1171" s="18" t="str">
        <f>IF($A1171="","",IF(K1171&lt;=0,"Nil stock",IF($C1171="","OK",IF($C1171&lt;Settings!$B$4,"Expired",IF(L1171&lt;=Settings!$B$5,"Near expiry","OK")))))</f>
        <v/>
      </c>
      <c r="N1171" s="22" t="str">
        <f t="shared" si="37"/>
        <v/>
      </c>
      <c r="O1171" s="17"/>
    </row>
    <row r="1172" spans="1:15" x14ac:dyDescent="0.3">
      <c r="A1172" s="17"/>
      <c r="B1172" s="17"/>
      <c r="C1172" s="20"/>
      <c r="D1172" s="17"/>
      <c r="E1172" s="17"/>
      <c r="F1172" s="20"/>
      <c r="G1172" s="17"/>
      <c r="H1172" s="21"/>
      <c r="I1172" s="21"/>
      <c r="J1172" s="18" t="str">
        <f>IF($A1172="","",SUMIFS(Issues!$D:$D,Issues!$B:$B,$A1172,Issues!$C:$C,$B1172))</f>
        <v/>
      </c>
      <c r="K1172" s="18" t="str">
        <f t="shared" si="36"/>
        <v/>
      </c>
      <c r="L1172" s="18" t="str">
        <f>IF(OR($A1172="",$C1172=""),"",$C1172-Settings!$B$4)</f>
        <v/>
      </c>
      <c r="M1172" s="18" t="str">
        <f>IF($A1172="","",IF(K1172&lt;=0,"Nil stock",IF($C1172="","OK",IF($C1172&lt;Settings!$B$4,"Expired",IF(L1172&lt;=Settings!$B$5,"Near expiry","OK")))))</f>
        <v/>
      </c>
      <c r="N1172" s="22" t="str">
        <f t="shared" si="37"/>
        <v/>
      </c>
      <c r="O1172" s="17"/>
    </row>
    <row r="1173" spans="1:15" x14ac:dyDescent="0.3">
      <c r="A1173" s="17"/>
      <c r="B1173" s="17"/>
      <c r="C1173" s="20"/>
      <c r="D1173" s="17"/>
      <c r="E1173" s="17"/>
      <c r="F1173" s="20"/>
      <c r="G1173" s="17"/>
      <c r="H1173" s="21"/>
      <c r="I1173" s="21"/>
      <c r="J1173" s="18" t="str">
        <f>IF($A1173="","",SUMIFS(Issues!$D:$D,Issues!$B:$B,$A1173,Issues!$C:$C,$B1173))</f>
        <v/>
      </c>
      <c r="K1173" s="18" t="str">
        <f t="shared" si="36"/>
        <v/>
      </c>
      <c r="L1173" s="18" t="str">
        <f>IF(OR($A1173="",$C1173=""),"",$C1173-Settings!$B$4)</f>
        <v/>
      </c>
      <c r="M1173" s="18" t="str">
        <f>IF($A1173="","",IF(K1173&lt;=0,"Nil stock",IF($C1173="","OK",IF($C1173&lt;Settings!$B$4,"Expired",IF(L1173&lt;=Settings!$B$5,"Near expiry","OK")))))</f>
        <v/>
      </c>
      <c r="N1173" s="22" t="str">
        <f t="shared" si="37"/>
        <v/>
      </c>
      <c r="O1173" s="17"/>
    </row>
    <row r="1174" spans="1:15" x14ac:dyDescent="0.3">
      <c r="A1174" s="17"/>
      <c r="B1174" s="17"/>
      <c r="C1174" s="20"/>
      <c r="D1174" s="17"/>
      <c r="E1174" s="17"/>
      <c r="F1174" s="20"/>
      <c r="G1174" s="17"/>
      <c r="H1174" s="21"/>
      <c r="I1174" s="21"/>
      <c r="J1174" s="18" t="str">
        <f>IF($A1174="","",SUMIFS(Issues!$D:$D,Issues!$B:$B,$A1174,Issues!$C:$C,$B1174))</f>
        <v/>
      </c>
      <c r="K1174" s="18" t="str">
        <f t="shared" si="36"/>
        <v/>
      </c>
      <c r="L1174" s="18" t="str">
        <f>IF(OR($A1174="",$C1174=""),"",$C1174-Settings!$B$4)</f>
        <v/>
      </c>
      <c r="M1174" s="18" t="str">
        <f>IF($A1174="","",IF(K1174&lt;=0,"Nil stock",IF($C1174="","OK",IF($C1174&lt;Settings!$B$4,"Expired",IF(L1174&lt;=Settings!$B$5,"Near expiry","OK")))))</f>
        <v/>
      </c>
      <c r="N1174" s="22" t="str">
        <f t="shared" si="37"/>
        <v/>
      </c>
      <c r="O1174" s="17"/>
    </row>
    <row r="1175" spans="1:15" x14ac:dyDescent="0.3">
      <c r="A1175" s="17"/>
      <c r="B1175" s="17"/>
      <c r="C1175" s="20"/>
      <c r="D1175" s="17"/>
      <c r="E1175" s="17"/>
      <c r="F1175" s="20"/>
      <c r="G1175" s="17"/>
      <c r="H1175" s="21"/>
      <c r="I1175" s="21"/>
      <c r="J1175" s="18" t="str">
        <f>IF($A1175="","",SUMIFS(Issues!$D:$D,Issues!$B:$B,$A1175,Issues!$C:$C,$B1175))</f>
        <v/>
      </c>
      <c r="K1175" s="18" t="str">
        <f t="shared" si="36"/>
        <v/>
      </c>
      <c r="L1175" s="18" t="str">
        <f>IF(OR($A1175="",$C1175=""),"",$C1175-Settings!$B$4)</f>
        <v/>
      </c>
      <c r="M1175" s="18" t="str">
        <f>IF($A1175="","",IF(K1175&lt;=0,"Nil stock",IF($C1175="","OK",IF($C1175&lt;Settings!$B$4,"Expired",IF(L1175&lt;=Settings!$B$5,"Near expiry","OK")))))</f>
        <v/>
      </c>
      <c r="N1175" s="22" t="str">
        <f t="shared" si="37"/>
        <v/>
      </c>
      <c r="O1175" s="17"/>
    </row>
    <row r="1176" spans="1:15" x14ac:dyDescent="0.3">
      <c r="A1176" s="17"/>
      <c r="B1176" s="17"/>
      <c r="C1176" s="20"/>
      <c r="D1176" s="17"/>
      <c r="E1176" s="17"/>
      <c r="F1176" s="20"/>
      <c r="G1176" s="17"/>
      <c r="H1176" s="21"/>
      <c r="I1176" s="21"/>
      <c r="J1176" s="18" t="str">
        <f>IF($A1176="","",SUMIFS(Issues!$D:$D,Issues!$B:$B,$A1176,Issues!$C:$C,$B1176))</f>
        <v/>
      </c>
      <c r="K1176" s="18" t="str">
        <f t="shared" si="36"/>
        <v/>
      </c>
      <c r="L1176" s="18" t="str">
        <f>IF(OR($A1176="",$C1176=""),"",$C1176-Settings!$B$4)</f>
        <v/>
      </c>
      <c r="M1176" s="18" t="str">
        <f>IF($A1176="","",IF(K1176&lt;=0,"Nil stock",IF($C1176="","OK",IF($C1176&lt;Settings!$B$4,"Expired",IF(L1176&lt;=Settings!$B$5,"Near expiry","OK")))))</f>
        <v/>
      </c>
      <c r="N1176" s="22" t="str">
        <f t="shared" si="37"/>
        <v/>
      </c>
      <c r="O1176" s="17"/>
    </row>
    <row r="1177" spans="1:15" x14ac:dyDescent="0.3">
      <c r="A1177" s="17"/>
      <c r="B1177" s="17"/>
      <c r="C1177" s="20"/>
      <c r="D1177" s="17"/>
      <c r="E1177" s="17"/>
      <c r="F1177" s="20"/>
      <c r="G1177" s="17"/>
      <c r="H1177" s="21"/>
      <c r="I1177" s="21"/>
      <c r="J1177" s="18" t="str">
        <f>IF($A1177="","",SUMIFS(Issues!$D:$D,Issues!$B:$B,$A1177,Issues!$C:$C,$B1177))</f>
        <v/>
      </c>
      <c r="K1177" s="18" t="str">
        <f t="shared" si="36"/>
        <v/>
      </c>
      <c r="L1177" s="18" t="str">
        <f>IF(OR($A1177="",$C1177=""),"",$C1177-Settings!$B$4)</f>
        <v/>
      </c>
      <c r="M1177" s="18" t="str">
        <f>IF($A1177="","",IF(K1177&lt;=0,"Nil stock",IF($C1177="","OK",IF($C1177&lt;Settings!$B$4,"Expired",IF(L1177&lt;=Settings!$B$5,"Near expiry","OK")))))</f>
        <v/>
      </c>
      <c r="N1177" s="22" t="str">
        <f t="shared" si="37"/>
        <v/>
      </c>
      <c r="O1177" s="17"/>
    </row>
    <row r="1178" spans="1:15" x14ac:dyDescent="0.3">
      <c r="A1178" s="17"/>
      <c r="B1178" s="17"/>
      <c r="C1178" s="20"/>
      <c r="D1178" s="17"/>
      <c r="E1178" s="17"/>
      <c r="F1178" s="20"/>
      <c r="G1178" s="17"/>
      <c r="H1178" s="21"/>
      <c r="I1178" s="21"/>
      <c r="J1178" s="18" t="str">
        <f>IF($A1178="","",SUMIFS(Issues!$D:$D,Issues!$B:$B,$A1178,Issues!$C:$C,$B1178))</f>
        <v/>
      </c>
      <c r="K1178" s="18" t="str">
        <f t="shared" si="36"/>
        <v/>
      </c>
      <c r="L1178" s="18" t="str">
        <f>IF(OR($A1178="",$C1178=""),"",$C1178-Settings!$B$4)</f>
        <v/>
      </c>
      <c r="M1178" s="18" t="str">
        <f>IF($A1178="","",IF(K1178&lt;=0,"Nil stock",IF($C1178="","OK",IF($C1178&lt;Settings!$B$4,"Expired",IF(L1178&lt;=Settings!$B$5,"Near expiry","OK")))))</f>
        <v/>
      </c>
      <c r="N1178" s="22" t="str">
        <f t="shared" si="37"/>
        <v/>
      </c>
      <c r="O1178" s="17"/>
    </row>
    <row r="1179" spans="1:15" x14ac:dyDescent="0.3">
      <c r="A1179" s="17"/>
      <c r="B1179" s="17"/>
      <c r="C1179" s="20"/>
      <c r="D1179" s="17"/>
      <c r="E1179" s="17"/>
      <c r="F1179" s="20"/>
      <c r="G1179" s="17"/>
      <c r="H1179" s="21"/>
      <c r="I1179" s="21"/>
      <c r="J1179" s="18" t="str">
        <f>IF($A1179="","",SUMIFS(Issues!$D:$D,Issues!$B:$B,$A1179,Issues!$C:$C,$B1179))</f>
        <v/>
      </c>
      <c r="K1179" s="18" t="str">
        <f t="shared" si="36"/>
        <v/>
      </c>
      <c r="L1179" s="18" t="str">
        <f>IF(OR($A1179="",$C1179=""),"",$C1179-Settings!$B$4)</f>
        <v/>
      </c>
      <c r="M1179" s="18" t="str">
        <f>IF($A1179="","",IF(K1179&lt;=0,"Nil stock",IF($C1179="","OK",IF($C1179&lt;Settings!$B$4,"Expired",IF(L1179&lt;=Settings!$B$5,"Near expiry","OK")))))</f>
        <v/>
      </c>
      <c r="N1179" s="22" t="str">
        <f t="shared" si="37"/>
        <v/>
      </c>
      <c r="O1179" s="17"/>
    </row>
    <row r="1180" spans="1:15" x14ac:dyDescent="0.3">
      <c r="A1180" s="17"/>
      <c r="B1180" s="17"/>
      <c r="C1180" s="20"/>
      <c r="D1180" s="17"/>
      <c r="E1180" s="17"/>
      <c r="F1180" s="20"/>
      <c r="G1180" s="17"/>
      <c r="H1180" s="21"/>
      <c r="I1180" s="21"/>
      <c r="J1180" s="18" t="str">
        <f>IF($A1180="","",SUMIFS(Issues!$D:$D,Issues!$B:$B,$A1180,Issues!$C:$C,$B1180))</f>
        <v/>
      </c>
      <c r="K1180" s="18" t="str">
        <f t="shared" si="36"/>
        <v/>
      </c>
      <c r="L1180" s="18" t="str">
        <f>IF(OR($A1180="",$C1180=""),"",$C1180-Settings!$B$4)</f>
        <v/>
      </c>
      <c r="M1180" s="18" t="str">
        <f>IF($A1180="","",IF(K1180&lt;=0,"Nil stock",IF($C1180="","OK",IF($C1180&lt;Settings!$B$4,"Expired",IF(L1180&lt;=Settings!$B$5,"Near expiry","OK")))))</f>
        <v/>
      </c>
      <c r="N1180" s="22" t="str">
        <f t="shared" si="37"/>
        <v/>
      </c>
      <c r="O1180" s="17"/>
    </row>
    <row r="1181" spans="1:15" x14ac:dyDescent="0.3">
      <c r="A1181" s="17"/>
      <c r="B1181" s="17"/>
      <c r="C1181" s="20"/>
      <c r="D1181" s="17"/>
      <c r="E1181" s="17"/>
      <c r="F1181" s="20"/>
      <c r="G1181" s="17"/>
      <c r="H1181" s="21"/>
      <c r="I1181" s="21"/>
      <c r="J1181" s="18" t="str">
        <f>IF($A1181="","",SUMIFS(Issues!$D:$D,Issues!$B:$B,$A1181,Issues!$C:$C,$B1181))</f>
        <v/>
      </c>
      <c r="K1181" s="18" t="str">
        <f t="shared" si="36"/>
        <v/>
      </c>
      <c r="L1181" s="18" t="str">
        <f>IF(OR($A1181="",$C1181=""),"",$C1181-Settings!$B$4)</f>
        <v/>
      </c>
      <c r="M1181" s="18" t="str">
        <f>IF($A1181="","",IF(K1181&lt;=0,"Nil stock",IF($C1181="","OK",IF($C1181&lt;Settings!$B$4,"Expired",IF(L1181&lt;=Settings!$B$5,"Near expiry","OK")))))</f>
        <v/>
      </c>
      <c r="N1181" s="22" t="str">
        <f t="shared" si="37"/>
        <v/>
      </c>
      <c r="O1181" s="17"/>
    </row>
    <row r="1182" spans="1:15" x14ac:dyDescent="0.3">
      <c r="A1182" s="17"/>
      <c r="B1182" s="17"/>
      <c r="C1182" s="20"/>
      <c r="D1182" s="17"/>
      <c r="E1182" s="17"/>
      <c r="F1182" s="20"/>
      <c r="G1182" s="17"/>
      <c r="H1182" s="21"/>
      <c r="I1182" s="21"/>
      <c r="J1182" s="18" t="str">
        <f>IF($A1182="","",SUMIFS(Issues!$D:$D,Issues!$B:$B,$A1182,Issues!$C:$C,$B1182))</f>
        <v/>
      </c>
      <c r="K1182" s="18" t="str">
        <f t="shared" si="36"/>
        <v/>
      </c>
      <c r="L1182" s="18" t="str">
        <f>IF(OR($A1182="",$C1182=""),"",$C1182-Settings!$B$4)</f>
        <v/>
      </c>
      <c r="M1182" s="18" t="str">
        <f>IF($A1182="","",IF(K1182&lt;=0,"Nil stock",IF($C1182="","OK",IF($C1182&lt;Settings!$B$4,"Expired",IF(L1182&lt;=Settings!$B$5,"Near expiry","OK")))))</f>
        <v/>
      </c>
      <c r="N1182" s="22" t="str">
        <f t="shared" si="37"/>
        <v/>
      </c>
      <c r="O1182" s="17"/>
    </row>
    <row r="1183" spans="1:15" x14ac:dyDescent="0.3">
      <c r="A1183" s="17"/>
      <c r="B1183" s="17"/>
      <c r="C1183" s="20"/>
      <c r="D1183" s="17"/>
      <c r="E1183" s="17"/>
      <c r="F1183" s="20"/>
      <c r="G1183" s="17"/>
      <c r="H1183" s="21"/>
      <c r="I1183" s="21"/>
      <c r="J1183" s="18" t="str">
        <f>IF($A1183="","",SUMIFS(Issues!$D:$D,Issues!$B:$B,$A1183,Issues!$C:$C,$B1183))</f>
        <v/>
      </c>
      <c r="K1183" s="18" t="str">
        <f t="shared" si="36"/>
        <v/>
      </c>
      <c r="L1183" s="18" t="str">
        <f>IF(OR($A1183="",$C1183=""),"",$C1183-Settings!$B$4)</f>
        <v/>
      </c>
      <c r="M1183" s="18" t="str">
        <f>IF($A1183="","",IF(K1183&lt;=0,"Nil stock",IF($C1183="","OK",IF($C1183&lt;Settings!$B$4,"Expired",IF(L1183&lt;=Settings!$B$5,"Near expiry","OK")))))</f>
        <v/>
      </c>
      <c r="N1183" s="22" t="str">
        <f t="shared" si="37"/>
        <v/>
      </c>
      <c r="O1183" s="17"/>
    </row>
    <row r="1184" spans="1:15" x14ac:dyDescent="0.3">
      <c r="A1184" s="17"/>
      <c r="B1184" s="17"/>
      <c r="C1184" s="20"/>
      <c r="D1184" s="17"/>
      <c r="E1184" s="17"/>
      <c r="F1184" s="20"/>
      <c r="G1184" s="17"/>
      <c r="H1184" s="21"/>
      <c r="I1184" s="21"/>
      <c r="J1184" s="18" t="str">
        <f>IF($A1184="","",SUMIFS(Issues!$D:$D,Issues!$B:$B,$A1184,Issues!$C:$C,$B1184))</f>
        <v/>
      </c>
      <c r="K1184" s="18" t="str">
        <f t="shared" si="36"/>
        <v/>
      </c>
      <c r="L1184" s="18" t="str">
        <f>IF(OR($A1184="",$C1184=""),"",$C1184-Settings!$B$4)</f>
        <v/>
      </c>
      <c r="M1184" s="18" t="str">
        <f>IF($A1184="","",IF(K1184&lt;=0,"Nil stock",IF($C1184="","OK",IF($C1184&lt;Settings!$B$4,"Expired",IF(L1184&lt;=Settings!$B$5,"Near expiry","OK")))))</f>
        <v/>
      </c>
      <c r="N1184" s="22" t="str">
        <f t="shared" si="37"/>
        <v/>
      </c>
      <c r="O1184" s="17"/>
    </row>
    <row r="1185" spans="1:15" x14ac:dyDescent="0.3">
      <c r="A1185" s="17"/>
      <c r="B1185" s="17"/>
      <c r="C1185" s="20"/>
      <c r="D1185" s="17"/>
      <c r="E1185" s="17"/>
      <c r="F1185" s="20"/>
      <c r="G1185" s="17"/>
      <c r="H1185" s="21"/>
      <c r="I1185" s="21"/>
      <c r="J1185" s="18" t="str">
        <f>IF($A1185="","",SUMIFS(Issues!$D:$D,Issues!$B:$B,$A1185,Issues!$C:$C,$B1185))</f>
        <v/>
      </c>
      <c r="K1185" s="18" t="str">
        <f t="shared" si="36"/>
        <v/>
      </c>
      <c r="L1185" s="18" t="str">
        <f>IF(OR($A1185="",$C1185=""),"",$C1185-Settings!$B$4)</f>
        <v/>
      </c>
      <c r="M1185" s="18" t="str">
        <f>IF($A1185="","",IF(K1185&lt;=0,"Nil stock",IF($C1185="","OK",IF($C1185&lt;Settings!$B$4,"Expired",IF(L1185&lt;=Settings!$B$5,"Near expiry","OK")))))</f>
        <v/>
      </c>
      <c r="N1185" s="22" t="str">
        <f t="shared" si="37"/>
        <v/>
      </c>
      <c r="O1185" s="17"/>
    </row>
    <row r="1186" spans="1:15" x14ac:dyDescent="0.3">
      <c r="A1186" s="17"/>
      <c r="B1186" s="17"/>
      <c r="C1186" s="20"/>
      <c r="D1186" s="17"/>
      <c r="E1186" s="17"/>
      <c r="F1186" s="20"/>
      <c r="G1186" s="17"/>
      <c r="H1186" s="21"/>
      <c r="I1186" s="21"/>
      <c r="J1186" s="18" t="str">
        <f>IF($A1186="","",SUMIFS(Issues!$D:$D,Issues!$B:$B,$A1186,Issues!$C:$C,$B1186))</f>
        <v/>
      </c>
      <c r="K1186" s="18" t="str">
        <f t="shared" si="36"/>
        <v/>
      </c>
      <c r="L1186" s="18" t="str">
        <f>IF(OR($A1186="",$C1186=""),"",$C1186-Settings!$B$4)</f>
        <v/>
      </c>
      <c r="M1186" s="18" t="str">
        <f>IF($A1186="","",IF(K1186&lt;=0,"Nil stock",IF($C1186="","OK",IF($C1186&lt;Settings!$B$4,"Expired",IF(L1186&lt;=Settings!$B$5,"Near expiry","OK")))))</f>
        <v/>
      </c>
      <c r="N1186" s="22" t="str">
        <f t="shared" si="37"/>
        <v/>
      </c>
      <c r="O1186" s="17"/>
    </row>
    <row r="1187" spans="1:15" x14ac:dyDescent="0.3">
      <c r="A1187" s="17"/>
      <c r="B1187" s="17"/>
      <c r="C1187" s="20"/>
      <c r="D1187" s="17"/>
      <c r="E1187" s="17"/>
      <c r="F1187" s="20"/>
      <c r="G1187" s="17"/>
      <c r="H1187" s="21"/>
      <c r="I1187" s="21"/>
      <c r="J1187" s="18" t="str">
        <f>IF($A1187="","",SUMIFS(Issues!$D:$D,Issues!$B:$B,$A1187,Issues!$C:$C,$B1187))</f>
        <v/>
      </c>
      <c r="K1187" s="18" t="str">
        <f t="shared" si="36"/>
        <v/>
      </c>
      <c r="L1187" s="18" t="str">
        <f>IF(OR($A1187="",$C1187=""),"",$C1187-Settings!$B$4)</f>
        <v/>
      </c>
      <c r="M1187" s="18" t="str">
        <f>IF($A1187="","",IF(K1187&lt;=0,"Nil stock",IF($C1187="","OK",IF($C1187&lt;Settings!$B$4,"Expired",IF(L1187&lt;=Settings!$B$5,"Near expiry","OK")))))</f>
        <v/>
      </c>
      <c r="N1187" s="22" t="str">
        <f t="shared" si="37"/>
        <v/>
      </c>
      <c r="O1187" s="17"/>
    </row>
    <row r="1188" spans="1:15" x14ac:dyDescent="0.3">
      <c r="A1188" s="17"/>
      <c r="B1188" s="17"/>
      <c r="C1188" s="20"/>
      <c r="D1188" s="17"/>
      <c r="E1188" s="17"/>
      <c r="F1188" s="20"/>
      <c r="G1188" s="17"/>
      <c r="H1188" s="21"/>
      <c r="I1188" s="21"/>
      <c r="J1188" s="18" t="str">
        <f>IF($A1188="","",SUMIFS(Issues!$D:$D,Issues!$B:$B,$A1188,Issues!$C:$C,$B1188))</f>
        <v/>
      </c>
      <c r="K1188" s="18" t="str">
        <f t="shared" si="36"/>
        <v/>
      </c>
      <c r="L1188" s="18" t="str">
        <f>IF(OR($A1188="",$C1188=""),"",$C1188-Settings!$B$4)</f>
        <v/>
      </c>
      <c r="M1188" s="18" t="str">
        <f>IF($A1188="","",IF(K1188&lt;=0,"Nil stock",IF($C1188="","OK",IF($C1188&lt;Settings!$B$4,"Expired",IF(L1188&lt;=Settings!$B$5,"Near expiry","OK")))))</f>
        <v/>
      </c>
      <c r="N1188" s="22" t="str">
        <f t="shared" si="37"/>
        <v/>
      </c>
      <c r="O1188" s="17"/>
    </row>
    <row r="1189" spans="1:15" x14ac:dyDescent="0.3">
      <c r="A1189" s="17"/>
      <c r="B1189" s="17"/>
      <c r="C1189" s="20"/>
      <c r="D1189" s="17"/>
      <c r="E1189" s="17"/>
      <c r="F1189" s="20"/>
      <c r="G1189" s="17"/>
      <c r="H1189" s="21"/>
      <c r="I1189" s="21"/>
      <c r="J1189" s="18" t="str">
        <f>IF($A1189="","",SUMIFS(Issues!$D:$D,Issues!$B:$B,$A1189,Issues!$C:$C,$B1189))</f>
        <v/>
      </c>
      <c r="K1189" s="18" t="str">
        <f t="shared" si="36"/>
        <v/>
      </c>
      <c r="L1189" s="18" t="str">
        <f>IF(OR($A1189="",$C1189=""),"",$C1189-Settings!$B$4)</f>
        <v/>
      </c>
      <c r="M1189" s="18" t="str">
        <f>IF($A1189="","",IF(K1189&lt;=0,"Nil stock",IF($C1189="","OK",IF($C1189&lt;Settings!$B$4,"Expired",IF(L1189&lt;=Settings!$B$5,"Near expiry","OK")))))</f>
        <v/>
      </c>
      <c r="N1189" s="22" t="str">
        <f t="shared" si="37"/>
        <v/>
      </c>
      <c r="O1189" s="17"/>
    </row>
    <row r="1190" spans="1:15" x14ac:dyDescent="0.3">
      <c r="A1190" s="17"/>
      <c r="B1190" s="17"/>
      <c r="C1190" s="20"/>
      <c r="D1190" s="17"/>
      <c r="E1190" s="17"/>
      <c r="F1190" s="20"/>
      <c r="G1190" s="17"/>
      <c r="H1190" s="21"/>
      <c r="I1190" s="21"/>
      <c r="J1190" s="18" t="str">
        <f>IF($A1190="","",SUMIFS(Issues!$D:$D,Issues!$B:$B,$A1190,Issues!$C:$C,$B1190))</f>
        <v/>
      </c>
      <c r="K1190" s="18" t="str">
        <f t="shared" si="36"/>
        <v/>
      </c>
      <c r="L1190" s="18" t="str">
        <f>IF(OR($A1190="",$C1190=""),"",$C1190-Settings!$B$4)</f>
        <v/>
      </c>
      <c r="M1190" s="18" t="str">
        <f>IF($A1190="","",IF(K1190&lt;=0,"Nil stock",IF($C1190="","OK",IF($C1190&lt;Settings!$B$4,"Expired",IF(L1190&lt;=Settings!$B$5,"Near expiry","OK")))))</f>
        <v/>
      </c>
      <c r="N1190" s="22" t="str">
        <f t="shared" si="37"/>
        <v/>
      </c>
      <c r="O1190" s="17"/>
    </row>
    <row r="1191" spans="1:15" x14ac:dyDescent="0.3">
      <c r="A1191" s="17"/>
      <c r="B1191" s="17"/>
      <c r="C1191" s="20"/>
      <c r="D1191" s="17"/>
      <c r="E1191" s="17"/>
      <c r="F1191" s="20"/>
      <c r="G1191" s="17"/>
      <c r="H1191" s="21"/>
      <c r="I1191" s="21"/>
      <c r="J1191" s="18" t="str">
        <f>IF($A1191="","",SUMIFS(Issues!$D:$D,Issues!$B:$B,$A1191,Issues!$C:$C,$B1191))</f>
        <v/>
      </c>
      <c r="K1191" s="18" t="str">
        <f t="shared" si="36"/>
        <v/>
      </c>
      <c r="L1191" s="18" t="str">
        <f>IF(OR($A1191="",$C1191=""),"",$C1191-Settings!$B$4)</f>
        <v/>
      </c>
      <c r="M1191" s="18" t="str">
        <f>IF($A1191="","",IF(K1191&lt;=0,"Nil stock",IF($C1191="","OK",IF($C1191&lt;Settings!$B$4,"Expired",IF(L1191&lt;=Settings!$B$5,"Near expiry","OK")))))</f>
        <v/>
      </c>
      <c r="N1191" s="22" t="str">
        <f t="shared" si="37"/>
        <v/>
      </c>
      <c r="O1191" s="17"/>
    </row>
    <row r="1192" spans="1:15" x14ac:dyDescent="0.3">
      <c r="A1192" s="17"/>
      <c r="B1192" s="17"/>
      <c r="C1192" s="20"/>
      <c r="D1192" s="17"/>
      <c r="E1192" s="17"/>
      <c r="F1192" s="20"/>
      <c r="G1192" s="17"/>
      <c r="H1192" s="21"/>
      <c r="I1192" s="21"/>
      <c r="J1192" s="18" t="str">
        <f>IF($A1192="","",SUMIFS(Issues!$D:$D,Issues!$B:$B,$A1192,Issues!$C:$C,$B1192))</f>
        <v/>
      </c>
      <c r="K1192" s="18" t="str">
        <f t="shared" si="36"/>
        <v/>
      </c>
      <c r="L1192" s="18" t="str">
        <f>IF(OR($A1192="",$C1192=""),"",$C1192-Settings!$B$4)</f>
        <v/>
      </c>
      <c r="M1192" s="18" t="str">
        <f>IF($A1192="","",IF(K1192&lt;=0,"Nil stock",IF($C1192="","OK",IF($C1192&lt;Settings!$B$4,"Expired",IF(L1192&lt;=Settings!$B$5,"Near expiry","OK")))))</f>
        <v/>
      </c>
      <c r="N1192" s="22" t="str">
        <f t="shared" si="37"/>
        <v/>
      </c>
      <c r="O1192" s="17"/>
    </row>
    <row r="1193" spans="1:15" x14ac:dyDescent="0.3">
      <c r="A1193" s="17"/>
      <c r="B1193" s="17"/>
      <c r="C1193" s="20"/>
      <c r="D1193" s="17"/>
      <c r="E1193" s="17"/>
      <c r="F1193" s="20"/>
      <c r="G1193" s="17"/>
      <c r="H1193" s="21"/>
      <c r="I1193" s="21"/>
      <c r="J1193" s="18" t="str">
        <f>IF($A1193="","",SUMIFS(Issues!$D:$D,Issues!$B:$B,$A1193,Issues!$C:$C,$B1193))</f>
        <v/>
      </c>
      <c r="K1193" s="18" t="str">
        <f t="shared" si="36"/>
        <v/>
      </c>
      <c r="L1193" s="18" t="str">
        <f>IF(OR($A1193="",$C1193=""),"",$C1193-Settings!$B$4)</f>
        <v/>
      </c>
      <c r="M1193" s="18" t="str">
        <f>IF($A1193="","",IF(K1193&lt;=0,"Nil stock",IF($C1193="","OK",IF($C1193&lt;Settings!$B$4,"Expired",IF(L1193&lt;=Settings!$B$5,"Near expiry","OK")))))</f>
        <v/>
      </c>
      <c r="N1193" s="22" t="str">
        <f t="shared" si="37"/>
        <v/>
      </c>
      <c r="O1193" s="17"/>
    </row>
    <row r="1194" spans="1:15" x14ac:dyDescent="0.3">
      <c r="A1194" s="17"/>
      <c r="B1194" s="17"/>
      <c r="C1194" s="20"/>
      <c r="D1194" s="17"/>
      <c r="E1194" s="17"/>
      <c r="F1194" s="20"/>
      <c r="G1194" s="17"/>
      <c r="H1194" s="21"/>
      <c r="I1194" s="21"/>
      <c r="J1194" s="18" t="str">
        <f>IF($A1194="","",SUMIFS(Issues!$D:$D,Issues!$B:$B,$A1194,Issues!$C:$C,$B1194))</f>
        <v/>
      </c>
      <c r="K1194" s="18" t="str">
        <f t="shared" si="36"/>
        <v/>
      </c>
      <c r="L1194" s="18" t="str">
        <f>IF(OR($A1194="",$C1194=""),"",$C1194-Settings!$B$4)</f>
        <v/>
      </c>
      <c r="M1194" s="18" t="str">
        <f>IF($A1194="","",IF(K1194&lt;=0,"Nil stock",IF($C1194="","OK",IF($C1194&lt;Settings!$B$4,"Expired",IF(L1194&lt;=Settings!$B$5,"Near expiry","OK")))))</f>
        <v/>
      </c>
      <c r="N1194" s="22" t="str">
        <f t="shared" si="37"/>
        <v/>
      </c>
      <c r="O1194" s="17"/>
    </row>
    <row r="1195" spans="1:15" x14ac:dyDescent="0.3">
      <c r="A1195" s="17"/>
      <c r="B1195" s="17"/>
      <c r="C1195" s="20"/>
      <c r="D1195" s="17"/>
      <c r="E1195" s="17"/>
      <c r="F1195" s="20"/>
      <c r="G1195" s="17"/>
      <c r="H1195" s="21"/>
      <c r="I1195" s="21"/>
      <c r="J1195" s="18" t="str">
        <f>IF($A1195="","",SUMIFS(Issues!$D:$D,Issues!$B:$B,$A1195,Issues!$C:$C,$B1195))</f>
        <v/>
      </c>
      <c r="K1195" s="18" t="str">
        <f t="shared" si="36"/>
        <v/>
      </c>
      <c r="L1195" s="18" t="str">
        <f>IF(OR($A1195="",$C1195=""),"",$C1195-Settings!$B$4)</f>
        <v/>
      </c>
      <c r="M1195" s="18" t="str">
        <f>IF($A1195="","",IF(K1195&lt;=0,"Nil stock",IF($C1195="","OK",IF($C1195&lt;Settings!$B$4,"Expired",IF(L1195&lt;=Settings!$B$5,"Near expiry","OK")))))</f>
        <v/>
      </c>
      <c r="N1195" s="22" t="str">
        <f t="shared" si="37"/>
        <v/>
      </c>
      <c r="O1195" s="17"/>
    </row>
    <row r="1196" spans="1:15" x14ac:dyDescent="0.3">
      <c r="A1196" s="17"/>
      <c r="B1196" s="17"/>
      <c r="C1196" s="20"/>
      <c r="D1196" s="17"/>
      <c r="E1196" s="17"/>
      <c r="F1196" s="20"/>
      <c r="G1196" s="17"/>
      <c r="H1196" s="21"/>
      <c r="I1196" s="21"/>
      <c r="J1196" s="18" t="str">
        <f>IF($A1196="","",SUMIFS(Issues!$D:$D,Issues!$B:$B,$A1196,Issues!$C:$C,$B1196))</f>
        <v/>
      </c>
      <c r="K1196" s="18" t="str">
        <f t="shared" si="36"/>
        <v/>
      </c>
      <c r="L1196" s="18" t="str">
        <f>IF(OR($A1196="",$C1196=""),"",$C1196-Settings!$B$4)</f>
        <v/>
      </c>
      <c r="M1196" s="18" t="str">
        <f>IF($A1196="","",IF(K1196&lt;=0,"Nil stock",IF($C1196="","OK",IF($C1196&lt;Settings!$B$4,"Expired",IF(L1196&lt;=Settings!$B$5,"Near expiry","OK")))))</f>
        <v/>
      </c>
      <c r="N1196" s="22" t="str">
        <f t="shared" si="37"/>
        <v/>
      </c>
      <c r="O1196" s="17"/>
    </row>
    <row r="1197" spans="1:15" x14ac:dyDescent="0.3">
      <c r="A1197" s="17"/>
      <c r="B1197" s="17"/>
      <c r="C1197" s="20"/>
      <c r="D1197" s="17"/>
      <c r="E1197" s="17"/>
      <c r="F1197" s="20"/>
      <c r="G1197" s="17"/>
      <c r="H1197" s="21"/>
      <c r="I1197" s="21"/>
      <c r="J1197" s="18" t="str">
        <f>IF($A1197="","",SUMIFS(Issues!$D:$D,Issues!$B:$B,$A1197,Issues!$C:$C,$B1197))</f>
        <v/>
      </c>
      <c r="K1197" s="18" t="str">
        <f t="shared" si="36"/>
        <v/>
      </c>
      <c r="L1197" s="18" t="str">
        <f>IF(OR($A1197="",$C1197=""),"",$C1197-Settings!$B$4)</f>
        <v/>
      </c>
      <c r="M1197" s="18" t="str">
        <f>IF($A1197="","",IF(K1197&lt;=0,"Nil stock",IF($C1197="","OK",IF($C1197&lt;Settings!$B$4,"Expired",IF(L1197&lt;=Settings!$B$5,"Near expiry","OK")))))</f>
        <v/>
      </c>
      <c r="N1197" s="22" t="str">
        <f t="shared" si="37"/>
        <v/>
      </c>
      <c r="O1197" s="17"/>
    </row>
    <row r="1198" spans="1:15" x14ac:dyDescent="0.3">
      <c r="A1198" s="17"/>
      <c r="B1198" s="17"/>
      <c r="C1198" s="20"/>
      <c r="D1198" s="17"/>
      <c r="E1198" s="17"/>
      <c r="F1198" s="20"/>
      <c r="G1198" s="17"/>
      <c r="H1198" s="21"/>
      <c r="I1198" s="21"/>
      <c r="J1198" s="18" t="str">
        <f>IF($A1198="","",SUMIFS(Issues!$D:$D,Issues!$B:$B,$A1198,Issues!$C:$C,$B1198))</f>
        <v/>
      </c>
      <c r="K1198" s="18" t="str">
        <f t="shared" si="36"/>
        <v/>
      </c>
      <c r="L1198" s="18" t="str">
        <f>IF(OR($A1198="",$C1198=""),"",$C1198-Settings!$B$4)</f>
        <v/>
      </c>
      <c r="M1198" s="18" t="str">
        <f>IF($A1198="","",IF(K1198&lt;=0,"Nil stock",IF($C1198="","OK",IF($C1198&lt;Settings!$B$4,"Expired",IF(L1198&lt;=Settings!$B$5,"Near expiry","OK")))))</f>
        <v/>
      </c>
      <c r="N1198" s="22" t="str">
        <f t="shared" si="37"/>
        <v/>
      </c>
      <c r="O1198" s="17"/>
    </row>
    <row r="1199" spans="1:15" x14ac:dyDescent="0.3">
      <c r="A1199" s="17"/>
      <c r="B1199" s="17"/>
      <c r="C1199" s="20"/>
      <c r="D1199" s="17"/>
      <c r="E1199" s="17"/>
      <c r="F1199" s="20"/>
      <c r="G1199" s="17"/>
      <c r="H1199" s="21"/>
      <c r="I1199" s="21"/>
      <c r="J1199" s="18" t="str">
        <f>IF($A1199="","",SUMIFS(Issues!$D:$D,Issues!$B:$B,$A1199,Issues!$C:$C,$B1199))</f>
        <v/>
      </c>
      <c r="K1199" s="18" t="str">
        <f t="shared" si="36"/>
        <v/>
      </c>
      <c r="L1199" s="18" t="str">
        <f>IF(OR($A1199="",$C1199=""),"",$C1199-Settings!$B$4)</f>
        <v/>
      </c>
      <c r="M1199" s="18" t="str">
        <f>IF($A1199="","",IF(K1199&lt;=0,"Nil stock",IF($C1199="","OK",IF($C1199&lt;Settings!$B$4,"Expired",IF(L1199&lt;=Settings!$B$5,"Near expiry","OK")))))</f>
        <v/>
      </c>
      <c r="N1199" s="22" t="str">
        <f t="shared" si="37"/>
        <v/>
      </c>
      <c r="O1199" s="17"/>
    </row>
    <row r="1200" spans="1:15" x14ac:dyDescent="0.3">
      <c r="A1200" s="17"/>
      <c r="B1200" s="17"/>
      <c r="C1200" s="20"/>
      <c r="D1200" s="17"/>
      <c r="E1200" s="17"/>
      <c r="F1200" s="20"/>
      <c r="G1200" s="17"/>
      <c r="H1200" s="21"/>
      <c r="I1200" s="21"/>
      <c r="J1200" s="18" t="str">
        <f>IF($A1200="","",SUMIFS(Issues!$D:$D,Issues!$B:$B,$A1200,Issues!$C:$C,$B1200))</f>
        <v/>
      </c>
      <c r="K1200" s="18" t="str">
        <f t="shared" si="36"/>
        <v/>
      </c>
      <c r="L1200" s="18" t="str">
        <f>IF(OR($A1200="",$C1200=""),"",$C1200-Settings!$B$4)</f>
        <v/>
      </c>
      <c r="M1200" s="18" t="str">
        <f>IF($A1200="","",IF(K1200&lt;=0,"Nil stock",IF($C1200="","OK",IF($C1200&lt;Settings!$B$4,"Expired",IF(L1200&lt;=Settings!$B$5,"Near expiry","OK")))))</f>
        <v/>
      </c>
      <c r="N1200" s="22" t="str">
        <f t="shared" si="37"/>
        <v/>
      </c>
      <c r="O1200" s="17"/>
    </row>
    <row r="1201" spans="1:15" x14ac:dyDescent="0.3">
      <c r="A1201" s="17"/>
      <c r="B1201" s="17"/>
      <c r="C1201" s="20"/>
      <c r="D1201" s="17"/>
      <c r="E1201" s="17"/>
      <c r="F1201" s="20"/>
      <c r="G1201" s="17"/>
      <c r="H1201" s="21"/>
      <c r="I1201" s="21"/>
      <c r="J1201" s="18" t="str">
        <f>IF($A1201="","",SUMIFS(Issues!$D:$D,Issues!$B:$B,$A1201,Issues!$C:$C,$B1201))</f>
        <v/>
      </c>
      <c r="K1201" s="18" t="str">
        <f t="shared" si="36"/>
        <v/>
      </c>
      <c r="L1201" s="18" t="str">
        <f>IF(OR($A1201="",$C1201=""),"",$C1201-Settings!$B$4)</f>
        <v/>
      </c>
      <c r="M1201" s="18" t="str">
        <f>IF($A1201="","",IF(K1201&lt;=0,"Nil stock",IF($C1201="","OK",IF($C1201&lt;Settings!$B$4,"Expired",IF(L1201&lt;=Settings!$B$5,"Near expiry","OK")))))</f>
        <v/>
      </c>
      <c r="N1201" s="22" t="str">
        <f t="shared" si="37"/>
        <v/>
      </c>
      <c r="O1201" s="17"/>
    </row>
    <row r="1202" spans="1:15" x14ac:dyDescent="0.3">
      <c r="A1202" s="17"/>
      <c r="B1202" s="17"/>
      <c r="C1202" s="20"/>
      <c r="D1202" s="17"/>
      <c r="E1202" s="17"/>
      <c r="F1202" s="20"/>
      <c r="G1202" s="17"/>
      <c r="H1202" s="21"/>
      <c r="I1202" s="21"/>
      <c r="J1202" s="18" t="str">
        <f>IF($A1202="","",SUMIFS(Issues!$D:$D,Issues!$B:$B,$A1202,Issues!$C:$C,$B1202))</f>
        <v/>
      </c>
      <c r="K1202" s="18" t="str">
        <f t="shared" si="36"/>
        <v/>
      </c>
      <c r="L1202" s="18" t="str">
        <f>IF(OR($A1202="",$C1202=""),"",$C1202-Settings!$B$4)</f>
        <v/>
      </c>
      <c r="M1202" s="18" t="str">
        <f>IF($A1202="","",IF(K1202&lt;=0,"Nil stock",IF($C1202="","OK",IF($C1202&lt;Settings!$B$4,"Expired",IF(L1202&lt;=Settings!$B$5,"Near expiry","OK")))))</f>
        <v/>
      </c>
      <c r="N1202" s="22" t="str">
        <f t="shared" si="37"/>
        <v/>
      </c>
      <c r="O1202" s="17"/>
    </row>
    <row r="1203" spans="1:15" x14ac:dyDescent="0.3">
      <c r="A1203" s="17"/>
      <c r="B1203" s="17"/>
      <c r="C1203" s="20"/>
      <c r="D1203" s="17"/>
      <c r="E1203" s="17"/>
      <c r="F1203" s="20"/>
      <c r="G1203" s="17"/>
      <c r="H1203" s="21"/>
      <c r="I1203" s="21"/>
      <c r="J1203" s="18" t="str">
        <f>IF($A1203="","",SUMIFS(Issues!$D:$D,Issues!$B:$B,$A1203,Issues!$C:$C,$B1203))</f>
        <v/>
      </c>
      <c r="K1203" s="18" t="str">
        <f t="shared" si="36"/>
        <v/>
      </c>
      <c r="L1203" s="18" t="str">
        <f>IF(OR($A1203="",$C1203=""),"",$C1203-Settings!$B$4)</f>
        <v/>
      </c>
      <c r="M1203" s="18" t="str">
        <f>IF($A1203="","",IF(K1203&lt;=0,"Nil stock",IF($C1203="","OK",IF($C1203&lt;Settings!$B$4,"Expired",IF(L1203&lt;=Settings!$B$5,"Near expiry","OK")))))</f>
        <v/>
      </c>
      <c r="N1203" s="22" t="str">
        <f t="shared" si="37"/>
        <v/>
      </c>
      <c r="O1203" s="17"/>
    </row>
    <row r="1204" spans="1:15" x14ac:dyDescent="0.3">
      <c r="A1204" s="17"/>
      <c r="B1204" s="17"/>
      <c r="C1204" s="20"/>
      <c r="D1204" s="17"/>
      <c r="E1204" s="17"/>
      <c r="F1204" s="20"/>
      <c r="G1204" s="17"/>
      <c r="H1204" s="21"/>
      <c r="I1204" s="21"/>
      <c r="J1204" s="18" t="str">
        <f>IF($A1204="","",SUMIFS(Issues!$D:$D,Issues!$B:$B,$A1204,Issues!$C:$C,$B1204))</f>
        <v/>
      </c>
      <c r="K1204" s="18" t="str">
        <f t="shared" si="36"/>
        <v/>
      </c>
      <c r="L1204" s="18" t="str">
        <f>IF(OR($A1204="",$C1204=""),"",$C1204-Settings!$B$4)</f>
        <v/>
      </c>
      <c r="M1204" s="18" t="str">
        <f>IF($A1204="","",IF(K1204&lt;=0,"Nil stock",IF($C1204="","OK",IF($C1204&lt;Settings!$B$4,"Expired",IF(L1204&lt;=Settings!$B$5,"Near expiry","OK")))))</f>
        <v/>
      </c>
      <c r="N1204" s="22" t="str">
        <f t="shared" si="37"/>
        <v/>
      </c>
      <c r="O1204" s="17"/>
    </row>
    <row r="1205" spans="1:15" x14ac:dyDescent="0.3">
      <c r="A1205" s="17"/>
      <c r="B1205" s="17"/>
      <c r="C1205" s="20"/>
      <c r="D1205" s="17"/>
      <c r="E1205" s="17"/>
      <c r="F1205" s="20"/>
      <c r="G1205" s="17"/>
      <c r="H1205" s="21"/>
      <c r="I1205" s="21"/>
      <c r="J1205" s="18" t="str">
        <f>IF($A1205="","",SUMIFS(Issues!$D:$D,Issues!$B:$B,$A1205,Issues!$C:$C,$B1205))</f>
        <v/>
      </c>
      <c r="K1205" s="18" t="str">
        <f t="shared" si="36"/>
        <v/>
      </c>
      <c r="L1205" s="18" t="str">
        <f>IF(OR($A1205="",$C1205=""),"",$C1205-Settings!$B$4)</f>
        <v/>
      </c>
      <c r="M1205" s="18" t="str">
        <f>IF($A1205="","",IF(K1205&lt;=0,"Nil stock",IF($C1205="","OK",IF($C1205&lt;Settings!$B$4,"Expired",IF(L1205&lt;=Settings!$B$5,"Near expiry","OK")))))</f>
        <v/>
      </c>
      <c r="N1205" s="22" t="str">
        <f t="shared" si="37"/>
        <v/>
      </c>
      <c r="O1205" s="17"/>
    </row>
    <row r="1206" spans="1:15" x14ac:dyDescent="0.3">
      <c r="A1206" s="17"/>
      <c r="B1206" s="17"/>
      <c r="C1206" s="20"/>
      <c r="D1206" s="17"/>
      <c r="E1206" s="17"/>
      <c r="F1206" s="20"/>
      <c r="G1206" s="17"/>
      <c r="H1206" s="21"/>
      <c r="I1206" s="21"/>
      <c r="J1206" s="18" t="str">
        <f>IF($A1206="","",SUMIFS(Issues!$D:$D,Issues!$B:$B,$A1206,Issues!$C:$C,$B1206))</f>
        <v/>
      </c>
      <c r="K1206" s="18" t="str">
        <f t="shared" si="36"/>
        <v/>
      </c>
      <c r="L1206" s="18" t="str">
        <f>IF(OR($A1206="",$C1206=""),"",$C1206-Settings!$B$4)</f>
        <v/>
      </c>
      <c r="M1206" s="18" t="str">
        <f>IF($A1206="","",IF(K1206&lt;=0,"Nil stock",IF($C1206="","OK",IF($C1206&lt;Settings!$B$4,"Expired",IF(L1206&lt;=Settings!$B$5,"Near expiry","OK")))))</f>
        <v/>
      </c>
      <c r="N1206" s="22" t="str">
        <f t="shared" si="37"/>
        <v/>
      </c>
      <c r="O1206" s="17"/>
    </row>
    <row r="1207" spans="1:15" x14ac:dyDescent="0.3">
      <c r="A1207" s="17"/>
      <c r="B1207" s="17"/>
      <c r="C1207" s="20"/>
      <c r="D1207" s="17"/>
      <c r="E1207" s="17"/>
      <c r="F1207" s="20"/>
      <c r="G1207" s="17"/>
      <c r="H1207" s="21"/>
      <c r="I1207" s="21"/>
      <c r="J1207" s="18" t="str">
        <f>IF($A1207="","",SUMIFS(Issues!$D:$D,Issues!$B:$B,$A1207,Issues!$C:$C,$B1207))</f>
        <v/>
      </c>
      <c r="K1207" s="18" t="str">
        <f t="shared" si="36"/>
        <v/>
      </c>
      <c r="L1207" s="18" t="str">
        <f>IF(OR($A1207="",$C1207=""),"",$C1207-Settings!$B$4)</f>
        <v/>
      </c>
      <c r="M1207" s="18" t="str">
        <f>IF($A1207="","",IF(K1207&lt;=0,"Nil stock",IF($C1207="","OK",IF($C1207&lt;Settings!$B$4,"Expired",IF(L1207&lt;=Settings!$B$5,"Near expiry","OK")))))</f>
        <v/>
      </c>
      <c r="N1207" s="22" t="str">
        <f t="shared" si="37"/>
        <v/>
      </c>
      <c r="O1207" s="17"/>
    </row>
    <row r="1208" spans="1:15" x14ac:dyDescent="0.3">
      <c r="A1208" s="17"/>
      <c r="B1208" s="17"/>
      <c r="C1208" s="20"/>
      <c r="D1208" s="17"/>
      <c r="E1208" s="17"/>
      <c r="F1208" s="20"/>
      <c r="G1208" s="17"/>
      <c r="H1208" s="21"/>
      <c r="I1208" s="21"/>
      <c r="J1208" s="18" t="str">
        <f>IF($A1208="","",SUMIFS(Issues!$D:$D,Issues!$B:$B,$A1208,Issues!$C:$C,$B1208))</f>
        <v/>
      </c>
      <c r="K1208" s="18" t="str">
        <f t="shared" si="36"/>
        <v/>
      </c>
      <c r="L1208" s="18" t="str">
        <f>IF(OR($A1208="",$C1208=""),"",$C1208-Settings!$B$4)</f>
        <v/>
      </c>
      <c r="M1208" s="18" t="str">
        <f>IF($A1208="","",IF(K1208&lt;=0,"Nil stock",IF($C1208="","OK",IF($C1208&lt;Settings!$B$4,"Expired",IF(L1208&lt;=Settings!$B$5,"Near expiry","OK")))))</f>
        <v/>
      </c>
      <c r="N1208" s="22" t="str">
        <f t="shared" si="37"/>
        <v/>
      </c>
      <c r="O1208" s="17"/>
    </row>
    <row r="1209" spans="1:15" x14ac:dyDescent="0.3">
      <c r="A1209" s="17"/>
      <c r="B1209" s="17"/>
      <c r="C1209" s="20"/>
      <c r="D1209" s="17"/>
      <c r="E1209" s="17"/>
      <c r="F1209" s="20"/>
      <c r="G1209" s="17"/>
      <c r="H1209" s="21"/>
      <c r="I1209" s="21"/>
      <c r="J1209" s="18" t="str">
        <f>IF($A1209="","",SUMIFS(Issues!$D:$D,Issues!$B:$B,$A1209,Issues!$C:$C,$B1209))</f>
        <v/>
      </c>
      <c r="K1209" s="18" t="str">
        <f t="shared" si="36"/>
        <v/>
      </c>
      <c r="L1209" s="18" t="str">
        <f>IF(OR($A1209="",$C1209=""),"",$C1209-Settings!$B$4)</f>
        <v/>
      </c>
      <c r="M1209" s="18" t="str">
        <f>IF($A1209="","",IF(K1209&lt;=0,"Nil stock",IF($C1209="","OK",IF($C1209&lt;Settings!$B$4,"Expired",IF(L1209&lt;=Settings!$B$5,"Near expiry","OK")))))</f>
        <v/>
      </c>
      <c r="N1209" s="22" t="str">
        <f t="shared" si="37"/>
        <v/>
      </c>
      <c r="O1209" s="17"/>
    </row>
    <row r="1210" spans="1:15" x14ac:dyDescent="0.3">
      <c r="A1210" s="17"/>
      <c r="B1210" s="17"/>
      <c r="C1210" s="20"/>
      <c r="D1210" s="17"/>
      <c r="E1210" s="17"/>
      <c r="F1210" s="20"/>
      <c r="G1210" s="17"/>
      <c r="H1210" s="21"/>
      <c r="I1210" s="21"/>
      <c r="J1210" s="18" t="str">
        <f>IF($A1210="","",SUMIFS(Issues!$D:$D,Issues!$B:$B,$A1210,Issues!$C:$C,$B1210))</f>
        <v/>
      </c>
      <c r="K1210" s="18" t="str">
        <f t="shared" si="36"/>
        <v/>
      </c>
      <c r="L1210" s="18" t="str">
        <f>IF(OR($A1210="",$C1210=""),"",$C1210-Settings!$B$4)</f>
        <v/>
      </c>
      <c r="M1210" s="18" t="str">
        <f>IF($A1210="","",IF(K1210&lt;=0,"Nil stock",IF($C1210="","OK",IF($C1210&lt;Settings!$B$4,"Expired",IF(L1210&lt;=Settings!$B$5,"Near expiry","OK")))))</f>
        <v/>
      </c>
      <c r="N1210" s="22" t="str">
        <f t="shared" si="37"/>
        <v/>
      </c>
      <c r="O1210" s="17"/>
    </row>
    <row r="1211" spans="1:15" x14ac:dyDescent="0.3">
      <c r="A1211" s="17"/>
      <c r="B1211" s="17"/>
      <c r="C1211" s="20"/>
      <c r="D1211" s="17"/>
      <c r="E1211" s="17"/>
      <c r="F1211" s="20"/>
      <c r="G1211" s="17"/>
      <c r="H1211" s="21"/>
      <c r="I1211" s="21"/>
      <c r="J1211" s="18" t="str">
        <f>IF($A1211="","",SUMIFS(Issues!$D:$D,Issues!$B:$B,$A1211,Issues!$C:$C,$B1211))</f>
        <v/>
      </c>
      <c r="K1211" s="18" t="str">
        <f t="shared" si="36"/>
        <v/>
      </c>
      <c r="L1211" s="18" t="str">
        <f>IF(OR($A1211="",$C1211=""),"",$C1211-Settings!$B$4)</f>
        <v/>
      </c>
      <c r="M1211" s="18" t="str">
        <f>IF($A1211="","",IF(K1211&lt;=0,"Nil stock",IF($C1211="","OK",IF($C1211&lt;Settings!$B$4,"Expired",IF(L1211&lt;=Settings!$B$5,"Near expiry","OK")))))</f>
        <v/>
      </c>
      <c r="N1211" s="22" t="str">
        <f t="shared" si="37"/>
        <v/>
      </c>
      <c r="O1211" s="17"/>
    </row>
    <row r="1212" spans="1:15" x14ac:dyDescent="0.3">
      <c r="A1212" s="17"/>
      <c r="B1212" s="17"/>
      <c r="C1212" s="20"/>
      <c r="D1212" s="17"/>
      <c r="E1212" s="17"/>
      <c r="F1212" s="20"/>
      <c r="G1212" s="17"/>
      <c r="H1212" s="21"/>
      <c r="I1212" s="21"/>
      <c r="J1212" s="18" t="str">
        <f>IF($A1212="","",SUMIFS(Issues!$D:$D,Issues!$B:$B,$A1212,Issues!$C:$C,$B1212))</f>
        <v/>
      </c>
      <c r="K1212" s="18" t="str">
        <f t="shared" si="36"/>
        <v/>
      </c>
      <c r="L1212" s="18" t="str">
        <f>IF(OR($A1212="",$C1212=""),"",$C1212-Settings!$B$4)</f>
        <v/>
      </c>
      <c r="M1212" s="18" t="str">
        <f>IF($A1212="","",IF(K1212&lt;=0,"Nil stock",IF($C1212="","OK",IF($C1212&lt;Settings!$B$4,"Expired",IF(L1212&lt;=Settings!$B$5,"Near expiry","OK")))))</f>
        <v/>
      </c>
      <c r="N1212" s="22" t="str">
        <f t="shared" si="37"/>
        <v/>
      </c>
      <c r="O1212" s="17"/>
    </row>
    <row r="1213" spans="1:15" x14ac:dyDescent="0.3">
      <c r="A1213" s="17"/>
      <c r="B1213" s="17"/>
      <c r="C1213" s="20"/>
      <c r="D1213" s="17"/>
      <c r="E1213" s="17"/>
      <c r="F1213" s="20"/>
      <c r="G1213" s="17"/>
      <c r="H1213" s="21"/>
      <c r="I1213" s="21"/>
      <c r="J1213" s="18" t="str">
        <f>IF($A1213="","",SUMIFS(Issues!$D:$D,Issues!$B:$B,$A1213,Issues!$C:$C,$B1213))</f>
        <v/>
      </c>
      <c r="K1213" s="18" t="str">
        <f t="shared" si="36"/>
        <v/>
      </c>
      <c r="L1213" s="18" t="str">
        <f>IF(OR($A1213="",$C1213=""),"",$C1213-Settings!$B$4)</f>
        <v/>
      </c>
      <c r="M1213" s="18" t="str">
        <f>IF($A1213="","",IF(K1213&lt;=0,"Nil stock",IF($C1213="","OK",IF($C1213&lt;Settings!$B$4,"Expired",IF(L1213&lt;=Settings!$B$5,"Near expiry","OK")))))</f>
        <v/>
      </c>
      <c r="N1213" s="22" t="str">
        <f t="shared" si="37"/>
        <v/>
      </c>
      <c r="O1213" s="17"/>
    </row>
    <row r="1214" spans="1:15" x14ac:dyDescent="0.3">
      <c r="A1214" s="17"/>
      <c r="B1214" s="17"/>
      <c r="C1214" s="20"/>
      <c r="D1214" s="17"/>
      <c r="E1214" s="17"/>
      <c r="F1214" s="20"/>
      <c r="G1214" s="17"/>
      <c r="H1214" s="21"/>
      <c r="I1214" s="21"/>
      <c r="J1214" s="18" t="str">
        <f>IF($A1214="","",SUMIFS(Issues!$D:$D,Issues!$B:$B,$A1214,Issues!$C:$C,$B1214))</f>
        <v/>
      </c>
      <c r="K1214" s="18" t="str">
        <f t="shared" si="36"/>
        <v/>
      </c>
      <c r="L1214" s="18" t="str">
        <f>IF(OR($A1214="",$C1214=""),"",$C1214-Settings!$B$4)</f>
        <v/>
      </c>
      <c r="M1214" s="18" t="str">
        <f>IF($A1214="","",IF(K1214&lt;=0,"Nil stock",IF($C1214="","OK",IF($C1214&lt;Settings!$B$4,"Expired",IF(L1214&lt;=Settings!$B$5,"Near expiry","OK")))))</f>
        <v/>
      </c>
      <c r="N1214" s="22" t="str">
        <f t="shared" si="37"/>
        <v/>
      </c>
      <c r="O1214" s="17"/>
    </row>
    <row r="1215" spans="1:15" x14ac:dyDescent="0.3">
      <c r="A1215" s="17"/>
      <c r="B1215" s="17"/>
      <c r="C1215" s="20"/>
      <c r="D1215" s="17"/>
      <c r="E1215" s="17"/>
      <c r="F1215" s="20"/>
      <c r="G1215" s="17"/>
      <c r="H1215" s="21"/>
      <c r="I1215" s="21"/>
      <c r="J1215" s="18" t="str">
        <f>IF($A1215="","",SUMIFS(Issues!$D:$D,Issues!$B:$B,$A1215,Issues!$C:$C,$B1215))</f>
        <v/>
      </c>
      <c r="K1215" s="18" t="str">
        <f t="shared" si="36"/>
        <v/>
      </c>
      <c r="L1215" s="18" t="str">
        <f>IF(OR($A1215="",$C1215=""),"",$C1215-Settings!$B$4)</f>
        <v/>
      </c>
      <c r="M1215" s="18" t="str">
        <f>IF($A1215="","",IF(K1215&lt;=0,"Nil stock",IF($C1215="","OK",IF($C1215&lt;Settings!$B$4,"Expired",IF(L1215&lt;=Settings!$B$5,"Near expiry","OK")))))</f>
        <v/>
      </c>
      <c r="N1215" s="22" t="str">
        <f t="shared" si="37"/>
        <v/>
      </c>
      <c r="O1215" s="17"/>
    </row>
    <row r="1216" spans="1:15" x14ac:dyDescent="0.3">
      <c r="A1216" s="17"/>
      <c r="B1216" s="17"/>
      <c r="C1216" s="20"/>
      <c r="D1216" s="17"/>
      <c r="E1216" s="17"/>
      <c r="F1216" s="20"/>
      <c r="G1216" s="17"/>
      <c r="H1216" s="21"/>
      <c r="I1216" s="21"/>
      <c r="J1216" s="18" t="str">
        <f>IF($A1216="","",SUMIFS(Issues!$D:$D,Issues!$B:$B,$A1216,Issues!$C:$C,$B1216))</f>
        <v/>
      </c>
      <c r="K1216" s="18" t="str">
        <f t="shared" si="36"/>
        <v/>
      </c>
      <c r="L1216" s="18" t="str">
        <f>IF(OR($A1216="",$C1216=""),"",$C1216-Settings!$B$4)</f>
        <v/>
      </c>
      <c r="M1216" s="18" t="str">
        <f>IF($A1216="","",IF(K1216&lt;=0,"Nil stock",IF($C1216="","OK",IF($C1216&lt;Settings!$B$4,"Expired",IF(L1216&lt;=Settings!$B$5,"Near expiry","OK")))))</f>
        <v/>
      </c>
      <c r="N1216" s="22" t="str">
        <f t="shared" si="37"/>
        <v/>
      </c>
      <c r="O1216" s="17"/>
    </row>
    <row r="1217" spans="1:15" x14ac:dyDescent="0.3">
      <c r="A1217" s="17"/>
      <c r="B1217" s="17"/>
      <c r="C1217" s="20"/>
      <c r="D1217" s="17"/>
      <c r="E1217" s="17"/>
      <c r="F1217" s="20"/>
      <c r="G1217" s="17"/>
      <c r="H1217" s="21"/>
      <c r="I1217" s="21"/>
      <c r="J1217" s="18" t="str">
        <f>IF($A1217="","",SUMIFS(Issues!$D:$D,Issues!$B:$B,$A1217,Issues!$C:$C,$B1217))</f>
        <v/>
      </c>
      <c r="K1217" s="18" t="str">
        <f t="shared" si="36"/>
        <v/>
      </c>
      <c r="L1217" s="18" t="str">
        <f>IF(OR($A1217="",$C1217=""),"",$C1217-Settings!$B$4)</f>
        <v/>
      </c>
      <c r="M1217" s="18" t="str">
        <f>IF($A1217="","",IF(K1217&lt;=0,"Nil stock",IF($C1217="","OK",IF($C1217&lt;Settings!$B$4,"Expired",IF(L1217&lt;=Settings!$B$5,"Near expiry","OK")))))</f>
        <v/>
      </c>
      <c r="N1217" s="22" t="str">
        <f t="shared" si="37"/>
        <v/>
      </c>
      <c r="O1217" s="17"/>
    </row>
    <row r="1218" spans="1:15" x14ac:dyDescent="0.3">
      <c r="A1218" s="17"/>
      <c r="B1218" s="17"/>
      <c r="C1218" s="20"/>
      <c r="D1218" s="17"/>
      <c r="E1218" s="17"/>
      <c r="F1218" s="20"/>
      <c r="G1218" s="17"/>
      <c r="H1218" s="21"/>
      <c r="I1218" s="21"/>
      <c r="J1218" s="18" t="str">
        <f>IF($A1218="","",SUMIFS(Issues!$D:$D,Issues!$B:$B,$A1218,Issues!$C:$C,$B1218))</f>
        <v/>
      </c>
      <c r="K1218" s="18" t="str">
        <f t="shared" si="36"/>
        <v/>
      </c>
      <c r="L1218" s="18" t="str">
        <f>IF(OR($A1218="",$C1218=""),"",$C1218-Settings!$B$4)</f>
        <v/>
      </c>
      <c r="M1218" s="18" t="str">
        <f>IF($A1218="","",IF(K1218&lt;=0,"Nil stock",IF($C1218="","OK",IF($C1218&lt;Settings!$B$4,"Expired",IF(L1218&lt;=Settings!$B$5,"Near expiry","OK")))))</f>
        <v/>
      </c>
      <c r="N1218" s="22" t="str">
        <f t="shared" si="37"/>
        <v/>
      </c>
      <c r="O1218" s="17"/>
    </row>
    <row r="1219" spans="1:15" x14ac:dyDescent="0.3">
      <c r="A1219" s="17"/>
      <c r="B1219" s="17"/>
      <c r="C1219" s="20"/>
      <c r="D1219" s="17"/>
      <c r="E1219" s="17"/>
      <c r="F1219" s="20"/>
      <c r="G1219" s="17"/>
      <c r="H1219" s="21"/>
      <c r="I1219" s="21"/>
      <c r="J1219" s="18" t="str">
        <f>IF($A1219="","",SUMIFS(Issues!$D:$D,Issues!$B:$B,$A1219,Issues!$C:$C,$B1219))</f>
        <v/>
      </c>
      <c r="K1219" s="18" t="str">
        <f t="shared" si="36"/>
        <v/>
      </c>
      <c r="L1219" s="18" t="str">
        <f>IF(OR($A1219="",$C1219=""),"",$C1219-Settings!$B$4)</f>
        <v/>
      </c>
      <c r="M1219" s="18" t="str">
        <f>IF($A1219="","",IF(K1219&lt;=0,"Nil stock",IF($C1219="","OK",IF($C1219&lt;Settings!$B$4,"Expired",IF(L1219&lt;=Settings!$B$5,"Near expiry","OK")))))</f>
        <v/>
      </c>
      <c r="N1219" s="22" t="str">
        <f t="shared" si="37"/>
        <v/>
      </c>
      <c r="O1219" s="17"/>
    </row>
    <row r="1220" spans="1:15" x14ac:dyDescent="0.3">
      <c r="A1220" s="17"/>
      <c r="B1220" s="17"/>
      <c r="C1220" s="20"/>
      <c r="D1220" s="17"/>
      <c r="E1220" s="17"/>
      <c r="F1220" s="20"/>
      <c r="G1220" s="17"/>
      <c r="H1220" s="21"/>
      <c r="I1220" s="21"/>
      <c r="J1220" s="18" t="str">
        <f>IF($A1220="","",SUMIFS(Issues!$D:$D,Issues!$B:$B,$A1220,Issues!$C:$C,$B1220))</f>
        <v/>
      </c>
      <c r="K1220" s="18" t="str">
        <f t="shared" ref="K1220:K1283" si="38">IF($A1220="","",N($G1220)-J1220)</f>
        <v/>
      </c>
      <c r="L1220" s="18" t="str">
        <f>IF(OR($A1220="",$C1220=""),"",$C1220-Settings!$B$4)</f>
        <v/>
      </c>
      <c r="M1220" s="18" t="str">
        <f>IF($A1220="","",IF(K1220&lt;=0,"Nil stock",IF($C1220="","OK",IF($C1220&lt;Settings!$B$4,"Expired",IF(L1220&lt;=Settings!$B$5,"Near expiry","OK")))))</f>
        <v/>
      </c>
      <c r="N1220" s="22" t="str">
        <f t="shared" ref="N1220:N1283" si="39">IF($A1220="","",MAX(0,K1220)*N($H1220))</f>
        <v/>
      </c>
      <c r="O1220" s="17"/>
    </row>
    <row r="1221" spans="1:15" x14ac:dyDescent="0.3">
      <c r="A1221" s="17"/>
      <c r="B1221" s="17"/>
      <c r="C1221" s="20"/>
      <c r="D1221" s="17"/>
      <c r="E1221" s="17"/>
      <c r="F1221" s="20"/>
      <c r="G1221" s="17"/>
      <c r="H1221" s="21"/>
      <c r="I1221" s="21"/>
      <c r="J1221" s="18" t="str">
        <f>IF($A1221="","",SUMIFS(Issues!$D:$D,Issues!$B:$B,$A1221,Issues!$C:$C,$B1221))</f>
        <v/>
      </c>
      <c r="K1221" s="18" t="str">
        <f t="shared" si="38"/>
        <v/>
      </c>
      <c r="L1221" s="18" t="str">
        <f>IF(OR($A1221="",$C1221=""),"",$C1221-Settings!$B$4)</f>
        <v/>
      </c>
      <c r="M1221" s="18" t="str">
        <f>IF($A1221="","",IF(K1221&lt;=0,"Nil stock",IF($C1221="","OK",IF($C1221&lt;Settings!$B$4,"Expired",IF(L1221&lt;=Settings!$B$5,"Near expiry","OK")))))</f>
        <v/>
      </c>
      <c r="N1221" s="22" t="str">
        <f t="shared" si="39"/>
        <v/>
      </c>
      <c r="O1221" s="17"/>
    </row>
    <row r="1222" spans="1:15" x14ac:dyDescent="0.3">
      <c r="A1222" s="17"/>
      <c r="B1222" s="17"/>
      <c r="C1222" s="20"/>
      <c r="D1222" s="17"/>
      <c r="E1222" s="17"/>
      <c r="F1222" s="20"/>
      <c r="G1222" s="17"/>
      <c r="H1222" s="21"/>
      <c r="I1222" s="21"/>
      <c r="J1222" s="18" t="str">
        <f>IF($A1222="","",SUMIFS(Issues!$D:$D,Issues!$B:$B,$A1222,Issues!$C:$C,$B1222))</f>
        <v/>
      </c>
      <c r="K1222" s="18" t="str">
        <f t="shared" si="38"/>
        <v/>
      </c>
      <c r="L1222" s="18" t="str">
        <f>IF(OR($A1222="",$C1222=""),"",$C1222-Settings!$B$4)</f>
        <v/>
      </c>
      <c r="M1222" s="18" t="str">
        <f>IF($A1222="","",IF(K1222&lt;=0,"Nil stock",IF($C1222="","OK",IF($C1222&lt;Settings!$B$4,"Expired",IF(L1222&lt;=Settings!$B$5,"Near expiry","OK")))))</f>
        <v/>
      </c>
      <c r="N1222" s="22" t="str">
        <f t="shared" si="39"/>
        <v/>
      </c>
      <c r="O1222" s="17"/>
    </row>
    <row r="1223" spans="1:15" x14ac:dyDescent="0.3">
      <c r="A1223" s="17"/>
      <c r="B1223" s="17"/>
      <c r="C1223" s="20"/>
      <c r="D1223" s="17"/>
      <c r="E1223" s="17"/>
      <c r="F1223" s="20"/>
      <c r="G1223" s="17"/>
      <c r="H1223" s="21"/>
      <c r="I1223" s="21"/>
      <c r="J1223" s="18" t="str">
        <f>IF($A1223="","",SUMIFS(Issues!$D:$D,Issues!$B:$B,$A1223,Issues!$C:$C,$B1223))</f>
        <v/>
      </c>
      <c r="K1223" s="18" t="str">
        <f t="shared" si="38"/>
        <v/>
      </c>
      <c r="L1223" s="18" t="str">
        <f>IF(OR($A1223="",$C1223=""),"",$C1223-Settings!$B$4)</f>
        <v/>
      </c>
      <c r="M1223" s="18" t="str">
        <f>IF($A1223="","",IF(K1223&lt;=0,"Nil stock",IF($C1223="","OK",IF($C1223&lt;Settings!$B$4,"Expired",IF(L1223&lt;=Settings!$B$5,"Near expiry","OK")))))</f>
        <v/>
      </c>
      <c r="N1223" s="22" t="str">
        <f t="shared" si="39"/>
        <v/>
      </c>
      <c r="O1223" s="17"/>
    </row>
    <row r="1224" spans="1:15" x14ac:dyDescent="0.3">
      <c r="A1224" s="17"/>
      <c r="B1224" s="17"/>
      <c r="C1224" s="20"/>
      <c r="D1224" s="17"/>
      <c r="E1224" s="17"/>
      <c r="F1224" s="20"/>
      <c r="G1224" s="17"/>
      <c r="H1224" s="21"/>
      <c r="I1224" s="21"/>
      <c r="J1224" s="18" t="str">
        <f>IF($A1224="","",SUMIFS(Issues!$D:$D,Issues!$B:$B,$A1224,Issues!$C:$C,$B1224))</f>
        <v/>
      </c>
      <c r="K1224" s="18" t="str">
        <f t="shared" si="38"/>
        <v/>
      </c>
      <c r="L1224" s="18" t="str">
        <f>IF(OR($A1224="",$C1224=""),"",$C1224-Settings!$B$4)</f>
        <v/>
      </c>
      <c r="M1224" s="18" t="str">
        <f>IF($A1224="","",IF(K1224&lt;=0,"Nil stock",IF($C1224="","OK",IF($C1224&lt;Settings!$B$4,"Expired",IF(L1224&lt;=Settings!$B$5,"Near expiry","OK")))))</f>
        <v/>
      </c>
      <c r="N1224" s="22" t="str">
        <f t="shared" si="39"/>
        <v/>
      </c>
      <c r="O1224" s="17"/>
    </row>
    <row r="1225" spans="1:15" x14ac:dyDescent="0.3">
      <c r="A1225" s="17"/>
      <c r="B1225" s="17"/>
      <c r="C1225" s="20"/>
      <c r="D1225" s="17"/>
      <c r="E1225" s="17"/>
      <c r="F1225" s="20"/>
      <c r="G1225" s="17"/>
      <c r="H1225" s="21"/>
      <c r="I1225" s="21"/>
      <c r="J1225" s="18" t="str">
        <f>IF($A1225="","",SUMIFS(Issues!$D:$D,Issues!$B:$B,$A1225,Issues!$C:$C,$B1225))</f>
        <v/>
      </c>
      <c r="K1225" s="18" t="str">
        <f t="shared" si="38"/>
        <v/>
      </c>
      <c r="L1225" s="18" t="str">
        <f>IF(OR($A1225="",$C1225=""),"",$C1225-Settings!$B$4)</f>
        <v/>
      </c>
      <c r="M1225" s="18" t="str">
        <f>IF($A1225="","",IF(K1225&lt;=0,"Nil stock",IF($C1225="","OK",IF($C1225&lt;Settings!$B$4,"Expired",IF(L1225&lt;=Settings!$B$5,"Near expiry","OK")))))</f>
        <v/>
      </c>
      <c r="N1225" s="22" t="str">
        <f t="shared" si="39"/>
        <v/>
      </c>
      <c r="O1225" s="17"/>
    </row>
    <row r="1226" spans="1:15" x14ac:dyDescent="0.3">
      <c r="A1226" s="17"/>
      <c r="B1226" s="17"/>
      <c r="C1226" s="20"/>
      <c r="D1226" s="17"/>
      <c r="E1226" s="17"/>
      <c r="F1226" s="20"/>
      <c r="G1226" s="17"/>
      <c r="H1226" s="21"/>
      <c r="I1226" s="21"/>
      <c r="J1226" s="18" t="str">
        <f>IF($A1226="","",SUMIFS(Issues!$D:$D,Issues!$B:$B,$A1226,Issues!$C:$C,$B1226))</f>
        <v/>
      </c>
      <c r="K1226" s="18" t="str">
        <f t="shared" si="38"/>
        <v/>
      </c>
      <c r="L1226" s="18" t="str">
        <f>IF(OR($A1226="",$C1226=""),"",$C1226-Settings!$B$4)</f>
        <v/>
      </c>
      <c r="M1226" s="18" t="str">
        <f>IF($A1226="","",IF(K1226&lt;=0,"Nil stock",IF($C1226="","OK",IF($C1226&lt;Settings!$B$4,"Expired",IF(L1226&lt;=Settings!$B$5,"Near expiry","OK")))))</f>
        <v/>
      </c>
      <c r="N1226" s="22" t="str">
        <f t="shared" si="39"/>
        <v/>
      </c>
      <c r="O1226" s="17"/>
    </row>
    <row r="1227" spans="1:15" x14ac:dyDescent="0.3">
      <c r="A1227" s="17"/>
      <c r="B1227" s="17"/>
      <c r="C1227" s="20"/>
      <c r="D1227" s="17"/>
      <c r="E1227" s="17"/>
      <c r="F1227" s="20"/>
      <c r="G1227" s="17"/>
      <c r="H1227" s="21"/>
      <c r="I1227" s="21"/>
      <c r="J1227" s="18" t="str">
        <f>IF($A1227="","",SUMIFS(Issues!$D:$D,Issues!$B:$B,$A1227,Issues!$C:$C,$B1227))</f>
        <v/>
      </c>
      <c r="K1227" s="18" t="str">
        <f t="shared" si="38"/>
        <v/>
      </c>
      <c r="L1227" s="18" t="str">
        <f>IF(OR($A1227="",$C1227=""),"",$C1227-Settings!$B$4)</f>
        <v/>
      </c>
      <c r="M1227" s="18" t="str">
        <f>IF($A1227="","",IF(K1227&lt;=0,"Nil stock",IF($C1227="","OK",IF($C1227&lt;Settings!$B$4,"Expired",IF(L1227&lt;=Settings!$B$5,"Near expiry","OK")))))</f>
        <v/>
      </c>
      <c r="N1227" s="22" t="str">
        <f t="shared" si="39"/>
        <v/>
      </c>
      <c r="O1227" s="17"/>
    </row>
    <row r="1228" spans="1:15" x14ac:dyDescent="0.3">
      <c r="A1228" s="17"/>
      <c r="B1228" s="17"/>
      <c r="C1228" s="20"/>
      <c r="D1228" s="17"/>
      <c r="E1228" s="17"/>
      <c r="F1228" s="20"/>
      <c r="G1228" s="17"/>
      <c r="H1228" s="21"/>
      <c r="I1228" s="21"/>
      <c r="J1228" s="18" t="str">
        <f>IF($A1228="","",SUMIFS(Issues!$D:$D,Issues!$B:$B,$A1228,Issues!$C:$C,$B1228))</f>
        <v/>
      </c>
      <c r="K1228" s="18" t="str">
        <f t="shared" si="38"/>
        <v/>
      </c>
      <c r="L1228" s="18" t="str">
        <f>IF(OR($A1228="",$C1228=""),"",$C1228-Settings!$B$4)</f>
        <v/>
      </c>
      <c r="M1228" s="18" t="str">
        <f>IF($A1228="","",IF(K1228&lt;=0,"Nil stock",IF($C1228="","OK",IF($C1228&lt;Settings!$B$4,"Expired",IF(L1228&lt;=Settings!$B$5,"Near expiry","OK")))))</f>
        <v/>
      </c>
      <c r="N1228" s="22" t="str">
        <f t="shared" si="39"/>
        <v/>
      </c>
      <c r="O1228" s="17"/>
    </row>
    <row r="1229" spans="1:15" x14ac:dyDescent="0.3">
      <c r="A1229" s="17"/>
      <c r="B1229" s="17"/>
      <c r="C1229" s="20"/>
      <c r="D1229" s="17"/>
      <c r="E1229" s="17"/>
      <c r="F1229" s="20"/>
      <c r="G1229" s="17"/>
      <c r="H1229" s="21"/>
      <c r="I1229" s="21"/>
      <c r="J1229" s="18" t="str">
        <f>IF($A1229="","",SUMIFS(Issues!$D:$D,Issues!$B:$B,$A1229,Issues!$C:$C,$B1229))</f>
        <v/>
      </c>
      <c r="K1229" s="18" t="str">
        <f t="shared" si="38"/>
        <v/>
      </c>
      <c r="L1229" s="18" t="str">
        <f>IF(OR($A1229="",$C1229=""),"",$C1229-Settings!$B$4)</f>
        <v/>
      </c>
      <c r="M1229" s="18" t="str">
        <f>IF($A1229="","",IF(K1229&lt;=0,"Nil stock",IF($C1229="","OK",IF($C1229&lt;Settings!$B$4,"Expired",IF(L1229&lt;=Settings!$B$5,"Near expiry","OK")))))</f>
        <v/>
      </c>
      <c r="N1229" s="22" t="str">
        <f t="shared" si="39"/>
        <v/>
      </c>
      <c r="O1229" s="17"/>
    </row>
    <row r="1230" spans="1:15" x14ac:dyDescent="0.3">
      <c r="A1230" s="17"/>
      <c r="B1230" s="17"/>
      <c r="C1230" s="20"/>
      <c r="D1230" s="17"/>
      <c r="E1230" s="17"/>
      <c r="F1230" s="20"/>
      <c r="G1230" s="17"/>
      <c r="H1230" s="21"/>
      <c r="I1230" s="21"/>
      <c r="J1230" s="18" t="str">
        <f>IF($A1230="","",SUMIFS(Issues!$D:$D,Issues!$B:$B,$A1230,Issues!$C:$C,$B1230))</f>
        <v/>
      </c>
      <c r="K1230" s="18" t="str">
        <f t="shared" si="38"/>
        <v/>
      </c>
      <c r="L1230" s="18" t="str">
        <f>IF(OR($A1230="",$C1230=""),"",$C1230-Settings!$B$4)</f>
        <v/>
      </c>
      <c r="M1230" s="18" t="str">
        <f>IF($A1230="","",IF(K1230&lt;=0,"Nil stock",IF($C1230="","OK",IF($C1230&lt;Settings!$B$4,"Expired",IF(L1230&lt;=Settings!$B$5,"Near expiry","OK")))))</f>
        <v/>
      </c>
      <c r="N1230" s="22" t="str">
        <f t="shared" si="39"/>
        <v/>
      </c>
      <c r="O1230" s="17"/>
    </row>
    <row r="1231" spans="1:15" x14ac:dyDescent="0.3">
      <c r="A1231" s="17"/>
      <c r="B1231" s="17"/>
      <c r="C1231" s="20"/>
      <c r="D1231" s="17"/>
      <c r="E1231" s="17"/>
      <c r="F1231" s="20"/>
      <c r="G1231" s="17"/>
      <c r="H1231" s="21"/>
      <c r="I1231" s="21"/>
      <c r="J1231" s="18" t="str">
        <f>IF($A1231="","",SUMIFS(Issues!$D:$D,Issues!$B:$B,$A1231,Issues!$C:$C,$B1231))</f>
        <v/>
      </c>
      <c r="K1231" s="18" t="str">
        <f t="shared" si="38"/>
        <v/>
      </c>
      <c r="L1231" s="18" t="str">
        <f>IF(OR($A1231="",$C1231=""),"",$C1231-Settings!$B$4)</f>
        <v/>
      </c>
      <c r="M1231" s="18" t="str">
        <f>IF($A1231="","",IF(K1231&lt;=0,"Nil stock",IF($C1231="","OK",IF($C1231&lt;Settings!$B$4,"Expired",IF(L1231&lt;=Settings!$B$5,"Near expiry","OK")))))</f>
        <v/>
      </c>
      <c r="N1231" s="22" t="str">
        <f t="shared" si="39"/>
        <v/>
      </c>
      <c r="O1231" s="17"/>
    </row>
    <row r="1232" spans="1:15" x14ac:dyDescent="0.3">
      <c r="A1232" s="17"/>
      <c r="B1232" s="17"/>
      <c r="C1232" s="20"/>
      <c r="D1232" s="17"/>
      <c r="E1232" s="17"/>
      <c r="F1232" s="20"/>
      <c r="G1232" s="17"/>
      <c r="H1232" s="21"/>
      <c r="I1232" s="21"/>
      <c r="J1232" s="18" t="str">
        <f>IF($A1232="","",SUMIFS(Issues!$D:$D,Issues!$B:$B,$A1232,Issues!$C:$C,$B1232))</f>
        <v/>
      </c>
      <c r="K1232" s="18" t="str">
        <f t="shared" si="38"/>
        <v/>
      </c>
      <c r="L1232" s="18" t="str">
        <f>IF(OR($A1232="",$C1232=""),"",$C1232-Settings!$B$4)</f>
        <v/>
      </c>
      <c r="M1232" s="18" t="str">
        <f>IF($A1232="","",IF(K1232&lt;=0,"Nil stock",IF($C1232="","OK",IF($C1232&lt;Settings!$B$4,"Expired",IF(L1232&lt;=Settings!$B$5,"Near expiry","OK")))))</f>
        <v/>
      </c>
      <c r="N1232" s="22" t="str">
        <f t="shared" si="39"/>
        <v/>
      </c>
      <c r="O1232" s="17"/>
    </row>
    <row r="1233" spans="1:15" x14ac:dyDescent="0.3">
      <c r="A1233" s="17"/>
      <c r="B1233" s="17"/>
      <c r="C1233" s="20"/>
      <c r="D1233" s="17"/>
      <c r="E1233" s="17"/>
      <c r="F1233" s="20"/>
      <c r="G1233" s="17"/>
      <c r="H1233" s="21"/>
      <c r="I1233" s="21"/>
      <c r="J1233" s="18" t="str">
        <f>IF($A1233="","",SUMIFS(Issues!$D:$D,Issues!$B:$B,$A1233,Issues!$C:$C,$B1233))</f>
        <v/>
      </c>
      <c r="K1233" s="18" t="str">
        <f t="shared" si="38"/>
        <v/>
      </c>
      <c r="L1233" s="18" t="str">
        <f>IF(OR($A1233="",$C1233=""),"",$C1233-Settings!$B$4)</f>
        <v/>
      </c>
      <c r="M1233" s="18" t="str">
        <f>IF($A1233="","",IF(K1233&lt;=0,"Nil stock",IF($C1233="","OK",IF($C1233&lt;Settings!$B$4,"Expired",IF(L1233&lt;=Settings!$B$5,"Near expiry","OK")))))</f>
        <v/>
      </c>
      <c r="N1233" s="22" t="str">
        <f t="shared" si="39"/>
        <v/>
      </c>
      <c r="O1233" s="17"/>
    </row>
    <row r="1234" spans="1:15" x14ac:dyDescent="0.3">
      <c r="A1234" s="17"/>
      <c r="B1234" s="17"/>
      <c r="C1234" s="20"/>
      <c r="D1234" s="17"/>
      <c r="E1234" s="17"/>
      <c r="F1234" s="20"/>
      <c r="G1234" s="17"/>
      <c r="H1234" s="21"/>
      <c r="I1234" s="21"/>
      <c r="J1234" s="18" t="str">
        <f>IF($A1234="","",SUMIFS(Issues!$D:$D,Issues!$B:$B,$A1234,Issues!$C:$C,$B1234))</f>
        <v/>
      </c>
      <c r="K1234" s="18" t="str">
        <f t="shared" si="38"/>
        <v/>
      </c>
      <c r="L1234" s="18" t="str">
        <f>IF(OR($A1234="",$C1234=""),"",$C1234-Settings!$B$4)</f>
        <v/>
      </c>
      <c r="M1234" s="18" t="str">
        <f>IF($A1234="","",IF(K1234&lt;=0,"Nil stock",IF($C1234="","OK",IF($C1234&lt;Settings!$B$4,"Expired",IF(L1234&lt;=Settings!$B$5,"Near expiry","OK")))))</f>
        <v/>
      </c>
      <c r="N1234" s="22" t="str">
        <f t="shared" si="39"/>
        <v/>
      </c>
      <c r="O1234" s="17"/>
    </row>
    <row r="1235" spans="1:15" x14ac:dyDescent="0.3">
      <c r="A1235" s="17"/>
      <c r="B1235" s="17"/>
      <c r="C1235" s="20"/>
      <c r="D1235" s="17"/>
      <c r="E1235" s="17"/>
      <c r="F1235" s="20"/>
      <c r="G1235" s="17"/>
      <c r="H1235" s="21"/>
      <c r="I1235" s="21"/>
      <c r="J1235" s="18" t="str">
        <f>IF($A1235="","",SUMIFS(Issues!$D:$D,Issues!$B:$B,$A1235,Issues!$C:$C,$B1235))</f>
        <v/>
      </c>
      <c r="K1235" s="18" t="str">
        <f t="shared" si="38"/>
        <v/>
      </c>
      <c r="L1235" s="18" t="str">
        <f>IF(OR($A1235="",$C1235=""),"",$C1235-Settings!$B$4)</f>
        <v/>
      </c>
      <c r="M1235" s="18" t="str">
        <f>IF($A1235="","",IF(K1235&lt;=0,"Nil stock",IF($C1235="","OK",IF($C1235&lt;Settings!$B$4,"Expired",IF(L1235&lt;=Settings!$B$5,"Near expiry","OK")))))</f>
        <v/>
      </c>
      <c r="N1235" s="22" t="str">
        <f t="shared" si="39"/>
        <v/>
      </c>
      <c r="O1235" s="17"/>
    </row>
    <row r="1236" spans="1:15" x14ac:dyDescent="0.3">
      <c r="A1236" s="17"/>
      <c r="B1236" s="17"/>
      <c r="C1236" s="20"/>
      <c r="D1236" s="17"/>
      <c r="E1236" s="17"/>
      <c r="F1236" s="20"/>
      <c r="G1236" s="17"/>
      <c r="H1236" s="21"/>
      <c r="I1236" s="21"/>
      <c r="J1236" s="18" t="str">
        <f>IF($A1236="","",SUMIFS(Issues!$D:$D,Issues!$B:$B,$A1236,Issues!$C:$C,$B1236))</f>
        <v/>
      </c>
      <c r="K1236" s="18" t="str">
        <f t="shared" si="38"/>
        <v/>
      </c>
      <c r="L1236" s="18" t="str">
        <f>IF(OR($A1236="",$C1236=""),"",$C1236-Settings!$B$4)</f>
        <v/>
      </c>
      <c r="M1236" s="18" t="str">
        <f>IF($A1236="","",IF(K1236&lt;=0,"Nil stock",IF($C1236="","OK",IF($C1236&lt;Settings!$B$4,"Expired",IF(L1236&lt;=Settings!$B$5,"Near expiry","OK")))))</f>
        <v/>
      </c>
      <c r="N1236" s="22" t="str">
        <f t="shared" si="39"/>
        <v/>
      </c>
      <c r="O1236" s="17"/>
    </row>
    <row r="1237" spans="1:15" x14ac:dyDescent="0.3">
      <c r="A1237" s="17"/>
      <c r="B1237" s="17"/>
      <c r="C1237" s="20"/>
      <c r="D1237" s="17"/>
      <c r="E1237" s="17"/>
      <c r="F1237" s="20"/>
      <c r="G1237" s="17"/>
      <c r="H1237" s="21"/>
      <c r="I1237" s="21"/>
      <c r="J1237" s="18" t="str">
        <f>IF($A1237="","",SUMIFS(Issues!$D:$D,Issues!$B:$B,$A1237,Issues!$C:$C,$B1237))</f>
        <v/>
      </c>
      <c r="K1237" s="18" t="str">
        <f t="shared" si="38"/>
        <v/>
      </c>
      <c r="L1237" s="18" t="str">
        <f>IF(OR($A1237="",$C1237=""),"",$C1237-Settings!$B$4)</f>
        <v/>
      </c>
      <c r="M1237" s="18" t="str">
        <f>IF($A1237="","",IF(K1237&lt;=0,"Nil stock",IF($C1237="","OK",IF($C1237&lt;Settings!$B$4,"Expired",IF(L1237&lt;=Settings!$B$5,"Near expiry","OK")))))</f>
        <v/>
      </c>
      <c r="N1237" s="22" t="str">
        <f t="shared" si="39"/>
        <v/>
      </c>
      <c r="O1237" s="17"/>
    </row>
    <row r="1238" spans="1:15" x14ac:dyDescent="0.3">
      <c r="A1238" s="17"/>
      <c r="B1238" s="17"/>
      <c r="C1238" s="20"/>
      <c r="D1238" s="17"/>
      <c r="E1238" s="17"/>
      <c r="F1238" s="20"/>
      <c r="G1238" s="17"/>
      <c r="H1238" s="21"/>
      <c r="I1238" s="21"/>
      <c r="J1238" s="18" t="str">
        <f>IF($A1238="","",SUMIFS(Issues!$D:$D,Issues!$B:$B,$A1238,Issues!$C:$C,$B1238))</f>
        <v/>
      </c>
      <c r="K1238" s="18" t="str">
        <f t="shared" si="38"/>
        <v/>
      </c>
      <c r="L1238" s="18" t="str">
        <f>IF(OR($A1238="",$C1238=""),"",$C1238-Settings!$B$4)</f>
        <v/>
      </c>
      <c r="M1238" s="18" t="str">
        <f>IF($A1238="","",IF(K1238&lt;=0,"Nil stock",IF($C1238="","OK",IF($C1238&lt;Settings!$B$4,"Expired",IF(L1238&lt;=Settings!$B$5,"Near expiry","OK")))))</f>
        <v/>
      </c>
      <c r="N1238" s="22" t="str">
        <f t="shared" si="39"/>
        <v/>
      </c>
      <c r="O1238" s="17"/>
    </row>
    <row r="1239" spans="1:15" x14ac:dyDescent="0.3">
      <c r="A1239" s="17"/>
      <c r="B1239" s="17"/>
      <c r="C1239" s="20"/>
      <c r="D1239" s="17"/>
      <c r="E1239" s="17"/>
      <c r="F1239" s="20"/>
      <c r="G1239" s="17"/>
      <c r="H1239" s="21"/>
      <c r="I1239" s="21"/>
      <c r="J1239" s="18" t="str">
        <f>IF($A1239="","",SUMIFS(Issues!$D:$D,Issues!$B:$B,$A1239,Issues!$C:$C,$B1239))</f>
        <v/>
      </c>
      <c r="K1239" s="18" t="str">
        <f t="shared" si="38"/>
        <v/>
      </c>
      <c r="L1239" s="18" t="str">
        <f>IF(OR($A1239="",$C1239=""),"",$C1239-Settings!$B$4)</f>
        <v/>
      </c>
      <c r="M1239" s="18" t="str">
        <f>IF($A1239="","",IF(K1239&lt;=0,"Nil stock",IF($C1239="","OK",IF($C1239&lt;Settings!$B$4,"Expired",IF(L1239&lt;=Settings!$B$5,"Near expiry","OK")))))</f>
        <v/>
      </c>
      <c r="N1239" s="22" t="str">
        <f t="shared" si="39"/>
        <v/>
      </c>
      <c r="O1239" s="17"/>
    </row>
    <row r="1240" spans="1:15" x14ac:dyDescent="0.3">
      <c r="A1240" s="17"/>
      <c r="B1240" s="17"/>
      <c r="C1240" s="20"/>
      <c r="D1240" s="17"/>
      <c r="E1240" s="17"/>
      <c r="F1240" s="20"/>
      <c r="G1240" s="17"/>
      <c r="H1240" s="21"/>
      <c r="I1240" s="21"/>
      <c r="J1240" s="18" t="str">
        <f>IF($A1240="","",SUMIFS(Issues!$D:$D,Issues!$B:$B,$A1240,Issues!$C:$C,$B1240))</f>
        <v/>
      </c>
      <c r="K1240" s="18" t="str">
        <f t="shared" si="38"/>
        <v/>
      </c>
      <c r="L1240" s="18" t="str">
        <f>IF(OR($A1240="",$C1240=""),"",$C1240-Settings!$B$4)</f>
        <v/>
      </c>
      <c r="M1240" s="18" t="str">
        <f>IF($A1240="","",IF(K1240&lt;=0,"Nil stock",IF($C1240="","OK",IF($C1240&lt;Settings!$B$4,"Expired",IF(L1240&lt;=Settings!$B$5,"Near expiry","OK")))))</f>
        <v/>
      </c>
      <c r="N1240" s="22" t="str">
        <f t="shared" si="39"/>
        <v/>
      </c>
      <c r="O1240" s="17"/>
    </row>
    <row r="1241" spans="1:15" x14ac:dyDescent="0.3">
      <c r="A1241" s="17"/>
      <c r="B1241" s="17"/>
      <c r="C1241" s="20"/>
      <c r="D1241" s="17"/>
      <c r="E1241" s="17"/>
      <c r="F1241" s="20"/>
      <c r="G1241" s="17"/>
      <c r="H1241" s="21"/>
      <c r="I1241" s="21"/>
      <c r="J1241" s="18" t="str">
        <f>IF($A1241="","",SUMIFS(Issues!$D:$D,Issues!$B:$B,$A1241,Issues!$C:$C,$B1241))</f>
        <v/>
      </c>
      <c r="K1241" s="18" t="str">
        <f t="shared" si="38"/>
        <v/>
      </c>
      <c r="L1241" s="18" t="str">
        <f>IF(OR($A1241="",$C1241=""),"",$C1241-Settings!$B$4)</f>
        <v/>
      </c>
      <c r="M1241" s="18" t="str">
        <f>IF($A1241="","",IF(K1241&lt;=0,"Nil stock",IF($C1241="","OK",IF($C1241&lt;Settings!$B$4,"Expired",IF(L1241&lt;=Settings!$B$5,"Near expiry","OK")))))</f>
        <v/>
      </c>
      <c r="N1241" s="22" t="str">
        <f t="shared" si="39"/>
        <v/>
      </c>
      <c r="O1241" s="17"/>
    </row>
    <row r="1242" spans="1:15" x14ac:dyDescent="0.3">
      <c r="A1242" s="17"/>
      <c r="B1242" s="17"/>
      <c r="C1242" s="20"/>
      <c r="D1242" s="17"/>
      <c r="E1242" s="17"/>
      <c r="F1242" s="20"/>
      <c r="G1242" s="17"/>
      <c r="H1242" s="21"/>
      <c r="I1242" s="21"/>
      <c r="J1242" s="18" t="str">
        <f>IF($A1242="","",SUMIFS(Issues!$D:$D,Issues!$B:$B,$A1242,Issues!$C:$C,$B1242))</f>
        <v/>
      </c>
      <c r="K1242" s="18" t="str">
        <f t="shared" si="38"/>
        <v/>
      </c>
      <c r="L1242" s="18" t="str">
        <f>IF(OR($A1242="",$C1242=""),"",$C1242-Settings!$B$4)</f>
        <v/>
      </c>
      <c r="M1242" s="18" t="str">
        <f>IF($A1242="","",IF(K1242&lt;=0,"Nil stock",IF($C1242="","OK",IF($C1242&lt;Settings!$B$4,"Expired",IF(L1242&lt;=Settings!$B$5,"Near expiry","OK")))))</f>
        <v/>
      </c>
      <c r="N1242" s="22" t="str">
        <f t="shared" si="39"/>
        <v/>
      </c>
      <c r="O1242" s="17"/>
    </row>
    <row r="1243" spans="1:15" x14ac:dyDescent="0.3">
      <c r="A1243" s="17"/>
      <c r="B1243" s="17"/>
      <c r="C1243" s="20"/>
      <c r="D1243" s="17"/>
      <c r="E1243" s="17"/>
      <c r="F1243" s="20"/>
      <c r="G1243" s="17"/>
      <c r="H1243" s="21"/>
      <c r="I1243" s="21"/>
      <c r="J1243" s="18" t="str">
        <f>IF($A1243="","",SUMIFS(Issues!$D:$D,Issues!$B:$B,$A1243,Issues!$C:$C,$B1243))</f>
        <v/>
      </c>
      <c r="K1243" s="18" t="str">
        <f t="shared" si="38"/>
        <v/>
      </c>
      <c r="L1243" s="18" t="str">
        <f>IF(OR($A1243="",$C1243=""),"",$C1243-Settings!$B$4)</f>
        <v/>
      </c>
      <c r="M1243" s="18" t="str">
        <f>IF($A1243="","",IF(K1243&lt;=0,"Nil stock",IF($C1243="","OK",IF($C1243&lt;Settings!$B$4,"Expired",IF(L1243&lt;=Settings!$B$5,"Near expiry","OK")))))</f>
        <v/>
      </c>
      <c r="N1243" s="22" t="str">
        <f t="shared" si="39"/>
        <v/>
      </c>
      <c r="O1243" s="17"/>
    </row>
    <row r="1244" spans="1:15" x14ac:dyDescent="0.3">
      <c r="A1244" s="17"/>
      <c r="B1244" s="17"/>
      <c r="C1244" s="20"/>
      <c r="D1244" s="17"/>
      <c r="E1244" s="17"/>
      <c r="F1244" s="20"/>
      <c r="G1244" s="17"/>
      <c r="H1244" s="21"/>
      <c r="I1244" s="21"/>
      <c r="J1244" s="18" t="str">
        <f>IF($A1244="","",SUMIFS(Issues!$D:$D,Issues!$B:$B,$A1244,Issues!$C:$C,$B1244))</f>
        <v/>
      </c>
      <c r="K1244" s="18" t="str">
        <f t="shared" si="38"/>
        <v/>
      </c>
      <c r="L1244" s="18" t="str">
        <f>IF(OR($A1244="",$C1244=""),"",$C1244-Settings!$B$4)</f>
        <v/>
      </c>
      <c r="M1244" s="18" t="str">
        <f>IF($A1244="","",IF(K1244&lt;=0,"Nil stock",IF($C1244="","OK",IF($C1244&lt;Settings!$B$4,"Expired",IF(L1244&lt;=Settings!$B$5,"Near expiry","OK")))))</f>
        <v/>
      </c>
      <c r="N1244" s="22" t="str">
        <f t="shared" si="39"/>
        <v/>
      </c>
      <c r="O1244" s="17"/>
    </row>
    <row r="1245" spans="1:15" x14ac:dyDescent="0.3">
      <c r="A1245" s="17"/>
      <c r="B1245" s="17"/>
      <c r="C1245" s="20"/>
      <c r="D1245" s="17"/>
      <c r="E1245" s="17"/>
      <c r="F1245" s="20"/>
      <c r="G1245" s="17"/>
      <c r="H1245" s="21"/>
      <c r="I1245" s="21"/>
      <c r="J1245" s="18" t="str">
        <f>IF($A1245="","",SUMIFS(Issues!$D:$D,Issues!$B:$B,$A1245,Issues!$C:$C,$B1245))</f>
        <v/>
      </c>
      <c r="K1245" s="18" t="str">
        <f t="shared" si="38"/>
        <v/>
      </c>
      <c r="L1245" s="18" t="str">
        <f>IF(OR($A1245="",$C1245=""),"",$C1245-Settings!$B$4)</f>
        <v/>
      </c>
      <c r="M1245" s="18" t="str">
        <f>IF($A1245="","",IF(K1245&lt;=0,"Nil stock",IF($C1245="","OK",IF($C1245&lt;Settings!$B$4,"Expired",IF(L1245&lt;=Settings!$B$5,"Near expiry","OK")))))</f>
        <v/>
      </c>
      <c r="N1245" s="22" t="str">
        <f t="shared" si="39"/>
        <v/>
      </c>
      <c r="O1245" s="17"/>
    </row>
    <row r="1246" spans="1:15" x14ac:dyDescent="0.3">
      <c r="A1246" s="17"/>
      <c r="B1246" s="17"/>
      <c r="C1246" s="20"/>
      <c r="D1246" s="17"/>
      <c r="E1246" s="17"/>
      <c r="F1246" s="20"/>
      <c r="G1246" s="17"/>
      <c r="H1246" s="21"/>
      <c r="I1246" s="21"/>
      <c r="J1246" s="18" t="str">
        <f>IF($A1246="","",SUMIFS(Issues!$D:$D,Issues!$B:$B,$A1246,Issues!$C:$C,$B1246))</f>
        <v/>
      </c>
      <c r="K1246" s="18" t="str">
        <f t="shared" si="38"/>
        <v/>
      </c>
      <c r="L1246" s="18" t="str">
        <f>IF(OR($A1246="",$C1246=""),"",$C1246-Settings!$B$4)</f>
        <v/>
      </c>
      <c r="M1246" s="18" t="str">
        <f>IF($A1246="","",IF(K1246&lt;=0,"Nil stock",IF($C1246="","OK",IF($C1246&lt;Settings!$B$4,"Expired",IF(L1246&lt;=Settings!$B$5,"Near expiry","OK")))))</f>
        <v/>
      </c>
      <c r="N1246" s="22" t="str">
        <f t="shared" si="39"/>
        <v/>
      </c>
      <c r="O1246" s="17"/>
    </row>
    <row r="1247" spans="1:15" x14ac:dyDescent="0.3">
      <c r="A1247" s="17"/>
      <c r="B1247" s="17"/>
      <c r="C1247" s="20"/>
      <c r="D1247" s="17"/>
      <c r="E1247" s="17"/>
      <c r="F1247" s="20"/>
      <c r="G1247" s="17"/>
      <c r="H1247" s="21"/>
      <c r="I1247" s="21"/>
      <c r="J1247" s="18" t="str">
        <f>IF($A1247="","",SUMIFS(Issues!$D:$D,Issues!$B:$B,$A1247,Issues!$C:$C,$B1247))</f>
        <v/>
      </c>
      <c r="K1247" s="18" t="str">
        <f t="shared" si="38"/>
        <v/>
      </c>
      <c r="L1247" s="18" t="str">
        <f>IF(OR($A1247="",$C1247=""),"",$C1247-Settings!$B$4)</f>
        <v/>
      </c>
      <c r="M1247" s="18" t="str">
        <f>IF($A1247="","",IF(K1247&lt;=0,"Nil stock",IF($C1247="","OK",IF($C1247&lt;Settings!$B$4,"Expired",IF(L1247&lt;=Settings!$B$5,"Near expiry","OK")))))</f>
        <v/>
      </c>
      <c r="N1247" s="22" t="str">
        <f t="shared" si="39"/>
        <v/>
      </c>
      <c r="O1247" s="17"/>
    </row>
    <row r="1248" spans="1:15" x14ac:dyDescent="0.3">
      <c r="A1248" s="17"/>
      <c r="B1248" s="17"/>
      <c r="C1248" s="20"/>
      <c r="D1248" s="17"/>
      <c r="E1248" s="17"/>
      <c r="F1248" s="20"/>
      <c r="G1248" s="17"/>
      <c r="H1248" s="21"/>
      <c r="I1248" s="21"/>
      <c r="J1248" s="18" t="str">
        <f>IF($A1248="","",SUMIFS(Issues!$D:$D,Issues!$B:$B,$A1248,Issues!$C:$C,$B1248))</f>
        <v/>
      </c>
      <c r="K1248" s="18" t="str">
        <f t="shared" si="38"/>
        <v/>
      </c>
      <c r="L1248" s="18" t="str">
        <f>IF(OR($A1248="",$C1248=""),"",$C1248-Settings!$B$4)</f>
        <v/>
      </c>
      <c r="M1248" s="18" t="str">
        <f>IF($A1248="","",IF(K1248&lt;=0,"Nil stock",IF($C1248="","OK",IF($C1248&lt;Settings!$B$4,"Expired",IF(L1248&lt;=Settings!$B$5,"Near expiry","OK")))))</f>
        <v/>
      </c>
      <c r="N1248" s="22" t="str">
        <f t="shared" si="39"/>
        <v/>
      </c>
      <c r="O1248" s="17"/>
    </row>
    <row r="1249" spans="1:15" x14ac:dyDescent="0.3">
      <c r="A1249" s="17"/>
      <c r="B1249" s="17"/>
      <c r="C1249" s="20"/>
      <c r="D1249" s="17"/>
      <c r="E1249" s="17"/>
      <c r="F1249" s="20"/>
      <c r="G1249" s="17"/>
      <c r="H1249" s="21"/>
      <c r="I1249" s="21"/>
      <c r="J1249" s="18" t="str">
        <f>IF($A1249="","",SUMIFS(Issues!$D:$D,Issues!$B:$B,$A1249,Issues!$C:$C,$B1249))</f>
        <v/>
      </c>
      <c r="K1249" s="18" t="str">
        <f t="shared" si="38"/>
        <v/>
      </c>
      <c r="L1249" s="18" t="str">
        <f>IF(OR($A1249="",$C1249=""),"",$C1249-Settings!$B$4)</f>
        <v/>
      </c>
      <c r="M1249" s="18" t="str">
        <f>IF($A1249="","",IF(K1249&lt;=0,"Nil stock",IF($C1249="","OK",IF($C1249&lt;Settings!$B$4,"Expired",IF(L1249&lt;=Settings!$B$5,"Near expiry","OK")))))</f>
        <v/>
      </c>
      <c r="N1249" s="22" t="str">
        <f t="shared" si="39"/>
        <v/>
      </c>
      <c r="O1249" s="17"/>
    </row>
    <row r="1250" spans="1:15" x14ac:dyDescent="0.3">
      <c r="A1250" s="17"/>
      <c r="B1250" s="17"/>
      <c r="C1250" s="20"/>
      <c r="D1250" s="17"/>
      <c r="E1250" s="17"/>
      <c r="F1250" s="20"/>
      <c r="G1250" s="17"/>
      <c r="H1250" s="21"/>
      <c r="I1250" s="21"/>
      <c r="J1250" s="18" t="str">
        <f>IF($A1250="","",SUMIFS(Issues!$D:$D,Issues!$B:$B,$A1250,Issues!$C:$C,$B1250))</f>
        <v/>
      </c>
      <c r="K1250" s="18" t="str">
        <f t="shared" si="38"/>
        <v/>
      </c>
      <c r="L1250" s="18" t="str">
        <f>IF(OR($A1250="",$C1250=""),"",$C1250-Settings!$B$4)</f>
        <v/>
      </c>
      <c r="M1250" s="18" t="str">
        <f>IF($A1250="","",IF(K1250&lt;=0,"Nil stock",IF($C1250="","OK",IF($C1250&lt;Settings!$B$4,"Expired",IF(L1250&lt;=Settings!$B$5,"Near expiry","OK")))))</f>
        <v/>
      </c>
      <c r="N1250" s="22" t="str">
        <f t="shared" si="39"/>
        <v/>
      </c>
      <c r="O1250" s="17"/>
    </row>
    <row r="1251" spans="1:15" x14ac:dyDescent="0.3">
      <c r="A1251" s="17"/>
      <c r="B1251" s="17"/>
      <c r="C1251" s="20"/>
      <c r="D1251" s="17"/>
      <c r="E1251" s="17"/>
      <c r="F1251" s="20"/>
      <c r="G1251" s="17"/>
      <c r="H1251" s="21"/>
      <c r="I1251" s="21"/>
      <c r="J1251" s="18" t="str">
        <f>IF($A1251="","",SUMIFS(Issues!$D:$D,Issues!$B:$B,$A1251,Issues!$C:$C,$B1251))</f>
        <v/>
      </c>
      <c r="K1251" s="18" t="str">
        <f t="shared" si="38"/>
        <v/>
      </c>
      <c r="L1251" s="18" t="str">
        <f>IF(OR($A1251="",$C1251=""),"",$C1251-Settings!$B$4)</f>
        <v/>
      </c>
      <c r="M1251" s="18" t="str">
        <f>IF($A1251="","",IF(K1251&lt;=0,"Nil stock",IF($C1251="","OK",IF($C1251&lt;Settings!$B$4,"Expired",IF(L1251&lt;=Settings!$B$5,"Near expiry","OK")))))</f>
        <v/>
      </c>
      <c r="N1251" s="22" t="str">
        <f t="shared" si="39"/>
        <v/>
      </c>
      <c r="O1251" s="17"/>
    </row>
    <row r="1252" spans="1:15" x14ac:dyDescent="0.3">
      <c r="A1252" s="17"/>
      <c r="B1252" s="17"/>
      <c r="C1252" s="20"/>
      <c r="D1252" s="17"/>
      <c r="E1252" s="17"/>
      <c r="F1252" s="20"/>
      <c r="G1252" s="17"/>
      <c r="H1252" s="21"/>
      <c r="I1252" s="21"/>
      <c r="J1252" s="18" t="str">
        <f>IF($A1252="","",SUMIFS(Issues!$D:$D,Issues!$B:$B,$A1252,Issues!$C:$C,$B1252))</f>
        <v/>
      </c>
      <c r="K1252" s="18" t="str">
        <f t="shared" si="38"/>
        <v/>
      </c>
      <c r="L1252" s="18" t="str">
        <f>IF(OR($A1252="",$C1252=""),"",$C1252-Settings!$B$4)</f>
        <v/>
      </c>
      <c r="M1252" s="18" t="str">
        <f>IF($A1252="","",IF(K1252&lt;=0,"Nil stock",IF($C1252="","OK",IF($C1252&lt;Settings!$B$4,"Expired",IF(L1252&lt;=Settings!$B$5,"Near expiry","OK")))))</f>
        <v/>
      </c>
      <c r="N1252" s="22" t="str">
        <f t="shared" si="39"/>
        <v/>
      </c>
      <c r="O1252" s="17"/>
    </row>
    <row r="1253" spans="1:15" x14ac:dyDescent="0.3">
      <c r="A1253" s="17"/>
      <c r="B1253" s="17"/>
      <c r="C1253" s="20"/>
      <c r="D1253" s="17"/>
      <c r="E1253" s="17"/>
      <c r="F1253" s="20"/>
      <c r="G1253" s="17"/>
      <c r="H1253" s="21"/>
      <c r="I1253" s="21"/>
      <c r="J1253" s="18" t="str">
        <f>IF($A1253="","",SUMIFS(Issues!$D:$D,Issues!$B:$B,$A1253,Issues!$C:$C,$B1253))</f>
        <v/>
      </c>
      <c r="K1253" s="18" t="str">
        <f t="shared" si="38"/>
        <v/>
      </c>
      <c r="L1253" s="18" t="str">
        <f>IF(OR($A1253="",$C1253=""),"",$C1253-Settings!$B$4)</f>
        <v/>
      </c>
      <c r="M1253" s="18" t="str">
        <f>IF($A1253="","",IF(K1253&lt;=0,"Nil stock",IF($C1253="","OK",IF($C1253&lt;Settings!$B$4,"Expired",IF(L1253&lt;=Settings!$B$5,"Near expiry","OK")))))</f>
        <v/>
      </c>
      <c r="N1253" s="22" t="str">
        <f t="shared" si="39"/>
        <v/>
      </c>
      <c r="O1253" s="17"/>
    </row>
    <row r="1254" spans="1:15" x14ac:dyDescent="0.3">
      <c r="A1254" s="17"/>
      <c r="B1254" s="17"/>
      <c r="C1254" s="20"/>
      <c r="D1254" s="17"/>
      <c r="E1254" s="17"/>
      <c r="F1254" s="20"/>
      <c r="G1254" s="17"/>
      <c r="H1254" s="21"/>
      <c r="I1254" s="21"/>
      <c r="J1254" s="18" t="str">
        <f>IF($A1254="","",SUMIFS(Issues!$D:$D,Issues!$B:$B,$A1254,Issues!$C:$C,$B1254))</f>
        <v/>
      </c>
      <c r="K1254" s="18" t="str">
        <f t="shared" si="38"/>
        <v/>
      </c>
      <c r="L1254" s="18" t="str">
        <f>IF(OR($A1254="",$C1254=""),"",$C1254-Settings!$B$4)</f>
        <v/>
      </c>
      <c r="M1254" s="18" t="str">
        <f>IF($A1254="","",IF(K1254&lt;=0,"Nil stock",IF($C1254="","OK",IF($C1254&lt;Settings!$B$4,"Expired",IF(L1254&lt;=Settings!$B$5,"Near expiry","OK")))))</f>
        <v/>
      </c>
      <c r="N1254" s="22" t="str">
        <f t="shared" si="39"/>
        <v/>
      </c>
      <c r="O1254" s="17"/>
    </row>
    <row r="1255" spans="1:15" x14ac:dyDescent="0.3">
      <c r="A1255" s="17"/>
      <c r="B1255" s="17"/>
      <c r="C1255" s="20"/>
      <c r="D1255" s="17"/>
      <c r="E1255" s="17"/>
      <c r="F1255" s="20"/>
      <c r="G1255" s="17"/>
      <c r="H1255" s="21"/>
      <c r="I1255" s="21"/>
      <c r="J1255" s="18" t="str">
        <f>IF($A1255="","",SUMIFS(Issues!$D:$D,Issues!$B:$B,$A1255,Issues!$C:$C,$B1255))</f>
        <v/>
      </c>
      <c r="K1255" s="18" t="str">
        <f t="shared" si="38"/>
        <v/>
      </c>
      <c r="L1255" s="18" t="str">
        <f>IF(OR($A1255="",$C1255=""),"",$C1255-Settings!$B$4)</f>
        <v/>
      </c>
      <c r="M1255" s="18" t="str">
        <f>IF($A1255="","",IF(K1255&lt;=0,"Nil stock",IF($C1255="","OK",IF($C1255&lt;Settings!$B$4,"Expired",IF(L1255&lt;=Settings!$B$5,"Near expiry","OK")))))</f>
        <v/>
      </c>
      <c r="N1255" s="22" t="str">
        <f t="shared" si="39"/>
        <v/>
      </c>
      <c r="O1255" s="17"/>
    </row>
    <row r="1256" spans="1:15" x14ac:dyDescent="0.3">
      <c r="A1256" s="17"/>
      <c r="B1256" s="17"/>
      <c r="C1256" s="20"/>
      <c r="D1256" s="17"/>
      <c r="E1256" s="17"/>
      <c r="F1256" s="20"/>
      <c r="G1256" s="17"/>
      <c r="H1256" s="21"/>
      <c r="I1256" s="21"/>
      <c r="J1256" s="18" t="str">
        <f>IF($A1256="","",SUMIFS(Issues!$D:$D,Issues!$B:$B,$A1256,Issues!$C:$C,$B1256))</f>
        <v/>
      </c>
      <c r="K1256" s="18" t="str">
        <f t="shared" si="38"/>
        <v/>
      </c>
      <c r="L1256" s="18" t="str">
        <f>IF(OR($A1256="",$C1256=""),"",$C1256-Settings!$B$4)</f>
        <v/>
      </c>
      <c r="M1256" s="18" t="str">
        <f>IF($A1256="","",IF(K1256&lt;=0,"Nil stock",IF($C1256="","OK",IF($C1256&lt;Settings!$B$4,"Expired",IF(L1256&lt;=Settings!$B$5,"Near expiry","OK")))))</f>
        <v/>
      </c>
      <c r="N1256" s="22" t="str">
        <f t="shared" si="39"/>
        <v/>
      </c>
      <c r="O1256" s="17"/>
    </row>
    <row r="1257" spans="1:15" x14ac:dyDescent="0.3">
      <c r="A1257" s="17"/>
      <c r="B1257" s="17"/>
      <c r="C1257" s="20"/>
      <c r="D1257" s="17"/>
      <c r="E1257" s="17"/>
      <c r="F1257" s="20"/>
      <c r="G1257" s="17"/>
      <c r="H1257" s="21"/>
      <c r="I1257" s="21"/>
      <c r="J1257" s="18" t="str">
        <f>IF($A1257="","",SUMIFS(Issues!$D:$D,Issues!$B:$B,$A1257,Issues!$C:$C,$B1257))</f>
        <v/>
      </c>
      <c r="K1257" s="18" t="str">
        <f t="shared" si="38"/>
        <v/>
      </c>
      <c r="L1257" s="18" t="str">
        <f>IF(OR($A1257="",$C1257=""),"",$C1257-Settings!$B$4)</f>
        <v/>
      </c>
      <c r="M1257" s="18" t="str">
        <f>IF($A1257="","",IF(K1257&lt;=0,"Nil stock",IF($C1257="","OK",IF($C1257&lt;Settings!$B$4,"Expired",IF(L1257&lt;=Settings!$B$5,"Near expiry","OK")))))</f>
        <v/>
      </c>
      <c r="N1257" s="22" t="str">
        <f t="shared" si="39"/>
        <v/>
      </c>
      <c r="O1257" s="17"/>
    </row>
    <row r="1258" spans="1:15" x14ac:dyDescent="0.3">
      <c r="A1258" s="17"/>
      <c r="B1258" s="17"/>
      <c r="C1258" s="20"/>
      <c r="D1258" s="17"/>
      <c r="E1258" s="17"/>
      <c r="F1258" s="20"/>
      <c r="G1258" s="17"/>
      <c r="H1258" s="21"/>
      <c r="I1258" s="21"/>
      <c r="J1258" s="18" t="str">
        <f>IF($A1258="","",SUMIFS(Issues!$D:$D,Issues!$B:$B,$A1258,Issues!$C:$C,$B1258))</f>
        <v/>
      </c>
      <c r="K1258" s="18" t="str">
        <f t="shared" si="38"/>
        <v/>
      </c>
      <c r="L1258" s="18" t="str">
        <f>IF(OR($A1258="",$C1258=""),"",$C1258-Settings!$B$4)</f>
        <v/>
      </c>
      <c r="M1258" s="18" t="str">
        <f>IF($A1258="","",IF(K1258&lt;=0,"Nil stock",IF($C1258="","OK",IF($C1258&lt;Settings!$B$4,"Expired",IF(L1258&lt;=Settings!$B$5,"Near expiry","OK")))))</f>
        <v/>
      </c>
      <c r="N1258" s="22" t="str">
        <f t="shared" si="39"/>
        <v/>
      </c>
      <c r="O1258" s="17"/>
    </row>
    <row r="1259" spans="1:15" x14ac:dyDescent="0.3">
      <c r="A1259" s="17"/>
      <c r="B1259" s="17"/>
      <c r="C1259" s="20"/>
      <c r="D1259" s="17"/>
      <c r="E1259" s="17"/>
      <c r="F1259" s="20"/>
      <c r="G1259" s="17"/>
      <c r="H1259" s="21"/>
      <c r="I1259" s="21"/>
      <c r="J1259" s="18" t="str">
        <f>IF($A1259="","",SUMIFS(Issues!$D:$D,Issues!$B:$B,$A1259,Issues!$C:$C,$B1259))</f>
        <v/>
      </c>
      <c r="K1259" s="18" t="str">
        <f t="shared" si="38"/>
        <v/>
      </c>
      <c r="L1259" s="18" t="str">
        <f>IF(OR($A1259="",$C1259=""),"",$C1259-Settings!$B$4)</f>
        <v/>
      </c>
      <c r="M1259" s="18" t="str">
        <f>IF($A1259="","",IF(K1259&lt;=0,"Nil stock",IF($C1259="","OK",IF($C1259&lt;Settings!$B$4,"Expired",IF(L1259&lt;=Settings!$B$5,"Near expiry","OK")))))</f>
        <v/>
      </c>
      <c r="N1259" s="22" t="str">
        <f t="shared" si="39"/>
        <v/>
      </c>
      <c r="O1259" s="17"/>
    </row>
    <row r="1260" spans="1:15" x14ac:dyDescent="0.3">
      <c r="A1260" s="17"/>
      <c r="B1260" s="17"/>
      <c r="C1260" s="20"/>
      <c r="D1260" s="17"/>
      <c r="E1260" s="17"/>
      <c r="F1260" s="20"/>
      <c r="G1260" s="17"/>
      <c r="H1260" s="21"/>
      <c r="I1260" s="21"/>
      <c r="J1260" s="18" t="str">
        <f>IF($A1260="","",SUMIFS(Issues!$D:$D,Issues!$B:$B,$A1260,Issues!$C:$C,$B1260))</f>
        <v/>
      </c>
      <c r="K1260" s="18" t="str">
        <f t="shared" si="38"/>
        <v/>
      </c>
      <c r="L1260" s="18" t="str">
        <f>IF(OR($A1260="",$C1260=""),"",$C1260-Settings!$B$4)</f>
        <v/>
      </c>
      <c r="M1260" s="18" t="str">
        <f>IF($A1260="","",IF(K1260&lt;=0,"Nil stock",IF($C1260="","OK",IF($C1260&lt;Settings!$B$4,"Expired",IF(L1260&lt;=Settings!$B$5,"Near expiry","OK")))))</f>
        <v/>
      </c>
      <c r="N1260" s="22" t="str">
        <f t="shared" si="39"/>
        <v/>
      </c>
      <c r="O1260" s="17"/>
    </row>
    <row r="1261" spans="1:15" x14ac:dyDescent="0.3">
      <c r="A1261" s="17"/>
      <c r="B1261" s="17"/>
      <c r="C1261" s="20"/>
      <c r="D1261" s="17"/>
      <c r="E1261" s="17"/>
      <c r="F1261" s="20"/>
      <c r="G1261" s="17"/>
      <c r="H1261" s="21"/>
      <c r="I1261" s="21"/>
      <c r="J1261" s="18" t="str">
        <f>IF($A1261="","",SUMIFS(Issues!$D:$D,Issues!$B:$B,$A1261,Issues!$C:$C,$B1261))</f>
        <v/>
      </c>
      <c r="K1261" s="18" t="str">
        <f t="shared" si="38"/>
        <v/>
      </c>
      <c r="L1261" s="18" t="str">
        <f>IF(OR($A1261="",$C1261=""),"",$C1261-Settings!$B$4)</f>
        <v/>
      </c>
      <c r="M1261" s="18" t="str">
        <f>IF($A1261="","",IF(K1261&lt;=0,"Nil stock",IF($C1261="","OK",IF($C1261&lt;Settings!$B$4,"Expired",IF(L1261&lt;=Settings!$B$5,"Near expiry","OK")))))</f>
        <v/>
      </c>
      <c r="N1261" s="22" t="str">
        <f t="shared" si="39"/>
        <v/>
      </c>
      <c r="O1261" s="17"/>
    </row>
    <row r="1262" spans="1:15" x14ac:dyDescent="0.3">
      <c r="A1262" s="17"/>
      <c r="B1262" s="17"/>
      <c r="C1262" s="20"/>
      <c r="D1262" s="17"/>
      <c r="E1262" s="17"/>
      <c r="F1262" s="20"/>
      <c r="G1262" s="17"/>
      <c r="H1262" s="21"/>
      <c r="I1262" s="21"/>
      <c r="J1262" s="18" t="str">
        <f>IF($A1262="","",SUMIFS(Issues!$D:$D,Issues!$B:$B,$A1262,Issues!$C:$C,$B1262))</f>
        <v/>
      </c>
      <c r="K1262" s="18" t="str">
        <f t="shared" si="38"/>
        <v/>
      </c>
      <c r="L1262" s="18" t="str">
        <f>IF(OR($A1262="",$C1262=""),"",$C1262-Settings!$B$4)</f>
        <v/>
      </c>
      <c r="M1262" s="18" t="str">
        <f>IF($A1262="","",IF(K1262&lt;=0,"Nil stock",IF($C1262="","OK",IF($C1262&lt;Settings!$B$4,"Expired",IF(L1262&lt;=Settings!$B$5,"Near expiry","OK")))))</f>
        <v/>
      </c>
      <c r="N1262" s="22" t="str">
        <f t="shared" si="39"/>
        <v/>
      </c>
      <c r="O1262" s="17"/>
    </row>
    <row r="1263" spans="1:15" x14ac:dyDescent="0.3">
      <c r="A1263" s="17"/>
      <c r="B1263" s="17"/>
      <c r="C1263" s="20"/>
      <c r="D1263" s="17"/>
      <c r="E1263" s="17"/>
      <c r="F1263" s="20"/>
      <c r="G1263" s="17"/>
      <c r="H1263" s="21"/>
      <c r="I1263" s="21"/>
      <c r="J1263" s="18" t="str">
        <f>IF($A1263="","",SUMIFS(Issues!$D:$D,Issues!$B:$B,$A1263,Issues!$C:$C,$B1263))</f>
        <v/>
      </c>
      <c r="K1263" s="18" t="str">
        <f t="shared" si="38"/>
        <v/>
      </c>
      <c r="L1263" s="18" t="str">
        <f>IF(OR($A1263="",$C1263=""),"",$C1263-Settings!$B$4)</f>
        <v/>
      </c>
      <c r="M1263" s="18" t="str">
        <f>IF($A1263="","",IF(K1263&lt;=0,"Nil stock",IF($C1263="","OK",IF($C1263&lt;Settings!$B$4,"Expired",IF(L1263&lt;=Settings!$B$5,"Near expiry","OK")))))</f>
        <v/>
      </c>
      <c r="N1263" s="22" t="str">
        <f t="shared" si="39"/>
        <v/>
      </c>
      <c r="O1263" s="17"/>
    </row>
    <row r="1264" spans="1:15" x14ac:dyDescent="0.3">
      <c r="A1264" s="17"/>
      <c r="B1264" s="17"/>
      <c r="C1264" s="20"/>
      <c r="D1264" s="17"/>
      <c r="E1264" s="17"/>
      <c r="F1264" s="20"/>
      <c r="G1264" s="17"/>
      <c r="H1264" s="21"/>
      <c r="I1264" s="21"/>
      <c r="J1264" s="18" t="str">
        <f>IF($A1264="","",SUMIFS(Issues!$D:$D,Issues!$B:$B,$A1264,Issues!$C:$C,$B1264))</f>
        <v/>
      </c>
      <c r="K1264" s="18" t="str">
        <f t="shared" si="38"/>
        <v/>
      </c>
      <c r="L1264" s="18" t="str">
        <f>IF(OR($A1264="",$C1264=""),"",$C1264-Settings!$B$4)</f>
        <v/>
      </c>
      <c r="M1264" s="18" t="str">
        <f>IF($A1264="","",IF(K1264&lt;=0,"Nil stock",IF($C1264="","OK",IF($C1264&lt;Settings!$B$4,"Expired",IF(L1264&lt;=Settings!$B$5,"Near expiry","OK")))))</f>
        <v/>
      </c>
      <c r="N1264" s="22" t="str">
        <f t="shared" si="39"/>
        <v/>
      </c>
      <c r="O1264" s="17"/>
    </row>
    <row r="1265" spans="1:15" x14ac:dyDescent="0.3">
      <c r="A1265" s="17"/>
      <c r="B1265" s="17"/>
      <c r="C1265" s="20"/>
      <c r="D1265" s="17"/>
      <c r="E1265" s="17"/>
      <c r="F1265" s="20"/>
      <c r="G1265" s="17"/>
      <c r="H1265" s="21"/>
      <c r="I1265" s="21"/>
      <c r="J1265" s="18" t="str">
        <f>IF($A1265="","",SUMIFS(Issues!$D:$D,Issues!$B:$B,$A1265,Issues!$C:$C,$B1265))</f>
        <v/>
      </c>
      <c r="K1265" s="18" t="str">
        <f t="shared" si="38"/>
        <v/>
      </c>
      <c r="L1265" s="18" t="str">
        <f>IF(OR($A1265="",$C1265=""),"",$C1265-Settings!$B$4)</f>
        <v/>
      </c>
      <c r="M1265" s="18" t="str">
        <f>IF($A1265="","",IF(K1265&lt;=0,"Nil stock",IF($C1265="","OK",IF($C1265&lt;Settings!$B$4,"Expired",IF(L1265&lt;=Settings!$B$5,"Near expiry","OK")))))</f>
        <v/>
      </c>
      <c r="N1265" s="22" t="str">
        <f t="shared" si="39"/>
        <v/>
      </c>
      <c r="O1265" s="17"/>
    </row>
    <row r="1266" spans="1:15" x14ac:dyDescent="0.3">
      <c r="A1266" s="17"/>
      <c r="B1266" s="17"/>
      <c r="C1266" s="20"/>
      <c r="D1266" s="17"/>
      <c r="E1266" s="17"/>
      <c r="F1266" s="20"/>
      <c r="G1266" s="17"/>
      <c r="H1266" s="21"/>
      <c r="I1266" s="21"/>
      <c r="J1266" s="18" t="str">
        <f>IF($A1266="","",SUMIFS(Issues!$D:$D,Issues!$B:$B,$A1266,Issues!$C:$C,$B1266))</f>
        <v/>
      </c>
      <c r="K1266" s="18" t="str">
        <f t="shared" si="38"/>
        <v/>
      </c>
      <c r="L1266" s="18" t="str">
        <f>IF(OR($A1266="",$C1266=""),"",$C1266-Settings!$B$4)</f>
        <v/>
      </c>
      <c r="M1266" s="18" t="str">
        <f>IF($A1266="","",IF(K1266&lt;=0,"Nil stock",IF($C1266="","OK",IF($C1266&lt;Settings!$B$4,"Expired",IF(L1266&lt;=Settings!$B$5,"Near expiry","OK")))))</f>
        <v/>
      </c>
      <c r="N1266" s="22" t="str">
        <f t="shared" si="39"/>
        <v/>
      </c>
      <c r="O1266" s="17"/>
    </row>
    <row r="1267" spans="1:15" x14ac:dyDescent="0.3">
      <c r="A1267" s="17"/>
      <c r="B1267" s="17"/>
      <c r="C1267" s="20"/>
      <c r="D1267" s="17"/>
      <c r="E1267" s="17"/>
      <c r="F1267" s="20"/>
      <c r="G1267" s="17"/>
      <c r="H1267" s="21"/>
      <c r="I1267" s="21"/>
      <c r="J1267" s="18" t="str">
        <f>IF($A1267="","",SUMIFS(Issues!$D:$D,Issues!$B:$B,$A1267,Issues!$C:$C,$B1267))</f>
        <v/>
      </c>
      <c r="K1267" s="18" t="str">
        <f t="shared" si="38"/>
        <v/>
      </c>
      <c r="L1267" s="18" t="str">
        <f>IF(OR($A1267="",$C1267=""),"",$C1267-Settings!$B$4)</f>
        <v/>
      </c>
      <c r="M1267" s="18" t="str">
        <f>IF($A1267="","",IF(K1267&lt;=0,"Nil stock",IF($C1267="","OK",IF($C1267&lt;Settings!$B$4,"Expired",IF(L1267&lt;=Settings!$B$5,"Near expiry","OK")))))</f>
        <v/>
      </c>
      <c r="N1267" s="22" t="str">
        <f t="shared" si="39"/>
        <v/>
      </c>
      <c r="O1267" s="17"/>
    </row>
    <row r="1268" spans="1:15" x14ac:dyDescent="0.3">
      <c r="A1268" s="17"/>
      <c r="B1268" s="17"/>
      <c r="C1268" s="20"/>
      <c r="D1268" s="17"/>
      <c r="E1268" s="17"/>
      <c r="F1268" s="20"/>
      <c r="G1268" s="17"/>
      <c r="H1268" s="21"/>
      <c r="I1268" s="21"/>
      <c r="J1268" s="18" t="str">
        <f>IF($A1268="","",SUMIFS(Issues!$D:$D,Issues!$B:$B,$A1268,Issues!$C:$C,$B1268))</f>
        <v/>
      </c>
      <c r="K1268" s="18" t="str">
        <f t="shared" si="38"/>
        <v/>
      </c>
      <c r="L1268" s="18" t="str">
        <f>IF(OR($A1268="",$C1268=""),"",$C1268-Settings!$B$4)</f>
        <v/>
      </c>
      <c r="M1268" s="18" t="str">
        <f>IF($A1268="","",IF(K1268&lt;=0,"Nil stock",IF($C1268="","OK",IF($C1268&lt;Settings!$B$4,"Expired",IF(L1268&lt;=Settings!$B$5,"Near expiry","OK")))))</f>
        <v/>
      </c>
      <c r="N1268" s="22" t="str">
        <f t="shared" si="39"/>
        <v/>
      </c>
      <c r="O1268" s="17"/>
    </row>
    <row r="1269" spans="1:15" x14ac:dyDescent="0.3">
      <c r="A1269" s="17"/>
      <c r="B1269" s="17"/>
      <c r="C1269" s="20"/>
      <c r="D1269" s="17"/>
      <c r="E1269" s="17"/>
      <c r="F1269" s="20"/>
      <c r="G1269" s="17"/>
      <c r="H1269" s="21"/>
      <c r="I1269" s="21"/>
      <c r="J1269" s="18" t="str">
        <f>IF($A1269="","",SUMIFS(Issues!$D:$D,Issues!$B:$B,$A1269,Issues!$C:$C,$B1269))</f>
        <v/>
      </c>
      <c r="K1269" s="18" t="str">
        <f t="shared" si="38"/>
        <v/>
      </c>
      <c r="L1269" s="18" t="str">
        <f>IF(OR($A1269="",$C1269=""),"",$C1269-Settings!$B$4)</f>
        <v/>
      </c>
      <c r="M1269" s="18" t="str">
        <f>IF($A1269="","",IF(K1269&lt;=0,"Nil stock",IF($C1269="","OK",IF($C1269&lt;Settings!$B$4,"Expired",IF(L1269&lt;=Settings!$B$5,"Near expiry","OK")))))</f>
        <v/>
      </c>
      <c r="N1269" s="22" t="str">
        <f t="shared" si="39"/>
        <v/>
      </c>
      <c r="O1269" s="17"/>
    </row>
    <row r="1270" spans="1:15" x14ac:dyDescent="0.3">
      <c r="A1270" s="17"/>
      <c r="B1270" s="17"/>
      <c r="C1270" s="20"/>
      <c r="D1270" s="17"/>
      <c r="E1270" s="17"/>
      <c r="F1270" s="20"/>
      <c r="G1270" s="17"/>
      <c r="H1270" s="21"/>
      <c r="I1270" s="21"/>
      <c r="J1270" s="18" t="str">
        <f>IF($A1270="","",SUMIFS(Issues!$D:$D,Issues!$B:$B,$A1270,Issues!$C:$C,$B1270))</f>
        <v/>
      </c>
      <c r="K1270" s="18" t="str">
        <f t="shared" si="38"/>
        <v/>
      </c>
      <c r="L1270" s="18" t="str">
        <f>IF(OR($A1270="",$C1270=""),"",$C1270-Settings!$B$4)</f>
        <v/>
      </c>
      <c r="M1270" s="18" t="str">
        <f>IF($A1270="","",IF(K1270&lt;=0,"Nil stock",IF($C1270="","OK",IF($C1270&lt;Settings!$B$4,"Expired",IF(L1270&lt;=Settings!$B$5,"Near expiry","OK")))))</f>
        <v/>
      </c>
      <c r="N1270" s="22" t="str">
        <f t="shared" si="39"/>
        <v/>
      </c>
      <c r="O1270" s="17"/>
    </row>
    <row r="1271" spans="1:15" x14ac:dyDescent="0.3">
      <c r="A1271" s="17"/>
      <c r="B1271" s="17"/>
      <c r="C1271" s="20"/>
      <c r="D1271" s="17"/>
      <c r="E1271" s="17"/>
      <c r="F1271" s="20"/>
      <c r="G1271" s="17"/>
      <c r="H1271" s="21"/>
      <c r="I1271" s="21"/>
      <c r="J1271" s="18" t="str">
        <f>IF($A1271="","",SUMIFS(Issues!$D:$D,Issues!$B:$B,$A1271,Issues!$C:$C,$B1271))</f>
        <v/>
      </c>
      <c r="K1271" s="18" t="str">
        <f t="shared" si="38"/>
        <v/>
      </c>
      <c r="L1271" s="18" t="str">
        <f>IF(OR($A1271="",$C1271=""),"",$C1271-Settings!$B$4)</f>
        <v/>
      </c>
      <c r="M1271" s="18" t="str">
        <f>IF($A1271="","",IF(K1271&lt;=0,"Nil stock",IF($C1271="","OK",IF($C1271&lt;Settings!$B$4,"Expired",IF(L1271&lt;=Settings!$B$5,"Near expiry","OK")))))</f>
        <v/>
      </c>
      <c r="N1271" s="22" t="str">
        <f t="shared" si="39"/>
        <v/>
      </c>
      <c r="O1271" s="17"/>
    </row>
    <row r="1272" spans="1:15" x14ac:dyDescent="0.3">
      <c r="A1272" s="17"/>
      <c r="B1272" s="17"/>
      <c r="C1272" s="20"/>
      <c r="D1272" s="17"/>
      <c r="E1272" s="17"/>
      <c r="F1272" s="20"/>
      <c r="G1272" s="17"/>
      <c r="H1272" s="21"/>
      <c r="I1272" s="21"/>
      <c r="J1272" s="18" t="str">
        <f>IF($A1272="","",SUMIFS(Issues!$D:$D,Issues!$B:$B,$A1272,Issues!$C:$C,$B1272))</f>
        <v/>
      </c>
      <c r="K1272" s="18" t="str">
        <f t="shared" si="38"/>
        <v/>
      </c>
      <c r="L1272" s="18" t="str">
        <f>IF(OR($A1272="",$C1272=""),"",$C1272-Settings!$B$4)</f>
        <v/>
      </c>
      <c r="M1272" s="18" t="str">
        <f>IF($A1272="","",IF(K1272&lt;=0,"Nil stock",IF($C1272="","OK",IF($C1272&lt;Settings!$B$4,"Expired",IF(L1272&lt;=Settings!$B$5,"Near expiry","OK")))))</f>
        <v/>
      </c>
      <c r="N1272" s="22" t="str">
        <f t="shared" si="39"/>
        <v/>
      </c>
      <c r="O1272" s="17"/>
    </row>
    <row r="1273" spans="1:15" x14ac:dyDescent="0.3">
      <c r="A1273" s="17"/>
      <c r="B1273" s="17"/>
      <c r="C1273" s="20"/>
      <c r="D1273" s="17"/>
      <c r="E1273" s="17"/>
      <c r="F1273" s="20"/>
      <c r="G1273" s="17"/>
      <c r="H1273" s="21"/>
      <c r="I1273" s="21"/>
      <c r="J1273" s="18" t="str">
        <f>IF($A1273="","",SUMIFS(Issues!$D:$D,Issues!$B:$B,$A1273,Issues!$C:$C,$B1273))</f>
        <v/>
      </c>
      <c r="K1273" s="18" t="str">
        <f t="shared" si="38"/>
        <v/>
      </c>
      <c r="L1273" s="18" t="str">
        <f>IF(OR($A1273="",$C1273=""),"",$C1273-Settings!$B$4)</f>
        <v/>
      </c>
      <c r="M1273" s="18" t="str">
        <f>IF($A1273="","",IF(K1273&lt;=0,"Nil stock",IF($C1273="","OK",IF($C1273&lt;Settings!$B$4,"Expired",IF(L1273&lt;=Settings!$B$5,"Near expiry","OK")))))</f>
        <v/>
      </c>
      <c r="N1273" s="22" t="str">
        <f t="shared" si="39"/>
        <v/>
      </c>
      <c r="O1273" s="17"/>
    </row>
    <row r="1274" spans="1:15" x14ac:dyDescent="0.3">
      <c r="A1274" s="17"/>
      <c r="B1274" s="17"/>
      <c r="C1274" s="20"/>
      <c r="D1274" s="17"/>
      <c r="E1274" s="17"/>
      <c r="F1274" s="20"/>
      <c r="G1274" s="17"/>
      <c r="H1274" s="21"/>
      <c r="I1274" s="21"/>
      <c r="J1274" s="18" t="str">
        <f>IF($A1274="","",SUMIFS(Issues!$D:$D,Issues!$B:$B,$A1274,Issues!$C:$C,$B1274))</f>
        <v/>
      </c>
      <c r="K1274" s="18" t="str">
        <f t="shared" si="38"/>
        <v/>
      </c>
      <c r="L1274" s="18" t="str">
        <f>IF(OR($A1274="",$C1274=""),"",$C1274-Settings!$B$4)</f>
        <v/>
      </c>
      <c r="M1274" s="18" t="str">
        <f>IF($A1274="","",IF(K1274&lt;=0,"Nil stock",IF($C1274="","OK",IF($C1274&lt;Settings!$B$4,"Expired",IF(L1274&lt;=Settings!$B$5,"Near expiry","OK")))))</f>
        <v/>
      </c>
      <c r="N1274" s="22" t="str">
        <f t="shared" si="39"/>
        <v/>
      </c>
      <c r="O1274" s="17"/>
    </row>
    <row r="1275" spans="1:15" x14ac:dyDescent="0.3">
      <c r="A1275" s="17"/>
      <c r="B1275" s="17"/>
      <c r="C1275" s="20"/>
      <c r="D1275" s="17"/>
      <c r="E1275" s="17"/>
      <c r="F1275" s="20"/>
      <c r="G1275" s="17"/>
      <c r="H1275" s="21"/>
      <c r="I1275" s="21"/>
      <c r="J1275" s="18" t="str">
        <f>IF($A1275="","",SUMIFS(Issues!$D:$D,Issues!$B:$B,$A1275,Issues!$C:$C,$B1275))</f>
        <v/>
      </c>
      <c r="K1275" s="18" t="str">
        <f t="shared" si="38"/>
        <v/>
      </c>
      <c r="L1275" s="18" t="str">
        <f>IF(OR($A1275="",$C1275=""),"",$C1275-Settings!$B$4)</f>
        <v/>
      </c>
      <c r="M1275" s="18" t="str">
        <f>IF($A1275="","",IF(K1275&lt;=0,"Nil stock",IF($C1275="","OK",IF($C1275&lt;Settings!$B$4,"Expired",IF(L1275&lt;=Settings!$B$5,"Near expiry","OK")))))</f>
        <v/>
      </c>
      <c r="N1275" s="22" t="str">
        <f t="shared" si="39"/>
        <v/>
      </c>
      <c r="O1275" s="17"/>
    </row>
    <row r="1276" spans="1:15" x14ac:dyDescent="0.3">
      <c r="A1276" s="17"/>
      <c r="B1276" s="17"/>
      <c r="C1276" s="20"/>
      <c r="D1276" s="17"/>
      <c r="E1276" s="17"/>
      <c r="F1276" s="20"/>
      <c r="G1276" s="17"/>
      <c r="H1276" s="21"/>
      <c r="I1276" s="21"/>
      <c r="J1276" s="18" t="str">
        <f>IF($A1276="","",SUMIFS(Issues!$D:$D,Issues!$B:$B,$A1276,Issues!$C:$C,$B1276))</f>
        <v/>
      </c>
      <c r="K1276" s="18" t="str">
        <f t="shared" si="38"/>
        <v/>
      </c>
      <c r="L1276" s="18" t="str">
        <f>IF(OR($A1276="",$C1276=""),"",$C1276-Settings!$B$4)</f>
        <v/>
      </c>
      <c r="M1276" s="18" t="str">
        <f>IF($A1276="","",IF(K1276&lt;=0,"Nil stock",IF($C1276="","OK",IF($C1276&lt;Settings!$B$4,"Expired",IF(L1276&lt;=Settings!$B$5,"Near expiry","OK")))))</f>
        <v/>
      </c>
      <c r="N1276" s="22" t="str">
        <f t="shared" si="39"/>
        <v/>
      </c>
      <c r="O1276" s="17"/>
    </row>
    <row r="1277" spans="1:15" x14ac:dyDescent="0.3">
      <c r="A1277" s="17"/>
      <c r="B1277" s="17"/>
      <c r="C1277" s="20"/>
      <c r="D1277" s="17"/>
      <c r="E1277" s="17"/>
      <c r="F1277" s="20"/>
      <c r="G1277" s="17"/>
      <c r="H1277" s="21"/>
      <c r="I1277" s="21"/>
      <c r="J1277" s="18" t="str">
        <f>IF($A1277="","",SUMIFS(Issues!$D:$D,Issues!$B:$B,$A1277,Issues!$C:$C,$B1277))</f>
        <v/>
      </c>
      <c r="K1277" s="18" t="str">
        <f t="shared" si="38"/>
        <v/>
      </c>
      <c r="L1277" s="18" t="str">
        <f>IF(OR($A1277="",$C1277=""),"",$C1277-Settings!$B$4)</f>
        <v/>
      </c>
      <c r="M1277" s="18" t="str">
        <f>IF($A1277="","",IF(K1277&lt;=0,"Nil stock",IF($C1277="","OK",IF($C1277&lt;Settings!$B$4,"Expired",IF(L1277&lt;=Settings!$B$5,"Near expiry","OK")))))</f>
        <v/>
      </c>
      <c r="N1277" s="22" t="str">
        <f t="shared" si="39"/>
        <v/>
      </c>
      <c r="O1277" s="17"/>
    </row>
    <row r="1278" spans="1:15" x14ac:dyDescent="0.3">
      <c r="A1278" s="17"/>
      <c r="B1278" s="17"/>
      <c r="C1278" s="20"/>
      <c r="D1278" s="17"/>
      <c r="E1278" s="17"/>
      <c r="F1278" s="20"/>
      <c r="G1278" s="17"/>
      <c r="H1278" s="21"/>
      <c r="I1278" s="21"/>
      <c r="J1278" s="18" t="str">
        <f>IF($A1278="","",SUMIFS(Issues!$D:$D,Issues!$B:$B,$A1278,Issues!$C:$C,$B1278))</f>
        <v/>
      </c>
      <c r="K1278" s="18" t="str">
        <f t="shared" si="38"/>
        <v/>
      </c>
      <c r="L1278" s="18" t="str">
        <f>IF(OR($A1278="",$C1278=""),"",$C1278-Settings!$B$4)</f>
        <v/>
      </c>
      <c r="M1278" s="18" t="str">
        <f>IF($A1278="","",IF(K1278&lt;=0,"Nil stock",IF($C1278="","OK",IF($C1278&lt;Settings!$B$4,"Expired",IF(L1278&lt;=Settings!$B$5,"Near expiry","OK")))))</f>
        <v/>
      </c>
      <c r="N1278" s="22" t="str">
        <f t="shared" si="39"/>
        <v/>
      </c>
      <c r="O1278" s="17"/>
    </row>
    <row r="1279" spans="1:15" x14ac:dyDescent="0.3">
      <c r="A1279" s="17"/>
      <c r="B1279" s="17"/>
      <c r="C1279" s="20"/>
      <c r="D1279" s="17"/>
      <c r="E1279" s="17"/>
      <c r="F1279" s="20"/>
      <c r="G1279" s="17"/>
      <c r="H1279" s="21"/>
      <c r="I1279" s="21"/>
      <c r="J1279" s="18" t="str">
        <f>IF($A1279="","",SUMIFS(Issues!$D:$D,Issues!$B:$B,$A1279,Issues!$C:$C,$B1279))</f>
        <v/>
      </c>
      <c r="K1279" s="18" t="str">
        <f t="shared" si="38"/>
        <v/>
      </c>
      <c r="L1279" s="18" t="str">
        <f>IF(OR($A1279="",$C1279=""),"",$C1279-Settings!$B$4)</f>
        <v/>
      </c>
      <c r="M1279" s="18" t="str">
        <f>IF($A1279="","",IF(K1279&lt;=0,"Nil stock",IF($C1279="","OK",IF($C1279&lt;Settings!$B$4,"Expired",IF(L1279&lt;=Settings!$B$5,"Near expiry","OK")))))</f>
        <v/>
      </c>
      <c r="N1279" s="22" t="str">
        <f t="shared" si="39"/>
        <v/>
      </c>
      <c r="O1279" s="17"/>
    </row>
    <row r="1280" spans="1:15" x14ac:dyDescent="0.3">
      <c r="A1280" s="17"/>
      <c r="B1280" s="17"/>
      <c r="C1280" s="20"/>
      <c r="D1280" s="17"/>
      <c r="E1280" s="17"/>
      <c r="F1280" s="20"/>
      <c r="G1280" s="17"/>
      <c r="H1280" s="21"/>
      <c r="I1280" s="21"/>
      <c r="J1280" s="18" t="str">
        <f>IF($A1280="","",SUMIFS(Issues!$D:$D,Issues!$B:$B,$A1280,Issues!$C:$C,$B1280))</f>
        <v/>
      </c>
      <c r="K1280" s="18" t="str">
        <f t="shared" si="38"/>
        <v/>
      </c>
      <c r="L1280" s="18" t="str">
        <f>IF(OR($A1280="",$C1280=""),"",$C1280-Settings!$B$4)</f>
        <v/>
      </c>
      <c r="M1280" s="18" t="str">
        <f>IF($A1280="","",IF(K1280&lt;=0,"Nil stock",IF($C1280="","OK",IF($C1280&lt;Settings!$B$4,"Expired",IF(L1280&lt;=Settings!$B$5,"Near expiry","OK")))))</f>
        <v/>
      </c>
      <c r="N1280" s="22" t="str">
        <f t="shared" si="39"/>
        <v/>
      </c>
      <c r="O1280" s="17"/>
    </row>
    <row r="1281" spans="1:15" x14ac:dyDescent="0.3">
      <c r="A1281" s="17"/>
      <c r="B1281" s="17"/>
      <c r="C1281" s="20"/>
      <c r="D1281" s="17"/>
      <c r="E1281" s="17"/>
      <c r="F1281" s="20"/>
      <c r="G1281" s="17"/>
      <c r="H1281" s="21"/>
      <c r="I1281" s="21"/>
      <c r="J1281" s="18" t="str">
        <f>IF($A1281="","",SUMIFS(Issues!$D:$D,Issues!$B:$B,$A1281,Issues!$C:$C,$B1281))</f>
        <v/>
      </c>
      <c r="K1281" s="18" t="str">
        <f t="shared" si="38"/>
        <v/>
      </c>
      <c r="L1281" s="18" t="str">
        <f>IF(OR($A1281="",$C1281=""),"",$C1281-Settings!$B$4)</f>
        <v/>
      </c>
      <c r="M1281" s="18" t="str">
        <f>IF($A1281="","",IF(K1281&lt;=0,"Nil stock",IF($C1281="","OK",IF($C1281&lt;Settings!$B$4,"Expired",IF(L1281&lt;=Settings!$B$5,"Near expiry","OK")))))</f>
        <v/>
      </c>
      <c r="N1281" s="22" t="str">
        <f t="shared" si="39"/>
        <v/>
      </c>
      <c r="O1281" s="17"/>
    </row>
    <row r="1282" spans="1:15" x14ac:dyDescent="0.3">
      <c r="A1282" s="17"/>
      <c r="B1282" s="17"/>
      <c r="C1282" s="20"/>
      <c r="D1282" s="17"/>
      <c r="E1282" s="17"/>
      <c r="F1282" s="20"/>
      <c r="G1282" s="17"/>
      <c r="H1282" s="21"/>
      <c r="I1282" s="21"/>
      <c r="J1282" s="18" t="str">
        <f>IF($A1282="","",SUMIFS(Issues!$D:$D,Issues!$B:$B,$A1282,Issues!$C:$C,$B1282))</f>
        <v/>
      </c>
      <c r="K1282" s="18" t="str">
        <f t="shared" si="38"/>
        <v/>
      </c>
      <c r="L1282" s="18" t="str">
        <f>IF(OR($A1282="",$C1282=""),"",$C1282-Settings!$B$4)</f>
        <v/>
      </c>
      <c r="M1282" s="18" t="str">
        <f>IF($A1282="","",IF(K1282&lt;=0,"Nil stock",IF($C1282="","OK",IF($C1282&lt;Settings!$B$4,"Expired",IF(L1282&lt;=Settings!$B$5,"Near expiry","OK")))))</f>
        <v/>
      </c>
      <c r="N1282" s="22" t="str">
        <f t="shared" si="39"/>
        <v/>
      </c>
      <c r="O1282" s="17"/>
    </row>
    <row r="1283" spans="1:15" x14ac:dyDescent="0.3">
      <c r="A1283" s="17"/>
      <c r="B1283" s="17"/>
      <c r="C1283" s="20"/>
      <c r="D1283" s="17"/>
      <c r="E1283" s="17"/>
      <c r="F1283" s="20"/>
      <c r="G1283" s="17"/>
      <c r="H1283" s="21"/>
      <c r="I1283" s="21"/>
      <c r="J1283" s="18" t="str">
        <f>IF($A1283="","",SUMIFS(Issues!$D:$D,Issues!$B:$B,$A1283,Issues!$C:$C,$B1283))</f>
        <v/>
      </c>
      <c r="K1283" s="18" t="str">
        <f t="shared" si="38"/>
        <v/>
      </c>
      <c r="L1283" s="18" t="str">
        <f>IF(OR($A1283="",$C1283=""),"",$C1283-Settings!$B$4)</f>
        <v/>
      </c>
      <c r="M1283" s="18" t="str">
        <f>IF($A1283="","",IF(K1283&lt;=0,"Nil stock",IF($C1283="","OK",IF($C1283&lt;Settings!$B$4,"Expired",IF(L1283&lt;=Settings!$B$5,"Near expiry","OK")))))</f>
        <v/>
      </c>
      <c r="N1283" s="22" t="str">
        <f t="shared" si="39"/>
        <v/>
      </c>
      <c r="O1283" s="17"/>
    </row>
    <row r="1284" spans="1:15" x14ac:dyDescent="0.3">
      <c r="A1284" s="17"/>
      <c r="B1284" s="17"/>
      <c r="C1284" s="20"/>
      <c r="D1284" s="17"/>
      <c r="E1284" s="17"/>
      <c r="F1284" s="20"/>
      <c r="G1284" s="17"/>
      <c r="H1284" s="21"/>
      <c r="I1284" s="21"/>
      <c r="J1284" s="18" t="str">
        <f>IF($A1284="","",SUMIFS(Issues!$D:$D,Issues!$B:$B,$A1284,Issues!$C:$C,$B1284))</f>
        <v/>
      </c>
      <c r="K1284" s="18" t="str">
        <f t="shared" ref="K1284:K1347" si="40">IF($A1284="","",N($G1284)-J1284)</f>
        <v/>
      </c>
      <c r="L1284" s="18" t="str">
        <f>IF(OR($A1284="",$C1284=""),"",$C1284-Settings!$B$4)</f>
        <v/>
      </c>
      <c r="M1284" s="18" t="str">
        <f>IF($A1284="","",IF(K1284&lt;=0,"Nil stock",IF($C1284="","OK",IF($C1284&lt;Settings!$B$4,"Expired",IF(L1284&lt;=Settings!$B$5,"Near expiry","OK")))))</f>
        <v/>
      </c>
      <c r="N1284" s="22" t="str">
        <f t="shared" ref="N1284:N1347" si="41">IF($A1284="","",MAX(0,K1284)*N($H1284))</f>
        <v/>
      </c>
      <c r="O1284" s="17"/>
    </row>
    <row r="1285" spans="1:15" x14ac:dyDescent="0.3">
      <c r="A1285" s="17"/>
      <c r="B1285" s="17"/>
      <c r="C1285" s="20"/>
      <c r="D1285" s="17"/>
      <c r="E1285" s="17"/>
      <c r="F1285" s="20"/>
      <c r="G1285" s="17"/>
      <c r="H1285" s="21"/>
      <c r="I1285" s="21"/>
      <c r="J1285" s="18" t="str">
        <f>IF($A1285="","",SUMIFS(Issues!$D:$D,Issues!$B:$B,$A1285,Issues!$C:$C,$B1285))</f>
        <v/>
      </c>
      <c r="K1285" s="18" t="str">
        <f t="shared" si="40"/>
        <v/>
      </c>
      <c r="L1285" s="18" t="str">
        <f>IF(OR($A1285="",$C1285=""),"",$C1285-Settings!$B$4)</f>
        <v/>
      </c>
      <c r="M1285" s="18" t="str">
        <f>IF($A1285="","",IF(K1285&lt;=0,"Nil stock",IF($C1285="","OK",IF($C1285&lt;Settings!$B$4,"Expired",IF(L1285&lt;=Settings!$B$5,"Near expiry","OK")))))</f>
        <v/>
      </c>
      <c r="N1285" s="22" t="str">
        <f t="shared" si="41"/>
        <v/>
      </c>
      <c r="O1285" s="17"/>
    </row>
    <row r="1286" spans="1:15" x14ac:dyDescent="0.3">
      <c r="A1286" s="17"/>
      <c r="B1286" s="17"/>
      <c r="C1286" s="20"/>
      <c r="D1286" s="17"/>
      <c r="E1286" s="17"/>
      <c r="F1286" s="20"/>
      <c r="G1286" s="17"/>
      <c r="H1286" s="21"/>
      <c r="I1286" s="21"/>
      <c r="J1286" s="18" t="str">
        <f>IF($A1286="","",SUMIFS(Issues!$D:$D,Issues!$B:$B,$A1286,Issues!$C:$C,$B1286))</f>
        <v/>
      </c>
      <c r="K1286" s="18" t="str">
        <f t="shared" si="40"/>
        <v/>
      </c>
      <c r="L1286" s="18" t="str">
        <f>IF(OR($A1286="",$C1286=""),"",$C1286-Settings!$B$4)</f>
        <v/>
      </c>
      <c r="M1286" s="18" t="str">
        <f>IF($A1286="","",IF(K1286&lt;=0,"Nil stock",IF($C1286="","OK",IF($C1286&lt;Settings!$B$4,"Expired",IF(L1286&lt;=Settings!$B$5,"Near expiry","OK")))))</f>
        <v/>
      </c>
      <c r="N1286" s="22" t="str">
        <f t="shared" si="41"/>
        <v/>
      </c>
      <c r="O1286" s="17"/>
    </row>
    <row r="1287" spans="1:15" x14ac:dyDescent="0.3">
      <c r="A1287" s="17"/>
      <c r="B1287" s="17"/>
      <c r="C1287" s="20"/>
      <c r="D1287" s="17"/>
      <c r="E1287" s="17"/>
      <c r="F1287" s="20"/>
      <c r="G1287" s="17"/>
      <c r="H1287" s="21"/>
      <c r="I1287" s="21"/>
      <c r="J1287" s="18" t="str">
        <f>IF($A1287="","",SUMIFS(Issues!$D:$D,Issues!$B:$B,$A1287,Issues!$C:$C,$B1287))</f>
        <v/>
      </c>
      <c r="K1287" s="18" t="str">
        <f t="shared" si="40"/>
        <v/>
      </c>
      <c r="L1287" s="18" t="str">
        <f>IF(OR($A1287="",$C1287=""),"",$C1287-Settings!$B$4)</f>
        <v/>
      </c>
      <c r="M1287" s="18" t="str">
        <f>IF($A1287="","",IF(K1287&lt;=0,"Nil stock",IF($C1287="","OK",IF($C1287&lt;Settings!$B$4,"Expired",IF(L1287&lt;=Settings!$B$5,"Near expiry","OK")))))</f>
        <v/>
      </c>
      <c r="N1287" s="22" t="str">
        <f t="shared" si="41"/>
        <v/>
      </c>
      <c r="O1287" s="17"/>
    </row>
    <row r="1288" spans="1:15" x14ac:dyDescent="0.3">
      <c r="A1288" s="17"/>
      <c r="B1288" s="17"/>
      <c r="C1288" s="20"/>
      <c r="D1288" s="17"/>
      <c r="E1288" s="17"/>
      <c r="F1288" s="20"/>
      <c r="G1288" s="17"/>
      <c r="H1288" s="21"/>
      <c r="I1288" s="21"/>
      <c r="J1288" s="18" t="str">
        <f>IF($A1288="","",SUMIFS(Issues!$D:$D,Issues!$B:$B,$A1288,Issues!$C:$C,$B1288))</f>
        <v/>
      </c>
      <c r="K1288" s="18" t="str">
        <f t="shared" si="40"/>
        <v/>
      </c>
      <c r="L1288" s="18" t="str">
        <f>IF(OR($A1288="",$C1288=""),"",$C1288-Settings!$B$4)</f>
        <v/>
      </c>
      <c r="M1288" s="18" t="str">
        <f>IF($A1288="","",IF(K1288&lt;=0,"Nil stock",IF($C1288="","OK",IF($C1288&lt;Settings!$B$4,"Expired",IF(L1288&lt;=Settings!$B$5,"Near expiry","OK")))))</f>
        <v/>
      </c>
      <c r="N1288" s="22" t="str">
        <f t="shared" si="41"/>
        <v/>
      </c>
      <c r="O1288" s="17"/>
    </row>
    <row r="1289" spans="1:15" x14ac:dyDescent="0.3">
      <c r="A1289" s="17"/>
      <c r="B1289" s="17"/>
      <c r="C1289" s="20"/>
      <c r="D1289" s="17"/>
      <c r="E1289" s="17"/>
      <c r="F1289" s="20"/>
      <c r="G1289" s="17"/>
      <c r="H1289" s="21"/>
      <c r="I1289" s="21"/>
      <c r="J1289" s="18" t="str">
        <f>IF($A1289="","",SUMIFS(Issues!$D:$D,Issues!$B:$B,$A1289,Issues!$C:$C,$B1289))</f>
        <v/>
      </c>
      <c r="K1289" s="18" t="str">
        <f t="shared" si="40"/>
        <v/>
      </c>
      <c r="L1289" s="18" t="str">
        <f>IF(OR($A1289="",$C1289=""),"",$C1289-Settings!$B$4)</f>
        <v/>
      </c>
      <c r="M1289" s="18" t="str">
        <f>IF($A1289="","",IF(K1289&lt;=0,"Nil stock",IF($C1289="","OK",IF($C1289&lt;Settings!$B$4,"Expired",IF(L1289&lt;=Settings!$B$5,"Near expiry","OK")))))</f>
        <v/>
      </c>
      <c r="N1289" s="22" t="str">
        <f t="shared" si="41"/>
        <v/>
      </c>
      <c r="O1289" s="17"/>
    </row>
    <row r="1290" spans="1:15" x14ac:dyDescent="0.3">
      <c r="A1290" s="17"/>
      <c r="B1290" s="17"/>
      <c r="C1290" s="20"/>
      <c r="D1290" s="17"/>
      <c r="E1290" s="17"/>
      <c r="F1290" s="20"/>
      <c r="G1290" s="17"/>
      <c r="H1290" s="21"/>
      <c r="I1290" s="21"/>
      <c r="J1290" s="18" t="str">
        <f>IF($A1290="","",SUMIFS(Issues!$D:$D,Issues!$B:$B,$A1290,Issues!$C:$C,$B1290))</f>
        <v/>
      </c>
      <c r="K1290" s="18" t="str">
        <f t="shared" si="40"/>
        <v/>
      </c>
      <c r="L1290" s="18" t="str">
        <f>IF(OR($A1290="",$C1290=""),"",$C1290-Settings!$B$4)</f>
        <v/>
      </c>
      <c r="M1290" s="18" t="str">
        <f>IF($A1290="","",IF(K1290&lt;=0,"Nil stock",IF($C1290="","OK",IF($C1290&lt;Settings!$B$4,"Expired",IF(L1290&lt;=Settings!$B$5,"Near expiry","OK")))))</f>
        <v/>
      </c>
      <c r="N1290" s="22" t="str">
        <f t="shared" si="41"/>
        <v/>
      </c>
      <c r="O1290" s="17"/>
    </row>
    <row r="1291" spans="1:15" x14ac:dyDescent="0.3">
      <c r="A1291" s="17"/>
      <c r="B1291" s="17"/>
      <c r="C1291" s="20"/>
      <c r="D1291" s="17"/>
      <c r="E1291" s="17"/>
      <c r="F1291" s="20"/>
      <c r="G1291" s="17"/>
      <c r="H1291" s="21"/>
      <c r="I1291" s="21"/>
      <c r="J1291" s="18" t="str">
        <f>IF($A1291="","",SUMIFS(Issues!$D:$D,Issues!$B:$B,$A1291,Issues!$C:$C,$B1291))</f>
        <v/>
      </c>
      <c r="K1291" s="18" t="str">
        <f t="shared" si="40"/>
        <v/>
      </c>
      <c r="L1291" s="18" t="str">
        <f>IF(OR($A1291="",$C1291=""),"",$C1291-Settings!$B$4)</f>
        <v/>
      </c>
      <c r="M1291" s="18" t="str">
        <f>IF($A1291="","",IF(K1291&lt;=0,"Nil stock",IF($C1291="","OK",IF($C1291&lt;Settings!$B$4,"Expired",IF(L1291&lt;=Settings!$B$5,"Near expiry","OK")))))</f>
        <v/>
      </c>
      <c r="N1291" s="22" t="str">
        <f t="shared" si="41"/>
        <v/>
      </c>
      <c r="O1291" s="17"/>
    </row>
    <row r="1292" spans="1:15" x14ac:dyDescent="0.3">
      <c r="A1292" s="17"/>
      <c r="B1292" s="17"/>
      <c r="C1292" s="20"/>
      <c r="D1292" s="17"/>
      <c r="E1292" s="17"/>
      <c r="F1292" s="20"/>
      <c r="G1292" s="17"/>
      <c r="H1292" s="21"/>
      <c r="I1292" s="21"/>
      <c r="J1292" s="18" t="str">
        <f>IF($A1292="","",SUMIFS(Issues!$D:$D,Issues!$B:$B,$A1292,Issues!$C:$C,$B1292))</f>
        <v/>
      </c>
      <c r="K1292" s="18" t="str">
        <f t="shared" si="40"/>
        <v/>
      </c>
      <c r="L1292" s="18" t="str">
        <f>IF(OR($A1292="",$C1292=""),"",$C1292-Settings!$B$4)</f>
        <v/>
      </c>
      <c r="M1292" s="18" t="str">
        <f>IF($A1292="","",IF(K1292&lt;=0,"Nil stock",IF($C1292="","OK",IF($C1292&lt;Settings!$B$4,"Expired",IF(L1292&lt;=Settings!$B$5,"Near expiry","OK")))))</f>
        <v/>
      </c>
      <c r="N1292" s="22" t="str">
        <f t="shared" si="41"/>
        <v/>
      </c>
      <c r="O1292" s="17"/>
    </row>
    <row r="1293" spans="1:15" x14ac:dyDescent="0.3">
      <c r="A1293" s="17"/>
      <c r="B1293" s="17"/>
      <c r="C1293" s="20"/>
      <c r="D1293" s="17"/>
      <c r="E1293" s="17"/>
      <c r="F1293" s="20"/>
      <c r="G1293" s="17"/>
      <c r="H1293" s="21"/>
      <c r="I1293" s="21"/>
      <c r="J1293" s="18" t="str">
        <f>IF($A1293="","",SUMIFS(Issues!$D:$D,Issues!$B:$B,$A1293,Issues!$C:$C,$B1293))</f>
        <v/>
      </c>
      <c r="K1293" s="18" t="str">
        <f t="shared" si="40"/>
        <v/>
      </c>
      <c r="L1293" s="18" t="str">
        <f>IF(OR($A1293="",$C1293=""),"",$C1293-Settings!$B$4)</f>
        <v/>
      </c>
      <c r="M1293" s="18" t="str">
        <f>IF($A1293="","",IF(K1293&lt;=0,"Nil stock",IF($C1293="","OK",IF($C1293&lt;Settings!$B$4,"Expired",IF(L1293&lt;=Settings!$B$5,"Near expiry","OK")))))</f>
        <v/>
      </c>
      <c r="N1293" s="22" t="str">
        <f t="shared" si="41"/>
        <v/>
      </c>
      <c r="O1293" s="17"/>
    </row>
    <row r="1294" spans="1:15" x14ac:dyDescent="0.3">
      <c r="A1294" s="17"/>
      <c r="B1294" s="17"/>
      <c r="C1294" s="20"/>
      <c r="D1294" s="17"/>
      <c r="E1294" s="17"/>
      <c r="F1294" s="20"/>
      <c r="G1294" s="17"/>
      <c r="H1294" s="21"/>
      <c r="I1294" s="21"/>
      <c r="J1294" s="18" t="str">
        <f>IF($A1294="","",SUMIFS(Issues!$D:$D,Issues!$B:$B,$A1294,Issues!$C:$C,$B1294))</f>
        <v/>
      </c>
      <c r="K1294" s="18" t="str">
        <f t="shared" si="40"/>
        <v/>
      </c>
      <c r="L1294" s="18" t="str">
        <f>IF(OR($A1294="",$C1294=""),"",$C1294-Settings!$B$4)</f>
        <v/>
      </c>
      <c r="M1294" s="18" t="str">
        <f>IF($A1294="","",IF(K1294&lt;=0,"Nil stock",IF($C1294="","OK",IF($C1294&lt;Settings!$B$4,"Expired",IF(L1294&lt;=Settings!$B$5,"Near expiry","OK")))))</f>
        <v/>
      </c>
      <c r="N1294" s="22" t="str">
        <f t="shared" si="41"/>
        <v/>
      </c>
      <c r="O1294" s="17"/>
    </row>
    <row r="1295" spans="1:15" x14ac:dyDescent="0.3">
      <c r="A1295" s="17"/>
      <c r="B1295" s="17"/>
      <c r="C1295" s="20"/>
      <c r="D1295" s="17"/>
      <c r="E1295" s="17"/>
      <c r="F1295" s="20"/>
      <c r="G1295" s="17"/>
      <c r="H1295" s="21"/>
      <c r="I1295" s="21"/>
      <c r="J1295" s="18" t="str">
        <f>IF($A1295="","",SUMIFS(Issues!$D:$D,Issues!$B:$B,$A1295,Issues!$C:$C,$B1295))</f>
        <v/>
      </c>
      <c r="K1295" s="18" t="str">
        <f t="shared" si="40"/>
        <v/>
      </c>
      <c r="L1295" s="18" t="str">
        <f>IF(OR($A1295="",$C1295=""),"",$C1295-Settings!$B$4)</f>
        <v/>
      </c>
      <c r="M1295" s="18" t="str">
        <f>IF($A1295="","",IF(K1295&lt;=0,"Nil stock",IF($C1295="","OK",IF($C1295&lt;Settings!$B$4,"Expired",IF(L1295&lt;=Settings!$B$5,"Near expiry","OK")))))</f>
        <v/>
      </c>
      <c r="N1295" s="22" t="str">
        <f t="shared" si="41"/>
        <v/>
      </c>
      <c r="O1295" s="17"/>
    </row>
    <row r="1296" spans="1:15" x14ac:dyDescent="0.3">
      <c r="A1296" s="17"/>
      <c r="B1296" s="17"/>
      <c r="C1296" s="20"/>
      <c r="D1296" s="17"/>
      <c r="E1296" s="17"/>
      <c r="F1296" s="20"/>
      <c r="G1296" s="17"/>
      <c r="H1296" s="21"/>
      <c r="I1296" s="21"/>
      <c r="J1296" s="18" t="str">
        <f>IF($A1296="","",SUMIFS(Issues!$D:$D,Issues!$B:$B,$A1296,Issues!$C:$C,$B1296))</f>
        <v/>
      </c>
      <c r="K1296" s="18" t="str">
        <f t="shared" si="40"/>
        <v/>
      </c>
      <c r="L1296" s="18" t="str">
        <f>IF(OR($A1296="",$C1296=""),"",$C1296-Settings!$B$4)</f>
        <v/>
      </c>
      <c r="M1296" s="18" t="str">
        <f>IF($A1296="","",IF(K1296&lt;=0,"Nil stock",IF($C1296="","OK",IF($C1296&lt;Settings!$B$4,"Expired",IF(L1296&lt;=Settings!$B$5,"Near expiry","OK")))))</f>
        <v/>
      </c>
      <c r="N1296" s="22" t="str">
        <f t="shared" si="41"/>
        <v/>
      </c>
      <c r="O1296" s="17"/>
    </row>
    <row r="1297" spans="1:15" x14ac:dyDescent="0.3">
      <c r="A1297" s="17"/>
      <c r="B1297" s="17"/>
      <c r="C1297" s="20"/>
      <c r="D1297" s="17"/>
      <c r="E1297" s="17"/>
      <c r="F1297" s="20"/>
      <c r="G1297" s="17"/>
      <c r="H1297" s="21"/>
      <c r="I1297" s="21"/>
      <c r="J1297" s="18" t="str">
        <f>IF($A1297="","",SUMIFS(Issues!$D:$D,Issues!$B:$B,$A1297,Issues!$C:$C,$B1297))</f>
        <v/>
      </c>
      <c r="K1297" s="18" t="str">
        <f t="shared" si="40"/>
        <v/>
      </c>
      <c r="L1297" s="18" t="str">
        <f>IF(OR($A1297="",$C1297=""),"",$C1297-Settings!$B$4)</f>
        <v/>
      </c>
      <c r="M1297" s="18" t="str">
        <f>IF($A1297="","",IF(K1297&lt;=0,"Nil stock",IF($C1297="","OK",IF($C1297&lt;Settings!$B$4,"Expired",IF(L1297&lt;=Settings!$B$5,"Near expiry","OK")))))</f>
        <v/>
      </c>
      <c r="N1297" s="22" t="str">
        <f t="shared" si="41"/>
        <v/>
      </c>
      <c r="O1297" s="17"/>
    </row>
    <row r="1298" spans="1:15" x14ac:dyDescent="0.3">
      <c r="A1298" s="17"/>
      <c r="B1298" s="17"/>
      <c r="C1298" s="20"/>
      <c r="D1298" s="17"/>
      <c r="E1298" s="17"/>
      <c r="F1298" s="20"/>
      <c r="G1298" s="17"/>
      <c r="H1298" s="21"/>
      <c r="I1298" s="21"/>
      <c r="J1298" s="18" t="str">
        <f>IF($A1298="","",SUMIFS(Issues!$D:$D,Issues!$B:$B,$A1298,Issues!$C:$C,$B1298))</f>
        <v/>
      </c>
      <c r="K1298" s="18" t="str">
        <f t="shared" si="40"/>
        <v/>
      </c>
      <c r="L1298" s="18" t="str">
        <f>IF(OR($A1298="",$C1298=""),"",$C1298-Settings!$B$4)</f>
        <v/>
      </c>
      <c r="M1298" s="18" t="str">
        <f>IF($A1298="","",IF(K1298&lt;=0,"Nil stock",IF($C1298="","OK",IF($C1298&lt;Settings!$B$4,"Expired",IF(L1298&lt;=Settings!$B$5,"Near expiry","OK")))))</f>
        <v/>
      </c>
      <c r="N1298" s="22" t="str">
        <f t="shared" si="41"/>
        <v/>
      </c>
      <c r="O1298" s="17"/>
    </row>
    <row r="1299" spans="1:15" x14ac:dyDescent="0.3">
      <c r="A1299" s="17"/>
      <c r="B1299" s="17"/>
      <c r="C1299" s="20"/>
      <c r="D1299" s="17"/>
      <c r="E1299" s="17"/>
      <c r="F1299" s="20"/>
      <c r="G1299" s="17"/>
      <c r="H1299" s="21"/>
      <c r="I1299" s="21"/>
      <c r="J1299" s="18" t="str">
        <f>IF($A1299="","",SUMIFS(Issues!$D:$D,Issues!$B:$B,$A1299,Issues!$C:$C,$B1299))</f>
        <v/>
      </c>
      <c r="K1299" s="18" t="str">
        <f t="shared" si="40"/>
        <v/>
      </c>
      <c r="L1299" s="18" t="str">
        <f>IF(OR($A1299="",$C1299=""),"",$C1299-Settings!$B$4)</f>
        <v/>
      </c>
      <c r="M1299" s="18" t="str">
        <f>IF($A1299="","",IF(K1299&lt;=0,"Nil stock",IF($C1299="","OK",IF($C1299&lt;Settings!$B$4,"Expired",IF(L1299&lt;=Settings!$B$5,"Near expiry","OK")))))</f>
        <v/>
      </c>
      <c r="N1299" s="22" t="str">
        <f t="shared" si="41"/>
        <v/>
      </c>
      <c r="O1299" s="17"/>
    </row>
    <row r="1300" spans="1:15" x14ac:dyDescent="0.3">
      <c r="A1300" s="17"/>
      <c r="B1300" s="17"/>
      <c r="C1300" s="20"/>
      <c r="D1300" s="17"/>
      <c r="E1300" s="17"/>
      <c r="F1300" s="20"/>
      <c r="G1300" s="17"/>
      <c r="H1300" s="21"/>
      <c r="I1300" s="21"/>
      <c r="J1300" s="18" t="str">
        <f>IF($A1300="","",SUMIFS(Issues!$D:$D,Issues!$B:$B,$A1300,Issues!$C:$C,$B1300))</f>
        <v/>
      </c>
      <c r="K1300" s="18" t="str">
        <f t="shared" si="40"/>
        <v/>
      </c>
      <c r="L1300" s="18" t="str">
        <f>IF(OR($A1300="",$C1300=""),"",$C1300-Settings!$B$4)</f>
        <v/>
      </c>
      <c r="M1300" s="18" t="str">
        <f>IF($A1300="","",IF(K1300&lt;=0,"Nil stock",IF($C1300="","OK",IF($C1300&lt;Settings!$B$4,"Expired",IF(L1300&lt;=Settings!$B$5,"Near expiry","OK")))))</f>
        <v/>
      </c>
      <c r="N1300" s="22" t="str">
        <f t="shared" si="41"/>
        <v/>
      </c>
      <c r="O1300" s="17"/>
    </row>
    <row r="1301" spans="1:15" x14ac:dyDescent="0.3">
      <c r="A1301" s="17"/>
      <c r="B1301" s="17"/>
      <c r="C1301" s="20"/>
      <c r="D1301" s="17"/>
      <c r="E1301" s="17"/>
      <c r="F1301" s="20"/>
      <c r="G1301" s="17"/>
      <c r="H1301" s="21"/>
      <c r="I1301" s="21"/>
      <c r="J1301" s="18" t="str">
        <f>IF($A1301="","",SUMIFS(Issues!$D:$D,Issues!$B:$B,$A1301,Issues!$C:$C,$B1301))</f>
        <v/>
      </c>
      <c r="K1301" s="18" t="str">
        <f t="shared" si="40"/>
        <v/>
      </c>
      <c r="L1301" s="18" t="str">
        <f>IF(OR($A1301="",$C1301=""),"",$C1301-Settings!$B$4)</f>
        <v/>
      </c>
      <c r="M1301" s="18" t="str">
        <f>IF($A1301="","",IF(K1301&lt;=0,"Nil stock",IF($C1301="","OK",IF($C1301&lt;Settings!$B$4,"Expired",IF(L1301&lt;=Settings!$B$5,"Near expiry","OK")))))</f>
        <v/>
      </c>
      <c r="N1301" s="22" t="str">
        <f t="shared" si="41"/>
        <v/>
      </c>
      <c r="O1301" s="17"/>
    </row>
    <row r="1302" spans="1:15" x14ac:dyDescent="0.3">
      <c r="A1302" s="17"/>
      <c r="B1302" s="17"/>
      <c r="C1302" s="20"/>
      <c r="D1302" s="17"/>
      <c r="E1302" s="17"/>
      <c r="F1302" s="20"/>
      <c r="G1302" s="17"/>
      <c r="H1302" s="21"/>
      <c r="I1302" s="21"/>
      <c r="J1302" s="18" t="str">
        <f>IF($A1302="","",SUMIFS(Issues!$D:$D,Issues!$B:$B,$A1302,Issues!$C:$C,$B1302))</f>
        <v/>
      </c>
      <c r="K1302" s="18" t="str">
        <f t="shared" si="40"/>
        <v/>
      </c>
      <c r="L1302" s="18" t="str">
        <f>IF(OR($A1302="",$C1302=""),"",$C1302-Settings!$B$4)</f>
        <v/>
      </c>
      <c r="M1302" s="18" t="str">
        <f>IF($A1302="","",IF(K1302&lt;=0,"Nil stock",IF($C1302="","OK",IF($C1302&lt;Settings!$B$4,"Expired",IF(L1302&lt;=Settings!$B$5,"Near expiry","OK")))))</f>
        <v/>
      </c>
      <c r="N1302" s="22" t="str">
        <f t="shared" si="41"/>
        <v/>
      </c>
      <c r="O1302" s="17"/>
    </row>
    <row r="1303" spans="1:15" x14ac:dyDescent="0.3">
      <c r="A1303" s="17"/>
      <c r="B1303" s="17"/>
      <c r="C1303" s="20"/>
      <c r="D1303" s="17"/>
      <c r="E1303" s="17"/>
      <c r="F1303" s="20"/>
      <c r="G1303" s="17"/>
      <c r="H1303" s="21"/>
      <c r="I1303" s="21"/>
      <c r="J1303" s="18" t="str">
        <f>IF($A1303="","",SUMIFS(Issues!$D:$D,Issues!$B:$B,$A1303,Issues!$C:$C,$B1303))</f>
        <v/>
      </c>
      <c r="K1303" s="18" t="str">
        <f t="shared" si="40"/>
        <v/>
      </c>
      <c r="L1303" s="18" t="str">
        <f>IF(OR($A1303="",$C1303=""),"",$C1303-Settings!$B$4)</f>
        <v/>
      </c>
      <c r="M1303" s="18" t="str">
        <f>IF($A1303="","",IF(K1303&lt;=0,"Nil stock",IF($C1303="","OK",IF($C1303&lt;Settings!$B$4,"Expired",IF(L1303&lt;=Settings!$B$5,"Near expiry","OK")))))</f>
        <v/>
      </c>
      <c r="N1303" s="22" t="str">
        <f t="shared" si="41"/>
        <v/>
      </c>
      <c r="O1303" s="17"/>
    </row>
    <row r="1304" spans="1:15" x14ac:dyDescent="0.3">
      <c r="A1304" s="17"/>
      <c r="B1304" s="17"/>
      <c r="C1304" s="20"/>
      <c r="D1304" s="17"/>
      <c r="E1304" s="17"/>
      <c r="F1304" s="20"/>
      <c r="G1304" s="17"/>
      <c r="H1304" s="21"/>
      <c r="I1304" s="21"/>
      <c r="J1304" s="18" t="str">
        <f>IF($A1304="","",SUMIFS(Issues!$D:$D,Issues!$B:$B,$A1304,Issues!$C:$C,$B1304))</f>
        <v/>
      </c>
      <c r="K1304" s="18" t="str">
        <f t="shared" si="40"/>
        <v/>
      </c>
      <c r="L1304" s="18" t="str">
        <f>IF(OR($A1304="",$C1304=""),"",$C1304-Settings!$B$4)</f>
        <v/>
      </c>
      <c r="M1304" s="18" t="str">
        <f>IF($A1304="","",IF(K1304&lt;=0,"Nil stock",IF($C1304="","OK",IF($C1304&lt;Settings!$B$4,"Expired",IF(L1304&lt;=Settings!$B$5,"Near expiry","OK")))))</f>
        <v/>
      </c>
      <c r="N1304" s="22" t="str">
        <f t="shared" si="41"/>
        <v/>
      </c>
      <c r="O1304" s="17"/>
    </row>
    <row r="1305" spans="1:15" x14ac:dyDescent="0.3">
      <c r="A1305" s="17"/>
      <c r="B1305" s="17"/>
      <c r="C1305" s="20"/>
      <c r="D1305" s="17"/>
      <c r="E1305" s="17"/>
      <c r="F1305" s="20"/>
      <c r="G1305" s="17"/>
      <c r="H1305" s="21"/>
      <c r="I1305" s="21"/>
      <c r="J1305" s="18" t="str">
        <f>IF($A1305="","",SUMIFS(Issues!$D:$D,Issues!$B:$B,$A1305,Issues!$C:$C,$B1305))</f>
        <v/>
      </c>
      <c r="K1305" s="18" t="str">
        <f t="shared" si="40"/>
        <v/>
      </c>
      <c r="L1305" s="18" t="str">
        <f>IF(OR($A1305="",$C1305=""),"",$C1305-Settings!$B$4)</f>
        <v/>
      </c>
      <c r="M1305" s="18" t="str">
        <f>IF($A1305="","",IF(K1305&lt;=0,"Nil stock",IF($C1305="","OK",IF($C1305&lt;Settings!$B$4,"Expired",IF(L1305&lt;=Settings!$B$5,"Near expiry","OK")))))</f>
        <v/>
      </c>
      <c r="N1305" s="22" t="str">
        <f t="shared" si="41"/>
        <v/>
      </c>
      <c r="O1305" s="17"/>
    </row>
    <row r="1306" spans="1:15" x14ac:dyDescent="0.3">
      <c r="A1306" s="17"/>
      <c r="B1306" s="17"/>
      <c r="C1306" s="20"/>
      <c r="D1306" s="17"/>
      <c r="E1306" s="17"/>
      <c r="F1306" s="20"/>
      <c r="G1306" s="17"/>
      <c r="H1306" s="21"/>
      <c r="I1306" s="21"/>
      <c r="J1306" s="18" t="str">
        <f>IF($A1306="","",SUMIFS(Issues!$D:$D,Issues!$B:$B,$A1306,Issues!$C:$C,$B1306))</f>
        <v/>
      </c>
      <c r="K1306" s="18" t="str">
        <f t="shared" si="40"/>
        <v/>
      </c>
      <c r="L1306" s="18" t="str">
        <f>IF(OR($A1306="",$C1306=""),"",$C1306-Settings!$B$4)</f>
        <v/>
      </c>
      <c r="M1306" s="18" t="str">
        <f>IF($A1306="","",IF(K1306&lt;=0,"Nil stock",IF($C1306="","OK",IF($C1306&lt;Settings!$B$4,"Expired",IF(L1306&lt;=Settings!$B$5,"Near expiry","OK")))))</f>
        <v/>
      </c>
      <c r="N1306" s="22" t="str">
        <f t="shared" si="41"/>
        <v/>
      </c>
      <c r="O1306" s="17"/>
    </row>
    <row r="1307" spans="1:15" x14ac:dyDescent="0.3">
      <c r="A1307" s="17"/>
      <c r="B1307" s="17"/>
      <c r="C1307" s="20"/>
      <c r="D1307" s="17"/>
      <c r="E1307" s="17"/>
      <c r="F1307" s="20"/>
      <c r="G1307" s="17"/>
      <c r="H1307" s="21"/>
      <c r="I1307" s="21"/>
      <c r="J1307" s="18" t="str">
        <f>IF($A1307="","",SUMIFS(Issues!$D:$D,Issues!$B:$B,$A1307,Issues!$C:$C,$B1307))</f>
        <v/>
      </c>
      <c r="K1307" s="18" t="str">
        <f t="shared" si="40"/>
        <v/>
      </c>
      <c r="L1307" s="18" t="str">
        <f>IF(OR($A1307="",$C1307=""),"",$C1307-Settings!$B$4)</f>
        <v/>
      </c>
      <c r="M1307" s="18" t="str">
        <f>IF($A1307="","",IF(K1307&lt;=0,"Nil stock",IF($C1307="","OK",IF($C1307&lt;Settings!$B$4,"Expired",IF(L1307&lt;=Settings!$B$5,"Near expiry","OK")))))</f>
        <v/>
      </c>
      <c r="N1307" s="22" t="str">
        <f t="shared" si="41"/>
        <v/>
      </c>
      <c r="O1307" s="17"/>
    </row>
    <row r="1308" spans="1:15" x14ac:dyDescent="0.3">
      <c r="A1308" s="17"/>
      <c r="B1308" s="17"/>
      <c r="C1308" s="20"/>
      <c r="D1308" s="17"/>
      <c r="E1308" s="17"/>
      <c r="F1308" s="20"/>
      <c r="G1308" s="17"/>
      <c r="H1308" s="21"/>
      <c r="I1308" s="21"/>
      <c r="J1308" s="18" t="str">
        <f>IF($A1308="","",SUMIFS(Issues!$D:$D,Issues!$B:$B,$A1308,Issues!$C:$C,$B1308))</f>
        <v/>
      </c>
      <c r="K1308" s="18" t="str">
        <f t="shared" si="40"/>
        <v/>
      </c>
      <c r="L1308" s="18" t="str">
        <f>IF(OR($A1308="",$C1308=""),"",$C1308-Settings!$B$4)</f>
        <v/>
      </c>
      <c r="M1308" s="18" t="str">
        <f>IF($A1308="","",IF(K1308&lt;=0,"Nil stock",IF($C1308="","OK",IF($C1308&lt;Settings!$B$4,"Expired",IF(L1308&lt;=Settings!$B$5,"Near expiry","OK")))))</f>
        <v/>
      </c>
      <c r="N1308" s="22" t="str">
        <f t="shared" si="41"/>
        <v/>
      </c>
      <c r="O1308" s="17"/>
    </row>
    <row r="1309" spans="1:15" x14ac:dyDescent="0.3">
      <c r="A1309" s="17"/>
      <c r="B1309" s="17"/>
      <c r="C1309" s="20"/>
      <c r="D1309" s="17"/>
      <c r="E1309" s="17"/>
      <c r="F1309" s="20"/>
      <c r="G1309" s="17"/>
      <c r="H1309" s="21"/>
      <c r="I1309" s="21"/>
      <c r="J1309" s="18" t="str">
        <f>IF($A1309="","",SUMIFS(Issues!$D:$D,Issues!$B:$B,$A1309,Issues!$C:$C,$B1309))</f>
        <v/>
      </c>
      <c r="K1309" s="18" t="str">
        <f t="shared" si="40"/>
        <v/>
      </c>
      <c r="L1309" s="18" t="str">
        <f>IF(OR($A1309="",$C1309=""),"",$C1309-Settings!$B$4)</f>
        <v/>
      </c>
      <c r="M1309" s="18" t="str">
        <f>IF($A1309="","",IF(K1309&lt;=0,"Nil stock",IF($C1309="","OK",IF($C1309&lt;Settings!$B$4,"Expired",IF(L1309&lt;=Settings!$B$5,"Near expiry","OK")))))</f>
        <v/>
      </c>
      <c r="N1309" s="22" t="str">
        <f t="shared" si="41"/>
        <v/>
      </c>
      <c r="O1309" s="17"/>
    </row>
    <row r="1310" spans="1:15" x14ac:dyDescent="0.3">
      <c r="A1310" s="17"/>
      <c r="B1310" s="17"/>
      <c r="C1310" s="20"/>
      <c r="D1310" s="17"/>
      <c r="E1310" s="17"/>
      <c r="F1310" s="20"/>
      <c r="G1310" s="17"/>
      <c r="H1310" s="21"/>
      <c r="I1310" s="21"/>
      <c r="J1310" s="18" t="str">
        <f>IF($A1310="","",SUMIFS(Issues!$D:$D,Issues!$B:$B,$A1310,Issues!$C:$C,$B1310))</f>
        <v/>
      </c>
      <c r="K1310" s="18" t="str">
        <f t="shared" si="40"/>
        <v/>
      </c>
      <c r="L1310" s="18" t="str">
        <f>IF(OR($A1310="",$C1310=""),"",$C1310-Settings!$B$4)</f>
        <v/>
      </c>
      <c r="M1310" s="18" t="str">
        <f>IF($A1310="","",IF(K1310&lt;=0,"Nil stock",IF($C1310="","OK",IF($C1310&lt;Settings!$B$4,"Expired",IF(L1310&lt;=Settings!$B$5,"Near expiry","OK")))))</f>
        <v/>
      </c>
      <c r="N1310" s="22" t="str">
        <f t="shared" si="41"/>
        <v/>
      </c>
      <c r="O1310" s="17"/>
    </row>
    <row r="1311" spans="1:15" x14ac:dyDescent="0.3">
      <c r="A1311" s="17"/>
      <c r="B1311" s="17"/>
      <c r="C1311" s="20"/>
      <c r="D1311" s="17"/>
      <c r="E1311" s="17"/>
      <c r="F1311" s="20"/>
      <c r="G1311" s="17"/>
      <c r="H1311" s="21"/>
      <c r="I1311" s="21"/>
      <c r="J1311" s="18" t="str">
        <f>IF($A1311="","",SUMIFS(Issues!$D:$D,Issues!$B:$B,$A1311,Issues!$C:$C,$B1311))</f>
        <v/>
      </c>
      <c r="K1311" s="18" t="str">
        <f t="shared" si="40"/>
        <v/>
      </c>
      <c r="L1311" s="18" t="str">
        <f>IF(OR($A1311="",$C1311=""),"",$C1311-Settings!$B$4)</f>
        <v/>
      </c>
      <c r="M1311" s="18" t="str">
        <f>IF($A1311="","",IF(K1311&lt;=0,"Nil stock",IF($C1311="","OK",IF($C1311&lt;Settings!$B$4,"Expired",IF(L1311&lt;=Settings!$B$5,"Near expiry","OK")))))</f>
        <v/>
      </c>
      <c r="N1311" s="22" t="str">
        <f t="shared" si="41"/>
        <v/>
      </c>
      <c r="O1311" s="17"/>
    </row>
    <row r="1312" spans="1:15" x14ac:dyDescent="0.3">
      <c r="A1312" s="17"/>
      <c r="B1312" s="17"/>
      <c r="C1312" s="20"/>
      <c r="D1312" s="17"/>
      <c r="E1312" s="17"/>
      <c r="F1312" s="20"/>
      <c r="G1312" s="17"/>
      <c r="H1312" s="21"/>
      <c r="I1312" s="21"/>
      <c r="J1312" s="18" t="str">
        <f>IF($A1312="","",SUMIFS(Issues!$D:$D,Issues!$B:$B,$A1312,Issues!$C:$C,$B1312))</f>
        <v/>
      </c>
      <c r="K1312" s="18" t="str">
        <f t="shared" si="40"/>
        <v/>
      </c>
      <c r="L1312" s="18" t="str">
        <f>IF(OR($A1312="",$C1312=""),"",$C1312-Settings!$B$4)</f>
        <v/>
      </c>
      <c r="M1312" s="18" t="str">
        <f>IF($A1312="","",IF(K1312&lt;=0,"Nil stock",IF($C1312="","OK",IF($C1312&lt;Settings!$B$4,"Expired",IF(L1312&lt;=Settings!$B$5,"Near expiry","OK")))))</f>
        <v/>
      </c>
      <c r="N1312" s="22" t="str">
        <f t="shared" si="41"/>
        <v/>
      </c>
      <c r="O1312" s="17"/>
    </row>
    <row r="1313" spans="1:15" x14ac:dyDescent="0.3">
      <c r="A1313" s="17"/>
      <c r="B1313" s="17"/>
      <c r="C1313" s="20"/>
      <c r="D1313" s="17"/>
      <c r="E1313" s="17"/>
      <c r="F1313" s="20"/>
      <c r="G1313" s="17"/>
      <c r="H1313" s="21"/>
      <c r="I1313" s="21"/>
      <c r="J1313" s="18" t="str">
        <f>IF($A1313="","",SUMIFS(Issues!$D:$D,Issues!$B:$B,$A1313,Issues!$C:$C,$B1313))</f>
        <v/>
      </c>
      <c r="K1313" s="18" t="str">
        <f t="shared" si="40"/>
        <v/>
      </c>
      <c r="L1313" s="18" t="str">
        <f>IF(OR($A1313="",$C1313=""),"",$C1313-Settings!$B$4)</f>
        <v/>
      </c>
      <c r="M1313" s="18" t="str">
        <f>IF($A1313="","",IF(K1313&lt;=0,"Nil stock",IF($C1313="","OK",IF($C1313&lt;Settings!$B$4,"Expired",IF(L1313&lt;=Settings!$B$5,"Near expiry","OK")))))</f>
        <v/>
      </c>
      <c r="N1313" s="22" t="str">
        <f t="shared" si="41"/>
        <v/>
      </c>
      <c r="O1313" s="17"/>
    </row>
    <row r="1314" spans="1:15" x14ac:dyDescent="0.3">
      <c r="A1314" s="17"/>
      <c r="B1314" s="17"/>
      <c r="C1314" s="20"/>
      <c r="D1314" s="17"/>
      <c r="E1314" s="17"/>
      <c r="F1314" s="20"/>
      <c r="G1314" s="17"/>
      <c r="H1314" s="21"/>
      <c r="I1314" s="21"/>
      <c r="J1314" s="18" t="str">
        <f>IF($A1314="","",SUMIFS(Issues!$D:$D,Issues!$B:$B,$A1314,Issues!$C:$C,$B1314))</f>
        <v/>
      </c>
      <c r="K1314" s="18" t="str">
        <f t="shared" si="40"/>
        <v/>
      </c>
      <c r="L1314" s="18" t="str">
        <f>IF(OR($A1314="",$C1314=""),"",$C1314-Settings!$B$4)</f>
        <v/>
      </c>
      <c r="M1314" s="18" t="str">
        <f>IF($A1314="","",IF(K1314&lt;=0,"Nil stock",IF($C1314="","OK",IF($C1314&lt;Settings!$B$4,"Expired",IF(L1314&lt;=Settings!$B$5,"Near expiry","OK")))))</f>
        <v/>
      </c>
      <c r="N1314" s="22" t="str">
        <f t="shared" si="41"/>
        <v/>
      </c>
      <c r="O1314" s="17"/>
    </row>
    <row r="1315" spans="1:15" x14ac:dyDescent="0.3">
      <c r="A1315" s="17"/>
      <c r="B1315" s="17"/>
      <c r="C1315" s="20"/>
      <c r="D1315" s="17"/>
      <c r="E1315" s="17"/>
      <c r="F1315" s="20"/>
      <c r="G1315" s="17"/>
      <c r="H1315" s="21"/>
      <c r="I1315" s="21"/>
      <c r="J1315" s="18" t="str">
        <f>IF($A1315="","",SUMIFS(Issues!$D:$D,Issues!$B:$B,$A1315,Issues!$C:$C,$B1315))</f>
        <v/>
      </c>
      <c r="K1315" s="18" t="str">
        <f t="shared" si="40"/>
        <v/>
      </c>
      <c r="L1315" s="18" t="str">
        <f>IF(OR($A1315="",$C1315=""),"",$C1315-Settings!$B$4)</f>
        <v/>
      </c>
      <c r="M1315" s="18" t="str">
        <f>IF($A1315="","",IF(K1315&lt;=0,"Nil stock",IF($C1315="","OK",IF($C1315&lt;Settings!$B$4,"Expired",IF(L1315&lt;=Settings!$B$5,"Near expiry","OK")))))</f>
        <v/>
      </c>
      <c r="N1315" s="22" t="str">
        <f t="shared" si="41"/>
        <v/>
      </c>
      <c r="O1315" s="17"/>
    </row>
    <row r="1316" spans="1:15" x14ac:dyDescent="0.3">
      <c r="A1316" s="17"/>
      <c r="B1316" s="17"/>
      <c r="C1316" s="20"/>
      <c r="D1316" s="17"/>
      <c r="E1316" s="17"/>
      <c r="F1316" s="20"/>
      <c r="G1316" s="17"/>
      <c r="H1316" s="21"/>
      <c r="I1316" s="21"/>
      <c r="J1316" s="18" t="str">
        <f>IF($A1316="","",SUMIFS(Issues!$D:$D,Issues!$B:$B,$A1316,Issues!$C:$C,$B1316))</f>
        <v/>
      </c>
      <c r="K1316" s="18" t="str">
        <f t="shared" si="40"/>
        <v/>
      </c>
      <c r="L1316" s="18" t="str">
        <f>IF(OR($A1316="",$C1316=""),"",$C1316-Settings!$B$4)</f>
        <v/>
      </c>
      <c r="M1316" s="18" t="str">
        <f>IF($A1316="","",IF(K1316&lt;=0,"Nil stock",IF($C1316="","OK",IF($C1316&lt;Settings!$B$4,"Expired",IF(L1316&lt;=Settings!$B$5,"Near expiry","OK")))))</f>
        <v/>
      </c>
      <c r="N1316" s="22" t="str">
        <f t="shared" si="41"/>
        <v/>
      </c>
      <c r="O1316" s="17"/>
    </row>
    <row r="1317" spans="1:15" x14ac:dyDescent="0.3">
      <c r="A1317" s="17"/>
      <c r="B1317" s="17"/>
      <c r="C1317" s="20"/>
      <c r="D1317" s="17"/>
      <c r="E1317" s="17"/>
      <c r="F1317" s="20"/>
      <c r="G1317" s="17"/>
      <c r="H1317" s="21"/>
      <c r="I1317" s="21"/>
      <c r="J1317" s="18" t="str">
        <f>IF($A1317="","",SUMIFS(Issues!$D:$D,Issues!$B:$B,$A1317,Issues!$C:$C,$B1317))</f>
        <v/>
      </c>
      <c r="K1317" s="18" t="str">
        <f t="shared" si="40"/>
        <v/>
      </c>
      <c r="L1317" s="18" t="str">
        <f>IF(OR($A1317="",$C1317=""),"",$C1317-Settings!$B$4)</f>
        <v/>
      </c>
      <c r="M1317" s="18" t="str">
        <f>IF($A1317="","",IF(K1317&lt;=0,"Nil stock",IF($C1317="","OK",IF($C1317&lt;Settings!$B$4,"Expired",IF(L1317&lt;=Settings!$B$5,"Near expiry","OK")))))</f>
        <v/>
      </c>
      <c r="N1317" s="22" t="str">
        <f t="shared" si="41"/>
        <v/>
      </c>
      <c r="O1317" s="17"/>
    </row>
    <row r="1318" spans="1:15" x14ac:dyDescent="0.3">
      <c r="A1318" s="17"/>
      <c r="B1318" s="17"/>
      <c r="C1318" s="20"/>
      <c r="D1318" s="17"/>
      <c r="E1318" s="17"/>
      <c r="F1318" s="20"/>
      <c r="G1318" s="17"/>
      <c r="H1318" s="21"/>
      <c r="I1318" s="21"/>
      <c r="J1318" s="18" t="str">
        <f>IF($A1318="","",SUMIFS(Issues!$D:$D,Issues!$B:$B,$A1318,Issues!$C:$C,$B1318))</f>
        <v/>
      </c>
      <c r="K1318" s="18" t="str">
        <f t="shared" si="40"/>
        <v/>
      </c>
      <c r="L1318" s="18" t="str">
        <f>IF(OR($A1318="",$C1318=""),"",$C1318-Settings!$B$4)</f>
        <v/>
      </c>
      <c r="M1318" s="18" t="str">
        <f>IF($A1318="","",IF(K1318&lt;=0,"Nil stock",IF($C1318="","OK",IF($C1318&lt;Settings!$B$4,"Expired",IF(L1318&lt;=Settings!$B$5,"Near expiry","OK")))))</f>
        <v/>
      </c>
      <c r="N1318" s="22" t="str">
        <f t="shared" si="41"/>
        <v/>
      </c>
      <c r="O1318" s="17"/>
    </row>
    <row r="1319" spans="1:15" x14ac:dyDescent="0.3">
      <c r="A1319" s="17"/>
      <c r="B1319" s="17"/>
      <c r="C1319" s="20"/>
      <c r="D1319" s="17"/>
      <c r="E1319" s="17"/>
      <c r="F1319" s="20"/>
      <c r="G1319" s="17"/>
      <c r="H1319" s="21"/>
      <c r="I1319" s="21"/>
      <c r="J1319" s="18" t="str">
        <f>IF($A1319="","",SUMIFS(Issues!$D:$D,Issues!$B:$B,$A1319,Issues!$C:$C,$B1319))</f>
        <v/>
      </c>
      <c r="K1319" s="18" t="str">
        <f t="shared" si="40"/>
        <v/>
      </c>
      <c r="L1319" s="18" t="str">
        <f>IF(OR($A1319="",$C1319=""),"",$C1319-Settings!$B$4)</f>
        <v/>
      </c>
      <c r="M1319" s="18" t="str">
        <f>IF($A1319="","",IF(K1319&lt;=0,"Nil stock",IF($C1319="","OK",IF($C1319&lt;Settings!$B$4,"Expired",IF(L1319&lt;=Settings!$B$5,"Near expiry","OK")))))</f>
        <v/>
      </c>
      <c r="N1319" s="22" t="str">
        <f t="shared" si="41"/>
        <v/>
      </c>
      <c r="O1319" s="17"/>
    </row>
    <row r="1320" spans="1:15" x14ac:dyDescent="0.3">
      <c r="A1320" s="17"/>
      <c r="B1320" s="17"/>
      <c r="C1320" s="20"/>
      <c r="D1320" s="17"/>
      <c r="E1320" s="17"/>
      <c r="F1320" s="20"/>
      <c r="G1320" s="17"/>
      <c r="H1320" s="21"/>
      <c r="I1320" s="21"/>
      <c r="J1320" s="18" t="str">
        <f>IF($A1320="","",SUMIFS(Issues!$D:$D,Issues!$B:$B,$A1320,Issues!$C:$C,$B1320))</f>
        <v/>
      </c>
      <c r="K1320" s="18" t="str">
        <f t="shared" si="40"/>
        <v/>
      </c>
      <c r="L1320" s="18" t="str">
        <f>IF(OR($A1320="",$C1320=""),"",$C1320-Settings!$B$4)</f>
        <v/>
      </c>
      <c r="M1320" s="18" t="str">
        <f>IF($A1320="","",IF(K1320&lt;=0,"Nil stock",IF($C1320="","OK",IF($C1320&lt;Settings!$B$4,"Expired",IF(L1320&lt;=Settings!$B$5,"Near expiry","OK")))))</f>
        <v/>
      </c>
      <c r="N1320" s="22" t="str">
        <f t="shared" si="41"/>
        <v/>
      </c>
      <c r="O1320" s="17"/>
    </row>
    <row r="1321" spans="1:15" x14ac:dyDescent="0.3">
      <c r="A1321" s="17"/>
      <c r="B1321" s="17"/>
      <c r="C1321" s="20"/>
      <c r="D1321" s="17"/>
      <c r="E1321" s="17"/>
      <c r="F1321" s="20"/>
      <c r="G1321" s="17"/>
      <c r="H1321" s="21"/>
      <c r="I1321" s="21"/>
      <c r="J1321" s="18" t="str">
        <f>IF($A1321="","",SUMIFS(Issues!$D:$D,Issues!$B:$B,$A1321,Issues!$C:$C,$B1321))</f>
        <v/>
      </c>
      <c r="K1321" s="18" t="str">
        <f t="shared" si="40"/>
        <v/>
      </c>
      <c r="L1321" s="18" t="str">
        <f>IF(OR($A1321="",$C1321=""),"",$C1321-Settings!$B$4)</f>
        <v/>
      </c>
      <c r="M1321" s="18" t="str">
        <f>IF($A1321="","",IF(K1321&lt;=0,"Nil stock",IF($C1321="","OK",IF($C1321&lt;Settings!$B$4,"Expired",IF(L1321&lt;=Settings!$B$5,"Near expiry","OK")))))</f>
        <v/>
      </c>
      <c r="N1321" s="22" t="str">
        <f t="shared" si="41"/>
        <v/>
      </c>
      <c r="O1321" s="17"/>
    </row>
    <row r="1322" spans="1:15" x14ac:dyDescent="0.3">
      <c r="A1322" s="17"/>
      <c r="B1322" s="17"/>
      <c r="C1322" s="20"/>
      <c r="D1322" s="17"/>
      <c r="E1322" s="17"/>
      <c r="F1322" s="20"/>
      <c r="G1322" s="17"/>
      <c r="H1322" s="21"/>
      <c r="I1322" s="21"/>
      <c r="J1322" s="18" t="str">
        <f>IF($A1322="","",SUMIFS(Issues!$D:$D,Issues!$B:$B,$A1322,Issues!$C:$C,$B1322))</f>
        <v/>
      </c>
      <c r="K1322" s="18" t="str">
        <f t="shared" si="40"/>
        <v/>
      </c>
      <c r="L1322" s="18" t="str">
        <f>IF(OR($A1322="",$C1322=""),"",$C1322-Settings!$B$4)</f>
        <v/>
      </c>
      <c r="M1322" s="18" t="str">
        <f>IF($A1322="","",IF(K1322&lt;=0,"Nil stock",IF($C1322="","OK",IF($C1322&lt;Settings!$B$4,"Expired",IF(L1322&lt;=Settings!$B$5,"Near expiry","OK")))))</f>
        <v/>
      </c>
      <c r="N1322" s="22" t="str">
        <f t="shared" si="41"/>
        <v/>
      </c>
      <c r="O1322" s="17"/>
    </row>
    <row r="1323" spans="1:15" x14ac:dyDescent="0.3">
      <c r="A1323" s="17"/>
      <c r="B1323" s="17"/>
      <c r="C1323" s="20"/>
      <c r="D1323" s="17"/>
      <c r="E1323" s="17"/>
      <c r="F1323" s="20"/>
      <c r="G1323" s="17"/>
      <c r="H1323" s="21"/>
      <c r="I1323" s="21"/>
      <c r="J1323" s="18" t="str">
        <f>IF($A1323="","",SUMIFS(Issues!$D:$D,Issues!$B:$B,$A1323,Issues!$C:$C,$B1323))</f>
        <v/>
      </c>
      <c r="K1323" s="18" t="str">
        <f t="shared" si="40"/>
        <v/>
      </c>
      <c r="L1323" s="18" t="str">
        <f>IF(OR($A1323="",$C1323=""),"",$C1323-Settings!$B$4)</f>
        <v/>
      </c>
      <c r="M1323" s="18" t="str">
        <f>IF($A1323="","",IF(K1323&lt;=0,"Nil stock",IF($C1323="","OK",IF($C1323&lt;Settings!$B$4,"Expired",IF(L1323&lt;=Settings!$B$5,"Near expiry","OK")))))</f>
        <v/>
      </c>
      <c r="N1323" s="22" t="str">
        <f t="shared" si="41"/>
        <v/>
      </c>
      <c r="O1323" s="17"/>
    </row>
    <row r="1324" spans="1:15" x14ac:dyDescent="0.3">
      <c r="A1324" s="17"/>
      <c r="B1324" s="17"/>
      <c r="C1324" s="20"/>
      <c r="D1324" s="17"/>
      <c r="E1324" s="17"/>
      <c r="F1324" s="20"/>
      <c r="G1324" s="17"/>
      <c r="H1324" s="21"/>
      <c r="I1324" s="21"/>
      <c r="J1324" s="18" t="str">
        <f>IF($A1324="","",SUMIFS(Issues!$D:$D,Issues!$B:$B,$A1324,Issues!$C:$C,$B1324))</f>
        <v/>
      </c>
      <c r="K1324" s="18" t="str">
        <f t="shared" si="40"/>
        <v/>
      </c>
      <c r="L1324" s="18" t="str">
        <f>IF(OR($A1324="",$C1324=""),"",$C1324-Settings!$B$4)</f>
        <v/>
      </c>
      <c r="M1324" s="18" t="str">
        <f>IF($A1324="","",IF(K1324&lt;=0,"Nil stock",IF($C1324="","OK",IF($C1324&lt;Settings!$B$4,"Expired",IF(L1324&lt;=Settings!$B$5,"Near expiry","OK")))))</f>
        <v/>
      </c>
      <c r="N1324" s="22" t="str">
        <f t="shared" si="41"/>
        <v/>
      </c>
      <c r="O1324" s="17"/>
    </row>
    <row r="1325" spans="1:15" x14ac:dyDescent="0.3">
      <c r="A1325" s="17"/>
      <c r="B1325" s="17"/>
      <c r="C1325" s="20"/>
      <c r="D1325" s="17"/>
      <c r="E1325" s="17"/>
      <c r="F1325" s="20"/>
      <c r="G1325" s="17"/>
      <c r="H1325" s="21"/>
      <c r="I1325" s="21"/>
      <c r="J1325" s="18" t="str">
        <f>IF($A1325="","",SUMIFS(Issues!$D:$D,Issues!$B:$B,$A1325,Issues!$C:$C,$B1325))</f>
        <v/>
      </c>
      <c r="K1325" s="18" t="str">
        <f t="shared" si="40"/>
        <v/>
      </c>
      <c r="L1325" s="18" t="str">
        <f>IF(OR($A1325="",$C1325=""),"",$C1325-Settings!$B$4)</f>
        <v/>
      </c>
      <c r="M1325" s="18" t="str">
        <f>IF($A1325="","",IF(K1325&lt;=0,"Nil stock",IF($C1325="","OK",IF($C1325&lt;Settings!$B$4,"Expired",IF(L1325&lt;=Settings!$B$5,"Near expiry","OK")))))</f>
        <v/>
      </c>
      <c r="N1325" s="22" t="str">
        <f t="shared" si="41"/>
        <v/>
      </c>
      <c r="O1325" s="17"/>
    </row>
    <row r="1326" spans="1:15" x14ac:dyDescent="0.3">
      <c r="A1326" s="17"/>
      <c r="B1326" s="17"/>
      <c r="C1326" s="20"/>
      <c r="D1326" s="17"/>
      <c r="E1326" s="17"/>
      <c r="F1326" s="20"/>
      <c r="G1326" s="17"/>
      <c r="H1326" s="21"/>
      <c r="I1326" s="21"/>
      <c r="J1326" s="18" t="str">
        <f>IF($A1326="","",SUMIFS(Issues!$D:$D,Issues!$B:$B,$A1326,Issues!$C:$C,$B1326))</f>
        <v/>
      </c>
      <c r="K1326" s="18" t="str">
        <f t="shared" si="40"/>
        <v/>
      </c>
      <c r="L1326" s="18" t="str">
        <f>IF(OR($A1326="",$C1326=""),"",$C1326-Settings!$B$4)</f>
        <v/>
      </c>
      <c r="M1326" s="18" t="str">
        <f>IF($A1326="","",IF(K1326&lt;=0,"Nil stock",IF($C1326="","OK",IF($C1326&lt;Settings!$B$4,"Expired",IF(L1326&lt;=Settings!$B$5,"Near expiry","OK")))))</f>
        <v/>
      </c>
      <c r="N1326" s="22" t="str">
        <f t="shared" si="41"/>
        <v/>
      </c>
      <c r="O1326" s="17"/>
    </row>
    <row r="1327" spans="1:15" x14ac:dyDescent="0.3">
      <c r="A1327" s="17"/>
      <c r="B1327" s="17"/>
      <c r="C1327" s="20"/>
      <c r="D1327" s="17"/>
      <c r="E1327" s="17"/>
      <c r="F1327" s="20"/>
      <c r="G1327" s="17"/>
      <c r="H1327" s="21"/>
      <c r="I1327" s="21"/>
      <c r="J1327" s="18" t="str">
        <f>IF($A1327="","",SUMIFS(Issues!$D:$D,Issues!$B:$B,$A1327,Issues!$C:$C,$B1327))</f>
        <v/>
      </c>
      <c r="K1327" s="18" t="str">
        <f t="shared" si="40"/>
        <v/>
      </c>
      <c r="L1327" s="18" t="str">
        <f>IF(OR($A1327="",$C1327=""),"",$C1327-Settings!$B$4)</f>
        <v/>
      </c>
      <c r="M1327" s="18" t="str">
        <f>IF($A1327="","",IF(K1327&lt;=0,"Nil stock",IF($C1327="","OK",IF($C1327&lt;Settings!$B$4,"Expired",IF(L1327&lt;=Settings!$B$5,"Near expiry","OK")))))</f>
        <v/>
      </c>
      <c r="N1327" s="22" t="str">
        <f t="shared" si="41"/>
        <v/>
      </c>
      <c r="O1327" s="17"/>
    </row>
    <row r="1328" spans="1:15" x14ac:dyDescent="0.3">
      <c r="A1328" s="17"/>
      <c r="B1328" s="17"/>
      <c r="C1328" s="20"/>
      <c r="D1328" s="17"/>
      <c r="E1328" s="17"/>
      <c r="F1328" s="20"/>
      <c r="G1328" s="17"/>
      <c r="H1328" s="21"/>
      <c r="I1328" s="21"/>
      <c r="J1328" s="18" t="str">
        <f>IF($A1328="","",SUMIFS(Issues!$D:$D,Issues!$B:$B,$A1328,Issues!$C:$C,$B1328))</f>
        <v/>
      </c>
      <c r="K1328" s="18" t="str">
        <f t="shared" si="40"/>
        <v/>
      </c>
      <c r="L1328" s="18" t="str">
        <f>IF(OR($A1328="",$C1328=""),"",$C1328-Settings!$B$4)</f>
        <v/>
      </c>
      <c r="M1328" s="18" t="str">
        <f>IF($A1328="","",IF(K1328&lt;=0,"Nil stock",IF($C1328="","OK",IF($C1328&lt;Settings!$B$4,"Expired",IF(L1328&lt;=Settings!$B$5,"Near expiry","OK")))))</f>
        <v/>
      </c>
      <c r="N1328" s="22" t="str">
        <f t="shared" si="41"/>
        <v/>
      </c>
      <c r="O1328" s="17"/>
    </row>
    <row r="1329" spans="1:15" x14ac:dyDescent="0.3">
      <c r="A1329" s="17"/>
      <c r="B1329" s="17"/>
      <c r="C1329" s="20"/>
      <c r="D1329" s="17"/>
      <c r="E1329" s="17"/>
      <c r="F1329" s="20"/>
      <c r="G1329" s="17"/>
      <c r="H1329" s="21"/>
      <c r="I1329" s="21"/>
      <c r="J1329" s="18" t="str">
        <f>IF($A1329="","",SUMIFS(Issues!$D:$D,Issues!$B:$B,$A1329,Issues!$C:$C,$B1329))</f>
        <v/>
      </c>
      <c r="K1329" s="18" t="str">
        <f t="shared" si="40"/>
        <v/>
      </c>
      <c r="L1329" s="18" t="str">
        <f>IF(OR($A1329="",$C1329=""),"",$C1329-Settings!$B$4)</f>
        <v/>
      </c>
      <c r="M1329" s="18" t="str">
        <f>IF($A1329="","",IF(K1329&lt;=0,"Nil stock",IF($C1329="","OK",IF($C1329&lt;Settings!$B$4,"Expired",IF(L1329&lt;=Settings!$B$5,"Near expiry","OK")))))</f>
        <v/>
      </c>
      <c r="N1329" s="22" t="str">
        <f t="shared" si="41"/>
        <v/>
      </c>
      <c r="O1329" s="17"/>
    </row>
    <row r="1330" spans="1:15" x14ac:dyDescent="0.3">
      <c r="A1330" s="17"/>
      <c r="B1330" s="17"/>
      <c r="C1330" s="20"/>
      <c r="D1330" s="17"/>
      <c r="E1330" s="17"/>
      <c r="F1330" s="20"/>
      <c r="G1330" s="17"/>
      <c r="H1330" s="21"/>
      <c r="I1330" s="21"/>
      <c r="J1330" s="18" t="str">
        <f>IF($A1330="","",SUMIFS(Issues!$D:$D,Issues!$B:$B,$A1330,Issues!$C:$C,$B1330))</f>
        <v/>
      </c>
      <c r="K1330" s="18" t="str">
        <f t="shared" si="40"/>
        <v/>
      </c>
      <c r="L1330" s="18" t="str">
        <f>IF(OR($A1330="",$C1330=""),"",$C1330-Settings!$B$4)</f>
        <v/>
      </c>
      <c r="M1330" s="18" t="str">
        <f>IF($A1330="","",IF(K1330&lt;=0,"Nil stock",IF($C1330="","OK",IF($C1330&lt;Settings!$B$4,"Expired",IF(L1330&lt;=Settings!$B$5,"Near expiry","OK")))))</f>
        <v/>
      </c>
      <c r="N1330" s="22" t="str">
        <f t="shared" si="41"/>
        <v/>
      </c>
      <c r="O1330" s="17"/>
    </row>
    <row r="1331" spans="1:15" x14ac:dyDescent="0.3">
      <c r="A1331" s="17"/>
      <c r="B1331" s="17"/>
      <c r="C1331" s="20"/>
      <c r="D1331" s="17"/>
      <c r="E1331" s="17"/>
      <c r="F1331" s="20"/>
      <c r="G1331" s="17"/>
      <c r="H1331" s="21"/>
      <c r="I1331" s="21"/>
      <c r="J1331" s="18" t="str">
        <f>IF($A1331="","",SUMIFS(Issues!$D:$D,Issues!$B:$B,$A1331,Issues!$C:$C,$B1331))</f>
        <v/>
      </c>
      <c r="K1331" s="18" t="str">
        <f t="shared" si="40"/>
        <v/>
      </c>
      <c r="L1331" s="18" t="str">
        <f>IF(OR($A1331="",$C1331=""),"",$C1331-Settings!$B$4)</f>
        <v/>
      </c>
      <c r="M1331" s="18" t="str">
        <f>IF($A1331="","",IF(K1331&lt;=0,"Nil stock",IF($C1331="","OK",IF($C1331&lt;Settings!$B$4,"Expired",IF(L1331&lt;=Settings!$B$5,"Near expiry","OK")))))</f>
        <v/>
      </c>
      <c r="N1331" s="22" t="str">
        <f t="shared" si="41"/>
        <v/>
      </c>
      <c r="O1331" s="17"/>
    </row>
    <row r="1332" spans="1:15" x14ac:dyDescent="0.3">
      <c r="A1332" s="17"/>
      <c r="B1332" s="17"/>
      <c r="C1332" s="20"/>
      <c r="D1332" s="17"/>
      <c r="E1332" s="17"/>
      <c r="F1332" s="20"/>
      <c r="G1332" s="17"/>
      <c r="H1332" s="21"/>
      <c r="I1332" s="21"/>
      <c r="J1332" s="18" t="str">
        <f>IF($A1332="","",SUMIFS(Issues!$D:$D,Issues!$B:$B,$A1332,Issues!$C:$C,$B1332))</f>
        <v/>
      </c>
      <c r="K1332" s="18" t="str">
        <f t="shared" si="40"/>
        <v/>
      </c>
      <c r="L1332" s="18" t="str">
        <f>IF(OR($A1332="",$C1332=""),"",$C1332-Settings!$B$4)</f>
        <v/>
      </c>
      <c r="M1332" s="18" t="str">
        <f>IF($A1332="","",IF(K1332&lt;=0,"Nil stock",IF($C1332="","OK",IF($C1332&lt;Settings!$B$4,"Expired",IF(L1332&lt;=Settings!$B$5,"Near expiry","OK")))))</f>
        <v/>
      </c>
      <c r="N1332" s="22" t="str">
        <f t="shared" si="41"/>
        <v/>
      </c>
      <c r="O1332" s="17"/>
    </row>
    <row r="1333" spans="1:15" x14ac:dyDescent="0.3">
      <c r="A1333" s="17"/>
      <c r="B1333" s="17"/>
      <c r="C1333" s="20"/>
      <c r="D1333" s="17"/>
      <c r="E1333" s="17"/>
      <c r="F1333" s="20"/>
      <c r="G1333" s="17"/>
      <c r="H1333" s="21"/>
      <c r="I1333" s="21"/>
      <c r="J1333" s="18" t="str">
        <f>IF($A1333="","",SUMIFS(Issues!$D:$D,Issues!$B:$B,$A1333,Issues!$C:$C,$B1333))</f>
        <v/>
      </c>
      <c r="K1333" s="18" t="str">
        <f t="shared" si="40"/>
        <v/>
      </c>
      <c r="L1333" s="18" t="str">
        <f>IF(OR($A1333="",$C1333=""),"",$C1333-Settings!$B$4)</f>
        <v/>
      </c>
      <c r="M1333" s="18" t="str">
        <f>IF($A1333="","",IF(K1333&lt;=0,"Nil stock",IF($C1333="","OK",IF($C1333&lt;Settings!$B$4,"Expired",IF(L1333&lt;=Settings!$B$5,"Near expiry","OK")))))</f>
        <v/>
      </c>
      <c r="N1333" s="22" t="str">
        <f t="shared" si="41"/>
        <v/>
      </c>
      <c r="O1333" s="17"/>
    </row>
    <row r="1334" spans="1:15" x14ac:dyDescent="0.3">
      <c r="A1334" s="17"/>
      <c r="B1334" s="17"/>
      <c r="C1334" s="20"/>
      <c r="D1334" s="17"/>
      <c r="E1334" s="17"/>
      <c r="F1334" s="20"/>
      <c r="G1334" s="17"/>
      <c r="H1334" s="21"/>
      <c r="I1334" s="21"/>
      <c r="J1334" s="18" t="str">
        <f>IF($A1334="","",SUMIFS(Issues!$D:$D,Issues!$B:$B,$A1334,Issues!$C:$C,$B1334))</f>
        <v/>
      </c>
      <c r="K1334" s="18" t="str">
        <f t="shared" si="40"/>
        <v/>
      </c>
      <c r="L1334" s="18" t="str">
        <f>IF(OR($A1334="",$C1334=""),"",$C1334-Settings!$B$4)</f>
        <v/>
      </c>
      <c r="M1334" s="18" t="str">
        <f>IF($A1334="","",IF(K1334&lt;=0,"Nil stock",IF($C1334="","OK",IF($C1334&lt;Settings!$B$4,"Expired",IF(L1334&lt;=Settings!$B$5,"Near expiry","OK")))))</f>
        <v/>
      </c>
      <c r="N1334" s="22" t="str">
        <f t="shared" si="41"/>
        <v/>
      </c>
      <c r="O1334" s="17"/>
    </row>
    <row r="1335" spans="1:15" x14ac:dyDescent="0.3">
      <c r="A1335" s="17"/>
      <c r="B1335" s="17"/>
      <c r="C1335" s="20"/>
      <c r="D1335" s="17"/>
      <c r="E1335" s="17"/>
      <c r="F1335" s="20"/>
      <c r="G1335" s="17"/>
      <c r="H1335" s="21"/>
      <c r="I1335" s="21"/>
      <c r="J1335" s="18" t="str">
        <f>IF($A1335="","",SUMIFS(Issues!$D:$D,Issues!$B:$B,$A1335,Issues!$C:$C,$B1335))</f>
        <v/>
      </c>
      <c r="K1335" s="18" t="str">
        <f t="shared" si="40"/>
        <v/>
      </c>
      <c r="L1335" s="18" t="str">
        <f>IF(OR($A1335="",$C1335=""),"",$C1335-Settings!$B$4)</f>
        <v/>
      </c>
      <c r="M1335" s="18" t="str">
        <f>IF($A1335="","",IF(K1335&lt;=0,"Nil stock",IF($C1335="","OK",IF($C1335&lt;Settings!$B$4,"Expired",IF(L1335&lt;=Settings!$B$5,"Near expiry","OK")))))</f>
        <v/>
      </c>
      <c r="N1335" s="22" t="str">
        <f t="shared" si="41"/>
        <v/>
      </c>
      <c r="O1335" s="17"/>
    </row>
    <row r="1336" spans="1:15" x14ac:dyDescent="0.3">
      <c r="A1336" s="17"/>
      <c r="B1336" s="17"/>
      <c r="C1336" s="20"/>
      <c r="D1336" s="17"/>
      <c r="E1336" s="17"/>
      <c r="F1336" s="20"/>
      <c r="G1336" s="17"/>
      <c r="H1336" s="21"/>
      <c r="I1336" s="21"/>
      <c r="J1336" s="18" t="str">
        <f>IF($A1336="","",SUMIFS(Issues!$D:$D,Issues!$B:$B,$A1336,Issues!$C:$C,$B1336))</f>
        <v/>
      </c>
      <c r="K1336" s="18" t="str">
        <f t="shared" si="40"/>
        <v/>
      </c>
      <c r="L1336" s="18" t="str">
        <f>IF(OR($A1336="",$C1336=""),"",$C1336-Settings!$B$4)</f>
        <v/>
      </c>
      <c r="M1336" s="18" t="str">
        <f>IF($A1336="","",IF(K1336&lt;=0,"Nil stock",IF($C1336="","OK",IF($C1336&lt;Settings!$B$4,"Expired",IF(L1336&lt;=Settings!$B$5,"Near expiry","OK")))))</f>
        <v/>
      </c>
      <c r="N1336" s="22" t="str">
        <f t="shared" si="41"/>
        <v/>
      </c>
      <c r="O1336" s="17"/>
    </row>
    <row r="1337" spans="1:15" x14ac:dyDescent="0.3">
      <c r="A1337" s="17"/>
      <c r="B1337" s="17"/>
      <c r="C1337" s="20"/>
      <c r="D1337" s="17"/>
      <c r="E1337" s="17"/>
      <c r="F1337" s="20"/>
      <c r="G1337" s="17"/>
      <c r="H1337" s="21"/>
      <c r="I1337" s="21"/>
      <c r="J1337" s="18" t="str">
        <f>IF($A1337="","",SUMIFS(Issues!$D:$D,Issues!$B:$B,$A1337,Issues!$C:$C,$B1337))</f>
        <v/>
      </c>
      <c r="K1337" s="18" t="str">
        <f t="shared" si="40"/>
        <v/>
      </c>
      <c r="L1337" s="18" t="str">
        <f>IF(OR($A1337="",$C1337=""),"",$C1337-Settings!$B$4)</f>
        <v/>
      </c>
      <c r="M1337" s="18" t="str">
        <f>IF($A1337="","",IF(K1337&lt;=0,"Nil stock",IF($C1337="","OK",IF($C1337&lt;Settings!$B$4,"Expired",IF(L1337&lt;=Settings!$B$5,"Near expiry","OK")))))</f>
        <v/>
      </c>
      <c r="N1337" s="22" t="str">
        <f t="shared" si="41"/>
        <v/>
      </c>
      <c r="O1337" s="17"/>
    </row>
    <row r="1338" spans="1:15" x14ac:dyDescent="0.3">
      <c r="A1338" s="17"/>
      <c r="B1338" s="17"/>
      <c r="C1338" s="20"/>
      <c r="D1338" s="17"/>
      <c r="E1338" s="17"/>
      <c r="F1338" s="20"/>
      <c r="G1338" s="17"/>
      <c r="H1338" s="21"/>
      <c r="I1338" s="21"/>
      <c r="J1338" s="18" t="str">
        <f>IF($A1338="","",SUMIFS(Issues!$D:$D,Issues!$B:$B,$A1338,Issues!$C:$C,$B1338))</f>
        <v/>
      </c>
      <c r="K1338" s="18" t="str">
        <f t="shared" si="40"/>
        <v/>
      </c>
      <c r="L1338" s="18" t="str">
        <f>IF(OR($A1338="",$C1338=""),"",$C1338-Settings!$B$4)</f>
        <v/>
      </c>
      <c r="M1338" s="18" t="str">
        <f>IF($A1338="","",IF(K1338&lt;=0,"Nil stock",IF($C1338="","OK",IF($C1338&lt;Settings!$B$4,"Expired",IF(L1338&lt;=Settings!$B$5,"Near expiry","OK")))))</f>
        <v/>
      </c>
      <c r="N1338" s="22" t="str">
        <f t="shared" si="41"/>
        <v/>
      </c>
      <c r="O1338" s="17"/>
    </row>
    <row r="1339" spans="1:15" x14ac:dyDescent="0.3">
      <c r="A1339" s="17"/>
      <c r="B1339" s="17"/>
      <c r="C1339" s="20"/>
      <c r="D1339" s="17"/>
      <c r="E1339" s="17"/>
      <c r="F1339" s="20"/>
      <c r="G1339" s="17"/>
      <c r="H1339" s="21"/>
      <c r="I1339" s="21"/>
      <c r="J1339" s="18" t="str">
        <f>IF($A1339="","",SUMIFS(Issues!$D:$D,Issues!$B:$B,$A1339,Issues!$C:$C,$B1339))</f>
        <v/>
      </c>
      <c r="K1339" s="18" t="str">
        <f t="shared" si="40"/>
        <v/>
      </c>
      <c r="L1339" s="18" t="str">
        <f>IF(OR($A1339="",$C1339=""),"",$C1339-Settings!$B$4)</f>
        <v/>
      </c>
      <c r="M1339" s="18" t="str">
        <f>IF($A1339="","",IF(K1339&lt;=0,"Nil stock",IF($C1339="","OK",IF($C1339&lt;Settings!$B$4,"Expired",IF(L1339&lt;=Settings!$B$5,"Near expiry","OK")))))</f>
        <v/>
      </c>
      <c r="N1339" s="22" t="str">
        <f t="shared" si="41"/>
        <v/>
      </c>
      <c r="O1339" s="17"/>
    </row>
    <row r="1340" spans="1:15" x14ac:dyDescent="0.3">
      <c r="A1340" s="17"/>
      <c r="B1340" s="17"/>
      <c r="C1340" s="20"/>
      <c r="D1340" s="17"/>
      <c r="E1340" s="17"/>
      <c r="F1340" s="20"/>
      <c r="G1340" s="17"/>
      <c r="H1340" s="21"/>
      <c r="I1340" s="21"/>
      <c r="J1340" s="18" t="str">
        <f>IF($A1340="","",SUMIFS(Issues!$D:$D,Issues!$B:$B,$A1340,Issues!$C:$C,$B1340))</f>
        <v/>
      </c>
      <c r="K1340" s="18" t="str">
        <f t="shared" si="40"/>
        <v/>
      </c>
      <c r="L1340" s="18" t="str">
        <f>IF(OR($A1340="",$C1340=""),"",$C1340-Settings!$B$4)</f>
        <v/>
      </c>
      <c r="M1340" s="18" t="str">
        <f>IF($A1340="","",IF(K1340&lt;=0,"Nil stock",IF($C1340="","OK",IF($C1340&lt;Settings!$B$4,"Expired",IF(L1340&lt;=Settings!$B$5,"Near expiry","OK")))))</f>
        <v/>
      </c>
      <c r="N1340" s="22" t="str">
        <f t="shared" si="41"/>
        <v/>
      </c>
      <c r="O1340" s="17"/>
    </row>
    <row r="1341" spans="1:15" x14ac:dyDescent="0.3">
      <c r="A1341" s="17"/>
      <c r="B1341" s="17"/>
      <c r="C1341" s="20"/>
      <c r="D1341" s="17"/>
      <c r="E1341" s="17"/>
      <c r="F1341" s="20"/>
      <c r="G1341" s="17"/>
      <c r="H1341" s="21"/>
      <c r="I1341" s="21"/>
      <c r="J1341" s="18" t="str">
        <f>IF($A1341="","",SUMIFS(Issues!$D:$D,Issues!$B:$B,$A1341,Issues!$C:$C,$B1341))</f>
        <v/>
      </c>
      <c r="K1341" s="18" t="str">
        <f t="shared" si="40"/>
        <v/>
      </c>
      <c r="L1341" s="18" t="str">
        <f>IF(OR($A1341="",$C1341=""),"",$C1341-Settings!$B$4)</f>
        <v/>
      </c>
      <c r="M1341" s="18" t="str">
        <f>IF($A1341="","",IF(K1341&lt;=0,"Nil stock",IF($C1341="","OK",IF($C1341&lt;Settings!$B$4,"Expired",IF(L1341&lt;=Settings!$B$5,"Near expiry","OK")))))</f>
        <v/>
      </c>
      <c r="N1341" s="22" t="str">
        <f t="shared" si="41"/>
        <v/>
      </c>
      <c r="O1341" s="17"/>
    </row>
    <row r="1342" spans="1:15" x14ac:dyDescent="0.3">
      <c r="A1342" s="17"/>
      <c r="B1342" s="17"/>
      <c r="C1342" s="20"/>
      <c r="D1342" s="17"/>
      <c r="E1342" s="17"/>
      <c r="F1342" s="20"/>
      <c r="G1342" s="17"/>
      <c r="H1342" s="21"/>
      <c r="I1342" s="21"/>
      <c r="J1342" s="18" t="str">
        <f>IF($A1342="","",SUMIFS(Issues!$D:$D,Issues!$B:$B,$A1342,Issues!$C:$C,$B1342))</f>
        <v/>
      </c>
      <c r="K1342" s="18" t="str">
        <f t="shared" si="40"/>
        <v/>
      </c>
      <c r="L1342" s="18" t="str">
        <f>IF(OR($A1342="",$C1342=""),"",$C1342-Settings!$B$4)</f>
        <v/>
      </c>
      <c r="M1342" s="18" t="str">
        <f>IF($A1342="","",IF(K1342&lt;=0,"Nil stock",IF($C1342="","OK",IF($C1342&lt;Settings!$B$4,"Expired",IF(L1342&lt;=Settings!$B$5,"Near expiry","OK")))))</f>
        <v/>
      </c>
      <c r="N1342" s="22" t="str">
        <f t="shared" si="41"/>
        <v/>
      </c>
      <c r="O1342" s="17"/>
    </row>
    <row r="1343" spans="1:15" x14ac:dyDescent="0.3">
      <c r="A1343" s="17"/>
      <c r="B1343" s="17"/>
      <c r="C1343" s="20"/>
      <c r="D1343" s="17"/>
      <c r="E1343" s="17"/>
      <c r="F1343" s="20"/>
      <c r="G1343" s="17"/>
      <c r="H1343" s="21"/>
      <c r="I1343" s="21"/>
      <c r="J1343" s="18" t="str">
        <f>IF($A1343="","",SUMIFS(Issues!$D:$D,Issues!$B:$B,$A1343,Issues!$C:$C,$B1343))</f>
        <v/>
      </c>
      <c r="K1343" s="18" t="str">
        <f t="shared" si="40"/>
        <v/>
      </c>
      <c r="L1343" s="18" t="str">
        <f>IF(OR($A1343="",$C1343=""),"",$C1343-Settings!$B$4)</f>
        <v/>
      </c>
      <c r="M1343" s="18" t="str">
        <f>IF($A1343="","",IF(K1343&lt;=0,"Nil stock",IF($C1343="","OK",IF($C1343&lt;Settings!$B$4,"Expired",IF(L1343&lt;=Settings!$B$5,"Near expiry","OK")))))</f>
        <v/>
      </c>
      <c r="N1343" s="22" t="str">
        <f t="shared" si="41"/>
        <v/>
      </c>
      <c r="O1343" s="17"/>
    </row>
    <row r="1344" spans="1:15" x14ac:dyDescent="0.3">
      <c r="A1344" s="17"/>
      <c r="B1344" s="17"/>
      <c r="C1344" s="20"/>
      <c r="D1344" s="17"/>
      <c r="E1344" s="17"/>
      <c r="F1344" s="20"/>
      <c r="G1344" s="17"/>
      <c r="H1344" s="21"/>
      <c r="I1344" s="21"/>
      <c r="J1344" s="18" t="str">
        <f>IF($A1344="","",SUMIFS(Issues!$D:$D,Issues!$B:$B,$A1344,Issues!$C:$C,$B1344))</f>
        <v/>
      </c>
      <c r="K1344" s="18" t="str">
        <f t="shared" si="40"/>
        <v/>
      </c>
      <c r="L1344" s="18" t="str">
        <f>IF(OR($A1344="",$C1344=""),"",$C1344-Settings!$B$4)</f>
        <v/>
      </c>
      <c r="M1344" s="18" t="str">
        <f>IF($A1344="","",IF(K1344&lt;=0,"Nil stock",IF($C1344="","OK",IF($C1344&lt;Settings!$B$4,"Expired",IF(L1344&lt;=Settings!$B$5,"Near expiry","OK")))))</f>
        <v/>
      </c>
      <c r="N1344" s="22" t="str">
        <f t="shared" si="41"/>
        <v/>
      </c>
      <c r="O1344" s="17"/>
    </row>
    <row r="1345" spans="1:15" x14ac:dyDescent="0.3">
      <c r="A1345" s="17"/>
      <c r="B1345" s="17"/>
      <c r="C1345" s="20"/>
      <c r="D1345" s="17"/>
      <c r="E1345" s="17"/>
      <c r="F1345" s="20"/>
      <c r="G1345" s="17"/>
      <c r="H1345" s="21"/>
      <c r="I1345" s="21"/>
      <c r="J1345" s="18" t="str">
        <f>IF($A1345="","",SUMIFS(Issues!$D:$D,Issues!$B:$B,$A1345,Issues!$C:$C,$B1345))</f>
        <v/>
      </c>
      <c r="K1345" s="18" t="str">
        <f t="shared" si="40"/>
        <v/>
      </c>
      <c r="L1345" s="18" t="str">
        <f>IF(OR($A1345="",$C1345=""),"",$C1345-Settings!$B$4)</f>
        <v/>
      </c>
      <c r="M1345" s="18" t="str">
        <f>IF($A1345="","",IF(K1345&lt;=0,"Nil stock",IF($C1345="","OK",IF($C1345&lt;Settings!$B$4,"Expired",IF(L1345&lt;=Settings!$B$5,"Near expiry","OK")))))</f>
        <v/>
      </c>
      <c r="N1345" s="22" t="str">
        <f t="shared" si="41"/>
        <v/>
      </c>
      <c r="O1345" s="17"/>
    </row>
    <row r="1346" spans="1:15" x14ac:dyDescent="0.3">
      <c r="A1346" s="17"/>
      <c r="B1346" s="17"/>
      <c r="C1346" s="20"/>
      <c r="D1346" s="17"/>
      <c r="E1346" s="17"/>
      <c r="F1346" s="20"/>
      <c r="G1346" s="17"/>
      <c r="H1346" s="21"/>
      <c r="I1346" s="21"/>
      <c r="J1346" s="18" t="str">
        <f>IF($A1346="","",SUMIFS(Issues!$D:$D,Issues!$B:$B,$A1346,Issues!$C:$C,$B1346))</f>
        <v/>
      </c>
      <c r="K1346" s="18" t="str">
        <f t="shared" si="40"/>
        <v/>
      </c>
      <c r="L1346" s="18" t="str">
        <f>IF(OR($A1346="",$C1346=""),"",$C1346-Settings!$B$4)</f>
        <v/>
      </c>
      <c r="M1346" s="18" t="str">
        <f>IF($A1346="","",IF(K1346&lt;=0,"Nil stock",IF($C1346="","OK",IF($C1346&lt;Settings!$B$4,"Expired",IF(L1346&lt;=Settings!$B$5,"Near expiry","OK")))))</f>
        <v/>
      </c>
      <c r="N1346" s="22" t="str">
        <f t="shared" si="41"/>
        <v/>
      </c>
      <c r="O1346" s="17"/>
    </row>
    <row r="1347" spans="1:15" x14ac:dyDescent="0.3">
      <c r="A1347" s="17"/>
      <c r="B1347" s="17"/>
      <c r="C1347" s="20"/>
      <c r="D1347" s="17"/>
      <c r="E1347" s="17"/>
      <c r="F1347" s="20"/>
      <c r="G1347" s="17"/>
      <c r="H1347" s="21"/>
      <c r="I1347" s="21"/>
      <c r="J1347" s="18" t="str">
        <f>IF($A1347="","",SUMIFS(Issues!$D:$D,Issues!$B:$B,$A1347,Issues!$C:$C,$B1347))</f>
        <v/>
      </c>
      <c r="K1347" s="18" t="str">
        <f t="shared" si="40"/>
        <v/>
      </c>
      <c r="L1347" s="18" t="str">
        <f>IF(OR($A1347="",$C1347=""),"",$C1347-Settings!$B$4)</f>
        <v/>
      </c>
      <c r="M1347" s="18" t="str">
        <f>IF($A1347="","",IF(K1347&lt;=0,"Nil stock",IF($C1347="","OK",IF($C1347&lt;Settings!$B$4,"Expired",IF(L1347&lt;=Settings!$B$5,"Near expiry","OK")))))</f>
        <v/>
      </c>
      <c r="N1347" s="22" t="str">
        <f t="shared" si="41"/>
        <v/>
      </c>
      <c r="O1347" s="17"/>
    </row>
    <row r="1348" spans="1:15" x14ac:dyDescent="0.3">
      <c r="A1348" s="17"/>
      <c r="B1348" s="17"/>
      <c r="C1348" s="20"/>
      <c r="D1348" s="17"/>
      <c r="E1348" s="17"/>
      <c r="F1348" s="20"/>
      <c r="G1348" s="17"/>
      <c r="H1348" s="21"/>
      <c r="I1348" s="21"/>
      <c r="J1348" s="18" t="str">
        <f>IF($A1348="","",SUMIFS(Issues!$D:$D,Issues!$B:$B,$A1348,Issues!$C:$C,$B1348))</f>
        <v/>
      </c>
      <c r="K1348" s="18" t="str">
        <f t="shared" ref="K1348:K1411" si="42">IF($A1348="","",N($G1348)-J1348)</f>
        <v/>
      </c>
      <c r="L1348" s="18" t="str">
        <f>IF(OR($A1348="",$C1348=""),"",$C1348-Settings!$B$4)</f>
        <v/>
      </c>
      <c r="M1348" s="18" t="str">
        <f>IF($A1348="","",IF(K1348&lt;=0,"Nil stock",IF($C1348="","OK",IF($C1348&lt;Settings!$B$4,"Expired",IF(L1348&lt;=Settings!$B$5,"Near expiry","OK")))))</f>
        <v/>
      </c>
      <c r="N1348" s="22" t="str">
        <f t="shared" ref="N1348:N1411" si="43">IF($A1348="","",MAX(0,K1348)*N($H1348))</f>
        <v/>
      </c>
      <c r="O1348" s="17"/>
    </row>
    <row r="1349" spans="1:15" x14ac:dyDescent="0.3">
      <c r="A1349" s="17"/>
      <c r="B1349" s="17"/>
      <c r="C1349" s="20"/>
      <c r="D1349" s="17"/>
      <c r="E1349" s="17"/>
      <c r="F1349" s="20"/>
      <c r="G1349" s="17"/>
      <c r="H1349" s="21"/>
      <c r="I1349" s="21"/>
      <c r="J1349" s="18" t="str">
        <f>IF($A1349="","",SUMIFS(Issues!$D:$D,Issues!$B:$B,$A1349,Issues!$C:$C,$B1349))</f>
        <v/>
      </c>
      <c r="K1349" s="18" t="str">
        <f t="shared" si="42"/>
        <v/>
      </c>
      <c r="L1349" s="18" t="str">
        <f>IF(OR($A1349="",$C1349=""),"",$C1349-Settings!$B$4)</f>
        <v/>
      </c>
      <c r="M1349" s="18" t="str">
        <f>IF($A1349="","",IF(K1349&lt;=0,"Nil stock",IF($C1349="","OK",IF($C1349&lt;Settings!$B$4,"Expired",IF(L1349&lt;=Settings!$B$5,"Near expiry","OK")))))</f>
        <v/>
      </c>
      <c r="N1349" s="22" t="str">
        <f t="shared" si="43"/>
        <v/>
      </c>
      <c r="O1349" s="17"/>
    </row>
    <row r="1350" spans="1:15" x14ac:dyDescent="0.3">
      <c r="A1350" s="17"/>
      <c r="B1350" s="17"/>
      <c r="C1350" s="20"/>
      <c r="D1350" s="17"/>
      <c r="E1350" s="17"/>
      <c r="F1350" s="20"/>
      <c r="G1350" s="17"/>
      <c r="H1350" s="21"/>
      <c r="I1350" s="21"/>
      <c r="J1350" s="18" t="str">
        <f>IF($A1350="","",SUMIFS(Issues!$D:$D,Issues!$B:$B,$A1350,Issues!$C:$C,$B1350))</f>
        <v/>
      </c>
      <c r="K1350" s="18" t="str">
        <f t="shared" si="42"/>
        <v/>
      </c>
      <c r="L1350" s="18" t="str">
        <f>IF(OR($A1350="",$C1350=""),"",$C1350-Settings!$B$4)</f>
        <v/>
      </c>
      <c r="M1350" s="18" t="str">
        <f>IF($A1350="","",IF(K1350&lt;=0,"Nil stock",IF($C1350="","OK",IF($C1350&lt;Settings!$B$4,"Expired",IF(L1350&lt;=Settings!$B$5,"Near expiry","OK")))))</f>
        <v/>
      </c>
      <c r="N1350" s="22" t="str">
        <f t="shared" si="43"/>
        <v/>
      </c>
      <c r="O1350" s="17"/>
    </row>
    <row r="1351" spans="1:15" x14ac:dyDescent="0.3">
      <c r="A1351" s="17"/>
      <c r="B1351" s="17"/>
      <c r="C1351" s="20"/>
      <c r="D1351" s="17"/>
      <c r="E1351" s="17"/>
      <c r="F1351" s="20"/>
      <c r="G1351" s="17"/>
      <c r="H1351" s="21"/>
      <c r="I1351" s="21"/>
      <c r="J1351" s="18" t="str">
        <f>IF($A1351="","",SUMIFS(Issues!$D:$D,Issues!$B:$B,$A1351,Issues!$C:$C,$B1351))</f>
        <v/>
      </c>
      <c r="K1351" s="18" t="str">
        <f t="shared" si="42"/>
        <v/>
      </c>
      <c r="L1351" s="18" t="str">
        <f>IF(OR($A1351="",$C1351=""),"",$C1351-Settings!$B$4)</f>
        <v/>
      </c>
      <c r="M1351" s="18" t="str">
        <f>IF($A1351="","",IF(K1351&lt;=0,"Nil stock",IF($C1351="","OK",IF($C1351&lt;Settings!$B$4,"Expired",IF(L1351&lt;=Settings!$B$5,"Near expiry","OK")))))</f>
        <v/>
      </c>
      <c r="N1351" s="22" t="str">
        <f t="shared" si="43"/>
        <v/>
      </c>
      <c r="O1351" s="17"/>
    </row>
    <row r="1352" spans="1:15" x14ac:dyDescent="0.3">
      <c r="A1352" s="17"/>
      <c r="B1352" s="17"/>
      <c r="C1352" s="20"/>
      <c r="D1352" s="17"/>
      <c r="E1352" s="17"/>
      <c r="F1352" s="20"/>
      <c r="G1352" s="17"/>
      <c r="H1352" s="21"/>
      <c r="I1352" s="21"/>
      <c r="J1352" s="18" t="str">
        <f>IF($A1352="","",SUMIFS(Issues!$D:$D,Issues!$B:$B,$A1352,Issues!$C:$C,$B1352))</f>
        <v/>
      </c>
      <c r="K1352" s="18" t="str">
        <f t="shared" si="42"/>
        <v/>
      </c>
      <c r="L1352" s="18" t="str">
        <f>IF(OR($A1352="",$C1352=""),"",$C1352-Settings!$B$4)</f>
        <v/>
      </c>
      <c r="M1352" s="18" t="str">
        <f>IF($A1352="","",IF(K1352&lt;=0,"Nil stock",IF($C1352="","OK",IF($C1352&lt;Settings!$B$4,"Expired",IF(L1352&lt;=Settings!$B$5,"Near expiry","OK")))))</f>
        <v/>
      </c>
      <c r="N1352" s="22" t="str">
        <f t="shared" si="43"/>
        <v/>
      </c>
      <c r="O1352" s="17"/>
    </row>
    <row r="1353" spans="1:15" x14ac:dyDescent="0.3">
      <c r="A1353" s="17"/>
      <c r="B1353" s="17"/>
      <c r="C1353" s="20"/>
      <c r="D1353" s="17"/>
      <c r="E1353" s="17"/>
      <c r="F1353" s="20"/>
      <c r="G1353" s="17"/>
      <c r="H1353" s="21"/>
      <c r="I1353" s="21"/>
      <c r="J1353" s="18" t="str">
        <f>IF($A1353="","",SUMIFS(Issues!$D:$D,Issues!$B:$B,$A1353,Issues!$C:$C,$B1353))</f>
        <v/>
      </c>
      <c r="K1353" s="18" t="str">
        <f t="shared" si="42"/>
        <v/>
      </c>
      <c r="L1353" s="18" t="str">
        <f>IF(OR($A1353="",$C1353=""),"",$C1353-Settings!$B$4)</f>
        <v/>
      </c>
      <c r="M1353" s="18" t="str">
        <f>IF($A1353="","",IF(K1353&lt;=0,"Nil stock",IF($C1353="","OK",IF($C1353&lt;Settings!$B$4,"Expired",IF(L1353&lt;=Settings!$B$5,"Near expiry","OK")))))</f>
        <v/>
      </c>
      <c r="N1353" s="22" t="str">
        <f t="shared" si="43"/>
        <v/>
      </c>
      <c r="O1353" s="17"/>
    </row>
    <row r="1354" spans="1:15" x14ac:dyDescent="0.3">
      <c r="A1354" s="17"/>
      <c r="B1354" s="17"/>
      <c r="C1354" s="20"/>
      <c r="D1354" s="17"/>
      <c r="E1354" s="17"/>
      <c r="F1354" s="20"/>
      <c r="G1354" s="17"/>
      <c r="H1354" s="21"/>
      <c r="I1354" s="21"/>
      <c r="J1354" s="18" t="str">
        <f>IF($A1354="","",SUMIFS(Issues!$D:$D,Issues!$B:$B,$A1354,Issues!$C:$C,$B1354))</f>
        <v/>
      </c>
      <c r="K1354" s="18" t="str">
        <f t="shared" si="42"/>
        <v/>
      </c>
      <c r="L1354" s="18" t="str">
        <f>IF(OR($A1354="",$C1354=""),"",$C1354-Settings!$B$4)</f>
        <v/>
      </c>
      <c r="M1354" s="18" t="str">
        <f>IF($A1354="","",IF(K1354&lt;=0,"Nil stock",IF($C1354="","OK",IF($C1354&lt;Settings!$B$4,"Expired",IF(L1354&lt;=Settings!$B$5,"Near expiry","OK")))))</f>
        <v/>
      </c>
      <c r="N1354" s="22" t="str">
        <f t="shared" si="43"/>
        <v/>
      </c>
      <c r="O1354" s="17"/>
    </row>
    <row r="1355" spans="1:15" x14ac:dyDescent="0.3">
      <c r="A1355" s="17"/>
      <c r="B1355" s="17"/>
      <c r="C1355" s="20"/>
      <c r="D1355" s="17"/>
      <c r="E1355" s="17"/>
      <c r="F1355" s="20"/>
      <c r="G1355" s="17"/>
      <c r="H1355" s="21"/>
      <c r="I1355" s="21"/>
      <c r="J1355" s="18" t="str">
        <f>IF($A1355="","",SUMIFS(Issues!$D:$D,Issues!$B:$B,$A1355,Issues!$C:$C,$B1355))</f>
        <v/>
      </c>
      <c r="K1355" s="18" t="str">
        <f t="shared" si="42"/>
        <v/>
      </c>
      <c r="L1355" s="18" t="str">
        <f>IF(OR($A1355="",$C1355=""),"",$C1355-Settings!$B$4)</f>
        <v/>
      </c>
      <c r="M1355" s="18" t="str">
        <f>IF($A1355="","",IF(K1355&lt;=0,"Nil stock",IF($C1355="","OK",IF($C1355&lt;Settings!$B$4,"Expired",IF(L1355&lt;=Settings!$B$5,"Near expiry","OK")))))</f>
        <v/>
      </c>
      <c r="N1355" s="22" t="str">
        <f t="shared" si="43"/>
        <v/>
      </c>
      <c r="O1355" s="17"/>
    </row>
    <row r="1356" spans="1:15" x14ac:dyDescent="0.3">
      <c r="A1356" s="17"/>
      <c r="B1356" s="17"/>
      <c r="C1356" s="20"/>
      <c r="D1356" s="17"/>
      <c r="E1356" s="17"/>
      <c r="F1356" s="20"/>
      <c r="G1356" s="17"/>
      <c r="H1356" s="21"/>
      <c r="I1356" s="21"/>
      <c r="J1356" s="18" t="str">
        <f>IF($A1356="","",SUMIFS(Issues!$D:$D,Issues!$B:$B,$A1356,Issues!$C:$C,$B1356))</f>
        <v/>
      </c>
      <c r="K1356" s="18" t="str">
        <f t="shared" si="42"/>
        <v/>
      </c>
      <c r="L1356" s="18" t="str">
        <f>IF(OR($A1356="",$C1356=""),"",$C1356-Settings!$B$4)</f>
        <v/>
      </c>
      <c r="M1356" s="18" t="str">
        <f>IF($A1356="","",IF(K1356&lt;=0,"Nil stock",IF($C1356="","OK",IF($C1356&lt;Settings!$B$4,"Expired",IF(L1356&lt;=Settings!$B$5,"Near expiry","OK")))))</f>
        <v/>
      </c>
      <c r="N1356" s="22" t="str">
        <f t="shared" si="43"/>
        <v/>
      </c>
      <c r="O1356" s="17"/>
    </row>
    <row r="1357" spans="1:15" x14ac:dyDescent="0.3">
      <c r="A1357" s="17"/>
      <c r="B1357" s="17"/>
      <c r="C1357" s="20"/>
      <c r="D1357" s="17"/>
      <c r="E1357" s="17"/>
      <c r="F1357" s="20"/>
      <c r="G1357" s="17"/>
      <c r="H1357" s="21"/>
      <c r="I1357" s="21"/>
      <c r="J1357" s="18" t="str">
        <f>IF($A1357="","",SUMIFS(Issues!$D:$D,Issues!$B:$B,$A1357,Issues!$C:$C,$B1357))</f>
        <v/>
      </c>
      <c r="K1357" s="18" t="str">
        <f t="shared" si="42"/>
        <v/>
      </c>
      <c r="L1357" s="18" t="str">
        <f>IF(OR($A1357="",$C1357=""),"",$C1357-Settings!$B$4)</f>
        <v/>
      </c>
      <c r="M1357" s="18" t="str">
        <f>IF($A1357="","",IF(K1357&lt;=0,"Nil stock",IF($C1357="","OK",IF($C1357&lt;Settings!$B$4,"Expired",IF(L1357&lt;=Settings!$B$5,"Near expiry","OK")))))</f>
        <v/>
      </c>
      <c r="N1357" s="22" t="str">
        <f t="shared" si="43"/>
        <v/>
      </c>
      <c r="O1357" s="17"/>
    </row>
    <row r="1358" spans="1:15" x14ac:dyDescent="0.3">
      <c r="A1358" s="17"/>
      <c r="B1358" s="17"/>
      <c r="C1358" s="20"/>
      <c r="D1358" s="17"/>
      <c r="E1358" s="17"/>
      <c r="F1358" s="20"/>
      <c r="G1358" s="17"/>
      <c r="H1358" s="21"/>
      <c r="I1358" s="21"/>
      <c r="J1358" s="18" t="str">
        <f>IF($A1358="","",SUMIFS(Issues!$D:$D,Issues!$B:$B,$A1358,Issues!$C:$C,$B1358))</f>
        <v/>
      </c>
      <c r="K1358" s="18" t="str">
        <f t="shared" si="42"/>
        <v/>
      </c>
      <c r="L1358" s="18" t="str">
        <f>IF(OR($A1358="",$C1358=""),"",$C1358-Settings!$B$4)</f>
        <v/>
      </c>
      <c r="M1358" s="18" t="str">
        <f>IF($A1358="","",IF(K1358&lt;=0,"Nil stock",IF($C1358="","OK",IF($C1358&lt;Settings!$B$4,"Expired",IF(L1358&lt;=Settings!$B$5,"Near expiry","OK")))))</f>
        <v/>
      </c>
      <c r="N1358" s="22" t="str">
        <f t="shared" si="43"/>
        <v/>
      </c>
      <c r="O1358" s="17"/>
    </row>
    <row r="1359" spans="1:15" x14ac:dyDescent="0.3">
      <c r="A1359" s="17"/>
      <c r="B1359" s="17"/>
      <c r="C1359" s="20"/>
      <c r="D1359" s="17"/>
      <c r="E1359" s="17"/>
      <c r="F1359" s="20"/>
      <c r="G1359" s="17"/>
      <c r="H1359" s="21"/>
      <c r="I1359" s="21"/>
      <c r="J1359" s="18" t="str">
        <f>IF($A1359="","",SUMIFS(Issues!$D:$D,Issues!$B:$B,$A1359,Issues!$C:$C,$B1359))</f>
        <v/>
      </c>
      <c r="K1359" s="18" t="str">
        <f t="shared" si="42"/>
        <v/>
      </c>
      <c r="L1359" s="18" t="str">
        <f>IF(OR($A1359="",$C1359=""),"",$C1359-Settings!$B$4)</f>
        <v/>
      </c>
      <c r="M1359" s="18" t="str">
        <f>IF($A1359="","",IF(K1359&lt;=0,"Nil stock",IF($C1359="","OK",IF($C1359&lt;Settings!$B$4,"Expired",IF(L1359&lt;=Settings!$B$5,"Near expiry","OK")))))</f>
        <v/>
      </c>
      <c r="N1359" s="22" t="str">
        <f t="shared" si="43"/>
        <v/>
      </c>
      <c r="O1359" s="17"/>
    </row>
    <row r="1360" spans="1:15" x14ac:dyDescent="0.3">
      <c r="A1360" s="17"/>
      <c r="B1360" s="17"/>
      <c r="C1360" s="20"/>
      <c r="D1360" s="17"/>
      <c r="E1360" s="17"/>
      <c r="F1360" s="20"/>
      <c r="G1360" s="17"/>
      <c r="H1360" s="21"/>
      <c r="I1360" s="21"/>
      <c r="J1360" s="18" t="str">
        <f>IF($A1360="","",SUMIFS(Issues!$D:$D,Issues!$B:$B,$A1360,Issues!$C:$C,$B1360))</f>
        <v/>
      </c>
      <c r="K1360" s="18" t="str">
        <f t="shared" si="42"/>
        <v/>
      </c>
      <c r="L1360" s="18" t="str">
        <f>IF(OR($A1360="",$C1360=""),"",$C1360-Settings!$B$4)</f>
        <v/>
      </c>
      <c r="M1360" s="18" t="str">
        <f>IF($A1360="","",IF(K1360&lt;=0,"Nil stock",IF($C1360="","OK",IF($C1360&lt;Settings!$B$4,"Expired",IF(L1360&lt;=Settings!$B$5,"Near expiry","OK")))))</f>
        <v/>
      </c>
      <c r="N1360" s="22" t="str">
        <f t="shared" si="43"/>
        <v/>
      </c>
      <c r="O1360" s="17"/>
    </row>
    <row r="1361" spans="1:15" x14ac:dyDescent="0.3">
      <c r="A1361" s="17"/>
      <c r="B1361" s="17"/>
      <c r="C1361" s="20"/>
      <c r="D1361" s="17"/>
      <c r="E1361" s="17"/>
      <c r="F1361" s="20"/>
      <c r="G1361" s="17"/>
      <c r="H1361" s="21"/>
      <c r="I1361" s="21"/>
      <c r="J1361" s="18" t="str">
        <f>IF($A1361="","",SUMIFS(Issues!$D:$D,Issues!$B:$B,$A1361,Issues!$C:$C,$B1361))</f>
        <v/>
      </c>
      <c r="K1361" s="18" t="str">
        <f t="shared" si="42"/>
        <v/>
      </c>
      <c r="L1361" s="18" t="str">
        <f>IF(OR($A1361="",$C1361=""),"",$C1361-Settings!$B$4)</f>
        <v/>
      </c>
      <c r="M1361" s="18" t="str">
        <f>IF($A1361="","",IF(K1361&lt;=0,"Nil stock",IF($C1361="","OK",IF($C1361&lt;Settings!$B$4,"Expired",IF(L1361&lt;=Settings!$B$5,"Near expiry","OK")))))</f>
        <v/>
      </c>
      <c r="N1361" s="22" t="str">
        <f t="shared" si="43"/>
        <v/>
      </c>
      <c r="O1361" s="17"/>
    </row>
    <row r="1362" spans="1:15" x14ac:dyDescent="0.3">
      <c r="A1362" s="17"/>
      <c r="B1362" s="17"/>
      <c r="C1362" s="20"/>
      <c r="D1362" s="17"/>
      <c r="E1362" s="17"/>
      <c r="F1362" s="20"/>
      <c r="G1362" s="17"/>
      <c r="H1362" s="21"/>
      <c r="I1362" s="21"/>
      <c r="J1362" s="18" t="str">
        <f>IF($A1362="","",SUMIFS(Issues!$D:$D,Issues!$B:$B,$A1362,Issues!$C:$C,$B1362))</f>
        <v/>
      </c>
      <c r="K1362" s="18" t="str">
        <f t="shared" si="42"/>
        <v/>
      </c>
      <c r="L1362" s="18" t="str">
        <f>IF(OR($A1362="",$C1362=""),"",$C1362-Settings!$B$4)</f>
        <v/>
      </c>
      <c r="M1362" s="18" t="str">
        <f>IF($A1362="","",IF(K1362&lt;=0,"Nil stock",IF($C1362="","OK",IF($C1362&lt;Settings!$B$4,"Expired",IF(L1362&lt;=Settings!$B$5,"Near expiry","OK")))))</f>
        <v/>
      </c>
      <c r="N1362" s="22" t="str">
        <f t="shared" si="43"/>
        <v/>
      </c>
      <c r="O1362" s="17"/>
    </row>
    <row r="1363" spans="1:15" x14ac:dyDescent="0.3">
      <c r="A1363" s="17"/>
      <c r="B1363" s="17"/>
      <c r="C1363" s="20"/>
      <c r="D1363" s="17"/>
      <c r="E1363" s="17"/>
      <c r="F1363" s="20"/>
      <c r="G1363" s="17"/>
      <c r="H1363" s="21"/>
      <c r="I1363" s="21"/>
      <c r="J1363" s="18" t="str">
        <f>IF($A1363="","",SUMIFS(Issues!$D:$D,Issues!$B:$B,$A1363,Issues!$C:$C,$B1363))</f>
        <v/>
      </c>
      <c r="K1363" s="18" t="str">
        <f t="shared" si="42"/>
        <v/>
      </c>
      <c r="L1363" s="18" t="str">
        <f>IF(OR($A1363="",$C1363=""),"",$C1363-Settings!$B$4)</f>
        <v/>
      </c>
      <c r="M1363" s="18" t="str">
        <f>IF($A1363="","",IF(K1363&lt;=0,"Nil stock",IF($C1363="","OK",IF($C1363&lt;Settings!$B$4,"Expired",IF(L1363&lt;=Settings!$B$5,"Near expiry","OK")))))</f>
        <v/>
      </c>
      <c r="N1363" s="22" t="str">
        <f t="shared" si="43"/>
        <v/>
      </c>
      <c r="O1363" s="17"/>
    </row>
    <row r="1364" spans="1:15" x14ac:dyDescent="0.3">
      <c r="A1364" s="17"/>
      <c r="B1364" s="17"/>
      <c r="C1364" s="20"/>
      <c r="D1364" s="17"/>
      <c r="E1364" s="17"/>
      <c r="F1364" s="20"/>
      <c r="G1364" s="17"/>
      <c r="H1364" s="21"/>
      <c r="I1364" s="21"/>
      <c r="J1364" s="18" t="str">
        <f>IF($A1364="","",SUMIFS(Issues!$D:$D,Issues!$B:$B,$A1364,Issues!$C:$C,$B1364))</f>
        <v/>
      </c>
      <c r="K1364" s="18" t="str">
        <f t="shared" si="42"/>
        <v/>
      </c>
      <c r="L1364" s="18" t="str">
        <f>IF(OR($A1364="",$C1364=""),"",$C1364-Settings!$B$4)</f>
        <v/>
      </c>
      <c r="M1364" s="18" t="str">
        <f>IF($A1364="","",IF(K1364&lt;=0,"Nil stock",IF($C1364="","OK",IF($C1364&lt;Settings!$B$4,"Expired",IF(L1364&lt;=Settings!$B$5,"Near expiry","OK")))))</f>
        <v/>
      </c>
      <c r="N1364" s="22" t="str">
        <f t="shared" si="43"/>
        <v/>
      </c>
      <c r="O1364" s="17"/>
    </row>
    <row r="1365" spans="1:15" x14ac:dyDescent="0.3">
      <c r="A1365" s="17"/>
      <c r="B1365" s="17"/>
      <c r="C1365" s="20"/>
      <c r="D1365" s="17"/>
      <c r="E1365" s="17"/>
      <c r="F1365" s="20"/>
      <c r="G1365" s="17"/>
      <c r="H1365" s="21"/>
      <c r="I1365" s="21"/>
      <c r="J1365" s="18" t="str">
        <f>IF($A1365="","",SUMIFS(Issues!$D:$D,Issues!$B:$B,$A1365,Issues!$C:$C,$B1365))</f>
        <v/>
      </c>
      <c r="K1365" s="18" t="str">
        <f t="shared" si="42"/>
        <v/>
      </c>
      <c r="L1365" s="18" t="str">
        <f>IF(OR($A1365="",$C1365=""),"",$C1365-Settings!$B$4)</f>
        <v/>
      </c>
      <c r="M1365" s="18" t="str">
        <f>IF($A1365="","",IF(K1365&lt;=0,"Nil stock",IF($C1365="","OK",IF($C1365&lt;Settings!$B$4,"Expired",IF(L1365&lt;=Settings!$B$5,"Near expiry","OK")))))</f>
        <v/>
      </c>
      <c r="N1365" s="22" t="str">
        <f t="shared" si="43"/>
        <v/>
      </c>
      <c r="O1365" s="17"/>
    </row>
    <row r="1366" spans="1:15" x14ac:dyDescent="0.3">
      <c r="A1366" s="17"/>
      <c r="B1366" s="17"/>
      <c r="C1366" s="20"/>
      <c r="D1366" s="17"/>
      <c r="E1366" s="17"/>
      <c r="F1366" s="20"/>
      <c r="G1366" s="17"/>
      <c r="H1366" s="21"/>
      <c r="I1366" s="21"/>
      <c r="J1366" s="18" t="str">
        <f>IF($A1366="","",SUMIFS(Issues!$D:$D,Issues!$B:$B,$A1366,Issues!$C:$C,$B1366))</f>
        <v/>
      </c>
      <c r="K1366" s="18" t="str">
        <f t="shared" si="42"/>
        <v/>
      </c>
      <c r="L1366" s="18" t="str">
        <f>IF(OR($A1366="",$C1366=""),"",$C1366-Settings!$B$4)</f>
        <v/>
      </c>
      <c r="M1366" s="18" t="str">
        <f>IF($A1366="","",IF(K1366&lt;=0,"Nil stock",IF($C1366="","OK",IF($C1366&lt;Settings!$B$4,"Expired",IF(L1366&lt;=Settings!$B$5,"Near expiry","OK")))))</f>
        <v/>
      </c>
      <c r="N1366" s="22" t="str">
        <f t="shared" si="43"/>
        <v/>
      </c>
      <c r="O1366" s="17"/>
    </row>
    <row r="1367" spans="1:15" x14ac:dyDescent="0.3">
      <c r="A1367" s="17"/>
      <c r="B1367" s="17"/>
      <c r="C1367" s="20"/>
      <c r="D1367" s="17"/>
      <c r="E1367" s="17"/>
      <c r="F1367" s="20"/>
      <c r="G1367" s="17"/>
      <c r="H1367" s="21"/>
      <c r="I1367" s="21"/>
      <c r="J1367" s="18" t="str">
        <f>IF($A1367="","",SUMIFS(Issues!$D:$D,Issues!$B:$B,$A1367,Issues!$C:$C,$B1367))</f>
        <v/>
      </c>
      <c r="K1367" s="18" t="str">
        <f t="shared" si="42"/>
        <v/>
      </c>
      <c r="L1367" s="18" t="str">
        <f>IF(OR($A1367="",$C1367=""),"",$C1367-Settings!$B$4)</f>
        <v/>
      </c>
      <c r="M1367" s="18" t="str">
        <f>IF($A1367="","",IF(K1367&lt;=0,"Nil stock",IF($C1367="","OK",IF($C1367&lt;Settings!$B$4,"Expired",IF(L1367&lt;=Settings!$B$5,"Near expiry","OK")))))</f>
        <v/>
      </c>
      <c r="N1367" s="22" t="str">
        <f t="shared" si="43"/>
        <v/>
      </c>
      <c r="O1367" s="17"/>
    </row>
    <row r="1368" spans="1:15" x14ac:dyDescent="0.3">
      <c r="A1368" s="17"/>
      <c r="B1368" s="17"/>
      <c r="C1368" s="20"/>
      <c r="D1368" s="17"/>
      <c r="E1368" s="17"/>
      <c r="F1368" s="20"/>
      <c r="G1368" s="17"/>
      <c r="H1368" s="21"/>
      <c r="I1368" s="21"/>
      <c r="J1368" s="18" t="str">
        <f>IF($A1368="","",SUMIFS(Issues!$D:$D,Issues!$B:$B,$A1368,Issues!$C:$C,$B1368))</f>
        <v/>
      </c>
      <c r="K1368" s="18" t="str">
        <f t="shared" si="42"/>
        <v/>
      </c>
      <c r="L1368" s="18" t="str">
        <f>IF(OR($A1368="",$C1368=""),"",$C1368-Settings!$B$4)</f>
        <v/>
      </c>
      <c r="M1368" s="18" t="str">
        <f>IF($A1368="","",IF(K1368&lt;=0,"Nil stock",IF($C1368="","OK",IF($C1368&lt;Settings!$B$4,"Expired",IF(L1368&lt;=Settings!$B$5,"Near expiry","OK")))))</f>
        <v/>
      </c>
      <c r="N1368" s="22" t="str">
        <f t="shared" si="43"/>
        <v/>
      </c>
      <c r="O1368" s="17"/>
    </row>
    <row r="1369" spans="1:15" x14ac:dyDescent="0.3">
      <c r="A1369" s="17"/>
      <c r="B1369" s="17"/>
      <c r="C1369" s="20"/>
      <c r="D1369" s="17"/>
      <c r="E1369" s="17"/>
      <c r="F1369" s="20"/>
      <c r="G1369" s="17"/>
      <c r="H1369" s="21"/>
      <c r="I1369" s="21"/>
      <c r="J1369" s="18" t="str">
        <f>IF($A1369="","",SUMIFS(Issues!$D:$D,Issues!$B:$B,$A1369,Issues!$C:$C,$B1369))</f>
        <v/>
      </c>
      <c r="K1369" s="18" t="str">
        <f t="shared" si="42"/>
        <v/>
      </c>
      <c r="L1369" s="18" t="str">
        <f>IF(OR($A1369="",$C1369=""),"",$C1369-Settings!$B$4)</f>
        <v/>
      </c>
      <c r="M1369" s="18" t="str">
        <f>IF($A1369="","",IF(K1369&lt;=0,"Nil stock",IF($C1369="","OK",IF($C1369&lt;Settings!$B$4,"Expired",IF(L1369&lt;=Settings!$B$5,"Near expiry","OK")))))</f>
        <v/>
      </c>
      <c r="N1369" s="22" t="str">
        <f t="shared" si="43"/>
        <v/>
      </c>
      <c r="O1369" s="17"/>
    </row>
    <row r="1370" spans="1:15" x14ac:dyDescent="0.3">
      <c r="A1370" s="17"/>
      <c r="B1370" s="17"/>
      <c r="C1370" s="20"/>
      <c r="D1370" s="17"/>
      <c r="E1370" s="17"/>
      <c r="F1370" s="20"/>
      <c r="G1370" s="17"/>
      <c r="H1370" s="21"/>
      <c r="I1370" s="21"/>
      <c r="J1370" s="18" t="str">
        <f>IF($A1370="","",SUMIFS(Issues!$D:$D,Issues!$B:$B,$A1370,Issues!$C:$C,$B1370))</f>
        <v/>
      </c>
      <c r="K1370" s="18" t="str">
        <f t="shared" si="42"/>
        <v/>
      </c>
      <c r="L1370" s="18" t="str">
        <f>IF(OR($A1370="",$C1370=""),"",$C1370-Settings!$B$4)</f>
        <v/>
      </c>
      <c r="M1370" s="18" t="str">
        <f>IF($A1370="","",IF(K1370&lt;=0,"Nil stock",IF($C1370="","OK",IF($C1370&lt;Settings!$B$4,"Expired",IF(L1370&lt;=Settings!$B$5,"Near expiry","OK")))))</f>
        <v/>
      </c>
      <c r="N1370" s="22" t="str">
        <f t="shared" si="43"/>
        <v/>
      </c>
      <c r="O1370" s="17"/>
    </row>
    <row r="1371" spans="1:15" x14ac:dyDescent="0.3">
      <c r="A1371" s="17"/>
      <c r="B1371" s="17"/>
      <c r="C1371" s="20"/>
      <c r="D1371" s="17"/>
      <c r="E1371" s="17"/>
      <c r="F1371" s="20"/>
      <c r="G1371" s="17"/>
      <c r="H1371" s="21"/>
      <c r="I1371" s="21"/>
      <c r="J1371" s="18" t="str">
        <f>IF($A1371="","",SUMIFS(Issues!$D:$D,Issues!$B:$B,$A1371,Issues!$C:$C,$B1371))</f>
        <v/>
      </c>
      <c r="K1371" s="18" t="str">
        <f t="shared" si="42"/>
        <v/>
      </c>
      <c r="L1371" s="18" t="str">
        <f>IF(OR($A1371="",$C1371=""),"",$C1371-Settings!$B$4)</f>
        <v/>
      </c>
      <c r="M1371" s="18" t="str">
        <f>IF($A1371="","",IF(K1371&lt;=0,"Nil stock",IF($C1371="","OK",IF($C1371&lt;Settings!$B$4,"Expired",IF(L1371&lt;=Settings!$B$5,"Near expiry","OK")))))</f>
        <v/>
      </c>
      <c r="N1371" s="22" t="str">
        <f t="shared" si="43"/>
        <v/>
      </c>
      <c r="O1371" s="17"/>
    </row>
    <row r="1372" spans="1:15" x14ac:dyDescent="0.3">
      <c r="A1372" s="17"/>
      <c r="B1372" s="17"/>
      <c r="C1372" s="20"/>
      <c r="D1372" s="17"/>
      <c r="E1372" s="17"/>
      <c r="F1372" s="20"/>
      <c r="G1372" s="17"/>
      <c r="H1372" s="21"/>
      <c r="I1372" s="21"/>
      <c r="J1372" s="18" t="str">
        <f>IF($A1372="","",SUMIFS(Issues!$D:$D,Issues!$B:$B,$A1372,Issues!$C:$C,$B1372))</f>
        <v/>
      </c>
      <c r="K1372" s="18" t="str">
        <f t="shared" si="42"/>
        <v/>
      </c>
      <c r="L1372" s="18" t="str">
        <f>IF(OR($A1372="",$C1372=""),"",$C1372-Settings!$B$4)</f>
        <v/>
      </c>
      <c r="M1372" s="18" t="str">
        <f>IF($A1372="","",IF(K1372&lt;=0,"Nil stock",IF($C1372="","OK",IF($C1372&lt;Settings!$B$4,"Expired",IF(L1372&lt;=Settings!$B$5,"Near expiry","OK")))))</f>
        <v/>
      </c>
      <c r="N1372" s="22" t="str">
        <f t="shared" si="43"/>
        <v/>
      </c>
      <c r="O1372" s="17"/>
    </row>
    <row r="1373" spans="1:15" x14ac:dyDescent="0.3">
      <c r="A1373" s="17"/>
      <c r="B1373" s="17"/>
      <c r="C1373" s="20"/>
      <c r="D1373" s="17"/>
      <c r="E1373" s="17"/>
      <c r="F1373" s="20"/>
      <c r="G1373" s="17"/>
      <c r="H1373" s="21"/>
      <c r="I1373" s="21"/>
      <c r="J1373" s="18" t="str">
        <f>IF($A1373="","",SUMIFS(Issues!$D:$D,Issues!$B:$B,$A1373,Issues!$C:$C,$B1373))</f>
        <v/>
      </c>
      <c r="K1373" s="18" t="str">
        <f t="shared" si="42"/>
        <v/>
      </c>
      <c r="L1373" s="18" t="str">
        <f>IF(OR($A1373="",$C1373=""),"",$C1373-Settings!$B$4)</f>
        <v/>
      </c>
      <c r="M1373" s="18" t="str">
        <f>IF($A1373="","",IF(K1373&lt;=0,"Nil stock",IF($C1373="","OK",IF($C1373&lt;Settings!$B$4,"Expired",IF(L1373&lt;=Settings!$B$5,"Near expiry","OK")))))</f>
        <v/>
      </c>
      <c r="N1373" s="22" t="str">
        <f t="shared" si="43"/>
        <v/>
      </c>
      <c r="O1373" s="17"/>
    </row>
    <row r="1374" spans="1:15" x14ac:dyDescent="0.3">
      <c r="A1374" s="17"/>
      <c r="B1374" s="17"/>
      <c r="C1374" s="20"/>
      <c r="D1374" s="17"/>
      <c r="E1374" s="17"/>
      <c r="F1374" s="20"/>
      <c r="G1374" s="17"/>
      <c r="H1374" s="21"/>
      <c r="I1374" s="21"/>
      <c r="J1374" s="18" t="str">
        <f>IF($A1374="","",SUMIFS(Issues!$D:$D,Issues!$B:$B,$A1374,Issues!$C:$C,$B1374))</f>
        <v/>
      </c>
      <c r="K1374" s="18" t="str">
        <f t="shared" si="42"/>
        <v/>
      </c>
      <c r="L1374" s="18" t="str">
        <f>IF(OR($A1374="",$C1374=""),"",$C1374-Settings!$B$4)</f>
        <v/>
      </c>
      <c r="M1374" s="18" t="str">
        <f>IF($A1374="","",IF(K1374&lt;=0,"Nil stock",IF($C1374="","OK",IF($C1374&lt;Settings!$B$4,"Expired",IF(L1374&lt;=Settings!$B$5,"Near expiry","OK")))))</f>
        <v/>
      </c>
      <c r="N1374" s="22" t="str">
        <f t="shared" si="43"/>
        <v/>
      </c>
      <c r="O1374" s="17"/>
    </row>
    <row r="1375" spans="1:15" x14ac:dyDescent="0.3">
      <c r="A1375" s="17"/>
      <c r="B1375" s="17"/>
      <c r="C1375" s="20"/>
      <c r="D1375" s="17"/>
      <c r="E1375" s="17"/>
      <c r="F1375" s="20"/>
      <c r="G1375" s="17"/>
      <c r="H1375" s="21"/>
      <c r="I1375" s="21"/>
      <c r="J1375" s="18" t="str">
        <f>IF($A1375="","",SUMIFS(Issues!$D:$D,Issues!$B:$B,$A1375,Issues!$C:$C,$B1375))</f>
        <v/>
      </c>
      <c r="K1375" s="18" t="str">
        <f t="shared" si="42"/>
        <v/>
      </c>
      <c r="L1375" s="18" t="str">
        <f>IF(OR($A1375="",$C1375=""),"",$C1375-Settings!$B$4)</f>
        <v/>
      </c>
      <c r="M1375" s="18" t="str">
        <f>IF($A1375="","",IF(K1375&lt;=0,"Nil stock",IF($C1375="","OK",IF($C1375&lt;Settings!$B$4,"Expired",IF(L1375&lt;=Settings!$B$5,"Near expiry","OK")))))</f>
        <v/>
      </c>
      <c r="N1375" s="22" t="str">
        <f t="shared" si="43"/>
        <v/>
      </c>
      <c r="O1375" s="17"/>
    </row>
    <row r="1376" spans="1:15" x14ac:dyDescent="0.3">
      <c r="A1376" s="17"/>
      <c r="B1376" s="17"/>
      <c r="C1376" s="20"/>
      <c r="D1376" s="17"/>
      <c r="E1376" s="17"/>
      <c r="F1376" s="20"/>
      <c r="G1376" s="17"/>
      <c r="H1376" s="21"/>
      <c r="I1376" s="21"/>
      <c r="J1376" s="18" t="str">
        <f>IF($A1376="","",SUMIFS(Issues!$D:$D,Issues!$B:$B,$A1376,Issues!$C:$C,$B1376))</f>
        <v/>
      </c>
      <c r="K1376" s="18" t="str">
        <f t="shared" si="42"/>
        <v/>
      </c>
      <c r="L1376" s="18" t="str">
        <f>IF(OR($A1376="",$C1376=""),"",$C1376-Settings!$B$4)</f>
        <v/>
      </c>
      <c r="M1376" s="18" t="str">
        <f>IF($A1376="","",IF(K1376&lt;=0,"Nil stock",IF($C1376="","OK",IF($C1376&lt;Settings!$B$4,"Expired",IF(L1376&lt;=Settings!$B$5,"Near expiry","OK")))))</f>
        <v/>
      </c>
      <c r="N1376" s="22" t="str">
        <f t="shared" si="43"/>
        <v/>
      </c>
      <c r="O1376" s="17"/>
    </row>
    <row r="1377" spans="1:15" x14ac:dyDescent="0.3">
      <c r="A1377" s="17"/>
      <c r="B1377" s="17"/>
      <c r="C1377" s="20"/>
      <c r="D1377" s="17"/>
      <c r="E1377" s="17"/>
      <c r="F1377" s="20"/>
      <c r="G1377" s="17"/>
      <c r="H1377" s="21"/>
      <c r="I1377" s="21"/>
      <c r="J1377" s="18" t="str">
        <f>IF($A1377="","",SUMIFS(Issues!$D:$D,Issues!$B:$B,$A1377,Issues!$C:$C,$B1377))</f>
        <v/>
      </c>
      <c r="K1377" s="18" t="str">
        <f t="shared" si="42"/>
        <v/>
      </c>
      <c r="L1377" s="18" t="str">
        <f>IF(OR($A1377="",$C1377=""),"",$C1377-Settings!$B$4)</f>
        <v/>
      </c>
      <c r="M1377" s="18" t="str">
        <f>IF($A1377="","",IF(K1377&lt;=0,"Nil stock",IF($C1377="","OK",IF($C1377&lt;Settings!$B$4,"Expired",IF(L1377&lt;=Settings!$B$5,"Near expiry","OK")))))</f>
        <v/>
      </c>
      <c r="N1377" s="22" t="str">
        <f t="shared" si="43"/>
        <v/>
      </c>
      <c r="O1377" s="17"/>
    </row>
    <row r="1378" spans="1:15" x14ac:dyDescent="0.3">
      <c r="A1378" s="17"/>
      <c r="B1378" s="17"/>
      <c r="C1378" s="20"/>
      <c r="D1378" s="17"/>
      <c r="E1378" s="17"/>
      <c r="F1378" s="20"/>
      <c r="G1378" s="17"/>
      <c r="H1378" s="21"/>
      <c r="I1378" s="21"/>
      <c r="J1378" s="18" t="str">
        <f>IF($A1378="","",SUMIFS(Issues!$D:$D,Issues!$B:$B,$A1378,Issues!$C:$C,$B1378))</f>
        <v/>
      </c>
      <c r="K1378" s="18" t="str">
        <f t="shared" si="42"/>
        <v/>
      </c>
      <c r="L1378" s="18" t="str">
        <f>IF(OR($A1378="",$C1378=""),"",$C1378-Settings!$B$4)</f>
        <v/>
      </c>
      <c r="M1378" s="18" t="str">
        <f>IF($A1378="","",IF(K1378&lt;=0,"Nil stock",IF($C1378="","OK",IF($C1378&lt;Settings!$B$4,"Expired",IF(L1378&lt;=Settings!$B$5,"Near expiry","OK")))))</f>
        <v/>
      </c>
      <c r="N1378" s="22" t="str">
        <f t="shared" si="43"/>
        <v/>
      </c>
      <c r="O1378" s="17"/>
    </row>
    <row r="1379" spans="1:15" x14ac:dyDescent="0.3">
      <c r="A1379" s="17"/>
      <c r="B1379" s="17"/>
      <c r="C1379" s="20"/>
      <c r="D1379" s="17"/>
      <c r="E1379" s="17"/>
      <c r="F1379" s="20"/>
      <c r="G1379" s="17"/>
      <c r="H1379" s="21"/>
      <c r="I1379" s="21"/>
      <c r="J1379" s="18" t="str">
        <f>IF($A1379="","",SUMIFS(Issues!$D:$D,Issues!$B:$B,$A1379,Issues!$C:$C,$B1379))</f>
        <v/>
      </c>
      <c r="K1379" s="18" t="str">
        <f t="shared" si="42"/>
        <v/>
      </c>
      <c r="L1379" s="18" t="str">
        <f>IF(OR($A1379="",$C1379=""),"",$C1379-Settings!$B$4)</f>
        <v/>
      </c>
      <c r="M1379" s="18" t="str">
        <f>IF($A1379="","",IF(K1379&lt;=0,"Nil stock",IF($C1379="","OK",IF($C1379&lt;Settings!$B$4,"Expired",IF(L1379&lt;=Settings!$B$5,"Near expiry","OK")))))</f>
        <v/>
      </c>
      <c r="N1379" s="22" t="str">
        <f t="shared" si="43"/>
        <v/>
      </c>
      <c r="O1379" s="17"/>
    </row>
    <row r="1380" spans="1:15" x14ac:dyDescent="0.3">
      <c r="A1380" s="17"/>
      <c r="B1380" s="17"/>
      <c r="C1380" s="20"/>
      <c r="D1380" s="17"/>
      <c r="E1380" s="17"/>
      <c r="F1380" s="20"/>
      <c r="G1380" s="17"/>
      <c r="H1380" s="21"/>
      <c r="I1380" s="21"/>
      <c r="J1380" s="18" t="str">
        <f>IF($A1380="","",SUMIFS(Issues!$D:$D,Issues!$B:$B,$A1380,Issues!$C:$C,$B1380))</f>
        <v/>
      </c>
      <c r="K1380" s="18" t="str">
        <f t="shared" si="42"/>
        <v/>
      </c>
      <c r="L1380" s="18" t="str">
        <f>IF(OR($A1380="",$C1380=""),"",$C1380-Settings!$B$4)</f>
        <v/>
      </c>
      <c r="M1380" s="18" t="str">
        <f>IF($A1380="","",IF(K1380&lt;=0,"Nil stock",IF($C1380="","OK",IF($C1380&lt;Settings!$B$4,"Expired",IF(L1380&lt;=Settings!$B$5,"Near expiry","OK")))))</f>
        <v/>
      </c>
      <c r="N1380" s="22" t="str">
        <f t="shared" si="43"/>
        <v/>
      </c>
      <c r="O1380" s="17"/>
    </row>
    <row r="1381" spans="1:15" x14ac:dyDescent="0.3">
      <c r="A1381" s="17"/>
      <c r="B1381" s="17"/>
      <c r="C1381" s="20"/>
      <c r="D1381" s="17"/>
      <c r="E1381" s="17"/>
      <c r="F1381" s="20"/>
      <c r="G1381" s="17"/>
      <c r="H1381" s="21"/>
      <c r="I1381" s="21"/>
      <c r="J1381" s="18" t="str">
        <f>IF($A1381="","",SUMIFS(Issues!$D:$D,Issues!$B:$B,$A1381,Issues!$C:$C,$B1381))</f>
        <v/>
      </c>
      <c r="K1381" s="18" t="str">
        <f t="shared" si="42"/>
        <v/>
      </c>
      <c r="L1381" s="18" t="str">
        <f>IF(OR($A1381="",$C1381=""),"",$C1381-Settings!$B$4)</f>
        <v/>
      </c>
      <c r="M1381" s="18" t="str">
        <f>IF($A1381="","",IF(K1381&lt;=0,"Nil stock",IF($C1381="","OK",IF($C1381&lt;Settings!$B$4,"Expired",IF(L1381&lt;=Settings!$B$5,"Near expiry","OK")))))</f>
        <v/>
      </c>
      <c r="N1381" s="22" t="str">
        <f t="shared" si="43"/>
        <v/>
      </c>
      <c r="O1381" s="17"/>
    </row>
    <row r="1382" spans="1:15" x14ac:dyDescent="0.3">
      <c r="A1382" s="17"/>
      <c r="B1382" s="17"/>
      <c r="C1382" s="20"/>
      <c r="D1382" s="17"/>
      <c r="E1382" s="17"/>
      <c r="F1382" s="20"/>
      <c r="G1382" s="17"/>
      <c r="H1382" s="21"/>
      <c r="I1382" s="21"/>
      <c r="J1382" s="18" t="str">
        <f>IF($A1382="","",SUMIFS(Issues!$D:$D,Issues!$B:$B,$A1382,Issues!$C:$C,$B1382))</f>
        <v/>
      </c>
      <c r="K1382" s="18" t="str">
        <f t="shared" si="42"/>
        <v/>
      </c>
      <c r="L1382" s="18" t="str">
        <f>IF(OR($A1382="",$C1382=""),"",$C1382-Settings!$B$4)</f>
        <v/>
      </c>
      <c r="M1382" s="18" t="str">
        <f>IF($A1382="","",IF(K1382&lt;=0,"Nil stock",IF($C1382="","OK",IF($C1382&lt;Settings!$B$4,"Expired",IF(L1382&lt;=Settings!$B$5,"Near expiry","OK")))))</f>
        <v/>
      </c>
      <c r="N1382" s="22" t="str">
        <f t="shared" si="43"/>
        <v/>
      </c>
      <c r="O1382" s="17"/>
    </row>
    <row r="1383" spans="1:15" x14ac:dyDescent="0.3">
      <c r="A1383" s="17"/>
      <c r="B1383" s="17"/>
      <c r="C1383" s="20"/>
      <c r="D1383" s="17"/>
      <c r="E1383" s="17"/>
      <c r="F1383" s="20"/>
      <c r="G1383" s="17"/>
      <c r="H1383" s="21"/>
      <c r="I1383" s="21"/>
      <c r="J1383" s="18" t="str">
        <f>IF($A1383="","",SUMIFS(Issues!$D:$D,Issues!$B:$B,$A1383,Issues!$C:$C,$B1383))</f>
        <v/>
      </c>
      <c r="K1383" s="18" t="str">
        <f t="shared" si="42"/>
        <v/>
      </c>
      <c r="L1383" s="18" t="str">
        <f>IF(OR($A1383="",$C1383=""),"",$C1383-Settings!$B$4)</f>
        <v/>
      </c>
      <c r="M1383" s="18" t="str">
        <f>IF($A1383="","",IF(K1383&lt;=0,"Nil stock",IF($C1383="","OK",IF($C1383&lt;Settings!$B$4,"Expired",IF(L1383&lt;=Settings!$B$5,"Near expiry","OK")))))</f>
        <v/>
      </c>
      <c r="N1383" s="22" t="str">
        <f t="shared" si="43"/>
        <v/>
      </c>
      <c r="O1383" s="17"/>
    </row>
    <row r="1384" spans="1:15" x14ac:dyDescent="0.3">
      <c r="A1384" s="17"/>
      <c r="B1384" s="17"/>
      <c r="C1384" s="20"/>
      <c r="D1384" s="17"/>
      <c r="E1384" s="17"/>
      <c r="F1384" s="20"/>
      <c r="G1384" s="17"/>
      <c r="H1384" s="21"/>
      <c r="I1384" s="21"/>
      <c r="J1384" s="18" t="str">
        <f>IF($A1384="","",SUMIFS(Issues!$D:$D,Issues!$B:$B,$A1384,Issues!$C:$C,$B1384))</f>
        <v/>
      </c>
      <c r="K1384" s="18" t="str">
        <f t="shared" si="42"/>
        <v/>
      </c>
      <c r="L1384" s="18" t="str">
        <f>IF(OR($A1384="",$C1384=""),"",$C1384-Settings!$B$4)</f>
        <v/>
      </c>
      <c r="M1384" s="18" t="str">
        <f>IF($A1384="","",IF(K1384&lt;=0,"Nil stock",IF($C1384="","OK",IF($C1384&lt;Settings!$B$4,"Expired",IF(L1384&lt;=Settings!$B$5,"Near expiry","OK")))))</f>
        <v/>
      </c>
      <c r="N1384" s="22" t="str">
        <f t="shared" si="43"/>
        <v/>
      </c>
      <c r="O1384" s="17"/>
    </row>
    <row r="1385" spans="1:15" x14ac:dyDescent="0.3">
      <c r="A1385" s="17"/>
      <c r="B1385" s="17"/>
      <c r="C1385" s="20"/>
      <c r="D1385" s="17"/>
      <c r="E1385" s="17"/>
      <c r="F1385" s="20"/>
      <c r="G1385" s="17"/>
      <c r="H1385" s="21"/>
      <c r="I1385" s="21"/>
      <c r="J1385" s="18" t="str">
        <f>IF($A1385="","",SUMIFS(Issues!$D:$D,Issues!$B:$B,$A1385,Issues!$C:$C,$B1385))</f>
        <v/>
      </c>
      <c r="K1385" s="18" t="str">
        <f t="shared" si="42"/>
        <v/>
      </c>
      <c r="L1385" s="18" t="str">
        <f>IF(OR($A1385="",$C1385=""),"",$C1385-Settings!$B$4)</f>
        <v/>
      </c>
      <c r="M1385" s="18" t="str">
        <f>IF($A1385="","",IF(K1385&lt;=0,"Nil stock",IF($C1385="","OK",IF($C1385&lt;Settings!$B$4,"Expired",IF(L1385&lt;=Settings!$B$5,"Near expiry","OK")))))</f>
        <v/>
      </c>
      <c r="N1385" s="22" t="str">
        <f t="shared" si="43"/>
        <v/>
      </c>
      <c r="O1385" s="17"/>
    </row>
    <row r="1386" spans="1:15" x14ac:dyDescent="0.3">
      <c r="A1386" s="17"/>
      <c r="B1386" s="17"/>
      <c r="C1386" s="20"/>
      <c r="D1386" s="17"/>
      <c r="E1386" s="17"/>
      <c r="F1386" s="20"/>
      <c r="G1386" s="17"/>
      <c r="H1386" s="21"/>
      <c r="I1386" s="21"/>
      <c r="J1386" s="18" t="str">
        <f>IF($A1386="","",SUMIFS(Issues!$D:$D,Issues!$B:$B,$A1386,Issues!$C:$C,$B1386))</f>
        <v/>
      </c>
      <c r="K1386" s="18" t="str">
        <f t="shared" si="42"/>
        <v/>
      </c>
      <c r="L1386" s="18" t="str">
        <f>IF(OR($A1386="",$C1386=""),"",$C1386-Settings!$B$4)</f>
        <v/>
      </c>
      <c r="M1386" s="18" t="str">
        <f>IF($A1386="","",IF(K1386&lt;=0,"Nil stock",IF($C1386="","OK",IF($C1386&lt;Settings!$B$4,"Expired",IF(L1386&lt;=Settings!$B$5,"Near expiry","OK")))))</f>
        <v/>
      </c>
      <c r="N1386" s="22" t="str">
        <f t="shared" si="43"/>
        <v/>
      </c>
      <c r="O1386" s="17"/>
    </row>
    <row r="1387" spans="1:15" x14ac:dyDescent="0.3">
      <c r="A1387" s="17"/>
      <c r="B1387" s="17"/>
      <c r="C1387" s="20"/>
      <c r="D1387" s="17"/>
      <c r="E1387" s="17"/>
      <c r="F1387" s="20"/>
      <c r="G1387" s="17"/>
      <c r="H1387" s="21"/>
      <c r="I1387" s="21"/>
      <c r="J1387" s="18" t="str">
        <f>IF($A1387="","",SUMIFS(Issues!$D:$D,Issues!$B:$B,$A1387,Issues!$C:$C,$B1387))</f>
        <v/>
      </c>
      <c r="K1387" s="18" t="str">
        <f t="shared" si="42"/>
        <v/>
      </c>
      <c r="L1387" s="18" t="str">
        <f>IF(OR($A1387="",$C1387=""),"",$C1387-Settings!$B$4)</f>
        <v/>
      </c>
      <c r="M1387" s="18" t="str">
        <f>IF($A1387="","",IF(K1387&lt;=0,"Nil stock",IF($C1387="","OK",IF($C1387&lt;Settings!$B$4,"Expired",IF(L1387&lt;=Settings!$B$5,"Near expiry","OK")))))</f>
        <v/>
      </c>
      <c r="N1387" s="22" t="str">
        <f t="shared" si="43"/>
        <v/>
      </c>
      <c r="O1387" s="17"/>
    </row>
    <row r="1388" spans="1:15" x14ac:dyDescent="0.3">
      <c r="A1388" s="17"/>
      <c r="B1388" s="17"/>
      <c r="C1388" s="20"/>
      <c r="D1388" s="17"/>
      <c r="E1388" s="17"/>
      <c r="F1388" s="20"/>
      <c r="G1388" s="17"/>
      <c r="H1388" s="21"/>
      <c r="I1388" s="21"/>
      <c r="J1388" s="18" t="str">
        <f>IF($A1388="","",SUMIFS(Issues!$D:$D,Issues!$B:$B,$A1388,Issues!$C:$C,$B1388))</f>
        <v/>
      </c>
      <c r="K1388" s="18" t="str">
        <f t="shared" si="42"/>
        <v/>
      </c>
      <c r="L1388" s="18" t="str">
        <f>IF(OR($A1388="",$C1388=""),"",$C1388-Settings!$B$4)</f>
        <v/>
      </c>
      <c r="M1388" s="18" t="str">
        <f>IF($A1388="","",IF(K1388&lt;=0,"Nil stock",IF($C1388="","OK",IF($C1388&lt;Settings!$B$4,"Expired",IF(L1388&lt;=Settings!$B$5,"Near expiry","OK")))))</f>
        <v/>
      </c>
      <c r="N1388" s="22" t="str">
        <f t="shared" si="43"/>
        <v/>
      </c>
      <c r="O1388" s="17"/>
    </row>
    <row r="1389" spans="1:15" x14ac:dyDescent="0.3">
      <c r="A1389" s="17"/>
      <c r="B1389" s="17"/>
      <c r="C1389" s="20"/>
      <c r="D1389" s="17"/>
      <c r="E1389" s="17"/>
      <c r="F1389" s="20"/>
      <c r="G1389" s="17"/>
      <c r="H1389" s="21"/>
      <c r="I1389" s="21"/>
      <c r="J1389" s="18" t="str">
        <f>IF($A1389="","",SUMIFS(Issues!$D:$D,Issues!$B:$B,$A1389,Issues!$C:$C,$B1389))</f>
        <v/>
      </c>
      <c r="K1389" s="18" t="str">
        <f t="shared" si="42"/>
        <v/>
      </c>
      <c r="L1389" s="18" t="str">
        <f>IF(OR($A1389="",$C1389=""),"",$C1389-Settings!$B$4)</f>
        <v/>
      </c>
      <c r="M1389" s="18" t="str">
        <f>IF($A1389="","",IF(K1389&lt;=0,"Nil stock",IF($C1389="","OK",IF($C1389&lt;Settings!$B$4,"Expired",IF(L1389&lt;=Settings!$B$5,"Near expiry","OK")))))</f>
        <v/>
      </c>
      <c r="N1389" s="22" t="str">
        <f t="shared" si="43"/>
        <v/>
      </c>
      <c r="O1389" s="17"/>
    </row>
    <row r="1390" spans="1:15" x14ac:dyDescent="0.3">
      <c r="A1390" s="17"/>
      <c r="B1390" s="17"/>
      <c r="C1390" s="20"/>
      <c r="D1390" s="17"/>
      <c r="E1390" s="17"/>
      <c r="F1390" s="20"/>
      <c r="G1390" s="17"/>
      <c r="H1390" s="21"/>
      <c r="I1390" s="21"/>
      <c r="J1390" s="18" t="str">
        <f>IF($A1390="","",SUMIFS(Issues!$D:$D,Issues!$B:$B,$A1390,Issues!$C:$C,$B1390))</f>
        <v/>
      </c>
      <c r="K1390" s="18" t="str">
        <f t="shared" si="42"/>
        <v/>
      </c>
      <c r="L1390" s="18" t="str">
        <f>IF(OR($A1390="",$C1390=""),"",$C1390-Settings!$B$4)</f>
        <v/>
      </c>
      <c r="M1390" s="18" t="str">
        <f>IF($A1390="","",IF(K1390&lt;=0,"Nil stock",IF($C1390="","OK",IF($C1390&lt;Settings!$B$4,"Expired",IF(L1390&lt;=Settings!$B$5,"Near expiry","OK")))))</f>
        <v/>
      </c>
      <c r="N1390" s="22" t="str">
        <f t="shared" si="43"/>
        <v/>
      </c>
      <c r="O1390" s="17"/>
    </row>
    <row r="1391" spans="1:15" x14ac:dyDescent="0.3">
      <c r="A1391" s="17"/>
      <c r="B1391" s="17"/>
      <c r="C1391" s="20"/>
      <c r="D1391" s="17"/>
      <c r="E1391" s="17"/>
      <c r="F1391" s="20"/>
      <c r="G1391" s="17"/>
      <c r="H1391" s="21"/>
      <c r="I1391" s="21"/>
      <c r="J1391" s="18" t="str">
        <f>IF($A1391="","",SUMIFS(Issues!$D:$D,Issues!$B:$B,$A1391,Issues!$C:$C,$B1391))</f>
        <v/>
      </c>
      <c r="K1391" s="18" t="str">
        <f t="shared" si="42"/>
        <v/>
      </c>
      <c r="L1391" s="18" t="str">
        <f>IF(OR($A1391="",$C1391=""),"",$C1391-Settings!$B$4)</f>
        <v/>
      </c>
      <c r="M1391" s="18" t="str">
        <f>IF($A1391="","",IF(K1391&lt;=0,"Nil stock",IF($C1391="","OK",IF($C1391&lt;Settings!$B$4,"Expired",IF(L1391&lt;=Settings!$B$5,"Near expiry","OK")))))</f>
        <v/>
      </c>
      <c r="N1391" s="22" t="str">
        <f t="shared" si="43"/>
        <v/>
      </c>
      <c r="O1391" s="17"/>
    </row>
    <row r="1392" spans="1:15" x14ac:dyDescent="0.3">
      <c r="A1392" s="17"/>
      <c r="B1392" s="17"/>
      <c r="C1392" s="20"/>
      <c r="D1392" s="17"/>
      <c r="E1392" s="17"/>
      <c r="F1392" s="20"/>
      <c r="G1392" s="17"/>
      <c r="H1392" s="21"/>
      <c r="I1392" s="21"/>
      <c r="J1392" s="18" t="str">
        <f>IF($A1392="","",SUMIFS(Issues!$D:$D,Issues!$B:$B,$A1392,Issues!$C:$C,$B1392))</f>
        <v/>
      </c>
      <c r="K1392" s="18" t="str">
        <f t="shared" si="42"/>
        <v/>
      </c>
      <c r="L1392" s="18" t="str">
        <f>IF(OR($A1392="",$C1392=""),"",$C1392-Settings!$B$4)</f>
        <v/>
      </c>
      <c r="M1392" s="18" t="str">
        <f>IF($A1392="","",IF(K1392&lt;=0,"Nil stock",IF($C1392="","OK",IF($C1392&lt;Settings!$B$4,"Expired",IF(L1392&lt;=Settings!$B$5,"Near expiry","OK")))))</f>
        <v/>
      </c>
      <c r="N1392" s="22" t="str">
        <f t="shared" si="43"/>
        <v/>
      </c>
      <c r="O1392" s="17"/>
    </row>
    <row r="1393" spans="1:15" x14ac:dyDescent="0.3">
      <c r="A1393" s="17"/>
      <c r="B1393" s="17"/>
      <c r="C1393" s="20"/>
      <c r="D1393" s="17"/>
      <c r="E1393" s="17"/>
      <c r="F1393" s="20"/>
      <c r="G1393" s="17"/>
      <c r="H1393" s="21"/>
      <c r="I1393" s="21"/>
      <c r="J1393" s="18" t="str">
        <f>IF($A1393="","",SUMIFS(Issues!$D:$D,Issues!$B:$B,$A1393,Issues!$C:$C,$B1393))</f>
        <v/>
      </c>
      <c r="K1393" s="18" t="str">
        <f t="shared" si="42"/>
        <v/>
      </c>
      <c r="L1393" s="18" t="str">
        <f>IF(OR($A1393="",$C1393=""),"",$C1393-Settings!$B$4)</f>
        <v/>
      </c>
      <c r="M1393" s="18" t="str">
        <f>IF($A1393="","",IF(K1393&lt;=0,"Nil stock",IF($C1393="","OK",IF($C1393&lt;Settings!$B$4,"Expired",IF(L1393&lt;=Settings!$B$5,"Near expiry","OK")))))</f>
        <v/>
      </c>
      <c r="N1393" s="22" t="str">
        <f t="shared" si="43"/>
        <v/>
      </c>
      <c r="O1393" s="17"/>
    </row>
    <row r="1394" spans="1:15" x14ac:dyDescent="0.3">
      <c r="A1394" s="17"/>
      <c r="B1394" s="17"/>
      <c r="C1394" s="20"/>
      <c r="D1394" s="17"/>
      <c r="E1394" s="17"/>
      <c r="F1394" s="20"/>
      <c r="G1394" s="17"/>
      <c r="H1394" s="21"/>
      <c r="I1394" s="21"/>
      <c r="J1394" s="18" t="str">
        <f>IF($A1394="","",SUMIFS(Issues!$D:$D,Issues!$B:$B,$A1394,Issues!$C:$C,$B1394))</f>
        <v/>
      </c>
      <c r="K1394" s="18" t="str">
        <f t="shared" si="42"/>
        <v/>
      </c>
      <c r="L1394" s="18" t="str">
        <f>IF(OR($A1394="",$C1394=""),"",$C1394-Settings!$B$4)</f>
        <v/>
      </c>
      <c r="M1394" s="18" t="str">
        <f>IF($A1394="","",IF(K1394&lt;=0,"Nil stock",IF($C1394="","OK",IF($C1394&lt;Settings!$B$4,"Expired",IF(L1394&lt;=Settings!$B$5,"Near expiry","OK")))))</f>
        <v/>
      </c>
      <c r="N1394" s="22" t="str">
        <f t="shared" si="43"/>
        <v/>
      </c>
      <c r="O1394" s="17"/>
    </row>
    <row r="1395" spans="1:15" x14ac:dyDescent="0.3">
      <c r="A1395" s="17"/>
      <c r="B1395" s="17"/>
      <c r="C1395" s="20"/>
      <c r="D1395" s="17"/>
      <c r="E1395" s="17"/>
      <c r="F1395" s="20"/>
      <c r="G1395" s="17"/>
      <c r="H1395" s="21"/>
      <c r="I1395" s="21"/>
      <c r="J1395" s="18" t="str">
        <f>IF($A1395="","",SUMIFS(Issues!$D:$D,Issues!$B:$B,$A1395,Issues!$C:$C,$B1395))</f>
        <v/>
      </c>
      <c r="K1395" s="18" t="str">
        <f t="shared" si="42"/>
        <v/>
      </c>
      <c r="L1395" s="18" t="str">
        <f>IF(OR($A1395="",$C1395=""),"",$C1395-Settings!$B$4)</f>
        <v/>
      </c>
      <c r="M1395" s="18" t="str">
        <f>IF($A1395="","",IF(K1395&lt;=0,"Nil stock",IF($C1395="","OK",IF($C1395&lt;Settings!$B$4,"Expired",IF(L1395&lt;=Settings!$B$5,"Near expiry","OK")))))</f>
        <v/>
      </c>
      <c r="N1395" s="22" t="str">
        <f t="shared" si="43"/>
        <v/>
      </c>
      <c r="O1395" s="17"/>
    </row>
    <row r="1396" spans="1:15" x14ac:dyDescent="0.3">
      <c r="A1396" s="17"/>
      <c r="B1396" s="17"/>
      <c r="C1396" s="20"/>
      <c r="D1396" s="17"/>
      <c r="E1396" s="17"/>
      <c r="F1396" s="20"/>
      <c r="G1396" s="17"/>
      <c r="H1396" s="21"/>
      <c r="I1396" s="21"/>
      <c r="J1396" s="18" t="str">
        <f>IF($A1396="","",SUMIFS(Issues!$D:$D,Issues!$B:$B,$A1396,Issues!$C:$C,$B1396))</f>
        <v/>
      </c>
      <c r="K1396" s="18" t="str">
        <f t="shared" si="42"/>
        <v/>
      </c>
      <c r="L1396" s="18" t="str">
        <f>IF(OR($A1396="",$C1396=""),"",$C1396-Settings!$B$4)</f>
        <v/>
      </c>
      <c r="M1396" s="18" t="str">
        <f>IF($A1396="","",IF(K1396&lt;=0,"Nil stock",IF($C1396="","OK",IF($C1396&lt;Settings!$B$4,"Expired",IF(L1396&lt;=Settings!$B$5,"Near expiry","OK")))))</f>
        <v/>
      </c>
      <c r="N1396" s="22" t="str">
        <f t="shared" si="43"/>
        <v/>
      </c>
      <c r="O1396" s="17"/>
    </row>
    <row r="1397" spans="1:15" x14ac:dyDescent="0.3">
      <c r="A1397" s="17"/>
      <c r="B1397" s="17"/>
      <c r="C1397" s="20"/>
      <c r="D1397" s="17"/>
      <c r="E1397" s="17"/>
      <c r="F1397" s="20"/>
      <c r="G1397" s="17"/>
      <c r="H1397" s="21"/>
      <c r="I1397" s="21"/>
      <c r="J1397" s="18" t="str">
        <f>IF($A1397="","",SUMIFS(Issues!$D:$D,Issues!$B:$B,$A1397,Issues!$C:$C,$B1397))</f>
        <v/>
      </c>
      <c r="K1397" s="18" t="str">
        <f t="shared" si="42"/>
        <v/>
      </c>
      <c r="L1397" s="18" t="str">
        <f>IF(OR($A1397="",$C1397=""),"",$C1397-Settings!$B$4)</f>
        <v/>
      </c>
      <c r="M1397" s="18" t="str">
        <f>IF($A1397="","",IF(K1397&lt;=0,"Nil stock",IF($C1397="","OK",IF($C1397&lt;Settings!$B$4,"Expired",IF(L1397&lt;=Settings!$B$5,"Near expiry","OK")))))</f>
        <v/>
      </c>
      <c r="N1397" s="22" t="str">
        <f t="shared" si="43"/>
        <v/>
      </c>
      <c r="O1397" s="17"/>
    </row>
    <row r="1398" spans="1:15" x14ac:dyDescent="0.3">
      <c r="A1398" s="17"/>
      <c r="B1398" s="17"/>
      <c r="C1398" s="20"/>
      <c r="D1398" s="17"/>
      <c r="E1398" s="17"/>
      <c r="F1398" s="20"/>
      <c r="G1398" s="17"/>
      <c r="H1398" s="21"/>
      <c r="I1398" s="21"/>
      <c r="J1398" s="18" t="str">
        <f>IF($A1398="","",SUMIFS(Issues!$D:$D,Issues!$B:$B,$A1398,Issues!$C:$C,$B1398))</f>
        <v/>
      </c>
      <c r="K1398" s="18" t="str">
        <f t="shared" si="42"/>
        <v/>
      </c>
      <c r="L1398" s="18" t="str">
        <f>IF(OR($A1398="",$C1398=""),"",$C1398-Settings!$B$4)</f>
        <v/>
      </c>
      <c r="M1398" s="18" t="str">
        <f>IF($A1398="","",IF(K1398&lt;=0,"Nil stock",IF($C1398="","OK",IF($C1398&lt;Settings!$B$4,"Expired",IF(L1398&lt;=Settings!$B$5,"Near expiry","OK")))))</f>
        <v/>
      </c>
      <c r="N1398" s="22" t="str">
        <f t="shared" si="43"/>
        <v/>
      </c>
      <c r="O1398" s="17"/>
    </row>
    <row r="1399" spans="1:15" x14ac:dyDescent="0.3">
      <c r="A1399" s="17"/>
      <c r="B1399" s="17"/>
      <c r="C1399" s="20"/>
      <c r="D1399" s="17"/>
      <c r="E1399" s="17"/>
      <c r="F1399" s="20"/>
      <c r="G1399" s="17"/>
      <c r="H1399" s="21"/>
      <c r="I1399" s="21"/>
      <c r="J1399" s="18" t="str">
        <f>IF($A1399="","",SUMIFS(Issues!$D:$D,Issues!$B:$B,$A1399,Issues!$C:$C,$B1399))</f>
        <v/>
      </c>
      <c r="K1399" s="18" t="str">
        <f t="shared" si="42"/>
        <v/>
      </c>
      <c r="L1399" s="18" t="str">
        <f>IF(OR($A1399="",$C1399=""),"",$C1399-Settings!$B$4)</f>
        <v/>
      </c>
      <c r="M1399" s="18" t="str">
        <f>IF($A1399="","",IF(K1399&lt;=0,"Nil stock",IF($C1399="","OK",IF($C1399&lt;Settings!$B$4,"Expired",IF(L1399&lt;=Settings!$B$5,"Near expiry","OK")))))</f>
        <v/>
      </c>
      <c r="N1399" s="22" t="str">
        <f t="shared" si="43"/>
        <v/>
      </c>
      <c r="O1399" s="17"/>
    </row>
    <row r="1400" spans="1:15" x14ac:dyDescent="0.3">
      <c r="A1400" s="17"/>
      <c r="B1400" s="17"/>
      <c r="C1400" s="20"/>
      <c r="D1400" s="17"/>
      <c r="E1400" s="17"/>
      <c r="F1400" s="20"/>
      <c r="G1400" s="17"/>
      <c r="H1400" s="21"/>
      <c r="I1400" s="21"/>
      <c r="J1400" s="18" t="str">
        <f>IF($A1400="","",SUMIFS(Issues!$D:$D,Issues!$B:$B,$A1400,Issues!$C:$C,$B1400))</f>
        <v/>
      </c>
      <c r="K1400" s="18" t="str">
        <f t="shared" si="42"/>
        <v/>
      </c>
      <c r="L1400" s="18" t="str">
        <f>IF(OR($A1400="",$C1400=""),"",$C1400-Settings!$B$4)</f>
        <v/>
      </c>
      <c r="M1400" s="18" t="str">
        <f>IF($A1400="","",IF(K1400&lt;=0,"Nil stock",IF($C1400="","OK",IF($C1400&lt;Settings!$B$4,"Expired",IF(L1400&lt;=Settings!$B$5,"Near expiry","OK")))))</f>
        <v/>
      </c>
      <c r="N1400" s="22" t="str">
        <f t="shared" si="43"/>
        <v/>
      </c>
      <c r="O1400" s="17"/>
    </row>
    <row r="1401" spans="1:15" x14ac:dyDescent="0.3">
      <c r="A1401" s="17"/>
      <c r="B1401" s="17"/>
      <c r="C1401" s="20"/>
      <c r="D1401" s="17"/>
      <c r="E1401" s="17"/>
      <c r="F1401" s="20"/>
      <c r="G1401" s="17"/>
      <c r="H1401" s="21"/>
      <c r="I1401" s="21"/>
      <c r="J1401" s="18" t="str">
        <f>IF($A1401="","",SUMIFS(Issues!$D:$D,Issues!$B:$B,$A1401,Issues!$C:$C,$B1401))</f>
        <v/>
      </c>
      <c r="K1401" s="18" t="str">
        <f t="shared" si="42"/>
        <v/>
      </c>
      <c r="L1401" s="18" t="str">
        <f>IF(OR($A1401="",$C1401=""),"",$C1401-Settings!$B$4)</f>
        <v/>
      </c>
      <c r="M1401" s="18" t="str">
        <f>IF($A1401="","",IF(K1401&lt;=0,"Nil stock",IF($C1401="","OK",IF($C1401&lt;Settings!$B$4,"Expired",IF(L1401&lt;=Settings!$B$5,"Near expiry","OK")))))</f>
        <v/>
      </c>
      <c r="N1401" s="22" t="str">
        <f t="shared" si="43"/>
        <v/>
      </c>
      <c r="O1401" s="17"/>
    </row>
    <row r="1402" spans="1:15" x14ac:dyDescent="0.3">
      <c r="A1402" s="17"/>
      <c r="B1402" s="17"/>
      <c r="C1402" s="20"/>
      <c r="D1402" s="17"/>
      <c r="E1402" s="17"/>
      <c r="F1402" s="20"/>
      <c r="G1402" s="17"/>
      <c r="H1402" s="21"/>
      <c r="I1402" s="21"/>
      <c r="J1402" s="18" t="str">
        <f>IF($A1402="","",SUMIFS(Issues!$D:$D,Issues!$B:$B,$A1402,Issues!$C:$C,$B1402))</f>
        <v/>
      </c>
      <c r="K1402" s="18" t="str">
        <f t="shared" si="42"/>
        <v/>
      </c>
      <c r="L1402" s="18" t="str">
        <f>IF(OR($A1402="",$C1402=""),"",$C1402-Settings!$B$4)</f>
        <v/>
      </c>
      <c r="M1402" s="18" t="str">
        <f>IF($A1402="","",IF(K1402&lt;=0,"Nil stock",IF($C1402="","OK",IF($C1402&lt;Settings!$B$4,"Expired",IF(L1402&lt;=Settings!$B$5,"Near expiry","OK")))))</f>
        <v/>
      </c>
      <c r="N1402" s="22" t="str">
        <f t="shared" si="43"/>
        <v/>
      </c>
      <c r="O1402" s="17"/>
    </row>
    <row r="1403" spans="1:15" x14ac:dyDescent="0.3">
      <c r="A1403" s="17"/>
      <c r="B1403" s="17"/>
      <c r="C1403" s="20"/>
      <c r="D1403" s="17"/>
      <c r="E1403" s="17"/>
      <c r="F1403" s="20"/>
      <c r="G1403" s="17"/>
      <c r="H1403" s="21"/>
      <c r="I1403" s="21"/>
      <c r="J1403" s="18" t="str">
        <f>IF($A1403="","",SUMIFS(Issues!$D:$D,Issues!$B:$B,$A1403,Issues!$C:$C,$B1403))</f>
        <v/>
      </c>
      <c r="K1403" s="18" t="str">
        <f t="shared" si="42"/>
        <v/>
      </c>
      <c r="L1403" s="18" t="str">
        <f>IF(OR($A1403="",$C1403=""),"",$C1403-Settings!$B$4)</f>
        <v/>
      </c>
      <c r="M1403" s="18" t="str">
        <f>IF($A1403="","",IF(K1403&lt;=0,"Nil stock",IF($C1403="","OK",IF($C1403&lt;Settings!$B$4,"Expired",IF(L1403&lt;=Settings!$B$5,"Near expiry","OK")))))</f>
        <v/>
      </c>
      <c r="N1403" s="22" t="str">
        <f t="shared" si="43"/>
        <v/>
      </c>
      <c r="O1403" s="17"/>
    </row>
    <row r="1404" spans="1:15" x14ac:dyDescent="0.3">
      <c r="A1404" s="17"/>
      <c r="B1404" s="17"/>
      <c r="C1404" s="20"/>
      <c r="D1404" s="17"/>
      <c r="E1404" s="17"/>
      <c r="F1404" s="20"/>
      <c r="G1404" s="17"/>
      <c r="H1404" s="21"/>
      <c r="I1404" s="21"/>
      <c r="J1404" s="18" t="str">
        <f>IF($A1404="","",SUMIFS(Issues!$D:$D,Issues!$B:$B,$A1404,Issues!$C:$C,$B1404))</f>
        <v/>
      </c>
      <c r="K1404" s="18" t="str">
        <f t="shared" si="42"/>
        <v/>
      </c>
      <c r="L1404" s="18" t="str">
        <f>IF(OR($A1404="",$C1404=""),"",$C1404-Settings!$B$4)</f>
        <v/>
      </c>
      <c r="M1404" s="18" t="str">
        <f>IF($A1404="","",IF(K1404&lt;=0,"Nil stock",IF($C1404="","OK",IF($C1404&lt;Settings!$B$4,"Expired",IF(L1404&lt;=Settings!$B$5,"Near expiry","OK")))))</f>
        <v/>
      </c>
      <c r="N1404" s="22" t="str">
        <f t="shared" si="43"/>
        <v/>
      </c>
      <c r="O1404" s="17"/>
    </row>
    <row r="1405" spans="1:15" x14ac:dyDescent="0.3">
      <c r="A1405" s="17"/>
      <c r="B1405" s="17"/>
      <c r="C1405" s="20"/>
      <c r="D1405" s="17"/>
      <c r="E1405" s="17"/>
      <c r="F1405" s="20"/>
      <c r="G1405" s="17"/>
      <c r="H1405" s="21"/>
      <c r="I1405" s="21"/>
      <c r="J1405" s="18" t="str">
        <f>IF($A1405="","",SUMIFS(Issues!$D:$D,Issues!$B:$B,$A1405,Issues!$C:$C,$B1405))</f>
        <v/>
      </c>
      <c r="K1405" s="18" t="str">
        <f t="shared" si="42"/>
        <v/>
      </c>
      <c r="L1405" s="18" t="str">
        <f>IF(OR($A1405="",$C1405=""),"",$C1405-Settings!$B$4)</f>
        <v/>
      </c>
      <c r="M1405" s="18" t="str">
        <f>IF($A1405="","",IF(K1405&lt;=0,"Nil stock",IF($C1405="","OK",IF($C1405&lt;Settings!$B$4,"Expired",IF(L1405&lt;=Settings!$B$5,"Near expiry","OK")))))</f>
        <v/>
      </c>
      <c r="N1405" s="22" t="str">
        <f t="shared" si="43"/>
        <v/>
      </c>
      <c r="O1405" s="17"/>
    </row>
    <row r="1406" spans="1:15" x14ac:dyDescent="0.3">
      <c r="A1406" s="17"/>
      <c r="B1406" s="17"/>
      <c r="C1406" s="20"/>
      <c r="D1406" s="17"/>
      <c r="E1406" s="17"/>
      <c r="F1406" s="20"/>
      <c r="G1406" s="17"/>
      <c r="H1406" s="21"/>
      <c r="I1406" s="21"/>
      <c r="J1406" s="18" t="str">
        <f>IF($A1406="","",SUMIFS(Issues!$D:$D,Issues!$B:$B,$A1406,Issues!$C:$C,$B1406))</f>
        <v/>
      </c>
      <c r="K1406" s="18" t="str">
        <f t="shared" si="42"/>
        <v/>
      </c>
      <c r="L1406" s="18" t="str">
        <f>IF(OR($A1406="",$C1406=""),"",$C1406-Settings!$B$4)</f>
        <v/>
      </c>
      <c r="M1406" s="18" t="str">
        <f>IF($A1406="","",IF(K1406&lt;=0,"Nil stock",IF($C1406="","OK",IF($C1406&lt;Settings!$B$4,"Expired",IF(L1406&lt;=Settings!$B$5,"Near expiry","OK")))))</f>
        <v/>
      </c>
      <c r="N1406" s="22" t="str">
        <f t="shared" si="43"/>
        <v/>
      </c>
      <c r="O1406" s="17"/>
    </row>
    <row r="1407" spans="1:15" x14ac:dyDescent="0.3">
      <c r="A1407" s="17"/>
      <c r="B1407" s="17"/>
      <c r="C1407" s="20"/>
      <c r="D1407" s="17"/>
      <c r="E1407" s="17"/>
      <c r="F1407" s="20"/>
      <c r="G1407" s="17"/>
      <c r="H1407" s="21"/>
      <c r="I1407" s="21"/>
      <c r="J1407" s="18" t="str">
        <f>IF($A1407="","",SUMIFS(Issues!$D:$D,Issues!$B:$B,$A1407,Issues!$C:$C,$B1407))</f>
        <v/>
      </c>
      <c r="K1407" s="18" t="str">
        <f t="shared" si="42"/>
        <v/>
      </c>
      <c r="L1407" s="18" t="str">
        <f>IF(OR($A1407="",$C1407=""),"",$C1407-Settings!$B$4)</f>
        <v/>
      </c>
      <c r="M1407" s="18" t="str">
        <f>IF($A1407="","",IF(K1407&lt;=0,"Nil stock",IF($C1407="","OK",IF($C1407&lt;Settings!$B$4,"Expired",IF(L1407&lt;=Settings!$B$5,"Near expiry","OK")))))</f>
        <v/>
      </c>
      <c r="N1407" s="22" t="str">
        <f t="shared" si="43"/>
        <v/>
      </c>
      <c r="O1407" s="17"/>
    </row>
    <row r="1408" spans="1:15" x14ac:dyDescent="0.3">
      <c r="A1408" s="17"/>
      <c r="B1408" s="17"/>
      <c r="C1408" s="20"/>
      <c r="D1408" s="17"/>
      <c r="E1408" s="17"/>
      <c r="F1408" s="20"/>
      <c r="G1408" s="17"/>
      <c r="H1408" s="21"/>
      <c r="I1408" s="21"/>
      <c r="J1408" s="18" t="str">
        <f>IF($A1408="","",SUMIFS(Issues!$D:$D,Issues!$B:$B,$A1408,Issues!$C:$C,$B1408))</f>
        <v/>
      </c>
      <c r="K1408" s="18" t="str">
        <f t="shared" si="42"/>
        <v/>
      </c>
      <c r="L1408" s="18" t="str">
        <f>IF(OR($A1408="",$C1408=""),"",$C1408-Settings!$B$4)</f>
        <v/>
      </c>
      <c r="M1408" s="18" t="str">
        <f>IF($A1408="","",IF(K1408&lt;=0,"Nil stock",IF($C1408="","OK",IF($C1408&lt;Settings!$B$4,"Expired",IF(L1408&lt;=Settings!$B$5,"Near expiry","OK")))))</f>
        <v/>
      </c>
      <c r="N1408" s="22" t="str">
        <f t="shared" si="43"/>
        <v/>
      </c>
      <c r="O1408" s="17"/>
    </row>
    <row r="1409" spans="1:15" x14ac:dyDescent="0.3">
      <c r="A1409" s="17"/>
      <c r="B1409" s="17"/>
      <c r="C1409" s="20"/>
      <c r="D1409" s="17"/>
      <c r="E1409" s="17"/>
      <c r="F1409" s="20"/>
      <c r="G1409" s="17"/>
      <c r="H1409" s="21"/>
      <c r="I1409" s="21"/>
      <c r="J1409" s="18" t="str">
        <f>IF($A1409="","",SUMIFS(Issues!$D:$D,Issues!$B:$B,$A1409,Issues!$C:$C,$B1409))</f>
        <v/>
      </c>
      <c r="K1409" s="18" t="str">
        <f t="shared" si="42"/>
        <v/>
      </c>
      <c r="L1409" s="18" t="str">
        <f>IF(OR($A1409="",$C1409=""),"",$C1409-Settings!$B$4)</f>
        <v/>
      </c>
      <c r="M1409" s="18" t="str">
        <f>IF($A1409="","",IF(K1409&lt;=0,"Nil stock",IF($C1409="","OK",IF($C1409&lt;Settings!$B$4,"Expired",IF(L1409&lt;=Settings!$B$5,"Near expiry","OK")))))</f>
        <v/>
      </c>
      <c r="N1409" s="22" t="str">
        <f t="shared" si="43"/>
        <v/>
      </c>
      <c r="O1409" s="17"/>
    </row>
    <row r="1410" spans="1:15" x14ac:dyDescent="0.3">
      <c r="A1410" s="17"/>
      <c r="B1410" s="17"/>
      <c r="C1410" s="20"/>
      <c r="D1410" s="17"/>
      <c r="E1410" s="17"/>
      <c r="F1410" s="20"/>
      <c r="G1410" s="17"/>
      <c r="H1410" s="21"/>
      <c r="I1410" s="21"/>
      <c r="J1410" s="18" t="str">
        <f>IF($A1410="","",SUMIFS(Issues!$D:$D,Issues!$B:$B,$A1410,Issues!$C:$C,$B1410))</f>
        <v/>
      </c>
      <c r="K1410" s="18" t="str">
        <f t="shared" si="42"/>
        <v/>
      </c>
      <c r="L1410" s="18" t="str">
        <f>IF(OR($A1410="",$C1410=""),"",$C1410-Settings!$B$4)</f>
        <v/>
      </c>
      <c r="M1410" s="18" t="str">
        <f>IF($A1410="","",IF(K1410&lt;=0,"Nil stock",IF($C1410="","OK",IF($C1410&lt;Settings!$B$4,"Expired",IF(L1410&lt;=Settings!$B$5,"Near expiry","OK")))))</f>
        <v/>
      </c>
      <c r="N1410" s="22" t="str">
        <f t="shared" si="43"/>
        <v/>
      </c>
      <c r="O1410" s="17"/>
    </row>
    <row r="1411" spans="1:15" x14ac:dyDescent="0.3">
      <c r="A1411" s="17"/>
      <c r="B1411" s="17"/>
      <c r="C1411" s="20"/>
      <c r="D1411" s="17"/>
      <c r="E1411" s="17"/>
      <c r="F1411" s="20"/>
      <c r="G1411" s="17"/>
      <c r="H1411" s="21"/>
      <c r="I1411" s="21"/>
      <c r="J1411" s="18" t="str">
        <f>IF($A1411="","",SUMIFS(Issues!$D:$D,Issues!$B:$B,$A1411,Issues!$C:$C,$B1411))</f>
        <v/>
      </c>
      <c r="K1411" s="18" t="str">
        <f t="shared" si="42"/>
        <v/>
      </c>
      <c r="L1411" s="18" t="str">
        <f>IF(OR($A1411="",$C1411=""),"",$C1411-Settings!$B$4)</f>
        <v/>
      </c>
      <c r="M1411" s="18" t="str">
        <f>IF($A1411="","",IF(K1411&lt;=0,"Nil stock",IF($C1411="","OK",IF($C1411&lt;Settings!$B$4,"Expired",IF(L1411&lt;=Settings!$B$5,"Near expiry","OK")))))</f>
        <v/>
      </c>
      <c r="N1411" s="22" t="str">
        <f t="shared" si="43"/>
        <v/>
      </c>
      <c r="O1411" s="17"/>
    </row>
    <row r="1412" spans="1:15" x14ac:dyDescent="0.3">
      <c r="A1412" s="17"/>
      <c r="B1412" s="17"/>
      <c r="C1412" s="20"/>
      <c r="D1412" s="17"/>
      <c r="E1412" s="17"/>
      <c r="F1412" s="20"/>
      <c r="G1412" s="17"/>
      <c r="H1412" s="21"/>
      <c r="I1412" s="21"/>
      <c r="J1412" s="18" t="str">
        <f>IF($A1412="","",SUMIFS(Issues!$D:$D,Issues!$B:$B,$A1412,Issues!$C:$C,$B1412))</f>
        <v/>
      </c>
      <c r="K1412" s="18" t="str">
        <f t="shared" ref="K1412:K1475" si="44">IF($A1412="","",N($G1412)-J1412)</f>
        <v/>
      </c>
      <c r="L1412" s="18" t="str">
        <f>IF(OR($A1412="",$C1412=""),"",$C1412-Settings!$B$4)</f>
        <v/>
      </c>
      <c r="M1412" s="18" t="str">
        <f>IF($A1412="","",IF(K1412&lt;=0,"Nil stock",IF($C1412="","OK",IF($C1412&lt;Settings!$B$4,"Expired",IF(L1412&lt;=Settings!$B$5,"Near expiry","OK")))))</f>
        <v/>
      </c>
      <c r="N1412" s="22" t="str">
        <f t="shared" ref="N1412:N1475" si="45">IF($A1412="","",MAX(0,K1412)*N($H1412))</f>
        <v/>
      </c>
      <c r="O1412" s="17"/>
    </row>
    <row r="1413" spans="1:15" x14ac:dyDescent="0.3">
      <c r="A1413" s="17"/>
      <c r="B1413" s="17"/>
      <c r="C1413" s="20"/>
      <c r="D1413" s="17"/>
      <c r="E1413" s="17"/>
      <c r="F1413" s="20"/>
      <c r="G1413" s="17"/>
      <c r="H1413" s="21"/>
      <c r="I1413" s="21"/>
      <c r="J1413" s="18" t="str">
        <f>IF($A1413="","",SUMIFS(Issues!$D:$D,Issues!$B:$B,$A1413,Issues!$C:$C,$B1413))</f>
        <v/>
      </c>
      <c r="K1413" s="18" t="str">
        <f t="shared" si="44"/>
        <v/>
      </c>
      <c r="L1413" s="18" t="str">
        <f>IF(OR($A1413="",$C1413=""),"",$C1413-Settings!$B$4)</f>
        <v/>
      </c>
      <c r="M1413" s="18" t="str">
        <f>IF($A1413="","",IF(K1413&lt;=0,"Nil stock",IF($C1413="","OK",IF($C1413&lt;Settings!$B$4,"Expired",IF(L1413&lt;=Settings!$B$5,"Near expiry","OK")))))</f>
        <v/>
      </c>
      <c r="N1413" s="22" t="str">
        <f t="shared" si="45"/>
        <v/>
      </c>
      <c r="O1413" s="17"/>
    </row>
    <row r="1414" spans="1:15" x14ac:dyDescent="0.3">
      <c r="A1414" s="17"/>
      <c r="B1414" s="17"/>
      <c r="C1414" s="20"/>
      <c r="D1414" s="17"/>
      <c r="E1414" s="17"/>
      <c r="F1414" s="20"/>
      <c r="G1414" s="17"/>
      <c r="H1414" s="21"/>
      <c r="I1414" s="21"/>
      <c r="J1414" s="18" t="str">
        <f>IF($A1414="","",SUMIFS(Issues!$D:$D,Issues!$B:$B,$A1414,Issues!$C:$C,$B1414))</f>
        <v/>
      </c>
      <c r="K1414" s="18" t="str">
        <f t="shared" si="44"/>
        <v/>
      </c>
      <c r="L1414" s="18" t="str">
        <f>IF(OR($A1414="",$C1414=""),"",$C1414-Settings!$B$4)</f>
        <v/>
      </c>
      <c r="M1414" s="18" t="str">
        <f>IF($A1414="","",IF(K1414&lt;=0,"Nil stock",IF($C1414="","OK",IF($C1414&lt;Settings!$B$4,"Expired",IF(L1414&lt;=Settings!$B$5,"Near expiry","OK")))))</f>
        <v/>
      </c>
      <c r="N1414" s="22" t="str">
        <f t="shared" si="45"/>
        <v/>
      </c>
      <c r="O1414" s="17"/>
    </row>
    <row r="1415" spans="1:15" x14ac:dyDescent="0.3">
      <c r="A1415" s="17"/>
      <c r="B1415" s="17"/>
      <c r="C1415" s="20"/>
      <c r="D1415" s="17"/>
      <c r="E1415" s="17"/>
      <c r="F1415" s="20"/>
      <c r="G1415" s="17"/>
      <c r="H1415" s="21"/>
      <c r="I1415" s="21"/>
      <c r="J1415" s="18" t="str">
        <f>IF($A1415="","",SUMIFS(Issues!$D:$D,Issues!$B:$B,$A1415,Issues!$C:$C,$B1415))</f>
        <v/>
      </c>
      <c r="K1415" s="18" t="str">
        <f t="shared" si="44"/>
        <v/>
      </c>
      <c r="L1415" s="18" t="str">
        <f>IF(OR($A1415="",$C1415=""),"",$C1415-Settings!$B$4)</f>
        <v/>
      </c>
      <c r="M1415" s="18" t="str">
        <f>IF($A1415="","",IF(K1415&lt;=0,"Nil stock",IF($C1415="","OK",IF($C1415&lt;Settings!$B$4,"Expired",IF(L1415&lt;=Settings!$B$5,"Near expiry","OK")))))</f>
        <v/>
      </c>
      <c r="N1415" s="22" t="str">
        <f t="shared" si="45"/>
        <v/>
      </c>
      <c r="O1415" s="17"/>
    </row>
    <row r="1416" spans="1:15" x14ac:dyDescent="0.3">
      <c r="A1416" s="17"/>
      <c r="B1416" s="17"/>
      <c r="C1416" s="20"/>
      <c r="D1416" s="17"/>
      <c r="E1416" s="17"/>
      <c r="F1416" s="20"/>
      <c r="G1416" s="17"/>
      <c r="H1416" s="21"/>
      <c r="I1416" s="21"/>
      <c r="J1416" s="18" t="str">
        <f>IF($A1416="","",SUMIFS(Issues!$D:$D,Issues!$B:$B,$A1416,Issues!$C:$C,$B1416))</f>
        <v/>
      </c>
      <c r="K1416" s="18" t="str">
        <f t="shared" si="44"/>
        <v/>
      </c>
      <c r="L1416" s="18" t="str">
        <f>IF(OR($A1416="",$C1416=""),"",$C1416-Settings!$B$4)</f>
        <v/>
      </c>
      <c r="M1416" s="18" t="str">
        <f>IF($A1416="","",IF(K1416&lt;=0,"Nil stock",IF($C1416="","OK",IF($C1416&lt;Settings!$B$4,"Expired",IF(L1416&lt;=Settings!$B$5,"Near expiry","OK")))))</f>
        <v/>
      </c>
      <c r="N1416" s="22" t="str">
        <f t="shared" si="45"/>
        <v/>
      </c>
      <c r="O1416" s="17"/>
    </row>
    <row r="1417" spans="1:15" x14ac:dyDescent="0.3">
      <c r="A1417" s="17"/>
      <c r="B1417" s="17"/>
      <c r="C1417" s="20"/>
      <c r="D1417" s="17"/>
      <c r="E1417" s="17"/>
      <c r="F1417" s="20"/>
      <c r="G1417" s="17"/>
      <c r="H1417" s="21"/>
      <c r="I1417" s="21"/>
      <c r="J1417" s="18" t="str">
        <f>IF($A1417="","",SUMIFS(Issues!$D:$D,Issues!$B:$B,$A1417,Issues!$C:$C,$B1417))</f>
        <v/>
      </c>
      <c r="K1417" s="18" t="str">
        <f t="shared" si="44"/>
        <v/>
      </c>
      <c r="L1417" s="18" t="str">
        <f>IF(OR($A1417="",$C1417=""),"",$C1417-Settings!$B$4)</f>
        <v/>
      </c>
      <c r="M1417" s="18" t="str">
        <f>IF($A1417="","",IF(K1417&lt;=0,"Nil stock",IF($C1417="","OK",IF($C1417&lt;Settings!$B$4,"Expired",IF(L1417&lt;=Settings!$B$5,"Near expiry","OK")))))</f>
        <v/>
      </c>
      <c r="N1417" s="22" t="str">
        <f t="shared" si="45"/>
        <v/>
      </c>
      <c r="O1417" s="17"/>
    </row>
    <row r="1418" spans="1:15" x14ac:dyDescent="0.3">
      <c r="A1418" s="17"/>
      <c r="B1418" s="17"/>
      <c r="C1418" s="20"/>
      <c r="D1418" s="17"/>
      <c r="E1418" s="17"/>
      <c r="F1418" s="20"/>
      <c r="G1418" s="17"/>
      <c r="H1418" s="21"/>
      <c r="I1418" s="21"/>
      <c r="J1418" s="18" t="str">
        <f>IF($A1418="","",SUMIFS(Issues!$D:$D,Issues!$B:$B,$A1418,Issues!$C:$C,$B1418))</f>
        <v/>
      </c>
      <c r="K1418" s="18" t="str">
        <f t="shared" si="44"/>
        <v/>
      </c>
      <c r="L1418" s="18" t="str">
        <f>IF(OR($A1418="",$C1418=""),"",$C1418-Settings!$B$4)</f>
        <v/>
      </c>
      <c r="M1418" s="18" t="str">
        <f>IF($A1418="","",IF(K1418&lt;=0,"Nil stock",IF($C1418="","OK",IF($C1418&lt;Settings!$B$4,"Expired",IF(L1418&lt;=Settings!$B$5,"Near expiry","OK")))))</f>
        <v/>
      </c>
      <c r="N1418" s="22" t="str">
        <f t="shared" si="45"/>
        <v/>
      </c>
      <c r="O1418" s="17"/>
    </row>
    <row r="1419" spans="1:15" x14ac:dyDescent="0.3">
      <c r="A1419" s="17"/>
      <c r="B1419" s="17"/>
      <c r="C1419" s="20"/>
      <c r="D1419" s="17"/>
      <c r="E1419" s="17"/>
      <c r="F1419" s="20"/>
      <c r="G1419" s="17"/>
      <c r="H1419" s="21"/>
      <c r="I1419" s="21"/>
      <c r="J1419" s="18" t="str">
        <f>IF($A1419="","",SUMIFS(Issues!$D:$D,Issues!$B:$B,$A1419,Issues!$C:$C,$B1419))</f>
        <v/>
      </c>
      <c r="K1419" s="18" t="str">
        <f t="shared" si="44"/>
        <v/>
      </c>
      <c r="L1419" s="18" t="str">
        <f>IF(OR($A1419="",$C1419=""),"",$C1419-Settings!$B$4)</f>
        <v/>
      </c>
      <c r="M1419" s="18" t="str">
        <f>IF($A1419="","",IF(K1419&lt;=0,"Nil stock",IF($C1419="","OK",IF($C1419&lt;Settings!$B$4,"Expired",IF(L1419&lt;=Settings!$B$5,"Near expiry","OK")))))</f>
        <v/>
      </c>
      <c r="N1419" s="22" t="str">
        <f t="shared" si="45"/>
        <v/>
      </c>
      <c r="O1419" s="17"/>
    </row>
    <row r="1420" spans="1:15" x14ac:dyDescent="0.3">
      <c r="A1420" s="17"/>
      <c r="B1420" s="17"/>
      <c r="C1420" s="20"/>
      <c r="D1420" s="17"/>
      <c r="E1420" s="17"/>
      <c r="F1420" s="20"/>
      <c r="G1420" s="17"/>
      <c r="H1420" s="21"/>
      <c r="I1420" s="21"/>
      <c r="J1420" s="18" t="str">
        <f>IF($A1420="","",SUMIFS(Issues!$D:$D,Issues!$B:$B,$A1420,Issues!$C:$C,$B1420))</f>
        <v/>
      </c>
      <c r="K1420" s="18" t="str">
        <f t="shared" si="44"/>
        <v/>
      </c>
      <c r="L1420" s="18" t="str">
        <f>IF(OR($A1420="",$C1420=""),"",$C1420-Settings!$B$4)</f>
        <v/>
      </c>
      <c r="M1420" s="18" t="str">
        <f>IF($A1420="","",IF(K1420&lt;=0,"Nil stock",IF($C1420="","OK",IF($C1420&lt;Settings!$B$4,"Expired",IF(L1420&lt;=Settings!$B$5,"Near expiry","OK")))))</f>
        <v/>
      </c>
      <c r="N1420" s="22" t="str">
        <f t="shared" si="45"/>
        <v/>
      </c>
      <c r="O1420" s="17"/>
    </row>
    <row r="1421" spans="1:15" x14ac:dyDescent="0.3">
      <c r="A1421" s="17"/>
      <c r="B1421" s="17"/>
      <c r="C1421" s="20"/>
      <c r="D1421" s="17"/>
      <c r="E1421" s="17"/>
      <c r="F1421" s="20"/>
      <c r="G1421" s="17"/>
      <c r="H1421" s="21"/>
      <c r="I1421" s="21"/>
      <c r="J1421" s="18" t="str">
        <f>IF($A1421="","",SUMIFS(Issues!$D:$D,Issues!$B:$B,$A1421,Issues!$C:$C,$B1421))</f>
        <v/>
      </c>
      <c r="K1421" s="18" t="str">
        <f t="shared" si="44"/>
        <v/>
      </c>
      <c r="L1421" s="18" t="str">
        <f>IF(OR($A1421="",$C1421=""),"",$C1421-Settings!$B$4)</f>
        <v/>
      </c>
      <c r="M1421" s="18" t="str">
        <f>IF($A1421="","",IF(K1421&lt;=0,"Nil stock",IF($C1421="","OK",IF($C1421&lt;Settings!$B$4,"Expired",IF(L1421&lt;=Settings!$B$5,"Near expiry","OK")))))</f>
        <v/>
      </c>
      <c r="N1421" s="22" t="str">
        <f t="shared" si="45"/>
        <v/>
      </c>
      <c r="O1421" s="17"/>
    </row>
    <row r="1422" spans="1:15" x14ac:dyDescent="0.3">
      <c r="A1422" s="17"/>
      <c r="B1422" s="17"/>
      <c r="C1422" s="20"/>
      <c r="D1422" s="17"/>
      <c r="E1422" s="17"/>
      <c r="F1422" s="20"/>
      <c r="G1422" s="17"/>
      <c r="H1422" s="21"/>
      <c r="I1422" s="21"/>
      <c r="J1422" s="18" t="str">
        <f>IF($A1422="","",SUMIFS(Issues!$D:$D,Issues!$B:$B,$A1422,Issues!$C:$C,$B1422))</f>
        <v/>
      </c>
      <c r="K1422" s="18" t="str">
        <f t="shared" si="44"/>
        <v/>
      </c>
      <c r="L1422" s="18" t="str">
        <f>IF(OR($A1422="",$C1422=""),"",$C1422-Settings!$B$4)</f>
        <v/>
      </c>
      <c r="M1422" s="18" t="str">
        <f>IF($A1422="","",IF(K1422&lt;=0,"Nil stock",IF($C1422="","OK",IF($C1422&lt;Settings!$B$4,"Expired",IF(L1422&lt;=Settings!$B$5,"Near expiry","OK")))))</f>
        <v/>
      </c>
      <c r="N1422" s="22" t="str">
        <f t="shared" si="45"/>
        <v/>
      </c>
      <c r="O1422" s="17"/>
    </row>
    <row r="1423" spans="1:15" x14ac:dyDescent="0.3">
      <c r="A1423" s="17"/>
      <c r="B1423" s="17"/>
      <c r="C1423" s="20"/>
      <c r="D1423" s="17"/>
      <c r="E1423" s="17"/>
      <c r="F1423" s="20"/>
      <c r="G1423" s="17"/>
      <c r="H1423" s="21"/>
      <c r="I1423" s="21"/>
      <c r="J1423" s="18" t="str">
        <f>IF($A1423="","",SUMIFS(Issues!$D:$D,Issues!$B:$B,$A1423,Issues!$C:$C,$B1423))</f>
        <v/>
      </c>
      <c r="K1423" s="18" t="str">
        <f t="shared" si="44"/>
        <v/>
      </c>
      <c r="L1423" s="18" t="str">
        <f>IF(OR($A1423="",$C1423=""),"",$C1423-Settings!$B$4)</f>
        <v/>
      </c>
      <c r="M1423" s="18" t="str">
        <f>IF($A1423="","",IF(K1423&lt;=0,"Nil stock",IF($C1423="","OK",IF($C1423&lt;Settings!$B$4,"Expired",IF(L1423&lt;=Settings!$B$5,"Near expiry","OK")))))</f>
        <v/>
      </c>
      <c r="N1423" s="22" t="str">
        <f t="shared" si="45"/>
        <v/>
      </c>
      <c r="O1423" s="17"/>
    </row>
    <row r="1424" spans="1:15" x14ac:dyDescent="0.3">
      <c r="A1424" s="17"/>
      <c r="B1424" s="17"/>
      <c r="C1424" s="20"/>
      <c r="D1424" s="17"/>
      <c r="E1424" s="17"/>
      <c r="F1424" s="20"/>
      <c r="G1424" s="17"/>
      <c r="H1424" s="21"/>
      <c r="I1424" s="21"/>
      <c r="J1424" s="18" t="str">
        <f>IF($A1424="","",SUMIFS(Issues!$D:$D,Issues!$B:$B,$A1424,Issues!$C:$C,$B1424))</f>
        <v/>
      </c>
      <c r="K1424" s="18" t="str">
        <f t="shared" si="44"/>
        <v/>
      </c>
      <c r="L1424" s="18" t="str">
        <f>IF(OR($A1424="",$C1424=""),"",$C1424-Settings!$B$4)</f>
        <v/>
      </c>
      <c r="M1424" s="18" t="str">
        <f>IF($A1424="","",IF(K1424&lt;=0,"Nil stock",IF($C1424="","OK",IF($C1424&lt;Settings!$B$4,"Expired",IF(L1424&lt;=Settings!$B$5,"Near expiry","OK")))))</f>
        <v/>
      </c>
      <c r="N1424" s="22" t="str">
        <f t="shared" si="45"/>
        <v/>
      </c>
      <c r="O1424" s="17"/>
    </row>
    <row r="1425" spans="1:15" x14ac:dyDescent="0.3">
      <c r="A1425" s="17"/>
      <c r="B1425" s="17"/>
      <c r="C1425" s="20"/>
      <c r="D1425" s="17"/>
      <c r="E1425" s="17"/>
      <c r="F1425" s="20"/>
      <c r="G1425" s="17"/>
      <c r="H1425" s="21"/>
      <c r="I1425" s="21"/>
      <c r="J1425" s="18" t="str">
        <f>IF($A1425="","",SUMIFS(Issues!$D:$D,Issues!$B:$B,$A1425,Issues!$C:$C,$B1425))</f>
        <v/>
      </c>
      <c r="K1425" s="18" t="str">
        <f t="shared" si="44"/>
        <v/>
      </c>
      <c r="L1425" s="18" t="str">
        <f>IF(OR($A1425="",$C1425=""),"",$C1425-Settings!$B$4)</f>
        <v/>
      </c>
      <c r="M1425" s="18" t="str">
        <f>IF($A1425="","",IF(K1425&lt;=0,"Nil stock",IF($C1425="","OK",IF($C1425&lt;Settings!$B$4,"Expired",IF(L1425&lt;=Settings!$B$5,"Near expiry","OK")))))</f>
        <v/>
      </c>
      <c r="N1425" s="22" t="str">
        <f t="shared" si="45"/>
        <v/>
      </c>
      <c r="O1425" s="17"/>
    </row>
    <row r="1426" spans="1:15" x14ac:dyDescent="0.3">
      <c r="A1426" s="17"/>
      <c r="B1426" s="17"/>
      <c r="C1426" s="20"/>
      <c r="D1426" s="17"/>
      <c r="E1426" s="17"/>
      <c r="F1426" s="20"/>
      <c r="G1426" s="17"/>
      <c r="H1426" s="21"/>
      <c r="I1426" s="21"/>
      <c r="J1426" s="18" t="str">
        <f>IF($A1426="","",SUMIFS(Issues!$D:$D,Issues!$B:$B,$A1426,Issues!$C:$C,$B1426))</f>
        <v/>
      </c>
      <c r="K1426" s="18" t="str">
        <f t="shared" si="44"/>
        <v/>
      </c>
      <c r="L1426" s="18" t="str">
        <f>IF(OR($A1426="",$C1426=""),"",$C1426-Settings!$B$4)</f>
        <v/>
      </c>
      <c r="M1426" s="18" t="str">
        <f>IF($A1426="","",IF(K1426&lt;=0,"Nil stock",IF($C1426="","OK",IF($C1426&lt;Settings!$B$4,"Expired",IF(L1426&lt;=Settings!$B$5,"Near expiry","OK")))))</f>
        <v/>
      </c>
      <c r="N1426" s="22" t="str">
        <f t="shared" si="45"/>
        <v/>
      </c>
      <c r="O1426" s="17"/>
    </row>
    <row r="1427" spans="1:15" x14ac:dyDescent="0.3">
      <c r="A1427" s="17"/>
      <c r="B1427" s="17"/>
      <c r="C1427" s="20"/>
      <c r="D1427" s="17"/>
      <c r="E1427" s="17"/>
      <c r="F1427" s="20"/>
      <c r="G1427" s="17"/>
      <c r="H1427" s="21"/>
      <c r="I1427" s="21"/>
      <c r="J1427" s="18" t="str">
        <f>IF($A1427="","",SUMIFS(Issues!$D:$D,Issues!$B:$B,$A1427,Issues!$C:$C,$B1427))</f>
        <v/>
      </c>
      <c r="K1427" s="18" t="str">
        <f t="shared" si="44"/>
        <v/>
      </c>
      <c r="L1427" s="18" t="str">
        <f>IF(OR($A1427="",$C1427=""),"",$C1427-Settings!$B$4)</f>
        <v/>
      </c>
      <c r="M1427" s="18" t="str">
        <f>IF($A1427="","",IF(K1427&lt;=0,"Nil stock",IF($C1427="","OK",IF($C1427&lt;Settings!$B$4,"Expired",IF(L1427&lt;=Settings!$B$5,"Near expiry","OK")))))</f>
        <v/>
      </c>
      <c r="N1427" s="22" t="str">
        <f t="shared" si="45"/>
        <v/>
      </c>
      <c r="O1427" s="17"/>
    </row>
    <row r="1428" spans="1:15" x14ac:dyDescent="0.3">
      <c r="A1428" s="17"/>
      <c r="B1428" s="17"/>
      <c r="C1428" s="20"/>
      <c r="D1428" s="17"/>
      <c r="E1428" s="17"/>
      <c r="F1428" s="20"/>
      <c r="G1428" s="17"/>
      <c r="H1428" s="21"/>
      <c r="I1428" s="21"/>
      <c r="J1428" s="18" t="str">
        <f>IF($A1428="","",SUMIFS(Issues!$D:$D,Issues!$B:$B,$A1428,Issues!$C:$C,$B1428))</f>
        <v/>
      </c>
      <c r="K1428" s="18" t="str">
        <f t="shared" si="44"/>
        <v/>
      </c>
      <c r="L1428" s="18" t="str">
        <f>IF(OR($A1428="",$C1428=""),"",$C1428-Settings!$B$4)</f>
        <v/>
      </c>
      <c r="M1428" s="18" t="str">
        <f>IF($A1428="","",IF(K1428&lt;=0,"Nil stock",IF($C1428="","OK",IF($C1428&lt;Settings!$B$4,"Expired",IF(L1428&lt;=Settings!$B$5,"Near expiry","OK")))))</f>
        <v/>
      </c>
      <c r="N1428" s="22" t="str">
        <f t="shared" si="45"/>
        <v/>
      </c>
      <c r="O1428" s="17"/>
    </row>
    <row r="1429" spans="1:15" x14ac:dyDescent="0.3">
      <c r="A1429" s="17"/>
      <c r="B1429" s="17"/>
      <c r="C1429" s="20"/>
      <c r="D1429" s="17"/>
      <c r="E1429" s="17"/>
      <c r="F1429" s="20"/>
      <c r="G1429" s="17"/>
      <c r="H1429" s="21"/>
      <c r="I1429" s="21"/>
      <c r="J1429" s="18" t="str">
        <f>IF($A1429="","",SUMIFS(Issues!$D:$D,Issues!$B:$B,$A1429,Issues!$C:$C,$B1429))</f>
        <v/>
      </c>
      <c r="K1429" s="18" t="str">
        <f t="shared" si="44"/>
        <v/>
      </c>
      <c r="L1429" s="18" t="str">
        <f>IF(OR($A1429="",$C1429=""),"",$C1429-Settings!$B$4)</f>
        <v/>
      </c>
      <c r="M1429" s="18" t="str">
        <f>IF($A1429="","",IF(K1429&lt;=0,"Nil stock",IF($C1429="","OK",IF($C1429&lt;Settings!$B$4,"Expired",IF(L1429&lt;=Settings!$B$5,"Near expiry","OK")))))</f>
        <v/>
      </c>
      <c r="N1429" s="22" t="str">
        <f t="shared" si="45"/>
        <v/>
      </c>
      <c r="O1429" s="17"/>
    </row>
    <row r="1430" spans="1:15" x14ac:dyDescent="0.3">
      <c r="A1430" s="17"/>
      <c r="B1430" s="17"/>
      <c r="C1430" s="20"/>
      <c r="D1430" s="17"/>
      <c r="E1430" s="17"/>
      <c r="F1430" s="20"/>
      <c r="G1430" s="17"/>
      <c r="H1430" s="21"/>
      <c r="I1430" s="21"/>
      <c r="J1430" s="18" t="str">
        <f>IF($A1430="","",SUMIFS(Issues!$D:$D,Issues!$B:$B,$A1430,Issues!$C:$C,$B1430))</f>
        <v/>
      </c>
      <c r="K1430" s="18" t="str">
        <f t="shared" si="44"/>
        <v/>
      </c>
      <c r="L1430" s="18" t="str">
        <f>IF(OR($A1430="",$C1430=""),"",$C1430-Settings!$B$4)</f>
        <v/>
      </c>
      <c r="M1430" s="18" t="str">
        <f>IF($A1430="","",IF(K1430&lt;=0,"Nil stock",IF($C1430="","OK",IF($C1430&lt;Settings!$B$4,"Expired",IF(L1430&lt;=Settings!$B$5,"Near expiry","OK")))))</f>
        <v/>
      </c>
      <c r="N1430" s="22" t="str">
        <f t="shared" si="45"/>
        <v/>
      </c>
      <c r="O1430" s="17"/>
    </row>
    <row r="1431" spans="1:15" x14ac:dyDescent="0.3">
      <c r="A1431" s="17"/>
      <c r="B1431" s="17"/>
      <c r="C1431" s="20"/>
      <c r="D1431" s="17"/>
      <c r="E1431" s="17"/>
      <c r="F1431" s="20"/>
      <c r="G1431" s="17"/>
      <c r="H1431" s="21"/>
      <c r="I1431" s="21"/>
      <c r="J1431" s="18" t="str">
        <f>IF($A1431="","",SUMIFS(Issues!$D:$D,Issues!$B:$B,$A1431,Issues!$C:$C,$B1431))</f>
        <v/>
      </c>
      <c r="K1431" s="18" t="str">
        <f t="shared" si="44"/>
        <v/>
      </c>
      <c r="L1431" s="18" t="str">
        <f>IF(OR($A1431="",$C1431=""),"",$C1431-Settings!$B$4)</f>
        <v/>
      </c>
      <c r="M1431" s="18" t="str">
        <f>IF($A1431="","",IF(K1431&lt;=0,"Nil stock",IF($C1431="","OK",IF($C1431&lt;Settings!$B$4,"Expired",IF(L1431&lt;=Settings!$B$5,"Near expiry","OK")))))</f>
        <v/>
      </c>
      <c r="N1431" s="22" t="str">
        <f t="shared" si="45"/>
        <v/>
      </c>
      <c r="O1431" s="17"/>
    </row>
    <row r="1432" spans="1:15" x14ac:dyDescent="0.3">
      <c r="A1432" s="17"/>
      <c r="B1432" s="17"/>
      <c r="C1432" s="20"/>
      <c r="D1432" s="17"/>
      <c r="E1432" s="17"/>
      <c r="F1432" s="20"/>
      <c r="G1432" s="17"/>
      <c r="H1432" s="21"/>
      <c r="I1432" s="21"/>
      <c r="J1432" s="18" t="str">
        <f>IF($A1432="","",SUMIFS(Issues!$D:$D,Issues!$B:$B,$A1432,Issues!$C:$C,$B1432))</f>
        <v/>
      </c>
      <c r="K1432" s="18" t="str">
        <f t="shared" si="44"/>
        <v/>
      </c>
      <c r="L1432" s="18" t="str">
        <f>IF(OR($A1432="",$C1432=""),"",$C1432-Settings!$B$4)</f>
        <v/>
      </c>
      <c r="M1432" s="18" t="str">
        <f>IF($A1432="","",IF(K1432&lt;=0,"Nil stock",IF($C1432="","OK",IF($C1432&lt;Settings!$B$4,"Expired",IF(L1432&lt;=Settings!$B$5,"Near expiry","OK")))))</f>
        <v/>
      </c>
      <c r="N1432" s="22" t="str">
        <f t="shared" si="45"/>
        <v/>
      </c>
      <c r="O1432" s="17"/>
    </row>
    <row r="1433" spans="1:15" x14ac:dyDescent="0.3">
      <c r="A1433" s="17"/>
      <c r="B1433" s="17"/>
      <c r="C1433" s="20"/>
      <c r="D1433" s="17"/>
      <c r="E1433" s="17"/>
      <c r="F1433" s="20"/>
      <c r="G1433" s="17"/>
      <c r="H1433" s="21"/>
      <c r="I1433" s="21"/>
      <c r="J1433" s="18" t="str">
        <f>IF($A1433="","",SUMIFS(Issues!$D:$D,Issues!$B:$B,$A1433,Issues!$C:$C,$B1433))</f>
        <v/>
      </c>
      <c r="K1433" s="18" t="str">
        <f t="shared" si="44"/>
        <v/>
      </c>
      <c r="L1433" s="18" t="str">
        <f>IF(OR($A1433="",$C1433=""),"",$C1433-Settings!$B$4)</f>
        <v/>
      </c>
      <c r="M1433" s="18" t="str">
        <f>IF($A1433="","",IF(K1433&lt;=0,"Nil stock",IF($C1433="","OK",IF($C1433&lt;Settings!$B$4,"Expired",IF(L1433&lt;=Settings!$B$5,"Near expiry","OK")))))</f>
        <v/>
      </c>
      <c r="N1433" s="22" t="str">
        <f t="shared" si="45"/>
        <v/>
      </c>
      <c r="O1433" s="17"/>
    </row>
    <row r="1434" spans="1:15" x14ac:dyDescent="0.3">
      <c r="A1434" s="17"/>
      <c r="B1434" s="17"/>
      <c r="C1434" s="20"/>
      <c r="D1434" s="17"/>
      <c r="E1434" s="17"/>
      <c r="F1434" s="20"/>
      <c r="G1434" s="17"/>
      <c r="H1434" s="21"/>
      <c r="I1434" s="21"/>
      <c r="J1434" s="18" t="str">
        <f>IF($A1434="","",SUMIFS(Issues!$D:$D,Issues!$B:$B,$A1434,Issues!$C:$C,$B1434))</f>
        <v/>
      </c>
      <c r="K1434" s="18" t="str">
        <f t="shared" si="44"/>
        <v/>
      </c>
      <c r="L1434" s="18" t="str">
        <f>IF(OR($A1434="",$C1434=""),"",$C1434-Settings!$B$4)</f>
        <v/>
      </c>
      <c r="M1434" s="18" t="str">
        <f>IF($A1434="","",IF(K1434&lt;=0,"Nil stock",IF($C1434="","OK",IF($C1434&lt;Settings!$B$4,"Expired",IF(L1434&lt;=Settings!$B$5,"Near expiry","OK")))))</f>
        <v/>
      </c>
      <c r="N1434" s="22" t="str">
        <f t="shared" si="45"/>
        <v/>
      </c>
      <c r="O1434" s="17"/>
    </row>
    <row r="1435" spans="1:15" x14ac:dyDescent="0.3">
      <c r="A1435" s="17"/>
      <c r="B1435" s="17"/>
      <c r="C1435" s="20"/>
      <c r="D1435" s="17"/>
      <c r="E1435" s="17"/>
      <c r="F1435" s="20"/>
      <c r="G1435" s="17"/>
      <c r="H1435" s="21"/>
      <c r="I1435" s="21"/>
      <c r="J1435" s="18" t="str">
        <f>IF($A1435="","",SUMIFS(Issues!$D:$D,Issues!$B:$B,$A1435,Issues!$C:$C,$B1435))</f>
        <v/>
      </c>
      <c r="K1435" s="18" t="str">
        <f t="shared" si="44"/>
        <v/>
      </c>
      <c r="L1435" s="18" t="str">
        <f>IF(OR($A1435="",$C1435=""),"",$C1435-Settings!$B$4)</f>
        <v/>
      </c>
      <c r="M1435" s="18" t="str">
        <f>IF($A1435="","",IF(K1435&lt;=0,"Nil stock",IF($C1435="","OK",IF($C1435&lt;Settings!$B$4,"Expired",IF(L1435&lt;=Settings!$B$5,"Near expiry","OK")))))</f>
        <v/>
      </c>
      <c r="N1435" s="22" t="str">
        <f t="shared" si="45"/>
        <v/>
      </c>
      <c r="O1435" s="17"/>
    </row>
    <row r="1436" spans="1:15" x14ac:dyDescent="0.3">
      <c r="A1436" s="17"/>
      <c r="B1436" s="17"/>
      <c r="C1436" s="20"/>
      <c r="D1436" s="17"/>
      <c r="E1436" s="17"/>
      <c r="F1436" s="20"/>
      <c r="G1436" s="17"/>
      <c r="H1436" s="21"/>
      <c r="I1436" s="21"/>
      <c r="J1436" s="18" t="str">
        <f>IF($A1436="","",SUMIFS(Issues!$D:$D,Issues!$B:$B,$A1436,Issues!$C:$C,$B1436))</f>
        <v/>
      </c>
      <c r="K1436" s="18" t="str">
        <f t="shared" si="44"/>
        <v/>
      </c>
      <c r="L1436" s="18" t="str">
        <f>IF(OR($A1436="",$C1436=""),"",$C1436-Settings!$B$4)</f>
        <v/>
      </c>
      <c r="M1436" s="18" t="str">
        <f>IF($A1436="","",IF(K1436&lt;=0,"Nil stock",IF($C1436="","OK",IF($C1436&lt;Settings!$B$4,"Expired",IF(L1436&lt;=Settings!$B$5,"Near expiry","OK")))))</f>
        <v/>
      </c>
      <c r="N1436" s="22" t="str">
        <f t="shared" si="45"/>
        <v/>
      </c>
      <c r="O1436" s="17"/>
    </row>
    <row r="1437" spans="1:15" x14ac:dyDescent="0.3">
      <c r="A1437" s="17"/>
      <c r="B1437" s="17"/>
      <c r="C1437" s="20"/>
      <c r="D1437" s="17"/>
      <c r="E1437" s="17"/>
      <c r="F1437" s="20"/>
      <c r="G1437" s="17"/>
      <c r="H1437" s="21"/>
      <c r="I1437" s="21"/>
      <c r="J1437" s="18" t="str">
        <f>IF($A1437="","",SUMIFS(Issues!$D:$D,Issues!$B:$B,$A1437,Issues!$C:$C,$B1437))</f>
        <v/>
      </c>
      <c r="K1437" s="18" t="str">
        <f t="shared" si="44"/>
        <v/>
      </c>
      <c r="L1437" s="18" t="str">
        <f>IF(OR($A1437="",$C1437=""),"",$C1437-Settings!$B$4)</f>
        <v/>
      </c>
      <c r="M1437" s="18" t="str">
        <f>IF($A1437="","",IF(K1437&lt;=0,"Nil stock",IF($C1437="","OK",IF($C1437&lt;Settings!$B$4,"Expired",IF(L1437&lt;=Settings!$B$5,"Near expiry","OK")))))</f>
        <v/>
      </c>
      <c r="N1437" s="22" t="str">
        <f t="shared" si="45"/>
        <v/>
      </c>
      <c r="O1437" s="17"/>
    </row>
    <row r="1438" spans="1:15" x14ac:dyDescent="0.3">
      <c r="A1438" s="17"/>
      <c r="B1438" s="17"/>
      <c r="C1438" s="20"/>
      <c r="D1438" s="17"/>
      <c r="E1438" s="17"/>
      <c r="F1438" s="20"/>
      <c r="G1438" s="17"/>
      <c r="H1438" s="21"/>
      <c r="I1438" s="21"/>
      <c r="J1438" s="18" t="str">
        <f>IF($A1438="","",SUMIFS(Issues!$D:$D,Issues!$B:$B,$A1438,Issues!$C:$C,$B1438))</f>
        <v/>
      </c>
      <c r="K1438" s="18" t="str">
        <f t="shared" si="44"/>
        <v/>
      </c>
      <c r="L1438" s="18" t="str">
        <f>IF(OR($A1438="",$C1438=""),"",$C1438-Settings!$B$4)</f>
        <v/>
      </c>
      <c r="M1438" s="18" t="str">
        <f>IF($A1438="","",IF(K1438&lt;=0,"Nil stock",IF($C1438="","OK",IF($C1438&lt;Settings!$B$4,"Expired",IF(L1438&lt;=Settings!$B$5,"Near expiry","OK")))))</f>
        <v/>
      </c>
      <c r="N1438" s="22" t="str">
        <f t="shared" si="45"/>
        <v/>
      </c>
      <c r="O1438" s="17"/>
    </row>
    <row r="1439" spans="1:15" x14ac:dyDescent="0.3">
      <c r="A1439" s="17"/>
      <c r="B1439" s="17"/>
      <c r="C1439" s="20"/>
      <c r="D1439" s="17"/>
      <c r="E1439" s="17"/>
      <c r="F1439" s="20"/>
      <c r="G1439" s="17"/>
      <c r="H1439" s="21"/>
      <c r="I1439" s="21"/>
      <c r="J1439" s="18" t="str">
        <f>IF($A1439="","",SUMIFS(Issues!$D:$D,Issues!$B:$B,$A1439,Issues!$C:$C,$B1439))</f>
        <v/>
      </c>
      <c r="K1439" s="18" t="str">
        <f t="shared" si="44"/>
        <v/>
      </c>
      <c r="L1439" s="18" t="str">
        <f>IF(OR($A1439="",$C1439=""),"",$C1439-Settings!$B$4)</f>
        <v/>
      </c>
      <c r="M1439" s="18" t="str">
        <f>IF($A1439="","",IF(K1439&lt;=0,"Nil stock",IF($C1439="","OK",IF($C1439&lt;Settings!$B$4,"Expired",IF(L1439&lt;=Settings!$B$5,"Near expiry","OK")))))</f>
        <v/>
      </c>
      <c r="N1439" s="22" t="str">
        <f t="shared" si="45"/>
        <v/>
      </c>
      <c r="O1439" s="17"/>
    </row>
    <row r="1440" spans="1:15" x14ac:dyDescent="0.3">
      <c r="A1440" s="17"/>
      <c r="B1440" s="17"/>
      <c r="C1440" s="20"/>
      <c r="D1440" s="17"/>
      <c r="E1440" s="17"/>
      <c r="F1440" s="20"/>
      <c r="G1440" s="17"/>
      <c r="H1440" s="21"/>
      <c r="I1440" s="21"/>
      <c r="J1440" s="18" t="str">
        <f>IF($A1440="","",SUMIFS(Issues!$D:$D,Issues!$B:$B,$A1440,Issues!$C:$C,$B1440))</f>
        <v/>
      </c>
      <c r="K1440" s="18" t="str">
        <f t="shared" si="44"/>
        <v/>
      </c>
      <c r="L1440" s="18" t="str">
        <f>IF(OR($A1440="",$C1440=""),"",$C1440-Settings!$B$4)</f>
        <v/>
      </c>
      <c r="M1440" s="18" t="str">
        <f>IF($A1440="","",IF(K1440&lt;=0,"Nil stock",IF($C1440="","OK",IF($C1440&lt;Settings!$B$4,"Expired",IF(L1440&lt;=Settings!$B$5,"Near expiry","OK")))))</f>
        <v/>
      </c>
      <c r="N1440" s="22" t="str">
        <f t="shared" si="45"/>
        <v/>
      </c>
      <c r="O1440" s="17"/>
    </row>
    <row r="1441" spans="1:15" x14ac:dyDescent="0.3">
      <c r="A1441" s="17"/>
      <c r="B1441" s="17"/>
      <c r="C1441" s="20"/>
      <c r="D1441" s="17"/>
      <c r="E1441" s="17"/>
      <c r="F1441" s="20"/>
      <c r="G1441" s="17"/>
      <c r="H1441" s="21"/>
      <c r="I1441" s="21"/>
      <c r="J1441" s="18" t="str">
        <f>IF($A1441="","",SUMIFS(Issues!$D:$D,Issues!$B:$B,$A1441,Issues!$C:$C,$B1441))</f>
        <v/>
      </c>
      <c r="K1441" s="18" t="str">
        <f t="shared" si="44"/>
        <v/>
      </c>
      <c r="L1441" s="18" t="str">
        <f>IF(OR($A1441="",$C1441=""),"",$C1441-Settings!$B$4)</f>
        <v/>
      </c>
      <c r="M1441" s="18" t="str">
        <f>IF($A1441="","",IF(K1441&lt;=0,"Nil stock",IF($C1441="","OK",IF($C1441&lt;Settings!$B$4,"Expired",IF(L1441&lt;=Settings!$B$5,"Near expiry","OK")))))</f>
        <v/>
      </c>
      <c r="N1441" s="22" t="str">
        <f t="shared" si="45"/>
        <v/>
      </c>
      <c r="O1441" s="17"/>
    </row>
    <row r="1442" spans="1:15" x14ac:dyDescent="0.3">
      <c r="A1442" s="17"/>
      <c r="B1442" s="17"/>
      <c r="C1442" s="20"/>
      <c r="D1442" s="17"/>
      <c r="E1442" s="17"/>
      <c r="F1442" s="20"/>
      <c r="G1442" s="17"/>
      <c r="H1442" s="21"/>
      <c r="I1442" s="21"/>
      <c r="J1442" s="18" t="str">
        <f>IF($A1442="","",SUMIFS(Issues!$D:$D,Issues!$B:$B,$A1442,Issues!$C:$C,$B1442))</f>
        <v/>
      </c>
      <c r="K1442" s="18" t="str">
        <f t="shared" si="44"/>
        <v/>
      </c>
      <c r="L1442" s="18" t="str">
        <f>IF(OR($A1442="",$C1442=""),"",$C1442-Settings!$B$4)</f>
        <v/>
      </c>
      <c r="M1442" s="18" t="str">
        <f>IF($A1442="","",IF(K1442&lt;=0,"Nil stock",IF($C1442="","OK",IF($C1442&lt;Settings!$B$4,"Expired",IF(L1442&lt;=Settings!$B$5,"Near expiry","OK")))))</f>
        <v/>
      </c>
      <c r="N1442" s="22" t="str">
        <f t="shared" si="45"/>
        <v/>
      </c>
      <c r="O1442" s="17"/>
    </row>
    <row r="1443" spans="1:15" x14ac:dyDescent="0.3">
      <c r="A1443" s="17"/>
      <c r="B1443" s="17"/>
      <c r="C1443" s="20"/>
      <c r="D1443" s="17"/>
      <c r="E1443" s="17"/>
      <c r="F1443" s="20"/>
      <c r="G1443" s="17"/>
      <c r="H1443" s="21"/>
      <c r="I1443" s="21"/>
      <c r="J1443" s="18" t="str">
        <f>IF($A1443="","",SUMIFS(Issues!$D:$D,Issues!$B:$B,$A1443,Issues!$C:$C,$B1443))</f>
        <v/>
      </c>
      <c r="K1443" s="18" t="str">
        <f t="shared" si="44"/>
        <v/>
      </c>
      <c r="L1443" s="18" t="str">
        <f>IF(OR($A1443="",$C1443=""),"",$C1443-Settings!$B$4)</f>
        <v/>
      </c>
      <c r="M1443" s="18" t="str">
        <f>IF($A1443="","",IF(K1443&lt;=0,"Nil stock",IF($C1443="","OK",IF($C1443&lt;Settings!$B$4,"Expired",IF(L1443&lt;=Settings!$B$5,"Near expiry","OK")))))</f>
        <v/>
      </c>
      <c r="N1443" s="22" t="str">
        <f t="shared" si="45"/>
        <v/>
      </c>
      <c r="O1443" s="17"/>
    </row>
    <row r="1444" spans="1:15" x14ac:dyDescent="0.3">
      <c r="A1444" s="17"/>
      <c r="B1444" s="17"/>
      <c r="C1444" s="20"/>
      <c r="D1444" s="17"/>
      <c r="E1444" s="17"/>
      <c r="F1444" s="20"/>
      <c r="G1444" s="17"/>
      <c r="H1444" s="21"/>
      <c r="I1444" s="21"/>
      <c r="J1444" s="18" t="str">
        <f>IF($A1444="","",SUMIFS(Issues!$D:$D,Issues!$B:$B,$A1444,Issues!$C:$C,$B1444))</f>
        <v/>
      </c>
      <c r="K1444" s="18" t="str">
        <f t="shared" si="44"/>
        <v/>
      </c>
      <c r="L1444" s="18" t="str">
        <f>IF(OR($A1444="",$C1444=""),"",$C1444-Settings!$B$4)</f>
        <v/>
      </c>
      <c r="M1444" s="18" t="str">
        <f>IF($A1444="","",IF(K1444&lt;=0,"Nil stock",IF($C1444="","OK",IF($C1444&lt;Settings!$B$4,"Expired",IF(L1444&lt;=Settings!$B$5,"Near expiry","OK")))))</f>
        <v/>
      </c>
      <c r="N1444" s="22" t="str">
        <f t="shared" si="45"/>
        <v/>
      </c>
      <c r="O1444" s="17"/>
    </row>
    <row r="1445" spans="1:15" x14ac:dyDescent="0.3">
      <c r="A1445" s="17"/>
      <c r="B1445" s="17"/>
      <c r="C1445" s="20"/>
      <c r="D1445" s="17"/>
      <c r="E1445" s="17"/>
      <c r="F1445" s="20"/>
      <c r="G1445" s="17"/>
      <c r="H1445" s="21"/>
      <c r="I1445" s="21"/>
      <c r="J1445" s="18" t="str">
        <f>IF($A1445="","",SUMIFS(Issues!$D:$D,Issues!$B:$B,$A1445,Issues!$C:$C,$B1445))</f>
        <v/>
      </c>
      <c r="K1445" s="18" t="str">
        <f t="shared" si="44"/>
        <v/>
      </c>
      <c r="L1445" s="18" t="str">
        <f>IF(OR($A1445="",$C1445=""),"",$C1445-Settings!$B$4)</f>
        <v/>
      </c>
      <c r="M1445" s="18" t="str">
        <f>IF($A1445="","",IF(K1445&lt;=0,"Nil stock",IF($C1445="","OK",IF($C1445&lt;Settings!$B$4,"Expired",IF(L1445&lt;=Settings!$B$5,"Near expiry","OK")))))</f>
        <v/>
      </c>
      <c r="N1445" s="22" t="str">
        <f t="shared" si="45"/>
        <v/>
      </c>
      <c r="O1445" s="17"/>
    </row>
    <row r="1446" spans="1:15" x14ac:dyDescent="0.3">
      <c r="A1446" s="17"/>
      <c r="B1446" s="17"/>
      <c r="C1446" s="20"/>
      <c r="D1446" s="17"/>
      <c r="E1446" s="17"/>
      <c r="F1446" s="20"/>
      <c r="G1446" s="17"/>
      <c r="H1446" s="21"/>
      <c r="I1446" s="21"/>
      <c r="J1446" s="18" t="str">
        <f>IF($A1446="","",SUMIFS(Issues!$D:$D,Issues!$B:$B,$A1446,Issues!$C:$C,$B1446))</f>
        <v/>
      </c>
      <c r="K1446" s="18" t="str">
        <f t="shared" si="44"/>
        <v/>
      </c>
      <c r="L1446" s="18" t="str">
        <f>IF(OR($A1446="",$C1446=""),"",$C1446-Settings!$B$4)</f>
        <v/>
      </c>
      <c r="M1446" s="18" t="str">
        <f>IF($A1446="","",IF(K1446&lt;=0,"Nil stock",IF($C1446="","OK",IF($C1446&lt;Settings!$B$4,"Expired",IF(L1446&lt;=Settings!$B$5,"Near expiry","OK")))))</f>
        <v/>
      </c>
      <c r="N1446" s="22" t="str">
        <f t="shared" si="45"/>
        <v/>
      </c>
      <c r="O1446" s="17"/>
    </row>
    <row r="1447" spans="1:15" x14ac:dyDescent="0.3">
      <c r="A1447" s="17"/>
      <c r="B1447" s="17"/>
      <c r="C1447" s="20"/>
      <c r="D1447" s="17"/>
      <c r="E1447" s="17"/>
      <c r="F1447" s="20"/>
      <c r="G1447" s="17"/>
      <c r="H1447" s="21"/>
      <c r="I1447" s="21"/>
      <c r="J1447" s="18" t="str">
        <f>IF($A1447="","",SUMIFS(Issues!$D:$D,Issues!$B:$B,$A1447,Issues!$C:$C,$B1447))</f>
        <v/>
      </c>
      <c r="K1447" s="18" t="str">
        <f t="shared" si="44"/>
        <v/>
      </c>
      <c r="L1447" s="18" t="str">
        <f>IF(OR($A1447="",$C1447=""),"",$C1447-Settings!$B$4)</f>
        <v/>
      </c>
      <c r="M1447" s="18" t="str">
        <f>IF($A1447="","",IF(K1447&lt;=0,"Nil stock",IF($C1447="","OK",IF($C1447&lt;Settings!$B$4,"Expired",IF(L1447&lt;=Settings!$B$5,"Near expiry","OK")))))</f>
        <v/>
      </c>
      <c r="N1447" s="22" t="str">
        <f t="shared" si="45"/>
        <v/>
      </c>
      <c r="O1447" s="17"/>
    </row>
    <row r="1448" spans="1:15" x14ac:dyDescent="0.3">
      <c r="A1448" s="17"/>
      <c r="B1448" s="17"/>
      <c r="C1448" s="20"/>
      <c r="D1448" s="17"/>
      <c r="E1448" s="17"/>
      <c r="F1448" s="20"/>
      <c r="G1448" s="17"/>
      <c r="H1448" s="21"/>
      <c r="I1448" s="21"/>
      <c r="J1448" s="18" t="str">
        <f>IF($A1448="","",SUMIFS(Issues!$D:$D,Issues!$B:$B,$A1448,Issues!$C:$C,$B1448))</f>
        <v/>
      </c>
      <c r="K1448" s="18" t="str">
        <f t="shared" si="44"/>
        <v/>
      </c>
      <c r="L1448" s="18" t="str">
        <f>IF(OR($A1448="",$C1448=""),"",$C1448-Settings!$B$4)</f>
        <v/>
      </c>
      <c r="M1448" s="18" t="str">
        <f>IF($A1448="","",IF(K1448&lt;=0,"Nil stock",IF($C1448="","OK",IF($C1448&lt;Settings!$B$4,"Expired",IF(L1448&lt;=Settings!$B$5,"Near expiry","OK")))))</f>
        <v/>
      </c>
      <c r="N1448" s="22" t="str">
        <f t="shared" si="45"/>
        <v/>
      </c>
      <c r="O1448" s="17"/>
    </row>
    <row r="1449" spans="1:15" x14ac:dyDescent="0.3">
      <c r="A1449" s="17"/>
      <c r="B1449" s="17"/>
      <c r="C1449" s="20"/>
      <c r="D1449" s="17"/>
      <c r="E1449" s="17"/>
      <c r="F1449" s="20"/>
      <c r="G1449" s="17"/>
      <c r="H1449" s="21"/>
      <c r="I1449" s="21"/>
      <c r="J1449" s="18" t="str">
        <f>IF($A1449="","",SUMIFS(Issues!$D:$D,Issues!$B:$B,$A1449,Issues!$C:$C,$B1449))</f>
        <v/>
      </c>
      <c r="K1449" s="18" t="str">
        <f t="shared" si="44"/>
        <v/>
      </c>
      <c r="L1449" s="18" t="str">
        <f>IF(OR($A1449="",$C1449=""),"",$C1449-Settings!$B$4)</f>
        <v/>
      </c>
      <c r="M1449" s="18" t="str">
        <f>IF($A1449="","",IF(K1449&lt;=0,"Nil stock",IF($C1449="","OK",IF($C1449&lt;Settings!$B$4,"Expired",IF(L1449&lt;=Settings!$B$5,"Near expiry","OK")))))</f>
        <v/>
      </c>
      <c r="N1449" s="22" t="str">
        <f t="shared" si="45"/>
        <v/>
      </c>
      <c r="O1449" s="17"/>
    </row>
    <row r="1450" spans="1:15" x14ac:dyDescent="0.3">
      <c r="A1450" s="17"/>
      <c r="B1450" s="17"/>
      <c r="C1450" s="20"/>
      <c r="D1450" s="17"/>
      <c r="E1450" s="17"/>
      <c r="F1450" s="20"/>
      <c r="G1450" s="17"/>
      <c r="H1450" s="21"/>
      <c r="I1450" s="21"/>
      <c r="J1450" s="18" t="str">
        <f>IF($A1450="","",SUMIFS(Issues!$D:$D,Issues!$B:$B,$A1450,Issues!$C:$C,$B1450))</f>
        <v/>
      </c>
      <c r="K1450" s="18" t="str">
        <f t="shared" si="44"/>
        <v/>
      </c>
      <c r="L1450" s="18" t="str">
        <f>IF(OR($A1450="",$C1450=""),"",$C1450-Settings!$B$4)</f>
        <v/>
      </c>
      <c r="M1450" s="18" t="str">
        <f>IF($A1450="","",IF(K1450&lt;=0,"Nil stock",IF($C1450="","OK",IF($C1450&lt;Settings!$B$4,"Expired",IF(L1450&lt;=Settings!$B$5,"Near expiry","OK")))))</f>
        <v/>
      </c>
      <c r="N1450" s="22" t="str">
        <f t="shared" si="45"/>
        <v/>
      </c>
      <c r="O1450" s="17"/>
    </row>
    <row r="1451" spans="1:15" x14ac:dyDescent="0.3">
      <c r="A1451" s="17"/>
      <c r="B1451" s="17"/>
      <c r="C1451" s="20"/>
      <c r="D1451" s="17"/>
      <c r="E1451" s="17"/>
      <c r="F1451" s="20"/>
      <c r="G1451" s="17"/>
      <c r="H1451" s="21"/>
      <c r="I1451" s="21"/>
      <c r="J1451" s="18" t="str">
        <f>IF($A1451="","",SUMIFS(Issues!$D:$D,Issues!$B:$B,$A1451,Issues!$C:$C,$B1451))</f>
        <v/>
      </c>
      <c r="K1451" s="18" t="str">
        <f t="shared" si="44"/>
        <v/>
      </c>
      <c r="L1451" s="18" t="str">
        <f>IF(OR($A1451="",$C1451=""),"",$C1451-Settings!$B$4)</f>
        <v/>
      </c>
      <c r="M1451" s="18" t="str">
        <f>IF($A1451="","",IF(K1451&lt;=0,"Nil stock",IF($C1451="","OK",IF($C1451&lt;Settings!$B$4,"Expired",IF(L1451&lt;=Settings!$B$5,"Near expiry","OK")))))</f>
        <v/>
      </c>
      <c r="N1451" s="22" t="str">
        <f t="shared" si="45"/>
        <v/>
      </c>
      <c r="O1451" s="17"/>
    </row>
    <row r="1452" spans="1:15" x14ac:dyDescent="0.3">
      <c r="A1452" s="17"/>
      <c r="B1452" s="17"/>
      <c r="C1452" s="20"/>
      <c r="D1452" s="17"/>
      <c r="E1452" s="17"/>
      <c r="F1452" s="20"/>
      <c r="G1452" s="17"/>
      <c r="H1452" s="21"/>
      <c r="I1452" s="21"/>
      <c r="J1452" s="18" t="str">
        <f>IF($A1452="","",SUMIFS(Issues!$D:$D,Issues!$B:$B,$A1452,Issues!$C:$C,$B1452))</f>
        <v/>
      </c>
      <c r="K1452" s="18" t="str">
        <f t="shared" si="44"/>
        <v/>
      </c>
      <c r="L1452" s="18" t="str">
        <f>IF(OR($A1452="",$C1452=""),"",$C1452-Settings!$B$4)</f>
        <v/>
      </c>
      <c r="M1452" s="18" t="str">
        <f>IF($A1452="","",IF(K1452&lt;=0,"Nil stock",IF($C1452="","OK",IF($C1452&lt;Settings!$B$4,"Expired",IF(L1452&lt;=Settings!$B$5,"Near expiry","OK")))))</f>
        <v/>
      </c>
      <c r="N1452" s="22" t="str">
        <f t="shared" si="45"/>
        <v/>
      </c>
      <c r="O1452" s="17"/>
    </row>
    <row r="1453" spans="1:15" x14ac:dyDescent="0.3">
      <c r="A1453" s="17"/>
      <c r="B1453" s="17"/>
      <c r="C1453" s="20"/>
      <c r="D1453" s="17"/>
      <c r="E1453" s="17"/>
      <c r="F1453" s="20"/>
      <c r="G1453" s="17"/>
      <c r="H1453" s="21"/>
      <c r="I1453" s="21"/>
      <c r="J1453" s="18" t="str">
        <f>IF($A1453="","",SUMIFS(Issues!$D:$D,Issues!$B:$B,$A1453,Issues!$C:$C,$B1453))</f>
        <v/>
      </c>
      <c r="K1453" s="18" t="str">
        <f t="shared" si="44"/>
        <v/>
      </c>
      <c r="L1453" s="18" t="str">
        <f>IF(OR($A1453="",$C1453=""),"",$C1453-Settings!$B$4)</f>
        <v/>
      </c>
      <c r="M1453" s="18" t="str">
        <f>IF($A1453="","",IF(K1453&lt;=0,"Nil stock",IF($C1453="","OK",IF($C1453&lt;Settings!$B$4,"Expired",IF(L1453&lt;=Settings!$B$5,"Near expiry","OK")))))</f>
        <v/>
      </c>
      <c r="N1453" s="22" t="str">
        <f t="shared" si="45"/>
        <v/>
      </c>
      <c r="O1453" s="17"/>
    </row>
    <row r="1454" spans="1:15" x14ac:dyDescent="0.3">
      <c r="A1454" s="17"/>
      <c r="B1454" s="17"/>
      <c r="C1454" s="20"/>
      <c r="D1454" s="17"/>
      <c r="E1454" s="17"/>
      <c r="F1454" s="20"/>
      <c r="G1454" s="17"/>
      <c r="H1454" s="21"/>
      <c r="I1454" s="21"/>
      <c r="J1454" s="18" t="str">
        <f>IF($A1454="","",SUMIFS(Issues!$D:$D,Issues!$B:$B,$A1454,Issues!$C:$C,$B1454))</f>
        <v/>
      </c>
      <c r="K1454" s="18" t="str">
        <f t="shared" si="44"/>
        <v/>
      </c>
      <c r="L1454" s="18" t="str">
        <f>IF(OR($A1454="",$C1454=""),"",$C1454-Settings!$B$4)</f>
        <v/>
      </c>
      <c r="M1454" s="18" t="str">
        <f>IF($A1454="","",IF(K1454&lt;=0,"Nil stock",IF($C1454="","OK",IF($C1454&lt;Settings!$B$4,"Expired",IF(L1454&lt;=Settings!$B$5,"Near expiry","OK")))))</f>
        <v/>
      </c>
      <c r="N1454" s="22" t="str">
        <f t="shared" si="45"/>
        <v/>
      </c>
      <c r="O1454" s="17"/>
    </row>
    <row r="1455" spans="1:15" x14ac:dyDescent="0.3">
      <c r="A1455" s="17"/>
      <c r="B1455" s="17"/>
      <c r="C1455" s="20"/>
      <c r="D1455" s="17"/>
      <c r="E1455" s="17"/>
      <c r="F1455" s="20"/>
      <c r="G1455" s="17"/>
      <c r="H1455" s="21"/>
      <c r="I1455" s="21"/>
      <c r="J1455" s="18" t="str">
        <f>IF($A1455="","",SUMIFS(Issues!$D:$D,Issues!$B:$B,$A1455,Issues!$C:$C,$B1455))</f>
        <v/>
      </c>
      <c r="K1455" s="18" t="str">
        <f t="shared" si="44"/>
        <v/>
      </c>
      <c r="L1455" s="18" t="str">
        <f>IF(OR($A1455="",$C1455=""),"",$C1455-Settings!$B$4)</f>
        <v/>
      </c>
      <c r="M1455" s="18" t="str">
        <f>IF($A1455="","",IF(K1455&lt;=0,"Nil stock",IF($C1455="","OK",IF($C1455&lt;Settings!$B$4,"Expired",IF(L1455&lt;=Settings!$B$5,"Near expiry","OK")))))</f>
        <v/>
      </c>
      <c r="N1455" s="22" t="str">
        <f t="shared" si="45"/>
        <v/>
      </c>
      <c r="O1455" s="17"/>
    </row>
    <row r="1456" spans="1:15" x14ac:dyDescent="0.3">
      <c r="A1456" s="17"/>
      <c r="B1456" s="17"/>
      <c r="C1456" s="20"/>
      <c r="D1456" s="17"/>
      <c r="E1456" s="17"/>
      <c r="F1456" s="20"/>
      <c r="G1456" s="17"/>
      <c r="H1456" s="21"/>
      <c r="I1456" s="21"/>
      <c r="J1456" s="18" t="str">
        <f>IF($A1456="","",SUMIFS(Issues!$D:$D,Issues!$B:$B,$A1456,Issues!$C:$C,$B1456))</f>
        <v/>
      </c>
      <c r="K1456" s="18" t="str">
        <f t="shared" si="44"/>
        <v/>
      </c>
      <c r="L1456" s="18" t="str">
        <f>IF(OR($A1456="",$C1456=""),"",$C1456-Settings!$B$4)</f>
        <v/>
      </c>
      <c r="M1456" s="18" t="str">
        <f>IF($A1456="","",IF(K1456&lt;=0,"Nil stock",IF($C1456="","OK",IF($C1456&lt;Settings!$B$4,"Expired",IF(L1456&lt;=Settings!$B$5,"Near expiry","OK")))))</f>
        <v/>
      </c>
      <c r="N1456" s="22" t="str">
        <f t="shared" si="45"/>
        <v/>
      </c>
      <c r="O1456" s="17"/>
    </row>
    <row r="1457" spans="1:15" x14ac:dyDescent="0.3">
      <c r="A1457" s="17"/>
      <c r="B1457" s="17"/>
      <c r="C1457" s="20"/>
      <c r="D1457" s="17"/>
      <c r="E1457" s="17"/>
      <c r="F1457" s="20"/>
      <c r="G1457" s="17"/>
      <c r="H1457" s="21"/>
      <c r="I1457" s="21"/>
      <c r="J1457" s="18" t="str">
        <f>IF($A1457="","",SUMIFS(Issues!$D:$D,Issues!$B:$B,$A1457,Issues!$C:$C,$B1457))</f>
        <v/>
      </c>
      <c r="K1457" s="18" t="str">
        <f t="shared" si="44"/>
        <v/>
      </c>
      <c r="L1457" s="18" t="str">
        <f>IF(OR($A1457="",$C1457=""),"",$C1457-Settings!$B$4)</f>
        <v/>
      </c>
      <c r="M1457" s="18" t="str">
        <f>IF($A1457="","",IF(K1457&lt;=0,"Nil stock",IF($C1457="","OK",IF($C1457&lt;Settings!$B$4,"Expired",IF(L1457&lt;=Settings!$B$5,"Near expiry","OK")))))</f>
        <v/>
      </c>
      <c r="N1457" s="22" t="str">
        <f t="shared" si="45"/>
        <v/>
      </c>
      <c r="O1457" s="17"/>
    </row>
    <row r="1458" spans="1:15" x14ac:dyDescent="0.3">
      <c r="A1458" s="17"/>
      <c r="B1458" s="17"/>
      <c r="C1458" s="20"/>
      <c r="D1458" s="17"/>
      <c r="E1458" s="17"/>
      <c r="F1458" s="20"/>
      <c r="G1458" s="17"/>
      <c r="H1458" s="21"/>
      <c r="I1458" s="21"/>
      <c r="J1458" s="18" t="str">
        <f>IF($A1458="","",SUMIFS(Issues!$D:$D,Issues!$B:$B,$A1458,Issues!$C:$C,$B1458))</f>
        <v/>
      </c>
      <c r="K1458" s="18" t="str">
        <f t="shared" si="44"/>
        <v/>
      </c>
      <c r="L1458" s="18" t="str">
        <f>IF(OR($A1458="",$C1458=""),"",$C1458-Settings!$B$4)</f>
        <v/>
      </c>
      <c r="M1458" s="18" t="str">
        <f>IF($A1458="","",IF(K1458&lt;=0,"Nil stock",IF($C1458="","OK",IF($C1458&lt;Settings!$B$4,"Expired",IF(L1458&lt;=Settings!$B$5,"Near expiry","OK")))))</f>
        <v/>
      </c>
      <c r="N1458" s="22" t="str">
        <f t="shared" si="45"/>
        <v/>
      </c>
      <c r="O1458" s="17"/>
    </row>
    <row r="1459" spans="1:15" x14ac:dyDescent="0.3">
      <c r="A1459" s="17"/>
      <c r="B1459" s="17"/>
      <c r="C1459" s="20"/>
      <c r="D1459" s="17"/>
      <c r="E1459" s="17"/>
      <c r="F1459" s="20"/>
      <c r="G1459" s="17"/>
      <c r="H1459" s="21"/>
      <c r="I1459" s="21"/>
      <c r="J1459" s="18" t="str">
        <f>IF($A1459="","",SUMIFS(Issues!$D:$D,Issues!$B:$B,$A1459,Issues!$C:$C,$B1459))</f>
        <v/>
      </c>
      <c r="K1459" s="18" t="str">
        <f t="shared" si="44"/>
        <v/>
      </c>
      <c r="L1459" s="18" t="str">
        <f>IF(OR($A1459="",$C1459=""),"",$C1459-Settings!$B$4)</f>
        <v/>
      </c>
      <c r="M1459" s="18" t="str">
        <f>IF($A1459="","",IF(K1459&lt;=0,"Nil stock",IF($C1459="","OK",IF($C1459&lt;Settings!$B$4,"Expired",IF(L1459&lt;=Settings!$B$5,"Near expiry","OK")))))</f>
        <v/>
      </c>
      <c r="N1459" s="22" t="str">
        <f t="shared" si="45"/>
        <v/>
      </c>
      <c r="O1459" s="17"/>
    </row>
    <row r="1460" spans="1:15" x14ac:dyDescent="0.3">
      <c r="A1460" s="17"/>
      <c r="B1460" s="17"/>
      <c r="C1460" s="20"/>
      <c r="D1460" s="17"/>
      <c r="E1460" s="17"/>
      <c r="F1460" s="20"/>
      <c r="G1460" s="17"/>
      <c r="H1460" s="21"/>
      <c r="I1460" s="21"/>
      <c r="J1460" s="18" t="str">
        <f>IF($A1460="","",SUMIFS(Issues!$D:$D,Issues!$B:$B,$A1460,Issues!$C:$C,$B1460))</f>
        <v/>
      </c>
      <c r="K1460" s="18" t="str">
        <f t="shared" si="44"/>
        <v/>
      </c>
      <c r="L1460" s="18" t="str">
        <f>IF(OR($A1460="",$C1460=""),"",$C1460-Settings!$B$4)</f>
        <v/>
      </c>
      <c r="M1460" s="18" t="str">
        <f>IF($A1460="","",IF(K1460&lt;=0,"Nil stock",IF($C1460="","OK",IF($C1460&lt;Settings!$B$4,"Expired",IF(L1460&lt;=Settings!$B$5,"Near expiry","OK")))))</f>
        <v/>
      </c>
      <c r="N1460" s="22" t="str">
        <f t="shared" si="45"/>
        <v/>
      </c>
      <c r="O1460" s="17"/>
    </row>
    <row r="1461" spans="1:15" x14ac:dyDescent="0.3">
      <c r="A1461" s="17"/>
      <c r="B1461" s="17"/>
      <c r="C1461" s="20"/>
      <c r="D1461" s="17"/>
      <c r="E1461" s="17"/>
      <c r="F1461" s="20"/>
      <c r="G1461" s="17"/>
      <c r="H1461" s="21"/>
      <c r="I1461" s="21"/>
      <c r="J1461" s="18" t="str">
        <f>IF($A1461="","",SUMIFS(Issues!$D:$D,Issues!$B:$B,$A1461,Issues!$C:$C,$B1461))</f>
        <v/>
      </c>
      <c r="K1461" s="18" t="str">
        <f t="shared" si="44"/>
        <v/>
      </c>
      <c r="L1461" s="18" t="str">
        <f>IF(OR($A1461="",$C1461=""),"",$C1461-Settings!$B$4)</f>
        <v/>
      </c>
      <c r="M1461" s="18" t="str">
        <f>IF($A1461="","",IF(K1461&lt;=0,"Nil stock",IF($C1461="","OK",IF($C1461&lt;Settings!$B$4,"Expired",IF(L1461&lt;=Settings!$B$5,"Near expiry","OK")))))</f>
        <v/>
      </c>
      <c r="N1461" s="22" t="str">
        <f t="shared" si="45"/>
        <v/>
      </c>
      <c r="O1461" s="17"/>
    </row>
    <row r="1462" spans="1:15" x14ac:dyDescent="0.3">
      <c r="A1462" s="17"/>
      <c r="B1462" s="17"/>
      <c r="C1462" s="20"/>
      <c r="D1462" s="17"/>
      <c r="E1462" s="17"/>
      <c r="F1462" s="20"/>
      <c r="G1462" s="17"/>
      <c r="H1462" s="21"/>
      <c r="I1462" s="21"/>
      <c r="J1462" s="18" t="str">
        <f>IF($A1462="","",SUMIFS(Issues!$D:$D,Issues!$B:$B,$A1462,Issues!$C:$C,$B1462))</f>
        <v/>
      </c>
      <c r="K1462" s="18" t="str">
        <f t="shared" si="44"/>
        <v/>
      </c>
      <c r="L1462" s="18" t="str">
        <f>IF(OR($A1462="",$C1462=""),"",$C1462-Settings!$B$4)</f>
        <v/>
      </c>
      <c r="M1462" s="18" t="str">
        <f>IF($A1462="","",IF(K1462&lt;=0,"Nil stock",IF($C1462="","OK",IF($C1462&lt;Settings!$B$4,"Expired",IF(L1462&lt;=Settings!$B$5,"Near expiry","OK")))))</f>
        <v/>
      </c>
      <c r="N1462" s="22" t="str">
        <f t="shared" si="45"/>
        <v/>
      </c>
      <c r="O1462" s="17"/>
    </row>
    <row r="1463" spans="1:15" x14ac:dyDescent="0.3">
      <c r="A1463" s="17"/>
      <c r="B1463" s="17"/>
      <c r="C1463" s="20"/>
      <c r="D1463" s="17"/>
      <c r="E1463" s="17"/>
      <c r="F1463" s="20"/>
      <c r="G1463" s="17"/>
      <c r="H1463" s="21"/>
      <c r="I1463" s="21"/>
      <c r="J1463" s="18" t="str">
        <f>IF($A1463="","",SUMIFS(Issues!$D:$D,Issues!$B:$B,$A1463,Issues!$C:$C,$B1463))</f>
        <v/>
      </c>
      <c r="K1463" s="18" t="str">
        <f t="shared" si="44"/>
        <v/>
      </c>
      <c r="L1463" s="18" t="str">
        <f>IF(OR($A1463="",$C1463=""),"",$C1463-Settings!$B$4)</f>
        <v/>
      </c>
      <c r="M1463" s="18" t="str">
        <f>IF($A1463="","",IF(K1463&lt;=0,"Nil stock",IF($C1463="","OK",IF($C1463&lt;Settings!$B$4,"Expired",IF(L1463&lt;=Settings!$B$5,"Near expiry","OK")))))</f>
        <v/>
      </c>
      <c r="N1463" s="22" t="str">
        <f t="shared" si="45"/>
        <v/>
      </c>
      <c r="O1463" s="17"/>
    </row>
    <row r="1464" spans="1:15" x14ac:dyDescent="0.3">
      <c r="A1464" s="17"/>
      <c r="B1464" s="17"/>
      <c r="C1464" s="20"/>
      <c r="D1464" s="17"/>
      <c r="E1464" s="17"/>
      <c r="F1464" s="20"/>
      <c r="G1464" s="17"/>
      <c r="H1464" s="21"/>
      <c r="I1464" s="21"/>
      <c r="J1464" s="18" t="str">
        <f>IF($A1464="","",SUMIFS(Issues!$D:$D,Issues!$B:$B,$A1464,Issues!$C:$C,$B1464))</f>
        <v/>
      </c>
      <c r="K1464" s="18" t="str">
        <f t="shared" si="44"/>
        <v/>
      </c>
      <c r="L1464" s="18" t="str">
        <f>IF(OR($A1464="",$C1464=""),"",$C1464-Settings!$B$4)</f>
        <v/>
      </c>
      <c r="M1464" s="18" t="str">
        <f>IF($A1464="","",IF(K1464&lt;=0,"Nil stock",IF($C1464="","OK",IF($C1464&lt;Settings!$B$4,"Expired",IF(L1464&lt;=Settings!$B$5,"Near expiry","OK")))))</f>
        <v/>
      </c>
      <c r="N1464" s="22" t="str">
        <f t="shared" si="45"/>
        <v/>
      </c>
      <c r="O1464" s="17"/>
    </row>
    <row r="1465" spans="1:15" x14ac:dyDescent="0.3">
      <c r="A1465" s="17"/>
      <c r="B1465" s="17"/>
      <c r="C1465" s="20"/>
      <c r="D1465" s="17"/>
      <c r="E1465" s="17"/>
      <c r="F1465" s="20"/>
      <c r="G1465" s="17"/>
      <c r="H1465" s="21"/>
      <c r="I1465" s="21"/>
      <c r="J1465" s="18" t="str">
        <f>IF($A1465="","",SUMIFS(Issues!$D:$D,Issues!$B:$B,$A1465,Issues!$C:$C,$B1465))</f>
        <v/>
      </c>
      <c r="K1465" s="18" t="str">
        <f t="shared" si="44"/>
        <v/>
      </c>
      <c r="L1465" s="18" t="str">
        <f>IF(OR($A1465="",$C1465=""),"",$C1465-Settings!$B$4)</f>
        <v/>
      </c>
      <c r="M1465" s="18" t="str">
        <f>IF($A1465="","",IF(K1465&lt;=0,"Nil stock",IF($C1465="","OK",IF($C1465&lt;Settings!$B$4,"Expired",IF(L1465&lt;=Settings!$B$5,"Near expiry","OK")))))</f>
        <v/>
      </c>
      <c r="N1465" s="22" t="str">
        <f t="shared" si="45"/>
        <v/>
      </c>
      <c r="O1465" s="17"/>
    </row>
    <row r="1466" spans="1:15" x14ac:dyDescent="0.3">
      <c r="A1466" s="17"/>
      <c r="B1466" s="17"/>
      <c r="C1466" s="20"/>
      <c r="D1466" s="17"/>
      <c r="E1466" s="17"/>
      <c r="F1466" s="20"/>
      <c r="G1466" s="17"/>
      <c r="H1466" s="21"/>
      <c r="I1466" s="21"/>
      <c r="J1466" s="18" t="str">
        <f>IF($A1466="","",SUMIFS(Issues!$D:$D,Issues!$B:$B,$A1466,Issues!$C:$C,$B1466))</f>
        <v/>
      </c>
      <c r="K1466" s="18" t="str">
        <f t="shared" si="44"/>
        <v/>
      </c>
      <c r="L1466" s="18" t="str">
        <f>IF(OR($A1466="",$C1466=""),"",$C1466-Settings!$B$4)</f>
        <v/>
      </c>
      <c r="M1466" s="18" t="str">
        <f>IF($A1466="","",IF(K1466&lt;=0,"Nil stock",IF($C1466="","OK",IF($C1466&lt;Settings!$B$4,"Expired",IF(L1466&lt;=Settings!$B$5,"Near expiry","OK")))))</f>
        <v/>
      </c>
      <c r="N1466" s="22" t="str">
        <f t="shared" si="45"/>
        <v/>
      </c>
      <c r="O1466" s="17"/>
    </row>
    <row r="1467" spans="1:15" x14ac:dyDescent="0.3">
      <c r="A1467" s="17"/>
      <c r="B1467" s="17"/>
      <c r="C1467" s="20"/>
      <c r="D1467" s="17"/>
      <c r="E1467" s="17"/>
      <c r="F1467" s="20"/>
      <c r="G1467" s="17"/>
      <c r="H1467" s="21"/>
      <c r="I1467" s="21"/>
      <c r="J1467" s="18" t="str">
        <f>IF($A1467="","",SUMIFS(Issues!$D:$D,Issues!$B:$B,$A1467,Issues!$C:$C,$B1467))</f>
        <v/>
      </c>
      <c r="K1467" s="18" t="str">
        <f t="shared" si="44"/>
        <v/>
      </c>
      <c r="L1467" s="18" t="str">
        <f>IF(OR($A1467="",$C1467=""),"",$C1467-Settings!$B$4)</f>
        <v/>
      </c>
      <c r="M1467" s="18" t="str">
        <f>IF($A1467="","",IF(K1467&lt;=0,"Nil stock",IF($C1467="","OK",IF($C1467&lt;Settings!$B$4,"Expired",IF(L1467&lt;=Settings!$B$5,"Near expiry","OK")))))</f>
        <v/>
      </c>
      <c r="N1467" s="22" t="str">
        <f t="shared" si="45"/>
        <v/>
      </c>
      <c r="O1467" s="17"/>
    </row>
    <row r="1468" spans="1:15" x14ac:dyDescent="0.3">
      <c r="A1468" s="17"/>
      <c r="B1468" s="17"/>
      <c r="C1468" s="20"/>
      <c r="D1468" s="17"/>
      <c r="E1468" s="17"/>
      <c r="F1468" s="20"/>
      <c r="G1468" s="17"/>
      <c r="H1468" s="21"/>
      <c r="I1468" s="21"/>
      <c r="J1468" s="18" t="str">
        <f>IF($A1468="","",SUMIFS(Issues!$D:$D,Issues!$B:$B,$A1468,Issues!$C:$C,$B1468))</f>
        <v/>
      </c>
      <c r="K1468" s="18" t="str">
        <f t="shared" si="44"/>
        <v/>
      </c>
      <c r="L1468" s="18" t="str">
        <f>IF(OR($A1468="",$C1468=""),"",$C1468-Settings!$B$4)</f>
        <v/>
      </c>
      <c r="M1468" s="18" t="str">
        <f>IF($A1468="","",IF(K1468&lt;=0,"Nil stock",IF($C1468="","OK",IF($C1468&lt;Settings!$B$4,"Expired",IF(L1468&lt;=Settings!$B$5,"Near expiry","OK")))))</f>
        <v/>
      </c>
      <c r="N1468" s="22" t="str">
        <f t="shared" si="45"/>
        <v/>
      </c>
      <c r="O1468" s="17"/>
    </row>
    <row r="1469" spans="1:15" x14ac:dyDescent="0.3">
      <c r="A1469" s="17"/>
      <c r="B1469" s="17"/>
      <c r="C1469" s="20"/>
      <c r="D1469" s="17"/>
      <c r="E1469" s="17"/>
      <c r="F1469" s="20"/>
      <c r="G1469" s="17"/>
      <c r="H1469" s="21"/>
      <c r="I1469" s="21"/>
      <c r="J1469" s="18" t="str">
        <f>IF($A1469="","",SUMIFS(Issues!$D:$D,Issues!$B:$B,$A1469,Issues!$C:$C,$B1469))</f>
        <v/>
      </c>
      <c r="K1469" s="18" t="str">
        <f t="shared" si="44"/>
        <v/>
      </c>
      <c r="L1469" s="18" t="str">
        <f>IF(OR($A1469="",$C1469=""),"",$C1469-Settings!$B$4)</f>
        <v/>
      </c>
      <c r="M1469" s="18" t="str">
        <f>IF($A1469="","",IF(K1469&lt;=0,"Nil stock",IF($C1469="","OK",IF($C1469&lt;Settings!$B$4,"Expired",IF(L1469&lt;=Settings!$B$5,"Near expiry","OK")))))</f>
        <v/>
      </c>
      <c r="N1469" s="22" t="str">
        <f t="shared" si="45"/>
        <v/>
      </c>
      <c r="O1469" s="17"/>
    </row>
    <row r="1470" spans="1:15" x14ac:dyDescent="0.3">
      <c r="A1470" s="17"/>
      <c r="B1470" s="17"/>
      <c r="C1470" s="20"/>
      <c r="D1470" s="17"/>
      <c r="E1470" s="17"/>
      <c r="F1470" s="20"/>
      <c r="G1470" s="17"/>
      <c r="H1470" s="21"/>
      <c r="I1470" s="21"/>
      <c r="J1470" s="18" t="str">
        <f>IF($A1470="","",SUMIFS(Issues!$D:$D,Issues!$B:$B,$A1470,Issues!$C:$C,$B1470))</f>
        <v/>
      </c>
      <c r="K1470" s="18" t="str">
        <f t="shared" si="44"/>
        <v/>
      </c>
      <c r="L1470" s="18" t="str">
        <f>IF(OR($A1470="",$C1470=""),"",$C1470-Settings!$B$4)</f>
        <v/>
      </c>
      <c r="M1470" s="18" t="str">
        <f>IF($A1470="","",IF(K1470&lt;=0,"Nil stock",IF($C1470="","OK",IF($C1470&lt;Settings!$B$4,"Expired",IF(L1470&lt;=Settings!$B$5,"Near expiry","OK")))))</f>
        <v/>
      </c>
      <c r="N1470" s="22" t="str">
        <f t="shared" si="45"/>
        <v/>
      </c>
      <c r="O1470" s="17"/>
    </row>
    <row r="1471" spans="1:15" x14ac:dyDescent="0.3">
      <c r="A1471" s="17"/>
      <c r="B1471" s="17"/>
      <c r="C1471" s="20"/>
      <c r="D1471" s="17"/>
      <c r="E1471" s="17"/>
      <c r="F1471" s="20"/>
      <c r="G1471" s="17"/>
      <c r="H1471" s="21"/>
      <c r="I1471" s="21"/>
      <c r="J1471" s="18" t="str">
        <f>IF($A1471="","",SUMIFS(Issues!$D:$D,Issues!$B:$B,$A1471,Issues!$C:$C,$B1471))</f>
        <v/>
      </c>
      <c r="K1471" s="18" t="str">
        <f t="shared" si="44"/>
        <v/>
      </c>
      <c r="L1471" s="18" t="str">
        <f>IF(OR($A1471="",$C1471=""),"",$C1471-Settings!$B$4)</f>
        <v/>
      </c>
      <c r="M1471" s="18" t="str">
        <f>IF($A1471="","",IF(K1471&lt;=0,"Nil stock",IF($C1471="","OK",IF($C1471&lt;Settings!$B$4,"Expired",IF(L1471&lt;=Settings!$B$5,"Near expiry","OK")))))</f>
        <v/>
      </c>
      <c r="N1471" s="22" t="str">
        <f t="shared" si="45"/>
        <v/>
      </c>
      <c r="O1471" s="17"/>
    </row>
    <row r="1472" spans="1:15" x14ac:dyDescent="0.3">
      <c r="A1472" s="17"/>
      <c r="B1472" s="17"/>
      <c r="C1472" s="20"/>
      <c r="D1472" s="17"/>
      <c r="E1472" s="17"/>
      <c r="F1472" s="20"/>
      <c r="G1472" s="17"/>
      <c r="H1472" s="21"/>
      <c r="I1472" s="21"/>
      <c r="J1472" s="18" t="str">
        <f>IF($A1472="","",SUMIFS(Issues!$D:$D,Issues!$B:$B,$A1472,Issues!$C:$C,$B1472))</f>
        <v/>
      </c>
      <c r="K1472" s="18" t="str">
        <f t="shared" si="44"/>
        <v/>
      </c>
      <c r="L1472" s="18" t="str">
        <f>IF(OR($A1472="",$C1472=""),"",$C1472-Settings!$B$4)</f>
        <v/>
      </c>
      <c r="M1472" s="18" t="str">
        <f>IF($A1472="","",IF(K1472&lt;=0,"Nil stock",IF($C1472="","OK",IF($C1472&lt;Settings!$B$4,"Expired",IF(L1472&lt;=Settings!$B$5,"Near expiry","OK")))))</f>
        <v/>
      </c>
      <c r="N1472" s="22" t="str">
        <f t="shared" si="45"/>
        <v/>
      </c>
      <c r="O1472" s="17"/>
    </row>
    <row r="1473" spans="1:15" x14ac:dyDescent="0.3">
      <c r="A1473" s="17"/>
      <c r="B1473" s="17"/>
      <c r="C1473" s="20"/>
      <c r="D1473" s="17"/>
      <c r="E1473" s="17"/>
      <c r="F1473" s="20"/>
      <c r="G1473" s="17"/>
      <c r="H1473" s="21"/>
      <c r="I1473" s="21"/>
      <c r="J1473" s="18" t="str">
        <f>IF($A1473="","",SUMIFS(Issues!$D:$D,Issues!$B:$B,$A1473,Issues!$C:$C,$B1473))</f>
        <v/>
      </c>
      <c r="K1473" s="18" t="str">
        <f t="shared" si="44"/>
        <v/>
      </c>
      <c r="L1473" s="18" t="str">
        <f>IF(OR($A1473="",$C1473=""),"",$C1473-Settings!$B$4)</f>
        <v/>
      </c>
      <c r="M1473" s="18" t="str">
        <f>IF($A1473="","",IF(K1473&lt;=0,"Nil stock",IF($C1473="","OK",IF($C1473&lt;Settings!$B$4,"Expired",IF(L1473&lt;=Settings!$B$5,"Near expiry","OK")))))</f>
        <v/>
      </c>
      <c r="N1473" s="22" t="str">
        <f t="shared" si="45"/>
        <v/>
      </c>
      <c r="O1473" s="17"/>
    </row>
    <row r="1474" spans="1:15" x14ac:dyDescent="0.3">
      <c r="A1474" s="17"/>
      <c r="B1474" s="17"/>
      <c r="C1474" s="20"/>
      <c r="D1474" s="17"/>
      <c r="E1474" s="17"/>
      <c r="F1474" s="20"/>
      <c r="G1474" s="17"/>
      <c r="H1474" s="21"/>
      <c r="I1474" s="21"/>
      <c r="J1474" s="18" t="str">
        <f>IF($A1474="","",SUMIFS(Issues!$D:$D,Issues!$B:$B,$A1474,Issues!$C:$C,$B1474))</f>
        <v/>
      </c>
      <c r="K1474" s="18" t="str">
        <f t="shared" si="44"/>
        <v/>
      </c>
      <c r="L1474" s="18" t="str">
        <f>IF(OR($A1474="",$C1474=""),"",$C1474-Settings!$B$4)</f>
        <v/>
      </c>
      <c r="M1474" s="18" t="str">
        <f>IF($A1474="","",IF(K1474&lt;=0,"Nil stock",IF($C1474="","OK",IF($C1474&lt;Settings!$B$4,"Expired",IF(L1474&lt;=Settings!$B$5,"Near expiry","OK")))))</f>
        <v/>
      </c>
      <c r="N1474" s="22" t="str">
        <f t="shared" si="45"/>
        <v/>
      </c>
      <c r="O1474" s="17"/>
    </row>
    <row r="1475" spans="1:15" x14ac:dyDescent="0.3">
      <c r="A1475" s="17"/>
      <c r="B1475" s="17"/>
      <c r="C1475" s="20"/>
      <c r="D1475" s="17"/>
      <c r="E1475" s="17"/>
      <c r="F1475" s="20"/>
      <c r="G1475" s="17"/>
      <c r="H1475" s="21"/>
      <c r="I1475" s="21"/>
      <c r="J1475" s="18" t="str">
        <f>IF($A1475="","",SUMIFS(Issues!$D:$D,Issues!$B:$B,$A1475,Issues!$C:$C,$B1475))</f>
        <v/>
      </c>
      <c r="K1475" s="18" t="str">
        <f t="shared" si="44"/>
        <v/>
      </c>
      <c r="L1475" s="18" t="str">
        <f>IF(OR($A1475="",$C1475=""),"",$C1475-Settings!$B$4)</f>
        <v/>
      </c>
      <c r="M1475" s="18" t="str">
        <f>IF($A1475="","",IF(K1475&lt;=0,"Nil stock",IF($C1475="","OK",IF($C1475&lt;Settings!$B$4,"Expired",IF(L1475&lt;=Settings!$B$5,"Near expiry","OK")))))</f>
        <v/>
      </c>
      <c r="N1475" s="22" t="str">
        <f t="shared" si="45"/>
        <v/>
      </c>
      <c r="O1475" s="17"/>
    </row>
    <row r="1476" spans="1:15" x14ac:dyDescent="0.3">
      <c r="A1476" s="17"/>
      <c r="B1476" s="17"/>
      <c r="C1476" s="20"/>
      <c r="D1476" s="17"/>
      <c r="E1476" s="17"/>
      <c r="F1476" s="20"/>
      <c r="G1476" s="17"/>
      <c r="H1476" s="21"/>
      <c r="I1476" s="21"/>
      <c r="J1476" s="18" t="str">
        <f>IF($A1476="","",SUMIFS(Issues!$D:$D,Issues!$B:$B,$A1476,Issues!$C:$C,$B1476))</f>
        <v/>
      </c>
      <c r="K1476" s="18" t="str">
        <f t="shared" ref="K1476:K1503" si="46">IF($A1476="","",N($G1476)-J1476)</f>
        <v/>
      </c>
      <c r="L1476" s="18" t="str">
        <f>IF(OR($A1476="",$C1476=""),"",$C1476-Settings!$B$4)</f>
        <v/>
      </c>
      <c r="M1476" s="18" t="str">
        <f>IF($A1476="","",IF(K1476&lt;=0,"Nil stock",IF($C1476="","OK",IF($C1476&lt;Settings!$B$4,"Expired",IF(L1476&lt;=Settings!$B$5,"Near expiry","OK")))))</f>
        <v/>
      </c>
      <c r="N1476" s="22" t="str">
        <f t="shared" ref="N1476:N1503" si="47">IF($A1476="","",MAX(0,K1476)*N($H1476))</f>
        <v/>
      </c>
      <c r="O1476" s="17"/>
    </row>
    <row r="1477" spans="1:15" x14ac:dyDescent="0.3">
      <c r="A1477" s="17"/>
      <c r="B1477" s="17"/>
      <c r="C1477" s="20"/>
      <c r="D1477" s="17"/>
      <c r="E1477" s="17"/>
      <c r="F1477" s="20"/>
      <c r="G1477" s="17"/>
      <c r="H1477" s="21"/>
      <c r="I1477" s="21"/>
      <c r="J1477" s="18" t="str">
        <f>IF($A1477="","",SUMIFS(Issues!$D:$D,Issues!$B:$B,$A1477,Issues!$C:$C,$B1477))</f>
        <v/>
      </c>
      <c r="K1477" s="18" t="str">
        <f t="shared" si="46"/>
        <v/>
      </c>
      <c r="L1477" s="18" t="str">
        <f>IF(OR($A1477="",$C1477=""),"",$C1477-Settings!$B$4)</f>
        <v/>
      </c>
      <c r="M1477" s="18" t="str">
        <f>IF($A1477="","",IF(K1477&lt;=0,"Nil stock",IF($C1477="","OK",IF($C1477&lt;Settings!$B$4,"Expired",IF(L1477&lt;=Settings!$B$5,"Near expiry","OK")))))</f>
        <v/>
      </c>
      <c r="N1477" s="22" t="str">
        <f t="shared" si="47"/>
        <v/>
      </c>
      <c r="O1477" s="17"/>
    </row>
    <row r="1478" spans="1:15" x14ac:dyDescent="0.3">
      <c r="A1478" s="17"/>
      <c r="B1478" s="17"/>
      <c r="C1478" s="20"/>
      <c r="D1478" s="17"/>
      <c r="E1478" s="17"/>
      <c r="F1478" s="20"/>
      <c r="G1478" s="17"/>
      <c r="H1478" s="21"/>
      <c r="I1478" s="21"/>
      <c r="J1478" s="18" t="str">
        <f>IF($A1478="","",SUMIFS(Issues!$D:$D,Issues!$B:$B,$A1478,Issues!$C:$C,$B1478))</f>
        <v/>
      </c>
      <c r="K1478" s="18" t="str">
        <f t="shared" si="46"/>
        <v/>
      </c>
      <c r="L1478" s="18" t="str">
        <f>IF(OR($A1478="",$C1478=""),"",$C1478-Settings!$B$4)</f>
        <v/>
      </c>
      <c r="M1478" s="18" t="str">
        <f>IF($A1478="","",IF(K1478&lt;=0,"Nil stock",IF($C1478="","OK",IF($C1478&lt;Settings!$B$4,"Expired",IF(L1478&lt;=Settings!$B$5,"Near expiry","OK")))))</f>
        <v/>
      </c>
      <c r="N1478" s="22" t="str">
        <f t="shared" si="47"/>
        <v/>
      </c>
      <c r="O1478" s="17"/>
    </row>
    <row r="1479" spans="1:15" x14ac:dyDescent="0.3">
      <c r="A1479" s="17"/>
      <c r="B1479" s="17"/>
      <c r="C1479" s="20"/>
      <c r="D1479" s="17"/>
      <c r="E1479" s="17"/>
      <c r="F1479" s="20"/>
      <c r="G1479" s="17"/>
      <c r="H1479" s="21"/>
      <c r="I1479" s="21"/>
      <c r="J1479" s="18" t="str">
        <f>IF($A1479="","",SUMIFS(Issues!$D:$D,Issues!$B:$B,$A1479,Issues!$C:$C,$B1479))</f>
        <v/>
      </c>
      <c r="K1479" s="18" t="str">
        <f t="shared" si="46"/>
        <v/>
      </c>
      <c r="L1479" s="18" t="str">
        <f>IF(OR($A1479="",$C1479=""),"",$C1479-Settings!$B$4)</f>
        <v/>
      </c>
      <c r="M1479" s="18" t="str">
        <f>IF($A1479="","",IF(K1479&lt;=0,"Nil stock",IF($C1479="","OK",IF($C1479&lt;Settings!$B$4,"Expired",IF(L1479&lt;=Settings!$B$5,"Near expiry","OK")))))</f>
        <v/>
      </c>
      <c r="N1479" s="22" t="str">
        <f t="shared" si="47"/>
        <v/>
      </c>
      <c r="O1479" s="17"/>
    </row>
    <row r="1480" spans="1:15" x14ac:dyDescent="0.3">
      <c r="A1480" s="17"/>
      <c r="B1480" s="17"/>
      <c r="C1480" s="20"/>
      <c r="D1480" s="17"/>
      <c r="E1480" s="17"/>
      <c r="F1480" s="20"/>
      <c r="G1480" s="17"/>
      <c r="H1480" s="21"/>
      <c r="I1480" s="21"/>
      <c r="J1480" s="18" t="str">
        <f>IF($A1480="","",SUMIFS(Issues!$D:$D,Issues!$B:$B,$A1480,Issues!$C:$C,$B1480))</f>
        <v/>
      </c>
      <c r="K1480" s="18" t="str">
        <f t="shared" si="46"/>
        <v/>
      </c>
      <c r="L1480" s="18" t="str">
        <f>IF(OR($A1480="",$C1480=""),"",$C1480-Settings!$B$4)</f>
        <v/>
      </c>
      <c r="M1480" s="18" t="str">
        <f>IF($A1480="","",IF(K1480&lt;=0,"Nil stock",IF($C1480="","OK",IF($C1480&lt;Settings!$B$4,"Expired",IF(L1480&lt;=Settings!$B$5,"Near expiry","OK")))))</f>
        <v/>
      </c>
      <c r="N1480" s="22" t="str">
        <f t="shared" si="47"/>
        <v/>
      </c>
      <c r="O1480" s="17"/>
    </row>
    <row r="1481" spans="1:15" x14ac:dyDescent="0.3">
      <c r="A1481" s="17"/>
      <c r="B1481" s="17"/>
      <c r="C1481" s="20"/>
      <c r="D1481" s="17"/>
      <c r="E1481" s="17"/>
      <c r="F1481" s="20"/>
      <c r="G1481" s="17"/>
      <c r="H1481" s="21"/>
      <c r="I1481" s="21"/>
      <c r="J1481" s="18" t="str">
        <f>IF($A1481="","",SUMIFS(Issues!$D:$D,Issues!$B:$B,$A1481,Issues!$C:$C,$B1481))</f>
        <v/>
      </c>
      <c r="K1481" s="18" t="str">
        <f t="shared" si="46"/>
        <v/>
      </c>
      <c r="L1481" s="18" t="str">
        <f>IF(OR($A1481="",$C1481=""),"",$C1481-Settings!$B$4)</f>
        <v/>
      </c>
      <c r="M1481" s="18" t="str">
        <f>IF($A1481="","",IF(K1481&lt;=0,"Nil stock",IF($C1481="","OK",IF($C1481&lt;Settings!$B$4,"Expired",IF(L1481&lt;=Settings!$B$5,"Near expiry","OK")))))</f>
        <v/>
      </c>
      <c r="N1481" s="22" t="str">
        <f t="shared" si="47"/>
        <v/>
      </c>
      <c r="O1481" s="17"/>
    </row>
    <row r="1482" spans="1:15" x14ac:dyDescent="0.3">
      <c r="A1482" s="17"/>
      <c r="B1482" s="17"/>
      <c r="C1482" s="20"/>
      <c r="D1482" s="17"/>
      <c r="E1482" s="17"/>
      <c r="F1482" s="20"/>
      <c r="G1482" s="17"/>
      <c r="H1482" s="21"/>
      <c r="I1482" s="21"/>
      <c r="J1482" s="18" t="str">
        <f>IF($A1482="","",SUMIFS(Issues!$D:$D,Issues!$B:$B,$A1482,Issues!$C:$C,$B1482))</f>
        <v/>
      </c>
      <c r="K1482" s="18" t="str">
        <f t="shared" si="46"/>
        <v/>
      </c>
      <c r="L1482" s="18" t="str">
        <f>IF(OR($A1482="",$C1482=""),"",$C1482-Settings!$B$4)</f>
        <v/>
      </c>
      <c r="M1482" s="18" t="str">
        <f>IF($A1482="","",IF(K1482&lt;=0,"Nil stock",IF($C1482="","OK",IF($C1482&lt;Settings!$B$4,"Expired",IF(L1482&lt;=Settings!$B$5,"Near expiry","OK")))))</f>
        <v/>
      </c>
      <c r="N1482" s="22" t="str">
        <f t="shared" si="47"/>
        <v/>
      </c>
      <c r="O1482" s="17"/>
    </row>
    <row r="1483" spans="1:15" x14ac:dyDescent="0.3">
      <c r="A1483" s="17"/>
      <c r="B1483" s="17"/>
      <c r="C1483" s="20"/>
      <c r="D1483" s="17"/>
      <c r="E1483" s="17"/>
      <c r="F1483" s="20"/>
      <c r="G1483" s="17"/>
      <c r="H1483" s="21"/>
      <c r="I1483" s="21"/>
      <c r="J1483" s="18" t="str">
        <f>IF($A1483="","",SUMIFS(Issues!$D:$D,Issues!$B:$B,$A1483,Issues!$C:$C,$B1483))</f>
        <v/>
      </c>
      <c r="K1483" s="18" t="str">
        <f t="shared" si="46"/>
        <v/>
      </c>
      <c r="L1483" s="18" t="str">
        <f>IF(OR($A1483="",$C1483=""),"",$C1483-Settings!$B$4)</f>
        <v/>
      </c>
      <c r="M1483" s="18" t="str">
        <f>IF($A1483="","",IF(K1483&lt;=0,"Nil stock",IF($C1483="","OK",IF($C1483&lt;Settings!$B$4,"Expired",IF(L1483&lt;=Settings!$B$5,"Near expiry","OK")))))</f>
        <v/>
      </c>
      <c r="N1483" s="22" t="str">
        <f t="shared" si="47"/>
        <v/>
      </c>
      <c r="O1483" s="17"/>
    </row>
    <row r="1484" spans="1:15" x14ac:dyDescent="0.3">
      <c r="A1484" s="17"/>
      <c r="B1484" s="17"/>
      <c r="C1484" s="20"/>
      <c r="D1484" s="17"/>
      <c r="E1484" s="17"/>
      <c r="F1484" s="20"/>
      <c r="G1484" s="17"/>
      <c r="H1484" s="21"/>
      <c r="I1484" s="21"/>
      <c r="J1484" s="18" t="str">
        <f>IF($A1484="","",SUMIFS(Issues!$D:$D,Issues!$B:$B,$A1484,Issues!$C:$C,$B1484))</f>
        <v/>
      </c>
      <c r="K1484" s="18" t="str">
        <f t="shared" si="46"/>
        <v/>
      </c>
      <c r="L1484" s="18" t="str">
        <f>IF(OR($A1484="",$C1484=""),"",$C1484-Settings!$B$4)</f>
        <v/>
      </c>
      <c r="M1484" s="18" t="str">
        <f>IF($A1484="","",IF(K1484&lt;=0,"Nil stock",IF($C1484="","OK",IF($C1484&lt;Settings!$B$4,"Expired",IF(L1484&lt;=Settings!$B$5,"Near expiry","OK")))))</f>
        <v/>
      </c>
      <c r="N1484" s="22" t="str">
        <f t="shared" si="47"/>
        <v/>
      </c>
      <c r="O1484" s="17"/>
    </row>
    <row r="1485" spans="1:15" x14ac:dyDescent="0.3">
      <c r="A1485" s="17"/>
      <c r="B1485" s="17"/>
      <c r="C1485" s="20"/>
      <c r="D1485" s="17"/>
      <c r="E1485" s="17"/>
      <c r="F1485" s="20"/>
      <c r="G1485" s="17"/>
      <c r="H1485" s="21"/>
      <c r="I1485" s="21"/>
      <c r="J1485" s="18" t="str">
        <f>IF($A1485="","",SUMIFS(Issues!$D:$D,Issues!$B:$B,$A1485,Issues!$C:$C,$B1485))</f>
        <v/>
      </c>
      <c r="K1485" s="18" t="str">
        <f t="shared" si="46"/>
        <v/>
      </c>
      <c r="L1485" s="18" t="str">
        <f>IF(OR($A1485="",$C1485=""),"",$C1485-Settings!$B$4)</f>
        <v/>
      </c>
      <c r="M1485" s="18" t="str">
        <f>IF($A1485="","",IF(K1485&lt;=0,"Nil stock",IF($C1485="","OK",IF($C1485&lt;Settings!$B$4,"Expired",IF(L1485&lt;=Settings!$B$5,"Near expiry","OK")))))</f>
        <v/>
      </c>
      <c r="N1485" s="22" t="str">
        <f t="shared" si="47"/>
        <v/>
      </c>
      <c r="O1485" s="17"/>
    </row>
    <row r="1486" spans="1:15" x14ac:dyDescent="0.3">
      <c r="A1486" s="17"/>
      <c r="B1486" s="17"/>
      <c r="C1486" s="20"/>
      <c r="D1486" s="17"/>
      <c r="E1486" s="17"/>
      <c r="F1486" s="20"/>
      <c r="G1486" s="17"/>
      <c r="H1486" s="21"/>
      <c r="I1486" s="21"/>
      <c r="J1486" s="18" t="str">
        <f>IF($A1486="","",SUMIFS(Issues!$D:$D,Issues!$B:$B,$A1486,Issues!$C:$C,$B1486))</f>
        <v/>
      </c>
      <c r="K1486" s="18" t="str">
        <f t="shared" si="46"/>
        <v/>
      </c>
      <c r="L1486" s="18" t="str">
        <f>IF(OR($A1486="",$C1486=""),"",$C1486-Settings!$B$4)</f>
        <v/>
      </c>
      <c r="M1486" s="18" t="str">
        <f>IF($A1486="","",IF(K1486&lt;=0,"Nil stock",IF($C1486="","OK",IF($C1486&lt;Settings!$B$4,"Expired",IF(L1486&lt;=Settings!$B$5,"Near expiry","OK")))))</f>
        <v/>
      </c>
      <c r="N1486" s="22" t="str">
        <f t="shared" si="47"/>
        <v/>
      </c>
      <c r="O1486" s="17"/>
    </row>
    <row r="1487" spans="1:15" x14ac:dyDescent="0.3">
      <c r="A1487" s="17"/>
      <c r="B1487" s="17"/>
      <c r="C1487" s="20"/>
      <c r="D1487" s="17"/>
      <c r="E1487" s="17"/>
      <c r="F1487" s="20"/>
      <c r="G1487" s="17"/>
      <c r="H1487" s="21"/>
      <c r="I1487" s="21"/>
      <c r="J1487" s="18" t="str">
        <f>IF($A1487="","",SUMIFS(Issues!$D:$D,Issues!$B:$B,$A1487,Issues!$C:$C,$B1487))</f>
        <v/>
      </c>
      <c r="K1487" s="18" t="str">
        <f t="shared" si="46"/>
        <v/>
      </c>
      <c r="L1487" s="18" t="str">
        <f>IF(OR($A1487="",$C1487=""),"",$C1487-Settings!$B$4)</f>
        <v/>
      </c>
      <c r="M1487" s="18" t="str">
        <f>IF($A1487="","",IF(K1487&lt;=0,"Nil stock",IF($C1487="","OK",IF($C1487&lt;Settings!$B$4,"Expired",IF(L1487&lt;=Settings!$B$5,"Near expiry","OK")))))</f>
        <v/>
      </c>
      <c r="N1487" s="22" t="str">
        <f t="shared" si="47"/>
        <v/>
      </c>
      <c r="O1487" s="17"/>
    </row>
    <row r="1488" spans="1:15" x14ac:dyDescent="0.3">
      <c r="A1488" s="17"/>
      <c r="B1488" s="17"/>
      <c r="C1488" s="20"/>
      <c r="D1488" s="17"/>
      <c r="E1488" s="17"/>
      <c r="F1488" s="20"/>
      <c r="G1488" s="17"/>
      <c r="H1488" s="21"/>
      <c r="I1488" s="21"/>
      <c r="J1488" s="18" t="str">
        <f>IF($A1488="","",SUMIFS(Issues!$D:$D,Issues!$B:$B,$A1488,Issues!$C:$C,$B1488))</f>
        <v/>
      </c>
      <c r="K1488" s="18" t="str">
        <f t="shared" si="46"/>
        <v/>
      </c>
      <c r="L1488" s="18" t="str">
        <f>IF(OR($A1488="",$C1488=""),"",$C1488-Settings!$B$4)</f>
        <v/>
      </c>
      <c r="M1488" s="18" t="str">
        <f>IF($A1488="","",IF(K1488&lt;=0,"Nil stock",IF($C1488="","OK",IF($C1488&lt;Settings!$B$4,"Expired",IF(L1488&lt;=Settings!$B$5,"Near expiry","OK")))))</f>
        <v/>
      </c>
      <c r="N1488" s="22" t="str">
        <f t="shared" si="47"/>
        <v/>
      </c>
      <c r="O1488" s="17"/>
    </row>
    <row r="1489" spans="1:15" x14ac:dyDescent="0.3">
      <c r="A1489" s="17"/>
      <c r="B1489" s="17"/>
      <c r="C1489" s="20"/>
      <c r="D1489" s="17"/>
      <c r="E1489" s="17"/>
      <c r="F1489" s="20"/>
      <c r="G1489" s="17"/>
      <c r="H1489" s="21"/>
      <c r="I1489" s="21"/>
      <c r="J1489" s="18" t="str">
        <f>IF($A1489="","",SUMIFS(Issues!$D:$D,Issues!$B:$B,$A1489,Issues!$C:$C,$B1489))</f>
        <v/>
      </c>
      <c r="K1489" s="18" t="str">
        <f t="shared" si="46"/>
        <v/>
      </c>
      <c r="L1489" s="18" t="str">
        <f>IF(OR($A1489="",$C1489=""),"",$C1489-Settings!$B$4)</f>
        <v/>
      </c>
      <c r="M1489" s="18" t="str">
        <f>IF($A1489="","",IF(K1489&lt;=0,"Nil stock",IF($C1489="","OK",IF($C1489&lt;Settings!$B$4,"Expired",IF(L1489&lt;=Settings!$B$5,"Near expiry","OK")))))</f>
        <v/>
      </c>
      <c r="N1489" s="22" t="str">
        <f t="shared" si="47"/>
        <v/>
      </c>
      <c r="O1489" s="17"/>
    </row>
    <row r="1490" spans="1:15" x14ac:dyDescent="0.3">
      <c r="A1490" s="17"/>
      <c r="B1490" s="17"/>
      <c r="C1490" s="20"/>
      <c r="D1490" s="17"/>
      <c r="E1490" s="17"/>
      <c r="F1490" s="20"/>
      <c r="G1490" s="17"/>
      <c r="H1490" s="21"/>
      <c r="I1490" s="21"/>
      <c r="J1490" s="18" t="str">
        <f>IF($A1490="","",SUMIFS(Issues!$D:$D,Issues!$B:$B,$A1490,Issues!$C:$C,$B1490))</f>
        <v/>
      </c>
      <c r="K1490" s="18" t="str">
        <f t="shared" si="46"/>
        <v/>
      </c>
      <c r="L1490" s="18" t="str">
        <f>IF(OR($A1490="",$C1490=""),"",$C1490-Settings!$B$4)</f>
        <v/>
      </c>
      <c r="M1490" s="18" t="str">
        <f>IF($A1490="","",IF(K1490&lt;=0,"Nil stock",IF($C1490="","OK",IF($C1490&lt;Settings!$B$4,"Expired",IF(L1490&lt;=Settings!$B$5,"Near expiry","OK")))))</f>
        <v/>
      </c>
      <c r="N1490" s="22" t="str">
        <f t="shared" si="47"/>
        <v/>
      </c>
      <c r="O1490" s="17"/>
    </row>
    <row r="1491" spans="1:15" x14ac:dyDescent="0.3">
      <c r="A1491" s="17"/>
      <c r="B1491" s="17"/>
      <c r="C1491" s="20"/>
      <c r="D1491" s="17"/>
      <c r="E1491" s="17"/>
      <c r="F1491" s="20"/>
      <c r="G1491" s="17"/>
      <c r="H1491" s="21"/>
      <c r="I1491" s="21"/>
      <c r="J1491" s="18" t="str">
        <f>IF($A1491="","",SUMIFS(Issues!$D:$D,Issues!$B:$B,$A1491,Issues!$C:$C,$B1491))</f>
        <v/>
      </c>
      <c r="K1491" s="18" t="str">
        <f t="shared" si="46"/>
        <v/>
      </c>
      <c r="L1491" s="18" t="str">
        <f>IF(OR($A1491="",$C1491=""),"",$C1491-Settings!$B$4)</f>
        <v/>
      </c>
      <c r="M1491" s="18" t="str">
        <f>IF($A1491="","",IF(K1491&lt;=0,"Nil stock",IF($C1491="","OK",IF($C1491&lt;Settings!$B$4,"Expired",IF(L1491&lt;=Settings!$B$5,"Near expiry","OK")))))</f>
        <v/>
      </c>
      <c r="N1491" s="22" t="str">
        <f t="shared" si="47"/>
        <v/>
      </c>
      <c r="O1491" s="17"/>
    </row>
    <row r="1492" spans="1:15" x14ac:dyDescent="0.3">
      <c r="A1492" s="17"/>
      <c r="B1492" s="17"/>
      <c r="C1492" s="20"/>
      <c r="D1492" s="17"/>
      <c r="E1492" s="17"/>
      <c r="F1492" s="20"/>
      <c r="G1492" s="17"/>
      <c r="H1492" s="21"/>
      <c r="I1492" s="21"/>
      <c r="J1492" s="18" t="str">
        <f>IF($A1492="","",SUMIFS(Issues!$D:$D,Issues!$B:$B,$A1492,Issues!$C:$C,$B1492))</f>
        <v/>
      </c>
      <c r="K1492" s="18" t="str">
        <f t="shared" si="46"/>
        <v/>
      </c>
      <c r="L1492" s="18" t="str">
        <f>IF(OR($A1492="",$C1492=""),"",$C1492-Settings!$B$4)</f>
        <v/>
      </c>
      <c r="M1492" s="18" t="str">
        <f>IF($A1492="","",IF(K1492&lt;=0,"Nil stock",IF($C1492="","OK",IF($C1492&lt;Settings!$B$4,"Expired",IF(L1492&lt;=Settings!$B$5,"Near expiry","OK")))))</f>
        <v/>
      </c>
      <c r="N1492" s="22" t="str">
        <f t="shared" si="47"/>
        <v/>
      </c>
      <c r="O1492" s="17"/>
    </row>
    <row r="1493" spans="1:15" x14ac:dyDescent="0.3">
      <c r="A1493" s="17"/>
      <c r="B1493" s="17"/>
      <c r="C1493" s="20"/>
      <c r="D1493" s="17"/>
      <c r="E1493" s="17"/>
      <c r="F1493" s="20"/>
      <c r="G1493" s="17"/>
      <c r="H1493" s="21"/>
      <c r="I1493" s="21"/>
      <c r="J1493" s="18" t="str">
        <f>IF($A1493="","",SUMIFS(Issues!$D:$D,Issues!$B:$B,$A1493,Issues!$C:$C,$B1493))</f>
        <v/>
      </c>
      <c r="K1493" s="18" t="str">
        <f t="shared" si="46"/>
        <v/>
      </c>
      <c r="L1493" s="18" t="str">
        <f>IF(OR($A1493="",$C1493=""),"",$C1493-Settings!$B$4)</f>
        <v/>
      </c>
      <c r="M1493" s="18" t="str">
        <f>IF($A1493="","",IF(K1493&lt;=0,"Nil stock",IF($C1493="","OK",IF($C1493&lt;Settings!$B$4,"Expired",IF(L1493&lt;=Settings!$B$5,"Near expiry","OK")))))</f>
        <v/>
      </c>
      <c r="N1493" s="22" t="str">
        <f t="shared" si="47"/>
        <v/>
      </c>
      <c r="O1493" s="17"/>
    </row>
    <row r="1494" spans="1:15" x14ac:dyDescent="0.3">
      <c r="A1494" s="17"/>
      <c r="B1494" s="17"/>
      <c r="C1494" s="20"/>
      <c r="D1494" s="17"/>
      <c r="E1494" s="17"/>
      <c r="F1494" s="20"/>
      <c r="G1494" s="17"/>
      <c r="H1494" s="21"/>
      <c r="I1494" s="21"/>
      <c r="J1494" s="18" t="str">
        <f>IF($A1494="","",SUMIFS(Issues!$D:$D,Issues!$B:$B,$A1494,Issues!$C:$C,$B1494))</f>
        <v/>
      </c>
      <c r="K1494" s="18" t="str">
        <f t="shared" si="46"/>
        <v/>
      </c>
      <c r="L1494" s="18" t="str">
        <f>IF(OR($A1494="",$C1494=""),"",$C1494-Settings!$B$4)</f>
        <v/>
      </c>
      <c r="M1494" s="18" t="str">
        <f>IF($A1494="","",IF(K1494&lt;=0,"Nil stock",IF($C1494="","OK",IF($C1494&lt;Settings!$B$4,"Expired",IF(L1494&lt;=Settings!$B$5,"Near expiry","OK")))))</f>
        <v/>
      </c>
      <c r="N1494" s="22" t="str">
        <f t="shared" si="47"/>
        <v/>
      </c>
      <c r="O1494" s="17"/>
    </row>
    <row r="1495" spans="1:15" x14ac:dyDescent="0.3">
      <c r="A1495" s="17"/>
      <c r="B1495" s="17"/>
      <c r="C1495" s="20"/>
      <c r="D1495" s="17"/>
      <c r="E1495" s="17"/>
      <c r="F1495" s="20"/>
      <c r="G1495" s="17"/>
      <c r="H1495" s="21"/>
      <c r="I1495" s="21"/>
      <c r="J1495" s="18" t="str">
        <f>IF($A1495="","",SUMIFS(Issues!$D:$D,Issues!$B:$B,$A1495,Issues!$C:$C,$B1495))</f>
        <v/>
      </c>
      <c r="K1495" s="18" t="str">
        <f t="shared" si="46"/>
        <v/>
      </c>
      <c r="L1495" s="18" t="str">
        <f>IF(OR($A1495="",$C1495=""),"",$C1495-Settings!$B$4)</f>
        <v/>
      </c>
      <c r="M1495" s="18" t="str">
        <f>IF($A1495="","",IF(K1495&lt;=0,"Nil stock",IF($C1495="","OK",IF($C1495&lt;Settings!$B$4,"Expired",IF(L1495&lt;=Settings!$B$5,"Near expiry","OK")))))</f>
        <v/>
      </c>
      <c r="N1495" s="22" t="str">
        <f t="shared" si="47"/>
        <v/>
      </c>
      <c r="O1495" s="17"/>
    </row>
    <row r="1496" spans="1:15" x14ac:dyDescent="0.3">
      <c r="A1496" s="17"/>
      <c r="B1496" s="17"/>
      <c r="C1496" s="20"/>
      <c r="D1496" s="17"/>
      <c r="E1496" s="17"/>
      <c r="F1496" s="20"/>
      <c r="G1496" s="17"/>
      <c r="H1496" s="21"/>
      <c r="I1496" s="21"/>
      <c r="J1496" s="18" t="str">
        <f>IF($A1496="","",SUMIFS(Issues!$D:$D,Issues!$B:$B,$A1496,Issues!$C:$C,$B1496))</f>
        <v/>
      </c>
      <c r="K1496" s="18" t="str">
        <f t="shared" si="46"/>
        <v/>
      </c>
      <c r="L1496" s="18" t="str">
        <f>IF(OR($A1496="",$C1496=""),"",$C1496-Settings!$B$4)</f>
        <v/>
      </c>
      <c r="M1496" s="18" t="str">
        <f>IF($A1496="","",IF(K1496&lt;=0,"Nil stock",IF($C1496="","OK",IF($C1496&lt;Settings!$B$4,"Expired",IF(L1496&lt;=Settings!$B$5,"Near expiry","OK")))))</f>
        <v/>
      </c>
      <c r="N1496" s="22" t="str">
        <f t="shared" si="47"/>
        <v/>
      </c>
      <c r="O1496" s="17"/>
    </row>
    <row r="1497" spans="1:15" x14ac:dyDescent="0.3">
      <c r="A1497" s="17"/>
      <c r="B1497" s="17"/>
      <c r="C1497" s="20"/>
      <c r="D1497" s="17"/>
      <c r="E1497" s="17"/>
      <c r="F1497" s="20"/>
      <c r="G1497" s="17"/>
      <c r="H1497" s="21"/>
      <c r="I1497" s="21"/>
      <c r="J1497" s="18" t="str">
        <f>IF($A1497="","",SUMIFS(Issues!$D:$D,Issues!$B:$B,$A1497,Issues!$C:$C,$B1497))</f>
        <v/>
      </c>
      <c r="K1497" s="18" t="str">
        <f t="shared" si="46"/>
        <v/>
      </c>
      <c r="L1497" s="18" t="str">
        <f>IF(OR($A1497="",$C1497=""),"",$C1497-Settings!$B$4)</f>
        <v/>
      </c>
      <c r="M1497" s="18" t="str">
        <f>IF($A1497="","",IF(K1497&lt;=0,"Nil stock",IF($C1497="","OK",IF($C1497&lt;Settings!$B$4,"Expired",IF(L1497&lt;=Settings!$B$5,"Near expiry","OK")))))</f>
        <v/>
      </c>
      <c r="N1497" s="22" t="str">
        <f t="shared" si="47"/>
        <v/>
      </c>
      <c r="O1497" s="17"/>
    </row>
    <row r="1498" spans="1:15" x14ac:dyDescent="0.3">
      <c r="A1498" s="17"/>
      <c r="B1498" s="17"/>
      <c r="C1498" s="20"/>
      <c r="D1498" s="17"/>
      <c r="E1498" s="17"/>
      <c r="F1498" s="20"/>
      <c r="G1498" s="17"/>
      <c r="H1498" s="21"/>
      <c r="I1498" s="21"/>
      <c r="J1498" s="18" t="str">
        <f>IF($A1498="","",SUMIFS(Issues!$D:$D,Issues!$B:$B,$A1498,Issues!$C:$C,$B1498))</f>
        <v/>
      </c>
      <c r="K1498" s="18" t="str">
        <f t="shared" si="46"/>
        <v/>
      </c>
      <c r="L1498" s="18" t="str">
        <f>IF(OR($A1498="",$C1498=""),"",$C1498-Settings!$B$4)</f>
        <v/>
      </c>
      <c r="M1498" s="18" t="str">
        <f>IF($A1498="","",IF(K1498&lt;=0,"Nil stock",IF($C1498="","OK",IF($C1498&lt;Settings!$B$4,"Expired",IF(L1498&lt;=Settings!$B$5,"Near expiry","OK")))))</f>
        <v/>
      </c>
      <c r="N1498" s="22" t="str">
        <f t="shared" si="47"/>
        <v/>
      </c>
      <c r="O1498" s="17"/>
    </row>
    <row r="1499" spans="1:15" x14ac:dyDescent="0.3">
      <c r="A1499" s="17"/>
      <c r="B1499" s="17"/>
      <c r="C1499" s="20"/>
      <c r="D1499" s="17"/>
      <c r="E1499" s="17"/>
      <c r="F1499" s="20"/>
      <c r="G1499" s="17"/>
      <c r="H1499" s="21"/>
      <c r="I1499" s="21"/>
      <c r="J1499" s="18" t="str">
        <f>IF($A1499="","",SUMIFS(Issues!$D:$D,Issues!$B:$B,$A1499,Issues!$C:$C,$B1499))</f>
        <v/>
      </c>
      <c r="K1499" s="18" t="str">
        <f t="shared" si="46"/>
        <v/>
      </c>
      <c r="L1499" s="18" t="str">
        <f>IF(OR($A1499="",$C1499=""),"",$C1499-Settings!$B$4)</f>
        <v/>
      </c>
      <c r="M1499" s="18" t="str">
        <f>IF($A1499="","",IF(K1499&lt;=0,"Nil stock",IF($C1499="","OK",IF($C1499&lt;Settings!$B$4,"Expired",IF(L1499&lt;=Settings!$B$5,"Near expiry","OK")))))</f>
        <v/>
      </c>
      <c r="N1499" s="22" t="str">
        <f t="shared" si="47"/>
        <v/>
      </c>
      <c r="O1499" s="17"/>
    </row>
    <row r="1500" spans="1:15" x14ac:dyDescent="0.3">
      <c r="A1500" s="17"/>
      <c r="B1500" s="17"/>
      <c r="C1500" s="20"/>
      <c r="D1500" s="17"/>
      <c r="E1500" s="17"/>
      <c r="F1500" s="20"/>
      <c r="G1500" s="17"/>
      <c r="H1500" s="21"/>
      <c r="I1500" s="21"/>
      <c r="J1500" s="18" t="str">
        <f>IF($A1500="","",SUMIFS(Issues!$D:$D,Issues!$B:$B,$A1500,Issues!$C:$C,$B1500))</f>
        <v/>
      </c>
      <c r="K1500" s="18" t="str">
        <f t="shared" si="46"/>
        <v/>
      </c>
      <c r="L1500" s="18" t="str">
        <f>IF(OR($A1500="",$C1500=""),"",$C1500-Settings!$B$4)</f>
        <v/>
      </c>
      <c r="M1500" s="18" t="str">
        <f>IF($A1500="","",IF(K1500&lt;=0,"Nil stock",IF($C1500="","OK",IF($C1500&lt;Settings!$B$4,"Expired",IF(L1500&lt;=Settings!$B$5,"Near expiry","OK")))))</f>
        <v/>
      </c>
      <c r="N1500" s="22" t="str">
        <f t="shared" si="47"/>
        <v/>
      </c>
      <c r="O1500" s="17"/>
    </row>
    <row r="1501" spans="1:15" x14ac:dyDescent="0.3">
      <c r="A1501" s="17"/>
      <c r="B1501" s="17"/>
      <c r="C1501" s="20"/>
      <c r="D1501" s="17"/>
      <c r="E1501" s="17"/>
      <c r="F1501" s="20"/>
      <c r="G1501" s="17"/>
      <c r="H1501" s="21"/>
      <c r="I1501" s="21"/>
      <c r="J1501" s="18" t="str">
        <f>IF($A1501="","",SUMIFS(Issues!$D:$D,Issues!$B:$B,$A1501,Issues!$C:$C,$B1501))</f>
        <v/>
      </c>
      <c r="K1501" s="18" t="str">
        <f t="shared" si="46"/>
        <v/>
      </c>
      <c r="L1501" s="18" t="str">
        <f>IF(OR($A1501="",$C1501=""),"",$C1501-Settings!$B$4)</f>
        <v/>
      </c>
      <c r="M1501" s="18" t="str">
        <f>IF($A1501="","",IF(K1501&lt;=0,"Nil stock",IF($C1501="","OK",IF($C1501&lt;Settings!$B$4,"Expired",IF(L1501&lt;=Settings!$B$5,"Near expiry","OK")))))</f>
        <v/>
      </c>
      <c r="N1501" s="22" t="str">
        <f t="shared" si="47"/>
        <v/>
      </c>
      <c r="O1501" s="17"/>
    </row>
    <row r="1502" spans="1:15" x14ac:dyDescent="0.3">
      <c r="A1502" s="17"/>
      <c r="B1502" s="17"/>
      <c r="C1502" s="20"/>
      <c r="D1502" s="17"/>
      <c r="E1502" s="17"/>
      <c r="F1502" s="20"/>
      <c r="G1502" s="17"/>
      <c r="H1502" s="21"/>
      <c r="I1502" s="21"/>
      <c r="J1502" s="18" t="str">
        <f>IF($A1502="","",SUMIFS(Issues!$D:$D,Issues!$B:$B,$A1502,Issues!$C:$C,$B1502))</f>
        <v/>
      </c>
      <c r="K1502" s="18" t="str">
        <f t="shared" si="46"/>
        <v/>
      </c>
      <c r="L1502" s="18" t="str">
        <f>IF(OR($A1502="",$C1502=""),"",$C1502-Settings!$B$4)</f>
        <v/>
      </c>
      <c r="M1502" s="18" t="str">
        <f>IF($A1502="","",IF(K1502&lt;=0,"Nil stock",IF($C1502="","OK",IF($C1502&lt;Settings!$B$4,"Expired",IF(L1502&lt;=Settings!$B$5,"Near expiry","OK")))))</f>
        <v/>
      </c>
      <c r="N1502" s="22" t="str">
        <f t="shared" si="47"/>
        <v/>
      </c>
      <c r="O1502" s="17"/>
    </row>
    <row r="1503" spans="1:15" x14ac:dyDescent="0.3">
      <c r="A1503" s="17"/>
      <c r="B1503" s="17"/>
      <c r="C1503" s="20"/>
      <c r="D1503" s="17"/>
      <c r="E1503" s="17"/>
      <c r="F1503" s="20"/>
      <c r="G1503" s="17"/>
      <c r="H1503" s="21"/>
      <c r="I1503" s="21"/>
      <c r="J1503" s="18" t="str">
        <f>IF($A1503="","",SUMIFS(Issues!$D:$D,Issues!$B:$B,$A1503,Issues!$C:$C,$B1503))</f>
        <v/>
      </c>
      <c r="K1503" s="18" t="str">
        <f t="shared" si="46"/>
        <v/>
      </c>
      <c r="L1503" s="18" t="str">
        <f>IF(OR($A1503="",$C1503=""),"",$C1503-Settings!$B$4)</f>
        <v/>
      </c>
      <c r="M1503" s="18" t="str">
        <f>IF($A1503="","",IF(K1503&lt;=0,"Nil stock",IF($C1503="","OK",IF($C1503&lt;Settings!$B$4,"Expired",IF(L1503&lt;=Settings!$B$5,"Near expiry","OK")))))</f>
        <v/>
      </c>
      <c r="N1503" s="22" t="str">
        <f t="shared" si="47"/>
        <v/>
      </c>
      <c r="O1503" s="17"/>
    </row>
  </sheetData>
  <autoFilter ref="A3:O1503" xr:uid="{00000000-0009-0000-0000-000003000000}"/>
  <conditionalFormatting sqref="A4:O1503">
    <cfRule type="expression" dxfId="4" priority="1">
      <formula>$M4="Expired"</formula>
    </cfRule>
    <cfRule type="expression" dxfId="3" priority="2">
      <formula>$M4="Near expiry"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item from the Items sheet" xr:uid="{00000000-0002-0000-0300-000000000000}">
          <x14:formula1>
            <xm:f>Items!$A$4:$A$503</xm:f>
          </x14:formula1>
          <xm:sqref>A4:A1503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F2003"/>
  <sheetViews>
    <sheetView showGridLines="0" workbookViewId="0">
      <pane ySplit="3" topLeftCell="A4" activePane="bottomLeft" state="frozen"/>
      <selection pane="bottomLeft"/>
    </sheetView>
  </sheetViews>
  <sheetFormatPr defaultRowHeight="14.4" x14ac:dyDescent="0.3"/>
  <cols>
    <col min="1" max="1" width="12" customWidth="1"/>
    <col min="2" max="2" width="34" customWidth="1"/>
    <col min="3" max="3" width="12" customWidth="1"/>
    <col min="4" max="4" width="9" customWidth="1"/>
    <col min="5" max="5" width="26" customWidth="1"/>
    <col min="6" max="6" width="16" customWidth="1"/>
  </cols>
  <sheetData>
    <row r="1" spans="1:6" ht="25.95" customHeight="1" x14ac:dyDescent="0.4">
      <c r="A1" s="1" t="s">
        <v>107</v>
      </c>
    </row>
    <row r="2" spans="1:6" x14ac:dyDescent="0.3">
      <c r="A2" s="2" t="s">
        <v>108</v>
      </c>
    </row>
    <row r="3" spans="1:6" ht="31.95" customHeight="1" x14ac:dyDescent="0.3">
      <c r="A3" s="16" t="s">
        <v>109</v>
      </c>
      <c r="B3" s="16" t="s">
        <v>34</v>
      </c>
      <c r="C3" s="16" t="s">
        <v>74</v>
      </c>
      <c r="D3" s="16" t="s">
        <v>110</v>
      </c>
      <c r="E3" s="16" t="s">
        <v>111</v>
      </c>
      <c r="F3" s="16" t="s">
        <v>112</v>
      </c>
    </row>
    <row r="4" spans="1:6" x14ac:dyDescent="0.3">
      <c r="A4" s="20">
        <v>46322</v>
      </c>
      <c r="B4" s="17" t="s">
        <v>43</v>
      </c>
      <c r="C4" s="17" t="s">
        <v>90</v>
      </c>
      <c r="D4" s="17">
        <v>6</v>
      </c>
      <c r="E4" s="17" t="s">
        <v>113</v>
      </c>
      <c r="F4" s="18" t="str">
        <f>IF($B4="","",IF(COUNTIFS(Batches!$A:$A,$B4,Batches!$B:$B,$C4)=0,"Batch not found","OK"))</f>
        <v>OK</v>
      </c>
    </row>
    <row r="5" spans="1:6" x14ac:dyDescent="0.3">
      <c r="A5" s="20">
        <v>46322</v>
      </c>
      <c r="B5" s="17" t="s">
        <v>52</v>
      </c>
      <c r="C5" s="17" t="s">
        <v>97</v>
      </c>
      <c r="D5" s="17">
        <v>10</v>
      </c>
      <c r="E5" s="17" t="s">
        <v>113</v>
      </c>
      <c r="F5" s="18" t="str">
        <f>IF($B5="","",IF(COUNTIFS(Batches!$A:$A,$B5,Batches!$B:$B,$C5)=0,"Batch not found","OK"))</f>
        <v>OK</v>
      </c>
    </row>
    <row r="6" spans="1:6" x14ac:dyDescent="0.3">
      <c r="A6" s="20">
        <v>46323</v>
      </c>
      <c r="B6" s="17" t="s">
        <v>48</v>
      </c>
      <c r="C6" s="17" t="s">
        <v>92</v>
      </c>
      <c r="D6" s="17">
        <v>4</v>
      </c>
      <c r="E6" s="17" t="s">
        <v>114</v>
      </c>
      <c r="F6" s="18" t="str">
        <f>IF($B6="","",IF(COUNTIFS(Batches!$A:$A,$B6,Batches!$B:$B,$C6)=0,"Batch not found","OK"))</f>
        <v>OK</v>
      </c>
    </row>
    <row r="7" spans="1:6" x14ac:dyDescent="0.3">
      <c r="A7" s="20">
        <v>46324</v>
      </c>
      <c r="B7" s="17" t="s">
        <v>60</v>
      </c>
      <c r="C7" s="17" t="s">
        <v>102</v>
      </c>
      <c r="D7" s="17">
        <v>40</v>
      </c>
      <c r="E7" s="17" t="s">
        <v>115</v>
      </c>
      <c r="F7" s="18" t="str">
        <f>IF($B7="","",IF(COUNTIFS(Batches!$A:$A,$B7,Batches!$B:$B,$C7)=0,"Batch not found","OK"))</f>
        <v>OK</v>
      </c>
    </row>
    <row r="8" spans="1:6" x14ac:dyDescent="0.3">
      <c r="A8" s="20">
        <v>46325</v>
      </c>
      <c r="B8" s="17" t="s">
        <v>49</v>
      </c>
      <c r="C8" s="17" t="s">
        <v>95</v>
      </c>
      <c r="D8" s="17">
        <v>5</v>
      </c>
      <c r="E8" s="17" t="s">
        <v>116</v>
      </c>
      <c r="F8" s="18" t="str">
        <f>IF($B8="","",IF(COUNTIFS(Batches!$A:$A,$B8,Batches!$B:$B,$C8)=0,"Batch not found","OK"))</f>
        <v>OK</v>
      </c>
    </row>
    <row r="9" spans="1:6" x14ac:dyDescent="0.3">
      <c r="A9" s="20">
        <v>46326</v>
      </c>
      <c r="B9" s="17" t="s">
        <v>69</v>
      </c>
      <c r="C9" s="17" t="s">
        <v>105</v>
      </c>
      <c r="D9" s="17">
        <v>6</v>
      </c>
      <c r="E9" s="17" t="s">
        <v>117</v>
      </c>
      <c r="F9" s="18" t="str">
        <f>IF($B9="","",IF(COUNTIFS(Batches!$A:$A,$B9,Batches!$B:$B,$C9)=0,"Batch not found","OK"))</f>
        <v>OK</v>
      </c>
    </row>
    <row r="10" spans="1:6" x14ac:dyDescent="0.3">
      <c r="A10" s="20">
        <v>46327</v>
      </c>
      <c r="B10" s="17" t="s">
        <v>56</v>
      </c>
      <c r="C10" s="17" t="s">
        <v>99</v>
      </c>
      <c r="D10" s="17">
        <v>3</v>
      </c>
      <c r="E10" s="17" t="s">
        <v>118</v>
      </c>
      <c r="F10" s="18" t="str">
        <f>IF($B10="","",IF(COUNTIFS(Batches!$A:$A,$B10,Batches!$B:$B,$C10)=0,"Batch not found","OK"))</f>
        <v>OK</v>
      </c>
    </row>
    <row r="11" spans="1:6" x14ac:dyDescent="0.3">
      <c r="A11" s="20">
        <v>46327</v>
      </c>
      <c r="B11" s="17" t="s">
        <v>43</v>
      </c>
      <c r="C11" s="17" t="s">
        <v>90</v>
      </c>
      <c r="D11" s="17">
        <v>12</v>
      </c>
      <c r="E11" s="17" t="s">
        <v>119</v>
      </c>
      <c r="F11" s="18" t="str">
        <f>IF($B11="","",IF(COUNTIFS(Batches!$A:$A,$B11,Batches!$B:$B,$C11)=0,"Batch not found","OK"))</f>
        <v>OK</v>
      </c>
    </row>
    <row r="12" spans="1:6" x14ac:dyDescent="0.3">
      <c r="A12" s="20"/>
      <c r="B12" s="17"/>
      <c r="C12" s="17"/>
      <c r="D12" s="17"/>
      <c r="E12" s="17"/>
      <c r="F12" s="18" t="str">
        <f>IF($B12="","",IF(COUNTIFS(Batches!$A:$A,$B12,Batches!$B:$B,$C12)=0,"Batch not found","OK"))</f>
        <v/>
      </c>
    </row>
    <row r="13" spans="1:6" x14ac:dyDescent="0.3">
      <c r="A13" s="20"/>
      <c r="B13" s="17"/>
      <c r="C13" s="17"/>
      <c r="D13" s="17"/>
      <c r="E13" s="17"/>
      <c r="F13" s="18" t="str">
        <f>IF($B13="","",IF(COUNTIFS(Batches!$A:$A,$B13,Batches!$B:$B,$C13)=0,"Batch not found","OK"))</f>
        <v/>
      </c>
    </row>
    <row r="14" spans="1:6" x14ac:dyDescent="0.3">
      <c r="A14" s="20"/>
      <c r="B14" s="17"/>
      <c r="C14" s="17"/>
      <c r="D14" s="17"/>
      <c r="E14" s="17"/>
      <c r="F14" s="18" t="str">
        <f>IF($B14="","",IF(COUNTIFS(Batches!$A:$A,$B14,Batches!$B:$B,$C14)=0,"Batch not found","OK"))</f>
        <v/>
      </c>
    </row>
    <row r="15" spans="1:6" x14ac:dyDescent="0.3">
      <c r="A15" s="20"/>
      <c r="B15" s="17"/>
      <c r="C15" s="17"/>
      <c r="D15" s="17"/>
      <c r="E15" s="17"/>
      <c r="F15" s="18" t="str">
        <f>IF($B15="","",IF(COUNTIFS(Batches!$A:$A,$B15,Batches!$B:$B,$C15)=0,"Batch not found","OK"))</f>
        <v/>
      </c>
    </row>
    <row r="16" spans="1:6" x14ac:dyDescent="0.3">
      <c r="A16" s="20"/>
      <c r="B16" s="17"/>
      <c r="C16" s="17"/>
      <c r="D16" s="17"/>
      <c r="E16" s="17"/>
      <c r="F16" s="18" t="str">
        <f>IF($B16="","",IF(COUNTIFS(Batches!$A:$A,$B16,Batches!$B:$B,$C16)=0,"Batch not found","OK"))</f>
        <v/>
      </c>
    </row>
    <row r="17" spans="1:6" x14ac:dyDescent="0.3">
      <c r="A17" s="20"/>
      <c r="B17" s="17"/>
      <c r="C17" s="17"/>
      <c r="D17" s="17"/>
      <c r="E17" s="17"/>
      <c r="F17" s="18" t="str">
        <f>IF($B17="","",IF(COUNTIFS(Batches!$A:$A,$B17,Batches!$B:$B,$C17)=0,"Batch not found","OK"))</f>
        <v/>
      </c>
    </row>
    <row r="18" spans="1:6" x14ac:dyDescent="0.3">
      <c r="A18" s="20"/>
      <c r="B18" s="17"/>
      <c r="C18" s="17"/>
      <c r="D18" s="17"/>
      <c r="E18" s="17"/>
      <c r="F18" s="18" t="str">
        <f>IF($B18="","",IF(COUNTIFS(Batches!$A:$A,$B18,Batches!$B:$B,$C18)=0,"Batch not found","OK"))</f>
        <v/>
      </c>
    </row>
    <row r="19" spans="1:6" x14ac:dyDescent="0.3">
      <c r="A19" s="20"/>
      <c r="B19" s="17"/>
      <c r="C19" s="17"/>
      <c r="D19" s="17"/>
      <c r="E19" s="17"/>
      <c r="F19" s="18" t="str">
        <f>IF($B19="","",IF(COUNTIFS(Batches!$A:$A,$B19,Batches!$B:$B,$C19)=0,"Batch not found","OK"))</f>
        <v/>
      </c>
    </row>
    <row r="20" spans="1:6" x14ac:dyDescent="0.3">
      <c r="A20" s="20"/>
      <c r="B20" s="17"/>
      <c r="C20" s="17"/>
      <c r="D20" s="17"/>
      <c r="E20" s="17"/>
      <c r="F20" s="18" t="str">
        <f>IF($B20="","",IF(COUNTIFS(Batches!$A:$A,$B20,Batches!$B:$B,$C20)=0,"Batch not found","OK"))</f>
        <v/>
      </c>
    </row>
    <row r="21" spans="1:6" x14ac:dyDescent="0.3">
      <c r="A21" s="20"/>
      <c r="B21" s="17"/>
      <c r="C21" s="17"/>
      <c r="D21" s="17"/>
      <c r="E21" s="17"/>
      <c r="F21" s="18" t="str">
        <f>IF($B21="","",IF(COUNTIFS(Batches!$A:$A,$B21,Batches!$B:$B,$C21)=0,"Batch not found","OK"))</f>
        <v/>
      </c>
    </row>
    <row r="22" spans="1:6" x14ac:dyDescent="0.3">
      <c r="A22" s="20"/>
      <c r="B22" s="17"/>
      <c r="C22" s="17"/>
      <c r="D22" s="17"/>
      <c r="E22" s="17"/>
      <c r="F22" s="18" t="str">
        <f>IF($B22="","",IF(COUNTIFS(Batches!$A:$A,$B22,Batches!$B:$B,$C22)=0,"Batch not found","OK"))</f>
        <v/>
      </c>
    </row>
    <row r="23" spans="1:6" x14ac:dyDescent="0.3">
      <c r="A23" s="20"/>
      <c r="B23" s="17"/>
      <c r="C23" s="17"/>
      <c r="D23" s="17"/>
      <c r="E23" s="17"/>
      <c r="F23" s="18" t="str">
        <f>IF($B23="","",IF(COUNTIFS(Batches!$A:$A,$B23,Batches!$B:$B,$C23)=0,"Batch not found","OK"))</f>
        <v/>
      </c>
    </row>
    <row r="24" spans="1:6" x14ac:dyDescent="0.3">
      <c r="A24" s="20"/>
      <c r="B24" s="17"/>
      <c r="C24" s="17"/>
      <c r="D24" s="17"/>
      <c r="E24" s="17"/>
      <c r="F24" s="18" t="str">
        <f>IF($B24="","",IF(COUNTIFS(Batches!$A:$A,$B24,Batches!$B:$B,$C24)=0,"Batch not found","OK"))</f>
        <v/>
      </c>
    </row>
    <row r="25" spans="1:6" x14ac:dyDescent="0.3">
      <c r="A25" s="20"/>
      <c r="B25" s="17"/>
      <c r="C25" s="17"/>
      <c r="D25" s="17"/>
      <c r="E25" s="17"/>
      <c r="F25" s="18" t="str">
        <f>IF($B25="","",IF(COUNTIFS(Batches!$A:$A,$B25,Batches!$B:$B,$C25)=0,"Batch not found","OK"))</f>
        <v/>
      </c>
    </row>
    <row r="26" spans="1:6" x14ac:dyDescent="0.3">
      <c r="A26" s="20"/>
      <c r="B26" s="17"/>
      <c r="C26" s="17"/>
      <c r="D26" s="17"/>
      <c r="E26" s="17"/>
      <c r="F26" s="18" t="str">
        <f>IF($B26="","",IF(COUNTIFS(Batches!$A:$A,$B26,Batches!$B:$B,$C26)=0,"Batch not found","OK"))</f>
        <v/>
      </c>
    </row>
    <row r="27" spans="1:6" x14ac:dyDescent="0.3">
      <c r="A27" s="20"/>
      <c r="B27" s="17"/>
      <c r="C27" s="17"/>
      <c r="D27" s="17"/>
      <c r="E27" s="17"/>
      <c r="F27" s="18" t="str">
        <f>IF($B27="","",IF(COUNTIFS(Batches!$A:$A,$B27,Batches!$B:$B,$C27)=0,"Batch not found","OK"))</f>
        <v/>
      </c>
    </row>
    <row r="28" spans="1:6" x14ac:dyDescent="0.3">
      <c r="A28" s="20"/>
      <c r="B28" s="17"/>
      <c r="C28" s="17"/>
      <c r="D28" s="17"/>
      <c r="E28" s="17"/>
      <c r="F28" s="18" t="str">
        <f>IF($B28="","",IF(COUNTIFS(Batches!$A:$A,$B28,Batches!$B:$B,$C28)=0,"Batch not found","OK"))</f>
        <v/>
      </c>
    </row>
    <row r="29" spans="1:6" x14ac:dyDescent="0.3">
      <c r="A29" s="20"/>
      <c r="B29" s="17"/>
      <c r="C29" s="17"/>
      <c r="D29" s="17"/>
      <c r="E29" s="17"/>
      <c r="F29" s="18" t="str">
        <f>IF($B29="","",IF(COUNTIFS(Batches!$A:$A,$B29,Batches!$B:$B,$C29)=0,"Batch not found","OK"))</f>
        <v/>
      </c>
    </row>
    <row r="30" spans="1:6" x14ac:dyDescent="0.3">
      <c r="A30" s="20"/>
      <c r="B30" s="17"/>
      <c r="C30" s="17"/>
      <c r="D30" s="17"/>
      <c r="E30" s="17"/>
      <c r="F30" s="18" t="str">
        <f>IF($B30="","",IF(COUNTIFS(Batches!$A:$A,$B30,Batches!$B:$B,$C30)=0,"Batch not found","OK"))</f>
        <v/>
      </c>
    </row>
    <row r="31" spans="1:6" x14ac:dyDescent="0.3">
      <c r="A31" s="20"/>
      <c r="B31" s="17"/>
      <c r="C31" s="17"/>
      <c r="D31" s="17"/>
      <c r="E31" s="17"/>
      <c r="F31" s="18" t="str">
        <f>IF($B31="","",IF(COUNTIFS(Batches!$A:$A,$B31,Batches!$B:$B,$C31)=0,"Batch not found","OK"))</f>
        <v/>
      </c>
    </row>
    <row r="32" spans="1:6" x14ac:dyDescent="0.3">
      <c r="A32" s="20"/>
      <c r="B32" s="17"/>
      <c r="C32" s="17"/>
      <c r="D32" s="17"/>
      <c r="E32" s="17"/>
      <c r="F32" s="18" t="str">
        <f>IF($B32="","",IF(COUNTIFS(Batches!$A:$A,$B32,Batches!$B:$B,$C32)=0,"Batch not found","OK"))</f>
        <v/>
      </c>
    </row>
    <row r="33" spans="1:6" x14ac:dyDescent="0.3">
      <c r="A33" s="20"/>
      <c r="B33" s="17"/>
      <c r="C33" s="17"/>
      <c r="D33" s="17"/>
      <c r="E33" s="17"/>
      <c r="F33" s="18" t="str">
        <f>IF($B33="","",IF(COUNTIFS(Batches!$A:$A,$B33,Batches!$B:$B,$C33)=0,"Batch not found","OK"))</f>
        <v/>
      </c>
    </row>
    <row r="34" spans="1:6" x14ac:dyDescent="0.3">
      <c r="A34" s="20"/>
      <c r="B34" s="17"/>
      <c r="C34" s="17"/>
      <c r="D34" s="17"/>
      <c r="E34" s="17"/>
      <c r="F34" s="18" t="str">
        <f>IF($B34="","",IF(COUNTIFS(Batches!$A:$A,$B34,Batches!$B:$B,$C34)=0,"Batch not found","OK"))</f>
        <v/>
      </c>
    </row>
    <row r="35" spans="1:6" x14ac:dyDescent="0.3">
      <c r="A35" s="20"/>
      <c r="B35" s="17"/>
      <c r="C35" s="17"/>
      <c r="D35" s="17"/>
      <c r="E35" s="17"/>
      <c r="F35" s="18" t="str">
        <f>IF($B35="","",IF(COUNTIFS(Batches!$A:$A,$B35,Batches!$B:$B,$C35)=0,"Batch not found","OK"))</f>
        <v/>
      </c>
    </row>
    <row r="36" spans="1:6" x14ac:dyDescent="0.3">
      <c r="A36" s="20"/>
      <c r="B36" s="17"/>
      <c r="C36" s="17"/>
      <c r="D36" s="17"/>
      <c r="E36" s="17"/>
      <c r="F36" s="18" t="str">
        <f>IF($B36="","",IF(COUNTIFS(Batches!$A:$A,$B36,Batches!$B:$B,$C36)=0,"Batch not found","OK"))</f>
        <v/>
      </c>
    </row>
    <row r="37" spans="1:6" x14ac:dyDescent="0.3">
      <c r="A37" s="20"/>
      <c r="B37" s="17"/>
      <c r="C37" s="17"/>
      <c r="D37" s="17"/>
      <c r="E37" s="17"/>
      <c r="F37" s="18" t="str">
        <f>IF($B37="","",IF(COUNTIFS(Batches!$A:$A,$B37,Batches!$B:$B,$C37)=0,"Batch not found","OK"))</f>
        <v/>
      </c>
    </row>
    <row r="38" spans="1:6" x14ac:dyDescent="0.3">
      <c r="A38" s="20"/>
      <c r="B38" s="17"/>
      <c r="C38" s="17"/>
      <c r="D38" s="17"/>
      <c r="E38" s="17"/>
      <c r="F38" s="18" t="str">
        <f>IF($B38="","",IF(COUNTIFS(Batches!$A:$A,$B38,Batches!$B:$B,$C38)=0,"Batch not found","OK"))</f>
        <v/>
      </c>
    </row>
    <row r="39" spans="1:6" x14ac:dyDescent="0.3">
      <c r="A39" s="20"/>
      <c r="B39" s="17"/>
      <c r="C39" s="17"/>
      <c r="D39" s="17"/>
      <c r="E39" s="17"/>
      <c r="F39" s="18" t="str">
        <f>IF($B39="","",IF(COUNTIFS(Batches!$A:$A,$B39,Batches!$B:$B,$C39)=0,"Batch not found","OK"))</f>
        <v/>
      </c>
    </row>
    <row r="40" spans="1:6" x14ac:dyDescent="0.3">
      <c r="A40" s="20"/>
      <c r="B40" s="17"/>
      <c r="C40" s="17"/>
      <c r="D40" s="17"/>
      <c r="E40" s="17"/>
      <c r="F40" s="18" t="str">
        <f>IF($B40="","",IF(COUNTIFS(Batches!$A:$A,$B40,Batches!$B:$B,$C40)=0,"Batch not found","OK"))</f>
        <v/>
      </c>
    </row>
    <row r="41" spans="1:6" x14ac:dyDescent="0.3">
      <c r="A41" s="20"/>
      <c r="B41" s="17"/>
      <c r="C41" s="17"/>
      <c r="D41" s="17"/>
      <c r="E41" s="17"/>
      <c r="F41" s="18" t="str">
        <f>IF($B41="","",IF(COUNTIFS(Batches!$A:$A,$B41,Batches!$B:$B,$C41)=0,"Batch not found","OK"))</f>
        <v/>
      </c>
    </row>
    <row r="42" spans="1:6" x14ac:dyDescent="0.3">
      <c r="A42" s="20"/>
      <c r="B42" s="17"/>
      <c r="C42" s="17"/>
      <c r="D42" s="17"/>
      <c r="E42" s="17"/>
      <c r="F42" s="18" t="str">
        <f>IF($B42="","",IF(COUNTIFS(Batches!$A:$A,$B42,Batches!$B:$B,$C42)=0,"Batch not found","OK"))</f>
        <v/>
      </c>
    </row>
    <row r="43" spans="1:6" x14ac:dyDescent="0.3">
      <c r="A43" s="20"/>
      <c r="B43" s="17"/>
      <c r="C43" s="17"/>
      <c r="D43" s="17"/>
      <c r="E43" s="17"/>
      <c r="F43" s="18" t="str">
        <f>IF($B43="","",IF(COUNTIFS(Batches!$A:$A,$B43,Batches!$B:$B,$C43)=0,"Batch not found","OK"))</f>
        <v/>
      </c>
    </row>
    <row r="44" spans="1:6" x14ac:dyDescent="0.3">
      <c r="A44" s="20"/>
      <c r="B44" s="17"/>
      <c r="C44" s="17"/>
      <c r="D44" s="17"/>
      <c r="E44" s="17"/>
      <c r="F44" s="18" t="str">
        <f>IF($B44="","",IF(COUNTIFS(Batches!$A:$A,$B44,Batches!$B:$B,$C44)=0,"Batch not found","OK"))</f>
        <v/>
      </c>
    </row>
    <row r="45" spans="1:6" x14ac:dyDescent="0.3">
      <c r="A45" s="20"/>
      <c r="B45" s="17"/>
      <c r="C45" s="17"/>
      <c r="D45" s="17"/>
      <c r="E45" s="17"/>
      <c r="F45" s="18" t="str">
        <f>IF($B45="","",IF(COUNTIFS(Batches!$A:$A,$B45,Batches!$B:$B,$C45)=0,"Batch not found","OK"))</f>
        <v/>
      </c>
    </row>
    <row r="46" spans="1:6" x14ac:dyDescent="0.3">
      <c r="A46" s="20"/>
      <c r="B46" s="17"/>
      <c r="C46" s="17"/>
      <c r="D46" s="17"/>
      <c r="E46" s="17"/>
      <c r="F46" s="18" t="str">
        <f>IF($B46="","",IF(COUNTIFS(Batches!$A:$A,$B46,Batches!$B:$B,$C46)=0,"Batch not found","OK"))</f>
        <v/>
      </c>
    </row>
    <row r="47" spans="1:6" x14ac:dyDescent="0.3">
      <c r="A47" s="20"/>
      <c r="B47" s="17"/>
      <c r="C47" s="17"/>
      <c r="D47" s="17"/>
      <c r="E47" s="17"/>
      <c r="F47" s="18" t="str">
        <f>IF($B47="","",IF(COUNTIFS(Batches!$A:$A,$B47,Batches!$B:$B,$C47)=0,"Batch not found","OK"))</f>
        <v/>
      </c>
    </row>
    <row r="48" spans="1:6" x14ac:dyDescent="0.3">
      <c r="A48" s="20"/>
      <c r="B48" s="17"/>
      <c r="C48" s="17"/>
      <c r="D48" s="17"/>
      <c r="E48" s="17"/>
      <c r="F48" s="18" t="str">
        <f>IF($B48="","",IF(COUNTIFS(Batches!$A:$A,$B48,Batches!$B:$B,$C48)=0,"Batch not found","OK"))</f>
        <v/>
      </c>
    </row>
    <row r="49" spans="1:6" x14ac:dyDescent="0.3">
      <c r="A49" s="20"/>
      <c r="B49" s="17"/>
      <c r="C49" s="17"/>
      <c r="D49" s="17"/>
      <c r="E49" s="17"/>
      <c r="F49" s="18" t="str">
        <f>IF($B49="","",IF(COUNTIFS(Batches!$A:$A,$B49,Batches!$B:$B,$C49)=0,"Batch not found","OK"))</f>
        <v/>
      </c>
    </row>
    <row r="50" spans="1:6" x14ac:dyDescent="0.3">
      <c r="A50" s="20"/>
      <c r="B50" s="17"/>
      <c r="C50" s="17"/>
      <c r="D50" s="17"/>
      <c r="E50" s="17"/>
      <c r="F50" s="18" t="str">
        <f>IF($B50="","",IF(COUNTIFS(Batches!$A:$A,$B50,Batches!$B:$B,$C50)=0,"Batch not found","OK"))</f>
        <v/>
      </c>
    </row>
    <row r="51" spans="1:6" x14ac:dyDescent="0.3">
      <c r="A51" s="20"/>
      <c r="B51" s="17"/>
      <c r="C51" s="17"/>
      <c r="D51" s="17"/>
      <c r="E51" s="17"/>
      <c r="F51" s="18" t="str">
        <f>IF($B51="","",IF(COUNTIFS(Batches!$A:$A,$B51,Batches!$B:$B,$C51)=0,"Batch not found","OK"))</f>
        <v/>
      </c>
    </row>
    <row r="52" spans="1:6" x14ac:dyDescent="0.3">
      <c r="A52" s="20"/>
      <c r="B52" s="17"/>
      <c r="C52" s="17"/>
      <c r="D52" s="17"/>
      <c r="E52" s="17"/>
      <c r="F52" s="18" t="str">
        <f>IF($B52="","",IF(COUNTIFS(Batches!$A:$A,$B52,Batches!$B:$B,$C52)=0,"Batch not found","OK"))</f>
        <v/>
      </c>
    </row>
    <row r="53" spans="1:6" x14ac:dyDescent="0.3">
      <c r="A53" s="20"/>
      <c r="B53" s="17"/>
      <c r="C53" s="17"/>
      <c r="D53" s="17"/>
      <c r="E53" s="17"/>
      <c r="F53" s="18" t="str">
        <f>IF($B53="","",IF(COUNTIFS(Batches!$A:$A,$B53,Batches!$B:$B,$C53)=0,"Batch not found","OK"))</f>
        <v/>
      </c>
    </row>
    <row r="54" spans="1:6" x14ac:dyDescent="0.3">
      <c r="A54" s="20"/>
      <c r="B54" s="17"/>
      <c r="C54" s="17"/>
      <c r="D54" s="17"/>
      <c r="E54" s="17"/>
      <c r="F54" s="18" t="str">
        <f>IF($B54="","",IF(COUNTIFS(Batches!$A:$A,$B54,Batches!$B:$B,$C54)=0,"Batch not found","OK"))</f>
        <v/>
      </c>
    </row>
    <row r="55" spans="1:6" x14ac:dyDescent="0.3">
      <c r="A55" s="20"/>
      <c r="B55" s="17"/>
      <c r="C55" s="17"/>
      <c r="D55" s="17"/>
      <c r="E55" s="17"/>
      <c r="F55" s="18" t="str">
        <f>IF($B55="","",IF(COUNTIFS(Batches!$A:$A,$B55,Batches!$B:$B,$C55)=0,"Batch not found","OK"))</f>
        <v/>
      </c>
    </row>
    <row r="56" spans="1:6" x14ac:dyDescent="0.3">
      <c r="A56" s="20"/>
      <c r="B56" s="17"/>
      <c r="C56" s="17"/>
      <c r="D56" s="17"/>
      <c r="E56" s="17"/>
      <c r="F56" s="18" t="str">
        <f>IF($B56="","",IF(COUNTIFS(Batches!$A:$A,$B56,Batches!$B:$B,$C56)=0,"Batch not found","OK"))</f>
        <v/>
      </c>
    </row>
    <row r="57" spans="1:6" x14ac:dyDescent="0.3">
      <c r="A57" s="20"/>
      <c r="B57" s="17"/>
      <c r="C57" s="17"/>
      <c r="D57" s="17"/>
      <c r="E57" s="17"/>
      <c r="F57" s="18" t="str">
        <f>IF($B57="","",IF(COUNTIFS(Batches!$A:$A,$B57,Batches!$B:$B,$C57)=0,"Batch not found","OK"))</f>
        <v/>
      </c>
    </row>
    <row r="58" spans="1:6" x14ac:dyDescent="0.3">
      <c r="A58" s="20"/>
      <c r="B58" s="17"/>
      <c r="C58" s="17"/>
      <c r="D58" s="17"/>
      <c r="E58" s="17"/>
      <c r="F58" s="18" t="str">
        <f>IF($B58="","",IF(COUNTIFS(Batches!$A:$A,$B58,Batches!$B:$B,$C58)=0,"Batch not found","OK"))</f>
        <v/>
      </c>
    </row>
    <row r="59" spans="1:6" x14ac:dyDescent="0.3">
      <c r="A59" s="20"/>
      <c r="B59" s="17"/>
      <c r="C59" s="17"/>
      <c r="D59" s="17"/>
      <c r="E59" s="17"/>
      <c r="F59" s="18" t="str">
        <f>IF($B59="","",IF(COUNTIFS(Batches!$A:$A,$B59,Batches!$B:$B,$C59)=0,"Batch not found","OK"))</f>
        <v/>
      </c>
    </row>
    <row r="60" spans="1:6" x14ac:dyDescent="0.3">
      <c r="A60" s="20"/>
      <c r="B60" s="17"/>
      <c r="C60" s="17"/>
      <c r="D60" s="17"/>
      <c r="E60" s="17"/>
      <c r="F60" s="18" t="str">
        <f>IF($B60="","",IF(COUNTIFS(Batches!$A:$A,$B60,Batches!$B:$B,$C60)=0,"Batch not found","OK"))</f>
        <v/>
      </c>
    </row>
    <row r="61" spans="1:6" x14ac:dyDescent="0.3">
      <c r="A61" s="20"/>
      <c r="B61" s="17"/>
      <c r="C61" s="17"/>
      <c r="D61" s="17"/>
      <c r="E61" s="17"/>
      <c r="F61" s="18" t="str">
        <f>IF($B61="","",IF(COUNTIFS(Batches!$A:$A,$B61,Batches!$B:$B,$C61)=0,"Batch not found","OK"))</f>
        <v/>
      </c>
    </row>
    <row r="62" spans="1:6" x14ac:dyDescent="0.3">
      <c r="A62" s="20"/>
      <c r="B62" s="17"/>
      <c r="C62" s="17"/>
      <c r="D62" s="17"/>
      <c r="E62" s="17"/>
      <c r="F62" s="18" t="str">
        <f>IF($B62="","",IF(COUNTIFS(Batches!$A:$A,$B62,Batches!$B:$B,$C62)=0,"Batch not found","OK"))</f>
        <v/>
      </c>
    </row>
    <row r="63" spans="1:6" x14ac:dyDescent="0.3">
      <c r="A63" s="20"/>
      <c r="B63" s="17"/>
      <c r="C63" s="17"/>
      <c r="D63" s="17"/>
      <c r="E63" s="17"/>
      <c r="F63" s="18" t="str">
        <f>IF($B63="","",IF(COUNTIFS(Batches!$A:$A,$B63,Batches!$B:$B,$C63)=0,"Batch not found","OK"))</f>
        <v/>
      </c>
    </row>
    <row r="64" spans="1:6" x14ac:dyDescent="0.3">
      <c r="A64" s="20"/>
      <c r="B64" s="17"/>
      <c r="C64" s="17"/>
      <c r="D64" s="17"/>
      <c r="E64" s="17"/>
      <c r="F64" s="18" t="str">
        <f>IF($B64="","",IF(COUNTIFS(Batches!$A:$A,$B64,Batches!$B:$B,$C64)=0,"Batch not found","OK"))</f>
        <v/>
      </c>
    </row>
    <row r="65" spans="1:6" x14ac:dyDescent="0.3">
      <c r="A65" s="20"/>
      <c r="B65" s="17"/>
      <c r="C65" s="17"/>
      <c r="D65" s="17"/>
      <c r="E65" s="17"/>
      <c r="F65" s="18" t="str">
        <f>IF($B65="","",IF(COUNTIFS(Batches!$A:$A,$B65,Batches!$B:$B,$C65)=0,"Batch not found","OK"))</f>
        <v/>
      </c>
    </row>
    <row r="66" spans="1:6" x14ac:dyDescent="0.3">
      <c r="A66" s="20"/>
      <c r="B66" s="17"/>
      <c r="C66" s="17"/>
      <c r="D66" s="17"/>
      <c r="E66" s="17"/>
      <c r="F66" s="18" t="str">
        <f>IF($B66="","",IF(COUNTIFS(Batches!$A:$A,$B66,Batches!$B:$B,$C66)=0,"Batch not found","OK"))</f>
        <v/>
      </c>
    </row>
    <row r="67" spans="1:6" x14ac:dyDescent="0.3">
      <c r="A67" s="20"/>
      <c r="B67" s="17"/>
      <c r="C67" s="17"/>
      <c r="D67" s="17"/>
      <c r="E67" s="17"/>
      <c r="F67" s="18" t="str">
        <f>IF($B67="","",IF(COUNTIFS(Batches!$A:$A,$B67,Batches!$B:$B,$C67)=0,"Batch not found","OK"))</f>
        <v/>
      </c>
    </row>
    <row r="68" spans="1:6" x14ac:dyDescent="0.3">
      <c r="A68" s="20"/>
      <c r="B68" s="17"/>
      <c r="C68" s="17"/>
      <c r="D68" s="17"/>
      <c r="E68" s="17"/>
      <c r="F68" s="18" t="str">
        <f>IF($B68="","",IF(COUNTIFS(Batches!$A:$A,$B68,Batches!$B:$B,$C68)=0,"Batch not found","OK"))</f>
        <v/>
      </c>
    </row>
    <row r="69" spans="1:6" x14ac:dyDescent="0.3">
      <c r="A69" s="20"/>
      <c r="B69" s="17"/>
      <c r="C69" s="17"/>
      <c r="D69" s="17"/>
      <c r="E69" s="17"/>
      <c r="F69" s="18" t="str">
        <f>IF($B69="","",IF(COUNTIFS(Batches!$A:$A,$B69,Batches!$B:$B,$C69)=0,"Batch not found","OK"))</f>
        <v/>
      </c>
    </row>
    <row r="70" spans="1:6" x14ac:dyDescent="0.3">
      <c r="A70" s="20"/>
      <c r="B70" s="17"/>
      <c r="C70" s="17"/>
      <c r="D70" s="17"/>
      <c r="E70" s="17"/>
      <c r="F70" s="18" t="str">
        <f>IF($B70="","",IF(COUNTIFS(Batches!$A:$A,$B70,Batches!$B:$B,$C70)=0,"Batch not found","OK"))</f>
        <v/>
      </c>
    </row>
    <row r="71" spans="1:6" x14ac:dyDescent="0.3">
      <c r="A71" s="20"/>
      <c r="B71" s="17"/>
      <c r="C71" s="17"/>
      <c r="D71" s="17"/>
      <c r="E71" s="17"/>
      <c r="F71" s="18" t="str">
        <f>IF($B71="","",IF(COUNTIFS(Batches!$A:$A,$B71,Batches!$B:$B,$C71)=0,"Batch not found","OK"))</f>
        <v/>
      </c>
    </row>
    <row r="72" spans="1:6" x14ac:dyDescent="0.3">
      <c r="A72" s="20"/>
      <c r="B72" s="17"/>
      <c r="C72" s="17"/>
      <c r="D72" s="17"/>
      <c r="E72" s="17"/>
      <c r="F72" s="18" t="str">
        <f>IF($B72="","",IF(COUNTIFS(Batches!$A:$A,$B72,Batches!$B:$B,$C72)=0,"Batch not found","OK"))</f>
        <v/>
      </c>
    </row>
    <row r="73" spans="1:6" x14ac:dyDescent="0.3">
      <c r="A73" s="20"/>
      <c r="B73" s="17"/>
      <c r="C73" s="17"/>
      <c r="D73" s="17"/>
      <c r="E73" s="17"/>
      <c r="F73" s="18" t="str">
        <f>IF($B73="","",IF(COUNTIFS(Batches!$A:$A,$B73,Batches!$B:$B,$C73)=0,"Batch not found","OK"))</f>
        <v/>
      </c>
    </row>
    <row r="74" spans="1:6" x14ac:dyDescent="0.3">
      <c r="A74" s="20"/>
      <c r="B74" s="17"/>
      <c r="C74" s="17"/>
      <c r="D74" s="17"/>
      <c r="E74" s="17"/>
      <c r="F74" s="18" t="str">
        <f>IF($B74="","",IF(COUNTIFS(Batches!$A:$A,$B74,Batches!$B:$B,$C74)=0,"Batch not found","OK"))</f>
        <v/>
      </c>
    </row>
    <row r="75" spans="1:6" x14ac:dyDescent="0.3">
      <c r="A75" s="20"/>
      <c r="B75" s="17"/>
      <c r="C75" s="17"/>
      <c r="D75" s="17"/>
      <c r="E75" s="17"/>
      <c r="F75" s="18" t="str">
        <f>IF($B75="","",IF(COUNTIFS(Batches!$A:$A,$B75,Batches!$B:$B,$C75)=0,"Batch not found","OK"))</f>
        <v/>
      </c>
    </row>
    <row r="76" spans="1:6" x14ac:dyDescent="0.3">
      <c r="A76" s="20"/>
      <c r="B76" s="17"/>
      <c r="C76" s="17"/>
      <c r="D76" s="17"/>
      <c r="E76" s="17"/>
      <c r="F76" s="18" t="str">
        <f>IF($B76="","",IF(COUNTIFS(Batches!$A:$A,$B76,Batches!$B:$B,$C76)=0,"Batch not found","OK"))</f>
        <v/>
      </c>
    </row>
    <row r="77" spans="1:6" x14ac:dyDescent="0.3">
      <c r="A77" s="20"/>
      <c r="B77" s="17"/>
      <c r="C77" s="17"/>
      <c r="D77" s="17"/>
      <c r="E77" s="17"/>
      <c r="F77" s="18" t="str">
        <f>IF($B77="","",IF(COUNTIFS(Batches!$A:$A,$B77,Batches!$B:$B,$C77)=0,"Batch not found","OK"))</f>
        <v/>
      </c>
    </row>
    <row r="78" spans="1:6" x14ac:dyDescent="0.3">
      <c r="A78" s="20"/>
      <c r="B78" s="17"/>
      <c r="C78" s="17"/>
      <c r="D78" s="17"/>
      <c r="E78" s="17"/>
      <c r="F78" s="18" t="str">
        <f>IF($B78="","",IF(COUNTIFS(Batches!$A:$A,$B78,Batches!$B:$B,$C78)=0,"Batch not found","OK"))</f>
        <v/>
      </c>
    </row>
    <row r="79" spans="1:6" x14ac:dyDescent="0.3">
      <c r="A79" s="20"/>
      <c r="B79" s="17"/>
      <c r="C79" s="17"/>
      <c r="D79" s="17"/>
      <c r="E79" s="17"/>
      <c r="F79" s="18" t="str">
        <f>IF($B79="","",IF(COUNTIFS(Batches!$A:$A,$B79,Batches!$B:$B,$C79)=0,"Batch not found","OK"))</f>
        <v/>
      </c>
    </row>
    <row r="80" spans="1:6" x14ac:dyDescent="0.3">
      <c r="A80" s="20"/>
      <c r="B80" s="17"/>
      <c r="C80" s="17"/>
      <c r="D80" s="17"/>
      <c r="E80" s="17"/>
      <c r="F80" s="18" t="str">
        <f>IF($B80="","",IF(COUNTIFS(Batches!$A:$A,$B80,Batches!$B:$B,$C80)=0,"Batch not found","OK"))</f>
        <v/>
      </c>
    </row>
    <row r="81" spans="1:6" x14ac:dyDescent="0.3">
      <c r="A81" s="20"/>
      <c r="B81" s="17"/>
      <c r="C81" s="17"/>
      <c r="D81" s="17"/>
      <c r="E81" s="17"/>
      <c r="F81" s="18" t="str">
        <f>IF($B81="","",IF(COUNTIFS(Batches!$A:$A,$B81,Batches!$B:$B,$C81)=0,"Batch not found","OK"))</f>
        <v/>
      </c>
    </row>
    <row r="82" spans="1:6" x14ac:dyDescent="0.3">
      <c r="A82" s="20"/>
      <c r="B82" s="17"/>
      <c r="C82" s="17"/>
      <c r="D82" s="17"/>
      <c r="E82" s="17"/>
      <c r="F82" s="18" t="str">
        <f>IF($B82="","",IF(COUNTIFS(Batches!$A:$A,$B82,Batches!$B:$B,$C82)=0,"Batch not found","OK"))</f>
        <v/>
      </c>
    </row>
    <row r="83" spans="1:6" x14ac:dyDescent="0.3">
      <c r="A83" s="20"/>
      <c r="B83" s="17"/>
      <c r="C83" s="17"/>
      <c r="D83" s="17"/>
      <c r="E83" s="17"/>
      <c r="F83" s="18" t="str">
        <f>IF($B83="","",IF(COUNTIFS(Batches!$A:$A,$B83,Batches!$B:$B,$C83)=0,"Batch not found","OK"))</f>
        <v/>
      </c>
    </row>
    <row r="84" spans="1:6" x14ac:dyDescent="0.3">
      <c r="A84" s="20"/>
      <c r="B84" s="17"/>
      <c r="C84" s="17"/>
      <c r="D84" s="17"/>
      <c r="E84" s="17"/>
      <c r="F84" s="18" t="str">
        <f>IF($B84="","",IF(COUNTIFS(Batches!$A:$A,$B84,Batches!$B:$B,$C84)=0,"Batch not found","OK"))</f>
        <v/>
      </c>
    </row>
    <row r="85" spans="1:6" x14ac:dyDescent="0.3">
      <c r="A85" s="20"/>
      <c r="B85" s="17"/>
      <c r="C85" s="17"/>
      <c r="D85" s="17"/>
      <c r="E85" s="17"/>
      <c r="F85" s="18" t="str">
        <f>IF($B85="","",IF(COUNTIFS(Batches!$A:$A,$B85,Batches!$B:$B,$C85)=0,"Batch not found","OK"))</f>
        <v/>
      </c>
    </row>
    <row r="86" spans="1:6" x14ac:dyDescent="0.3">
      <c r="A86" s="20"/>
      <c r="B86" s="17"/>
      <c r="C86" s="17"/>
      <c r="D86" s="17"/>
      <c r="E86" s="17"/>
      <c r="F86" s="18" t="str">
        <f>IF($B86="","",IF(COUNTIFS(Batches!$A:$A,$B86,Batches!$B:$B,$C86)=0,"Batch not found","OK"))</f>
        <v/>
      </c>
    </row>
    <row r="87" spans="1:6" x14ac:dyDescent="0.3">
      <c r="A87" s="20"/>
      <c r="B87" s="17"/>
      <c r="C87" s="17"/>
      <c r="D87" s="17"/>
      <c r="E87" s="17"/>
      <c r="F87" s="18" t="str">
        <f>IF($B87="","",IF(COUNTIFS(Batches!$A:$A,$B87,Batches!$B:$B,$C87)=0,"Batch not found","OK"))</f>
        <v/>
      </c>
    </row>
    <row r="88" spans="1:6" x14ac:dyDescent="0.3">
      <c r="A88" s="20"/>
      <c r="B88" s="17"/>
      <c r="C88" s="17"/>
      <c r="D88" s="17"/>
      <c r="E88" s="17"/>
      <c r="F88" s="18" t="str">
        <f>IF($B88="","",IF(COUNTIFS(Batches!$A:$A,$B88,Batches!$B:$B,$C88)=0,"Batch not found","OK"))</f>
        <v/>
      </c>
    </row>
    <row r="89" spans="1:6" x14ac:dyDescent="0.3">
      <c r="A89" s="20"/>
      <c r="B89" s="17"/>
      <c r="C89" s="17"/>
      <c r="D89" s="17"/>
      <c r="E89" s="17"/>
      <c r="F89" s="18" t="str">
        <f>IF($B89="","",IF(COUNTIFS(Batches!$A:$A,$B89,Batches!$B:$B,$C89)=0,"Batch not found","OK"))</f>
        <v/>
      </c>
    </row>
    <row r="90" spans="1:6" x14ac:dyDescent="0.3">
      <c r="A90" s="20"/>
      <c r="B90" s="17"/>
      <c r="C90" s="17"/>
      <c r="D90" s="17"/>
      <c r="E90" s="17"/>
      <c r="F90" s="18" t="str">
        <f>IF($B90="","",IF(COUNTIFS(Batches!$A:$A,$B90,Batches!$B:$B,$C90)=0,"Batch not found","OK"))</f>
        <v/>
      </c>
    </row>
    <row r="91" spans="1:6" x14ac:dyDescent="0.3">
      <c r="A91" s="20"/>
      <c r="B91" s="17"/>
      <c r="C91" s="17"/>
      <c r="D91" s="17"/>
      <c r="E91" s="17"/>
      <c r="F91" s="18" t="str">
        <f>IF($B91="","",IF(COUNTIFS(Batches!$A:$A,$B91,Batches!$B:$B,$C91)=0,"Batch not found","OK"))</f>
        <v/>
      </c>
    </row>
    <row r="92" spans="1:6" x14ac:dyDescent="0.3">
      <c r="A92" s="20"/>
      <c r="B92" s="17"/>
      <c r="C92" s="17"/>
      <c r="D92" s="17"/>
      <c r="E92" s="17"/>
      <c r="F92" s="18" t="str">
        <f>IF($B92="","",IF(COUNTIFS(Batches!$A:$A,$B92,Batches!$B:$B,$C92)=0,"Batch not found","OK"))</f>
        <v/>
      </c>
    </row>
    <row r="93" spans="1:6" x14ac:dyDescent="0.3">
      <c r="A93" s="20"/>
      <c r="B93" s="17"/>
      <c r="C93" s="17"/>
      <c r="D93" s="17"/>
      <c r="E93" s="17"/>
      <c r="F93" s="18" t="str">
        <f>IF($B93="","",IF(COUNTIFS(Batches!$A:$A,$B93,Batches!$B:$B,$C93)=0,"Batch not found","OK"))</f>
        <v/>
      </c>
    </row>
    <row r="94" spans="1:6" x14ac:dyDescent="0.3">
      <c r="A94" s="20"/>
      <c r="B94" s="17"/>
      <c r="C94" s="17"/>
      <c r="D94" s="17"/>
      <c r="E94" s="17"/>
      <c r="F94" s="18" t="str">
        <f>IF($B94="","",IF(COUNTIFS(Batches!$A:$A,$B94,Batches!$B:$B,$C94)=0,"Batch not found","OK"))</f>
        <v/>
      </c>
    </row>
    <row r="95" spans="1:6" x14ac:dyDescent="0.3">
      <c r="A95" s="20"/>
      <c r="B95" s="17"/>
      <c r="C95" s="17"/>
      <c r="D95" s="17"/>
      <c r="E95" s="17"/>
      <c r="F95" s="18" t="str">
        <f>IF($B95="","",IF(COUNTIFS(Batches!$A:$A,$B95,Batches!$B:$B,$C95)=0,"Batch not found","OK"))</f>
        <v/>
      </c>
    </row>
    <row r="96" spans="1:6" x14ac:dyDescent="0.3">
      <c r="A96" s="20"/>
      <c r="B96" s="17"/>
      <c r="C96" s="17"/>
      <c r="D96" s="17"/>
      <c r="E96" s="17"/>
      <c r="F96" s="18" t="str">
        <f>IF($B96="","",IF(COUNTIFS(Batches!$A:$A,$B96,Batches!$B:$B,$C96)=0,"Batch not found","OK"))</f>
        <v/>
      </c>
    </row>
    <row r="97" spans="1:6" x14ac:dyDescent="0.3">
      <c r="A97" s="20"/>
      <c r="B97" s="17"/>
      <c r="C97" s="17"/>
      <c r="D97" s="17"/>
      <c r="E97" s="17"/>
      <c r="F97" s="18" t="str">
        <f>IF($B97="","",IF(COUNTIFS(Batches!$A:$A,$B97,Batches!$B:$B,$C97)=0,"Batch not found","OK"))</f>
        <v/>
      </c>
    </row>
    <row r="98" spans="1:6" x14ac:dyDescent="0.3">
      <c r="A98" s="20"/>
      <c r="B98" s="17"/>
      <c r="C98" s="17"/>
      <c r="D98" s="17"/>
      <c r="E98" s="17"/>
      <c r="F98" s="18" t="str">
        <f>IF($B98="","",IF(COUNTIFS(Batches!$A:$A,$B98,Batches!$B:$B,$C98)=0,"Batch not found","OK"))</f>
        <v/>
      </c>
    </row>
    <row r="99" spans="1:6" x14ac:dyDescent="0.3">
      <c r="A99" s="20"/>
      <c r="B99" s="17"/>
      <c r="C99" s="17"/>
      <c r="D99" s="17"/>
      <c r="E99" s="17"/>
      <c r="F99" s="18" t="str">
        <f>IF($B99="","",IF(COUNTIFS(Batches!$A:$A,$B99,Batches!$B:$B,$C99)=0,"Batch not found","OK"))</f>
        <v/>
      </c>
    </row>
    <row r="100" spans="1:6" x14ac:dyDescent="0.3">
      <c r="A100" s="20"/>
      <c r="B100" s="17"/>
      <c r="C100" s="17"/>
      <c r="D100" s="17"/>
      <c r="E100" s="17"/>
      <c r="F100" s="18" t="str">
        <f>IF($B100="","",IF(COUNTIFS(Batches!$A:$A,$B100,Batches!$B:$B,$C100)=0,"Batch not found","OK"))</f>
        <v/>
      </c>
    </row>
    <row r="101" spans="1:6" x14ac:dyDescent="0.3">
      <c r="A101" s="20"/>
      <c r="B101" s="17"/>
      <c r="C101" s="17"/>
      <c r="D101" s="17"/>
      <c r="E101" s="17"/>
      <c r="F101" s="18" t="str">
        <f>IF($B101="","",IF(COUNTIFS(Batches!$A:$A,$B101,Batches!$B:$B,$C101)=0,"Batch not found","OK"))</f>
        <v/>
      </c>
    </row>
    <row r="102" spans="1:6" x14ac:dyDescent="0.3">
      <c r="A102" s="20"/>
      <c r="B102" s="17"/>
      <c r="C102" s="17"/>
      <c r="D102" s="17"/>
      <c r="E102" s="17"/>
      <c r="F102" s="18" t="str">
        <f>IF($B102="","",IF(COUNTIFS(Batches!$A:$A,$B102,Batches!$B:$B,$C102)=0,"Batch not found","OK"))</f>
        <v/>
      </c>
    </row>
    <row r="103" spans="1:6" x14ac:dyDescent="0.3">
      <c r="A103" s="20"/>
      <c r="B103" s="17"/>
      <c r="C103" s="17"/>
      <c r="D103" s="17"/>
      <c r="E103" s="17"/>
      <c r="F103" s="18" t="str">
        <f>IF($B103="","",IF(COUNTIFS(Batches!$A:$A,$B103,Batches!$B:$B,$C103)=0,"Batch not found","OK"))</f>
        <v/>
      </c>
    </row>
    <row r="104" spans="1:6" x14ac:dyDescent="0.3">
      <c r="A104" s="20"/>
      <c r="B104" s="17"/>
      <c r="C104" s="17"/>
      <c r="D104" s="17"/>
      <c r="E104" s="17"/>
      <c r="F104" s="18" t="str">
        <f>IF($B104="","",IF(COUNTIFS(Batches!$A:$A,$B104,Batches!$B:$B,$C104)=0,"Batch not found","OK"))</f>
        <v/>
      </c>
    </row>
    <row r="105" spans="1:6" x14ac:dyDescent="0.3">
      <c r="A105" s="20"/>
      <c r="B105" s="17"/>
      <c r="C105" s="17"/>
      <c r="D105" s="17"/>
      <c r="E105" s="17"/>
      <c r="F105" s="18" t="str">
        <f>IF($B105="","",IF(COUNTIFS(Batches!$A:$A,$B105,Batches!$B:$B,$C105)=0,"Batch not found","OK"))</f>
        <v/>
      </c>
    </row>
    <row r="106" spans="1:6" x14ac:dyDescent="0.3">
      <c r="A106" s="20"/>
      <c r="B106" s="17"/>
      <c r="C106" s="17"/>
      <c r="D106" s="17"/>
      <c r="E106" s="17"/>
      <c r="F106" s="18" t="str">
        <f>IF($B106="","",IF(COUNTIFS(Batches!$A:$A,$B106,Batches!$B:$B,$C106)=0,"Batch not found","OK"))</f>
        <v/>
      </c>
    </row>
    <row r="107" spans="1:6" x14ac:dyDescent="0.3">
      <c r="A107" s="20"/>
      <c r="B107" s="17"/>
      <c r="C107" s="17"/>
      <c r="D107" s="17"/>
      <c r="E107" s="17"/>
      <c r="F107" s="18" t="str">
        <f>IF($B107="","",IF(COUNTIFS(Batches!$A:$A,$B107,Batches!$B:$B,$C107)=0,"Batch not found","OK"))</f>
        <v/>
      </c>
    </row>
    <row r="108" spans="1:6" x14ac:dyDescent="0.3">
      <c r="A108" s="20"/>
      <c r="B108" s="17"/>
      <c r="C108" s="17"/>
      <c r="D108" s="17"/>
      <c r="E108" s="17"/>
      <c r="F108" s="18" t="str">
        <f>IF($B108="","",IF(COUNTIFS(Batches!$A:$A,$B108,Batches!$B:$B,$C108)=0,"Batch not found","OK"))</f>
        <v/>
      </c>
    </row>
    <row r="109" spans="1:6" x14ac:dyDescent="0.3">
      <c r="A109" s="20"/>
      <c r="B109" s="17"/>
      <c r="C109" s="17"/>
      <c r="D109" s="17"/>
      <c r="E109" s="17"/>
      <c r="F109" s="18" t="str">
        <f>IF($B109="","",IF(COUNTIFS(Batches!$A:$A,$B109,Batches!$B:$B,$C109)=0,"Batch not found","OK"))</f>
        <v/>
      </c>
    </row>
    <row r="110" spans="1:6" x14ac:dyDescent="0.3">
      <c r="A110" s="20"/>
      <c r="B110" s="17"/>
      <c r="C110" s="17"/>
      <c r="D110" s="17"/>
      <c r="E110" s="17"/>
      <c r="F110" s="18" t="str">
        <f>IF($B110="","",IF(COUNTIFS(Batches!$A:$A,$B110,Batches!$B:$B,$C110)=0,"Batch not found","OK"))</f>
        <v/>
      </c>
    </row>
    <row r="111" spans="1:6" x14ac:dyDescent="0.3">
      <c r="A111" s="20"/>
      <c r="B111" s="17"/>
      <c r="C111" s="17"/>
      <c r="D111" s="17"/>
      <c r="E111" s="17"/>
      <c r="F111" s="18" t="str">
        <f>IF($B111="","",IF(COUNTIFS(Batches!$A:$A,$B111,Batches!$B:$B,$C111)=0,"Batch not found","OK"))</f>
        <v/>
      </c>
    </row>
    <row r="112" spans="1:6" x14ac:dyDescent="0.3">
      <c r="A112" s="20"/>
      <c r="B112" s="17"/>
      <c r="C112" s="17"/>
      <c r="D112" s="17"/>
      <c r="E112" s="17"/>
      <c r="F112" s="18" t="str">
        <f>IF($B112="","",IF(COUNTIFS(Batches!$A:$A,$B112,Batches!$B:$B,$C112)=0,"Batch not found","OK"))</f>
        <v/>
      </c>
    </row>
    <row r="113" spans="1:6" x14ac:dyDescent="0.3">
      <c r="A113" s="20"/>
      <c r="B113" s="17"/>
      <c r="C113" s="17"/>
      <c r="D113" s="17"/>
      <c r="E113" s="17"/>
      <c r="F113" s="18" t="str">
        <f>IF($B113="","",IF(COUNTIFS(Batches!$A:$A,$B113,Batches!$B:$B,$C113)=0,"Batch not found","OK"))</f>
        <v/>
      </c>
    </row>
    <row r="114" spans="1:6" x14ac:dyDescent="0.3">
      <c r="A114" s="20"/>
      <c r="B114" s="17"/>
      <c r="C114" s="17"/>
      <c r="D114" s="17"/>
      <c r="E114" s="17"/>
      <c r="F114" s="18" t="str">
        <f>IF($B114="","",IF(COUNTIFS(Batches!$A:$A,$B114,Batches!$B:$B,$C114)=0,"Batch not found","OK"))</f>
        <v/>
      </c>
    </row>
    <row r="115" spans="1:6" x14ac:dyDescent="0.3">
      <c r="A115" s="20"/>
      <c r="B115" s="17"/>
      <c r="C115" s="17"/>
      <c r="D115" s="17"/>
      <c r="E115" s="17"/>
      <c r="F115" s="18" t="str">
        <f>IF($B115="","",IF(COUNTIFS(Batches!$A:$A,$B115,Batches!$B:$B,$C115)=0,"Batch not found","OK"))</f>
        <v/>
      </c>
    </row>
    <row r="116" spans="1:6" x14ac:dyDescent="0.3">
      <c r="A116" s="20"/>
      <c r="B116" s="17"/>
      <c r="C116" s="17"/>
      <c r="D116" s="17"/>
      <c r="E116" s="17"/>
      <c r="F116" s="18" t="str">
        <f>IF($B116="","",IF(COUNTIFS(Batches!$A:$A,$B116,Batches!$B:$B,$C116)=0,"Batch not found","OK"))</f>
        <v/>
      </c>
    </row>
    <row r="117" spans="1:6" x14ac:dyDescent="0.3">
      <c r="A117" s="20"/>
      <c r="B117" s="17"/>
      <c r="C117" s="17"/>
      <c r="D117" s="17"/>
      <c r="E117" s="17"/>
      <c r="F117" s="18" t="str">
        <f>IF($B117="","",IF(COUNTIFS(Batches!$A:$A,$B117,Batches!$B:$B,$C117)=0,"Batch not found","OK"))</f>
        <v/>
      </c>
    </row>
    <row r="118" spans="1:6" x14ac:dyDescent="0.3">
      <c r="A118" s="20"/>
      <c r="B118" s="17"/>
      <c r="C118" s="17"/>
      <c r="D118" s="17"/>
      <c r="E118" s="17"/>
      <c r="F118" s="18" t="str">
        <f>IF($B118="","",IF(COUNTIFS(Batches!$A:$A,$B118,Batches!$B:$B,$C118)=0,"Batch not found","OK"))</f>
        <v/>
      </c>
    </row>
    <row r="119" spans="1:6" x14ac:dyDescent="0.3">
      <c r="A119" s="20"/>
      <c r="B119" s="17"/>
      <c r="C119" s="17"/>
      <c r="D119" s="17"/>
      <c r="E119" s="17"/>
      <c r="F119" s="18" t="str">
        <f>IF($B119="","",IF(COUNTIFS(Batches!$A:$A,$B119,Batches!$B:$B,$C119)=0,"Batch not found","OK"))</f>
        <v/>
      </c>
    </row>
    <row r="120" spans="1:6" x14ac:dyDescent="0.3">
      <c r="A120" s="20"/>
      <c r="B120" s="17"/>
      <c r="C120" s="17"/>
      <c r="D120" s="17"/>
      <c r="E120" s="17"/>
      <c r="F120" s="18" t="str">
        <f>IF($B120="","",IF(COUNTIFS(Batches!$A:$A,$B120,Batches!$B:$B,$C120)=0,"Batch not found","OK"))</f>
        <v/>
      </c>
    </row>
    <row r="121" spans="1:6" x14ac:dyDescent="0.3">
      <c r="A121" s="20"/>
      <c r="B121" s="17"/>
      <c r="C121" s="17"/>
      <c r="D121" s="17"/>
      <c r="E121" s="17"/>
      <c r="F121" s="18" t="str">
        <f>IF($B121="","",IF(COUNTIFS(Batches!$A:$A,$B121,Batches!$B:$B,$C121)=0,"Batch not found","OK"))</f>
        <v/>
      </c>
    </row>
    <row r="122" spans="1:6" x14ac:dyDescent="0.3">
      <c r="A122" s="20"/>
      <c r="B122" s="17"/>
      <c r="C122" s="17"/>
      <c r="D122" s="17"/>
      <c r="E122" s="17"/>
      <c r="F122" s="18" t="str">
        <f>IF($B122="","",IF(COUNTIFS(Batches!$A:$A,$B122,Batches!$B:$B,$C122)=0,"Batch not found","OK"))</f>
        <v/>
      </c>
    </row>
    <row r="123" spans="1:6" x14ac:dyDescent="0.3">
      <c r="A123" s="20"/>
      <c r="B123" s="17"/>
      <c r="C123" s="17"/>
      <c r="D123" s="17"/>
      <c r="E123" s="17"/>
      <c r="F123" s="18" t="str">
        <f>IF($B123="","",IF(COUNTIFS(Batches!$A:$A,$B123,Batches!$B:$B,$C123)=0,"Batch not found","OK"))</f>
        <v/>
      </c>
    </row>
    <row r="124" spans="1:6" x14ac:dyDescent="0.3">
      <c r="A124" s="20"/>
      <c r="B124" s="17"/>
      <c r="C124" s="17"/>
      <c r="D124" s="17"/>
      <c r="E124" s="17"/>
      <c r="F124" s="18" t="str">
        <f>IF($B124="","",IF(COUNTIFS(Batches!$A:$A,$B124,Batches!$B:$B,$C124)=0,"Batch not found","OK"))</f>
        <v/>
      </c>
    </row>
    <row r="125" spans="1:6" x14ac:dyDescent="0.3">
      <c r="A125" s="20"/>
      <c r="B125" s="17"/>
      <c r="C125" s="17"/>
      <c r="D125" s="17"/>
      <c r="E125" s="17"/>
      <c r="F125" s="18" t="str">
        <f>IF($B125="","",IF(COUNTIFS(Batches!$A:$A,$B125,Batches!$B:$B,$C125)=0,"Batch not found","OK"))</f>
        <v/>
      </c>
    </row>
    <row r="126" spans="1:6" x14ac:dyDescent="0.3">
      <c r="A126" s="20"/>
      <c r="B126" s="17"/>
      <c r="C126" s="17"/>
      <c r="D126" s="17"/>
      <c r="E126" s="17"/>
      <c r="F126" s="18" t="str">
        <f>IF($B126="","",IF(COUNTIFS(Batches!$A:$A,$B126,Batches!$B:$B,$C126)=0,"Batch not found","OK"))</f>
        <v/>
      </c>
    </row>
    <row r="127" spans="1:6" x14ac:dyDescent="0.3">
      <c r="A127" s="20"/>
      <c r="B127" s="17"/>
      <c r="C127" s="17"/>
      <c r="D127" s="17"/>
      <c r="E127" s="17"/>
      <c r="F127" s="18" t="str">
        <f>IF($B127="","",IF(COUNTIFS(Batches!$A:$A,$B127,Batches!$B:$B,$C127)=0,"Batch not found","OK"))</f>
        <v/>
      </c>
    </row>
    <row r="128" spans="1:6" x14ac:dyDescent="0.3">
      <c r="A128" s="20"/>
      <c r="B128" s="17"/>
      <c r="C128" s="17"/>
      <c r="D128" s="17"/>
      <c r="E128" s="17"/>
      <c r="F128" s="18" t="str">
        <f>IF($B128="","",IF(COUNTIFS(Batches!$A:$A,$B128,Batches!$B:$B,$C128)=0,"Batch not found","OK"))</f>
        <v/>
      </c>
    </row>
    <row r="129" spans="1:6" x14ac:dyDescent="0.3">
      <c r="A129" s="20"/>
      <c r="B129" s="17"/>
      <c r="C129" s="17"/>
      <c r="D129" s="17"/>
      <c r="E129" s="17"/>
      <c r="F129" s="18" t="str">
        <f>IF($B129="","",IF(COUNTIFS(Batches!$A:$A,$B129,Batches!$B:$B,$C129)=0,"Batch not found","OK"))</f>
        <v/>
      </c>
    </row>
    <row r="130" spans="1:6" x14ac:dyDescent="0.3">
      <c r="A130" s="20"/>
      <c r="B130" s="17"/>
      <c r="C130" s="17"/>
      <c r="D130" s="17"/>
      <c r="E130" s="17"/>
      <c r="F130" s="18" t="str">
        <f>IF($B130="","",IF(COUNTIFS(Batches!$A:$A,$B130,Batches!$B:$B,$C130)=0,"Batch not found","OK"))</f>
        <v/>
      </c>
    </row>
    <row r="131" spans="1:6" x14ac:dyDescent="0.3">
      <c r="A131" s="20"/>
      <c r="B131" s="17"/>
      <c r="C131" s="17"/>
      <c r="D131" s="17"/>
      <c r="E131" s="17"/>
      <c r="F131" s="18" t="str">
        <f>IF($B131="","",IF(COUNTIFS(Batches!$A:$A,$B131,Batches!$B:$B,$C131)=0,"Batch not found","OK"))</f>
        <v/>
      </c>
    </row>
    <row r="132" spans="1:6" x14ac:dyDescent="0.3">
      <c r="A132" s="20"/>
      <c r="B132" s="17"/>
      <c r="C132" s="17"/>
      <c r="D132" s="17"/>
      <c r="E132" s="17"/>
      <c r="F132" s="18" t="str">
        <f>IF($B132="","",IF(COUNTIFS(Batches!$A:$A,$B132,Batches!$B:$B,$C132)=0,"Batch not found","OK"))</f>
        <v/>
      </c>
    </row>
    <row r="133" spans="1:6" x14ac:dyDescent="0.3">
      <c r="A133" s="20"/>
      <c r="B133" s="17"/>
      <c r="C133" s="17"/>
      <c r="D133" s="17"/>
      <c r="E133" s="17"/>
      <c r="F133" s="18" t="str">
        <f>IF($B133="","",IF(COUNTIFS(Batches!$A:$A,$B133,Batches!$B:$B,$C133)=0,"Batch not found","OK"))</f>
        <v/>
      </c>
    </row>
    <row r="134" spans="1:6" x14ac:dyDescent="0.3">
      <c r="A134" s="20"/>
      <c r="B134" s="17"/>
      <c r="C134" s="17"/>
      <c r="D134" s="17"/>
      <c r="E134" s="17"/>
      <c r="F134" s="18" t="str">
        <f>IF($B134="","",IF(COUNTIFS(Batches!$A:$A,$B134,Batches!$B:$B,$C134)=0,"Batch not found","OK"))</f>
        <v/>
      </c>
    </row>
    <row r="135" spans="1:6" x14ac:dyDescent="0.3">
      <c r="A135" s="20"/>
      <c r="B135" s="17"/>
      <c r="C135" s="17"/>
      <c r="D135" s="17"/>
      <c r="E135" s="17"/>
      <c r="F135" s="18" t="str">
        <f>IF($B135="","",IF(COUNTIFS(Batches!$A:$A,$B135,Batches!$B:$B,$C135)=0,"Batch not found","OK"))</f>
        <v/>
      </c>
    </row>
    <row r="136" spans="1:6" x14ac:dyDescent="0.3">
      <c r="A136" s="20"/>
      <c r="B136" s="17"/>
      <c r="C136" s="17"/>
      <c r="D136" s="17"/>
      <c r="E136" s="17"/>
      <c r="F136" s="18" t="str">
        <f>IF($B136="","",IF(COUNTIFS(Batches!$A:$A,$B136,Batches!$B:$B,$C136)=0,"Batch not found","OK"))</f>
        <v/>
      </c>
    </row>
    <row r="137" spans="1:6" x14ac:dyDescent="0.3">
      <c r="A137" s="20"/>
      <c r="B137" s="17"/>
      <c r="C137" s="17"/>
      <c r="D137" s="17"/>
      <c r="E137" s="17"/>
      <c r="F137" s="18" t="str">
        <f>IF($B137="","",IF(COUNTIFS(Batches!$A:$A,$B137,Batches!$B:$B,$C137)=0,"Batch not found","OK"))</f>
        <v/>
      </c>
    </row>
    <row r="138" spans="1:6" x14ac:dyDescent="0.3">
      <c r="A138" s="20"/>
      <c r="B138" s="17"/>
      <c r="C138" s="17"/>
      <c r="D138" s="17"/>
      <c r="E138" s="17"/>
      <c r="F138" s="18" t="str">
        <f>IF($B138="","",IF(COUNTIFS(Batches!$A:$A,$B138,Batches!$B:$B,$C138)=0,"Batch not found","OK"))</f>
        <v/>
      </c>
    </row>
    <row r="139" spans="1:6" x14ac:dyDescent="0.3">
      <c r="A139" s="20"/>
      <c r="B139" s="17"/>
      <c r="C139" s="17"/>
      <c r="D139" s="17"/>
      <c r="E139" s="17"/>
      <c r="F139" s="18" t="str">
        <f>IF($B139="","",IF(COUNTIFS(Batches!$A:$A,$B139,Batches!$B:$B,$C139)=0,"Batch not found","OK"))</f>
        <v/>
      </c>
    </row>
    <row r="140" spans="1:6" x14ac:dyDescent="0.3">
      <c r="A140" s="20"/>
      <c r="B140" s="17"/>
      <c r="C140" s="17"/>
      <c r="D140" s="17"/>
      <c r="E140" s="17"/>
      <c r="F140" s="18" t="str">
        <f>IF($B140="","",IF(COUNTIFS(Batches!$A:$A,$B140,Batches!$B:$B,$C140)=0,"Batch not found","OK"))</f>
        <v/>
      </c>
    </row>
    <row r="141" spans="1:6" x14ac:dyDescent="0.3">
      <c r="A141" s="20"/>
      <c r="B141" s="17"/>
      <c r="C141" s="17"/>
      <c r="D141" s="17"/>
      <c r="E141" s="17"/>
      <c r="F141" s="18" t="str">
        <f>IF($B141="","",IF(COUNTIFS(Batches!$A:$A,$B141,Batches!$B:$B,$C141)=0,"Batch not found","OK"))</f>
        <v/>
      </c>
    </row>
    <row r="142" spans="1:6" x14ac:dyDescent="0.3">
      <c r="A142" s="20"/>
      <c r="B142" s="17"/>
      <c r="C142" s="17"/>
      <c r="D142" s="17"/>
      <c r="E142" s="17"/>
      <c r="F142" s="18" t="str">
        <f>IF($B142="","",IF(COUNTIFS(Batches!$A:$A,$B142,Batches!$B:$B,$C142)=0,"Batch not found","OK"))</f>
        <v/>
      </c>
    </row>
    <row r="143" spans="1:6" x14ac:dyDescent="0.3">
      <c r="A143" s="20"/>
      <c r="B143" s="17"/>
      <c r="C143" s="17"/>
      <c r="D143" s="17"/>
      <c r="E143" s="17"/>
      <c r="F143" s="18" t="str">
        <f>IF($B143="","",IF(COUNTIFS(Batches!$A:$A,$B143,Batches!$B:$B,$C143)=0,"Batch not found","OK"))</f>
        <v/>
      </c>
    </row>
    <row r="144" spans="1:6" x14ac:dyDescent="0.3">
      <c r="A144" s="20"/>
      <c r="B144" s="17"/>
      <c r="C144" s="17"/>
      <c r="D144" s="17"/>
      <c r="E144" s="17"/>
      <c r="F144" s="18" t="str">
        <f>IF($B144="","",IF(COUNTIFS(Batches!$A:$A,$B144,Batches!$B:$B,$C144)=0,"Batch not found","OK"))</f>
        <v/>
      </c>
    </row>
    <row r="145" spans="1:6" x14ac:dyDescent="0.3">
      <c r="A145" s="20"/>
      <c r="B145" s="17"/>
      <c r="C145" s="17"/>
      <c r="D145" s="17"/>
      <c r="E145" s="17"/>
      <c r="F145" s="18" t="str">
        <f>IF($B145="","",IF(COUNTIFS(Batches!$A:$A,$B145,Batches!$B:$B,$C145)=0,"Batch not found","OK"))</f>
        <v/>
      </c>
    </row>
    <row r="146" spans="1:6" x14ac:dyDescent="0.3">
      <c r="A146" s="20"/>
      <c r="B146" s="17"/>
      <c r="C146" s="17"/>
      <c r="D146" s="17"/>
      <c r="E146" s="17"/>
      <c r="F146" s="18" t="str">
        <f>IF($B146="","",IF(COUNTIFS(Batches!$A:$A,$B146,Batches!$B:$B,$C146)=0,"Batch not found","OK"))</f>
        <v/>
      </c>
    </row>
    <row r="147" spans="1:6" x14ac:dyDescent="0.3">
      <c r="A147" s="20"/>
      <c r="B147" s="17"/>
      <c r="C147" s="17"/>
      <c r="D147" s="17"/>
      <c r="E147" s="17"/>
      <c r="F147" s="18" t="str">
        <f>IF($B147="","",IF(COUNTIFS(Batches!$A:$A,$B147,Batches!$B:$B,$C147)=0,"Batch not found","OK"))</f>
        <v/>
      </c>
    </row>
    <row r="148" spans="1:6" x14ac:dyDescent="0.3">
      <c r="A148" s="20"/>
      <c r="B148" s="17"/>
      <c r="C148" s="17"/>
      <c r="D148" s="17"/>
      <c r="E148" s="17"/>
      <c r="F148" s="18" t="str">
        <f>IF($B148="","",IF(COUNTIFS(Batches!$A:$A,$B148,Batches!$B:$B,$C148)=0,"Batch not found","OK"))</f>
        <v/>
      </c>
    </row>
    <row r="149" spans="1:6" x14ac:dyDescent="0.3">
      <c r="A149" s="20"/>
      <c r="B149" s="17"/>
      <c r="C149" s="17"/>
      <c r="D149" s="17"/>
      <c r="E149" s="17"/>
      <c r="F149" s="18" t="str">
        <f>IF($B149="","",IF(COUNTIFS(Batches!$A:$A,$B149,Batches!$B:$B,$C149)=0,"Batch not found","OK"))</f>
        <v/>
      </c>
    </row>
    <row r="150" spans="1:6" x14ac:dyDescent="0.3">
      <c r="A150" s="20"/>
      <c r="B150" s="17"/>
      <c r="C150" s="17"/>
      <c r="D150" s="17"/>
      <c r="E150" s="17"/>
      <c r="F150" s="18" t="str">
        <f>IF($B150="","",IF(COUNTIFS(Batches!$A:$A,$B150,Batches!$B:$B,$C150)=0,"Batch not found","OK"))</f>
        <v/>
      </c>
    </row>
    <row r="151" spans="1:6" x14ac:dyDescent="0.3">
      <c r="A151" s="20"/>
      <c r="B151" s="17"/>
      <c r="C151" s="17"/>
      <c r="D151" s="17"/>
      <c r="E151" s="17"/>
      <c r="F151" s="18" t="str">
        <f>IF($B151="","",IF(COUNTIFS(Batches!$A:$A,$B151,Batches!$B:$B,$C151)=0,"Batch not found","OK"))</f>
        <v/>
      </c>
    </row>
    <row r="152" spans="1:6" x14ac:dyDescent="0.3">
      <c r="A152" s="20"/>
      <c r="B152" s="17"/>
      <c r="C152" s="17"/>
      <c r="D152" s="17"/>
      <c r="E152" s="17"/>
      <c r="F152" s="18" t="str">
        <f>IF($B152="","",IF(COUNTIFS(Batches!$A:$A,$B152,Batches!$B:$B,$C152)=0,"Batch not found","OK"))</f>
        <v/>
      </c>
    </row>
    <row r="153" spans="1:6" x14ac:dyDescent="0.3">
      <c r="A153" s="20"/>
      <c r="B153" s="17"/>
      <c r="C153" s="17"/>
      <c r="D153" s="17"/>
      <c r="E153" s="17"/>
      <c r="F153" s="18" t="str">
        <f>IF($B153="","",IF(COUNTIFS(Batches!$A:$A,$B153,Batches!$B:$B,$C153)=0,"Batch not found","OK"))</f>
        <v/>
      </c>
    </row>
    <row r="154" spans="1:6" x14ac:dyDescent="0.3">
      <c r="A154" s="20"/>
      <c r="B154" s="17"/>
      <c r="C154" s="17"/>
      <c r="D154" s="17"/>
      <c r="E154" s="17"/>
      <c r="F154" s="18" t="str">
        <f>IF($B154="","",IF(COUNTIFS(Batches!$A:$A,$B154,Batches!$B:$B,$C154)=0,"Batch not found","OK"))</f>
        <v/>
      </c>
    </row>
    <row r="155" spans="1:6" x14ac:dyDescent="0.3">
      <c r="A155" s="20"/>
      <c r="B155" s="17"/>
      <c r="C155" s="17"/>
      <c r="D155" s="17"/>
      <c r="E155" s="17"/>
      <c r="F155" s="18" t="str">
        <f>IF($B155="","",IF(COUNTIFS(Batches!$A:$A,$B155,Batches!$B:$B,$C155)=0,"Batch not found","OK"))</f>
        <v/>
      </c>
    </row>
    <row r="156" spans="1:6" x14ac:dyDescent="0.3">
      <c r="A156" s="20"/>
      <c r="B156" s="17"/>
      <c r="C156" s="17"/>
      <c r="D156" s="17"/>
      <c r="E156" s="17"/>
      <c r="F156" s="18" t="str">
        <f>IF($B156="","",IF(COUNTIFS(Batches!$A:$A,$B156,Batches!$B:$B,$C156)=0,"Batch not found","OK"))</f>
        <v/>
      </c>
    </row>
    <row r="157" spans="1:6" x14ac:dyDescent="0.3">
      <c r="A157" s="20"/>
      <c r="B157" s="17"/>
      <c r="C157" s="17"/>
      <c r="D157" s="17"/>
      <c r="E157" s="17"/>
      <c r="F157" s="18" t="str">
        <f>IF($B157="","",IF(COUNTIFS(Batches!$A:$A,$B157,Batches!$B:$B,$C157)=0,"Batch not found","OK"))</f>
        <v/>
      </c>
    </row>
    <row r="158" spans="1:6" x14ac:dyDescent="0.3">
      <c r="A158" s="20"/>
      <c r="B158" s="17"/>
      <c r="C158" s="17"/>
      <c r="D158" s="17"/>
      <c r="E158" s="17"/>
      <c r="F158" s="18" t="str">
        <f>IF($B158="","",IF(COUNTIFS(Batches!$A:$A,$B158,Batches!$B:$B,$C158)=0,"Batch not found","OK"))</f>
        <v/>
      </c>
    </row>
    <row r="159" spans="1:6" x14ac:dyDescent="0.3">
      <c r="A159" s="20"/>
      <c r="B159" s="17"/>
      <c r="C159" s="17"/>
      <c r="D159" s="17"/>
      <c r="E159" s="17"/>
      <c r="F159" s="18" t="str">
        <f>IF($B159="","",IF(COUNTIFS(Batches!$A:$A,$B159,Batches!$B:$B,$C159)=0,"Batch not found","OK"))</f>
        <v/>
      </c>
    </row>
    <row r="160" spans="1:6" x14ac:dyDescent="0.3">
      <c r="A160" s="20"/>
      <c r="B160" s="17"/>
      <c r="C160" s="17"/>
      <c r="D160" s="17"/>
      <c r="E160" s="17"/>
      <c r="F160" s="18" t="str">
        <f>IF($B160="","",IF(COUNTIFS(Batches!$A:$A,$B160,Batches!$B:$B,$C160)=0,"Batch not found","OK"))</f>
        <v/>
      </c>
    </row>
    <row r="161" spans="1:6" x14ac:dyDescent="0.3">
      <c r="A161" s="20"/>
      <c r="B161" s="17"/>
      <c r="C161" s="17"/>
      <c r="D161" s="17"/>
      <c r="E161" s="17"/>
      <c r="F161" s="18" t="str">
        <f>IF($B161="","",IF(COUNTIFS(Batches!$A:$A,$B161,Batches!$B:$B,$C161)=0,"Batch not found","OK"))</f>
        <v/>
      </c>
    </row>
    <row r="162" spans="1:6" x14ac:dyDescent="0.3">
      <c r="A162" s="20"/>
      <c r="B162" s="17"/>
      <c r="C162" s="17"/>
      <c r="D162" s="17"/>
      <c r="E162" s="17"/>
      <c r="F162" s="18" t="str">
        <f>IF($B162="","",IF(COUNTIFS(Batches!$A:$A,$B162,Batches!$B:$B,$C162)=0,"Batch not found","OK"))</f>
        <v/>
      </c>
    </row>
    <row r="163" spans="1:6" x14ac:dyDescent="0.3">
      <c r="A163" s="20"/>
      <c r="B163" s="17"/>
      <c r="C163" s="17"/>
      <c r="D163" s="17"/>
      <c r="E163" s="17"/>
      <c r="F163" s="18" t="str">
        <f>IF($B163="","",IF(COUNTIFS(Batches!$A:$A,$B163,Batches!$B:$B,$C163)=0,"Batch not found","OK"))</f>
        <v/>
      </c>
    </row>
    <row r="164" spans="1:6" x14ac:dyDescent="0.3">
      <c r="A164" s="20"/>
      <c r="B164" s="17"/>
      <c r="C164" s="17"/>
      <c r="D164" s="17"/>
      <c r="E164" s="17"/>
      <c r="F164" s="18" t="str">
        <f>IF($B164="","",IF(COUNTIFS(Batches!$A:$A,$B164,Batches!$B:$B,$C164)=0,"Batch not found","OK"))</f>
        <v/>
      </c>
    </row>
    <row r="165" spans="1:6" x14ac:dyDescent="0.3">
      <c r="A165" s="20"/>
      <c r="B165" s="17"/>
      <c r="C165" s="17"/>
      <c r="D165" s="17"/>
      <c r="E165" s="17"/>
      <c r="F165" s="18" t="str">
        <f>IF($B165="","",IF(COUNTIFS(Batches!$A:$A,$B165,Batches!$B:$B,$C165)=0,"Batch not found","OK"))</f>
        <v/>
      </c>
    </row>
    <row r="166" spans="1:6" x14ac:dyDescent="0.3">
      <c r="A166" s="20"/>
      <c r="B166" s="17"/>
      <c r="C166" s="17"/>
      <c r="D166" s="17"/>
      <c r="E166" s="17"/>
      <c r="F166" s="18" t="str">
        <f>IF($B166="","",IF(COUNTIFS(Batches!$A:$A,$B166,Batches!$B:$B,$C166)=0,"Batch not found","OK"))</f>
        <v/>
      </c>
    </row>
    <row r="167" spans="1:6" x14ac:dyDescent="0.3">
      <c r="A167" s="20"/>
      <c r="B167" s="17"/>
      <c r="C167" s="17"/>
      <c r="D167" s="17"/>
      <c r="E167" s="17"/>
      <c r="F167" s="18" t="str">
        <f>IF($B167="","",IF(COUNTIFS(Batches!$A:$A,$B167,Batches!$B:$B,$C167)=0,"Batch not found","OK"))</f>
        <v/>
      </c>
    </row>
    <row r="168" spans="1:6" x14ac:dyDescent="0.3">
      <c r="A168" s="20"/>
      <c r="B168" s="17"/>
      <c r="C168" s="17"/>
      <c r="D168" s="17"/>
      <c r="E168" s="17"/>
      <c r="F168" s="18" t="str">
        <f>IF($B168="","",IF(COUNTIFS(Batches!$A:$A,$B168,Batches!$B:$B,$C168)=0,"Batch not found","OK"))</f>
        <v/>
      </c>
    </row>
    <row r="169" spans="1:6" x14ac:dyDescent="0.3">
      <c r="A169" s="20"/>
      <c r="B169" s="17"/>
      <c r="C169" s="17"/>
      <c r="D169" s="17"/>
      <c r="E169" s="17"/>
      <c r="F169" s="18" t="str">
        <f>IF($B169="","",IF(COUNTIFS(Batches!$A:$A,$B169,Batches!$B:$B,$C169)=0,"Batch not found","OK"))</f>
        <v/>
      </c>
    </row>
    <row r="170" spans="1:6" x14ac:dyDescent="0.3">
      <c r="A170" s="20"/>
      <c r="B170" s="17"/>
      <c r="C170" s="17"/>
      <c r="D170" s="17"/>
      <c r="E170" s="17"/>
      <c r="F170" s="18" t="str">
        <f>IF($B170="","",IF(COUNTIFS(Batches!$A:$A,$B170,Batches!$B:$B,$C170)=0,"Batch not found","OK"))</f>
        <v/>
      </c>
    </row>
    <row r="171" spans="1:6" x14ac:dyDescent="0.3">
      <c r="A171" s="20"/>
      <c r="B171" s="17"/>
      <c r="C171" s="17"/>
      <c r="D171" s="17"/>
      <c r="E171" s="17"/>
      <c r="F171" s="18" t="str">
        <f>IF($B171="","",IF(COUNTIFS(Batches!$A:$A,$B171,Batches!$B:$B,$C171)=0,"Batch not found","OK"))</f>
        <v/>
      </c>
    </row>
    <row r="172" spans="1:6" x14ac:dyDescent="0.3">
      <c r="A172" s="20"/>
      <c r="B172" s="17"/>
      <c r="C172" s="17"/>
      <c r="D172" s="17"/>
      <c r="E172" s="17"/>
      <c r="F172" s="18" t="str">
        <f>IF($B172="","",IF(COUNTIFS(Batches!$A:$A,$B172,Batches!$B:$B,$C172)=0,"Batch not found","OK"))</f>
        <v/>
      </c>
    </row>
    <row r="173" spans="1:6" x14ac:dyDescent="0.3">
      <c r="A173" s="20"/>
      <c r="B173" s="17"/>
      <c r="C173" s="17"/>
      <c r="D173" s="17"/>
      <c r="E173" s="17"/>
      <c r="F173" s="18" t="str">
        <f>IF($B173="","",IF(COUNTIFS(Batches!$A:$A,$B173,Batches!$B:$B,$C173)=0,"Batch not found","OK"))</f>
        <v/>
      </c>
    </row>
    <row r="174" spans="1:6" x14ac:dyDescent="0.3">
      <c r="A174" s="20"/>
      <c r="B174" s="17"/>
      <c r="C174" s="17"/>
      <c r="D174" s="17"/>
      <c r="E174" s="17"/>
      <c r="F174" s="18" t="str">
        <f>IF($B174="","",IF(COUNTIFS(Batches!$A:$A,$B174,Batches!$B:$B,$C174)=0,"Batch not found","OK"))</f>
        <v/>
      </c>
    </row>
    <row r="175" spans="1:6" x14ac:dyDescent="0.3">
      <c r="A175" s="20"/>
      <c r="B175" s="17"/>
      <c r="C175" s="17"/>
      <c r="D175" s="17"/>
      <c r="E175" s="17"/>
      <c r="F175" s="18" t="str">
        <f>IF($B175="","",IF(COUNTIFS(Batches!$A:$A,$B175,Batches!$B:$B,$C175)=0,"Batch not found","OK"))</f>
        <v/>
      </c>
    </row>
    <row r="176" spans="1:6" x14ac:dyDescent="0.3">
      <c r="A176" s="20"/>
      <c r="B176" s="17"/>
      <c r="C176" s="17"/>
      <c r="D176" s="17"/>
      <c r="E176" s="17"/>
      <c r="F176" s="18" t="str">
        <f>IF($B176="","",IF(COUNTIFS(Batches!$A:$A,$B176,Batches!$B:$B,$C176)=0,"Batch not found","OK"))</f>
        <v/>
      </c>
    </row>
    <row r="177" spans="1:6" x14ac:dyDescent="0.3">
      <c r="A177" s="20"/>
      <c r="B177" s="17"/>
      <c r="C177" s="17"/>
      <c r="D177" s="17"/>
      <c r="E177" s="17"/>
      <c r="F177" s="18" t="str">
        <f>IF($B177="","",IF(COUNTIFS(Batches!$A:$A,$B177,Batches!$B:$B,$C177)=0,"Batch not found","OK"))</f>
        <v/>
      </c>
    </row>
    <row r="178" spans="1:6" x14ac:dyDescent="0.3">
      <c r="A178" s="20"/>
      <c r="B178" s="17"/>
      <c r="C178" s="17"/>
      <c r="D178" s="17"/>
      <c r="E178" s="17"/>
      <c r="F178" s="18" t="str">
        <f>IF($B178="","",IF(COUNTIFS(Batches!$A:$A,$B178,Batches!$B:$B,$C178)=0,"Batch not found","OK"))</f>
        <v/>
      </c>
    </row>
    <row r="179" spans="1:6" x14ac:dyDescent="0.3">
      <c r="A179" s="20"/>
      <c r="B179" s="17"/>
      <c r="C179" s="17"/>
      <c r="D179" s="17"/>
      <c r="E179" s="17"/>
      <c r="F179" s="18" t="str">
        <f>IF($B179="","",IF(COUNTIFS(Batches!$A:$A,$B179,Batches!$B:$B,$C179)=0,"Batch not found","OK"))</f>
        <v/>
      </c>
    </row>
    <row r="180" spans="1:6" x14ac:dyDescent="0.3">
      <c r="A180" s="20"/>
      <c r="B180" s="17"/>
      <c r="C180" s="17"/>
      <c r="D180" s="17"/>
      <c r="E180" s="17"/>
      <c r="F180" s="18" t="str">
        <f>IF($B180="","",IF(COUNTIFS(Batches!$A:$A,$B180,Batches!$B:$B,$C180)=0,"Batch not found","OK"))</f>
        <v/>
      </c>
    </row>
    <row r="181" spans="1:6" x14ac:dyDescent="0.3">
      <c r="A181" s="20"/>
      <c r="B181" s="17"/>
      <c r="C181" s="17"/>
      <c r="D181" s="17"/>
      <c r="E181" s="17"/>
      <c r="F181" s="18" t="str">
        <f>IF($B181="","",IF(COUNTIFS(Batches!$A:$A,$B181,Batches!$B:$B,$C181)=0,"Batch not found","OK"))</f>
        <v/>
      </c>
    </row>
    <row r="182" spans="1:6" x14ac:dyDescent="0.3">
      <c r="A182" s="20"/>
      <c r="B182" s="17"/>
      <c r="C182" s="17"/>
      <c r="D182" s="17"/>
      <c r="E182" s="17"/>
      <c r="F182" s="18" t="str">
        <f>IF($B182="","",IF(COUNTIFS(Batches!$A:$A,$B182,Batches!$B:$B,$C182)=0,"Batch not found","OK"))</f>
        <v/>
      </c>
    </row>
    <row r="183" spans="1:6" x14ac:dyDescent="0.3">
      <c r="A183" s="20"/>
      <c r="B183" s="17"/>
      <c r="C183" s="17"/>
      <c r="D183" s="17"/>
      <c r="E183" s="17"/>
      <c r="F183" s="18" t="str">
        <f>IF($B183="","",IF(COUNTIFS(Batches!$A:$A,$B183,Batches!$B:$B,$C183)=0,"Batch not found","OK"))</f>
        <v/>
      </c>
    </row>
    <row r="184" spans="1:6" x14ac:dyDescent="0.3">
      <c r="A184" s="20"/>
      <c r="B184" s="17"/>
      <c r="C184" s="17"/>
      <c r="D184" s="17"/>
      <c r="E184" s="17"/>
      <c r="F184" s="18" t="str">
        <f>IF($B184="","",IF(COUNTIFS(Batches!$A:$A,$B184,Batches!$B:$B,$C184)=0,"Batch not found","OK"))</f>
        <v/>
      </c>
    </row>
    <row r="185" spans="1:6" x14ac:dyDescent="0.3">
      <c r="A185" s="20"/>
      <c r="B185" s="17"/>
      <c r="C185" s="17"/>
      <c r="D185" s="17"/>
      <c r="E185" s="17"/>
      <c r="F185" s="18" t="str">
        <f>IF($B185="","",IF(COUNTIFS(Batches!$A:$A,$B185,Batches!$B:$B,$C185)=0,"Batch not found","OK"))</f>
        <v/>
      </c>
    </row>
    <row r="186" spans="1:6" x14ac:dyDescent="0.3">
      <c r="A186" s="20"/>
      <c r="B186" s="17"/>
      <c r="C186" s="17"/>
      <c r="D186" s="17"/>
      <c r="E186" s="17"/>
      <c r="F186" s="18" t="str">
        <f>IF($B186="","",IF(COUNTIFS(Batches!$A:$A,$B186,Batches!$B:$B,$C186)=0,"Batch not found","OK"))</f>
        <v/>
      </c>
    </row>
    <row r="187" spans="1:6" x14ac:dyDescent="0.3">
      <c r="A187" s="20"/>
      <c r="B187" s="17"/>
      <c r="C187" s="17"/>
      <c r="D187" s="17"/>
      <c r="E187" s="17"/>
      <c r="F187" s="18" t="str">
        <f>IF($B187="","",IF(COUNTIFS(Batches!$A:$A,$B187,Batches!$B:$B,$C187)=0,"Batch not found","OK"))</f>
        <v/>
      </c>
    </row>
    <row r="188" spans="1:6" x14ac:dyDescent="0.3">
      <c r="A188" s="20"/>
      <c r="B188" s="17"/>
      <c r="C188" s="17"/>
      <c r="D188" s="17"/>
      <c r="E188" s="17"/>
      <c r="F188" s="18" t="str">
        <f>IF($B188="","",IF(COUNTIFS(Batches!$A:$A,$B188,Batches!$B:$B,$C188)=0,"Batch not found","OK"))</f>
        <v/>
      </c>
    </row>
    <row r="189" spans="1:6" x14ac:dyDescent="0.3">
      <c r="A189" s="20"/>
      <c r="B189" s="17"/>
      <c r="C189" s="17"/>
      <c r="D189" s="17"/>
      <c r="E189" s="17"/>
      <c r="F189" s="18" t="str">
        <f>IF($B189="","",IF(COUNTIFS(Batches!$A:$A,$B189,Batches!$B:$B,$C189)=0,"Batch not found","OK"))</f>
        <v/>
      </c>
    </row>
    <row r="190" spans="1:6" x14ac:dyDescent="0.3">
      <c r="A190" s="20"/>
      <c r="B190" s="17"/>
      <c r="C190" s="17"/>
      <c r="D190" s="17"/>
      <c r="E190" s="17"/>
      <c r="F190" s="18" t="str">
        <f>IF($B190="","",IF(COUNTIFS(Batches!$A:$A,$B190,Batches!$B:$B,$C190)=0,"Batch not found","OK"))</f>
        <v/>
      </c>
    </row>
    <row r="191" spans="1:6" x14ac:dyDescent="0.3">
      <c r="A191" s="20"/>
      <c r="B191" s="17"/>
      <c r="C191" s="17"/>
      <c r="D191" s="17"/>
      <c r="E191" s="17"/>
      <c r="F191" s="18" t="str">
        <f>IF($B191="","",IF(COUNTIFS(Batches!$A:$A,$B191,Batches!$B:$B,$C191)=0,"Batch not found","OK"))</f>
        <v/>
      </c>
    </row>
    <row r="192" spans="1:6" x14ac:dyDescent="0.3">
      <c r="A192" s="20"/>
      <c r="B192" s="17"/>
      <c r="C192" s="17"/>
      <c r="D192" s="17"/>
      <c r="E192" s="17"/>
      <c r="F192" s="18" t="str">
        <f>IF($B192="","",IF(COUNTIFS(Batches!$A:$A,$B192,Batches!$B:$B,$C192)=0,"Batch not found","OK"))</f>
        <v/>
      </c>
    </row>
    <row r="193" spans="1:6" x14ac:dyDescent="0.3">
      <c r="A193" s="20"/>
      <c r="B193" s="17"/>
      <c r="C193" s="17"/>
      <c r="D193" s="17"/>
      <c r="E193" s="17"/>
      <c r="F193" s="18" t="str">
        <f>IF($B193="","",IF(COUNTIFS(Batches!$A:$A,$B193,Batches!$B:$B,$C193)=0,"Batch not found","OK"))</f>
        <v/>
      </c>
    </row>
    <row r="194" spans="1:6" x14ac:dyDescent="0.3">
      <c r="A194" s="20"/>
      <c r="B194" s="17"/>
      <c r="C194" s="17"/>
      <c r="D194" s="17"/>
      <c r="E194" s="17"/>
      <c r="F194" s="18" t="str">
        <f>IF($B194="","",IF(COUNTIFS(Batches!$A:$A,$B194,Batches!$B:$B,$C194)=0,"Batch not found","OK"))</f>
        <v/>
      </c>
    </row>
    <row r="195" spans="1:6" x14ac:dyDescent="0.3">
      <c r="A195" s="20"/>
      <c r="B195" s="17"/>
      <c r="C195" s="17"/>
      <c r="D195" s="17"/>
      <c r="E195" s="17"/>
      <c r="F195" s="18" t="str">
        <f>IF($B195="","",IF(COUNTIFS(Batches!$A:$A,$B195,Batches!$B:$B,$C195)=0,"Batch not found","OK"))</f>
        <v/>
      </c>
    </row>
    <row r="196" spans="1:6" x14ac:dyDescent="0.3">
      <c r="A196" s="20"/>
      <c r="B196" s="17"/>
      <c r="C196" s="17"/>
      <c r="D196" s="17"/>
      <c r="E196" s="17"/>
      <c r="F196" s="18" t="str">
        <f>IF($B196="","",IF(COUNTIFS(Batches!$A:$A,$B196,Batches!$B:$B,$C196)=0,"Batch not found","OK"))</f>
        <v/>
      </c>
    </row>
    <row r="197" spans="1:6" x14ac:dyDescent="0.3">
      <c r="A197" s="20"/>
      <c r="B197" s="17"/>
      <c r="C197" s="17"/>
      <c r="D197" s="17"/>
      <c r="E197" s="17"/>
      <c r="F197" s="18" t="str">
        <f>IF($B197="","",IF(COUNTIFS(Batches!$A:$A,$B197,Batches!$B:$B,$C197)=0,"Batch not found","OK"))</f>
        <v/>
      </c>
    </row>
    <row r="198" spans="1:6" x14ac:dyDescent="0.3">
      <c r="A198" s="20"/>
      <c r="B198" s="17"/>
      <c r="C198" s="17"/>
      <c r="D198" s="17"/>
      <c r="E198" s="17"/>
      <c r="F198" s="18" t="str">
        <f>IF($B198="","",IF(COUNTIFS(Batches!$A:$A,$B198,Batches!$B:$B,$C198)=0,"Batch not found","OK"))</f>
        <v/>
      </c>
    </row>
    <row r="199" spans="1:6" x14ac:dyDescent="0.3">
      <c r="A199" s="20"/>
      <c r="B199" s="17"/>
      <c r="C199" s="17"/>
      <c r="D199" s="17"/>
      <c r="E199" s="17"/>
      <c r="F199" s="18" t="str">
        <f>IF($B199="","",IF(COUNTIFS(Batches!$A:$A,$B199,Batches!$B:$B,$C199)=0,"Batch not found","OK"))</f>
        <v/>
      </c>
    </row>
    <row r="200" spans="1:6" x14ac:dyDescent="0.3">
      <c r="A200" s="20"/>
      <c r="B200" s="17"/>
      <c r="C200" s="17"/>
      <c r="D200" s="17"/>
      <c r="E200" s="17"/>
      <c r="F200" s="18" t="str">
        <f>IF($B200="","",IF(COUNTIFS(Batches!$A:$A,$B200,Batches!$B:$B,$C200)=0,"Batch not found","OK"))</f>
        <v/>
      </c>
    </row>
    <row r="201" spans="1:6" x14ac:dyDescent="0.3">
      <c r="A201" s="20"/>
      <c r="B201" s="17"/>
      <c r="C201" s="17"/>
      <c r="D201" s="17"/>
      <c r="E201" s="17"/>
      <c r="F201" s="18" t="str">
        <f>IF($B201="","",IF(COUNTIFS(Batches!$A:$A,$B201,Batches!$B:$B,$C201)=0,"Batch not found","OK"))</f>
        <v/>
      </c>
    </row>
    <row r="202" spans="1:6" x14ac:dyDescent="0.3">
      <c r="A202" s="20"/>
      <c r="B202" s="17"/>
      <c r="C202" s="17"/>
      <c r="D202" s="17"/>
      <c r="E202" s="17"/>
      <c r="F202" s="18" t="str">
        <f>IF($B202="","",IF(COUNTIFS(Batches!$A:$A,$B202,Batches!$B:$B,$C202)=0,"Batch not found","OK"))</f>
        <v/>
      </c>
    </row>
    <row r="203" spans="1:6" x14ac:dyDescent="0.3">
      <c r="A203" s="20"/>
      <c r="B203" s="17"/>
      <c r="C203" s="17"/>
      <c r="D203" s="17"/>
      <c r="E203" s="17"/>
      <c r="F203" s="18" t="str">
        <f>IF($B203="","",IF(COUNTIFS(Batches!$A:$A,$B203,Batches!$B:$B,$C203)=0,"Batch not found","OK"))</f>
        <v/>
      </c>
    </row>
    <row r="204" spans="1:6" x14ac:dyDescent="0.3">
      <c r="A204" s="20"/>
      <c r="B204" s="17"/>
      <c r="C204" s="17"/>
      <c r="D204" s="17"/>
      <c r="E204" s="17"/>
      <c r="F204" s="18" t="str">
        <f>IF($B204="","",IF(COUNTIFS(Batches!$A:$A,$B204,Batches!$B:$B,$C204)=0,"Batch not found","OK"))</f>
        <v/>
      </c>
    </row>
    <row r="205" spans="1:6" x14ac:dyDescent="0.3">
      <c r="A205" s="20"/>
      <c r="B205" s="17"/>
      <c r="C205" s="17"/>
      <c r="D205" s="17"/>
      <c r="E205" s="17"/>
      <c r="F205" s="18" t="str">
        <f>IF($B205="","",IF(COUNTIFS(Batches!$A:$A,$B205,Batches!$B:$B,$C205)=0,"Batch not found","OK"))</f>
        <v/>
      </c>
    </row>
    <row r="206" spans="1:6" x14ac:dyDescent="0.3">
      <c r="A206" s="20"/>
      <c r="B206" s="17"/>
      <c r="C206" s="17"/>
      <c r="D206" s="17"/>
      <c r="E206" s="17"/>
      <c r="F206" s="18" t="str">
        <f>IF($B206="","",IF(COUNTIFS(Batches!$A:$A,$B206,Batches!$B:$B,$C206)=0,"Batch not found","OK"))</f>
        <v/>
      </c>
    </row>
    <row r="207" spans="1:6" x14ac:dyDescent="0.3">
      <c r="A207" s="20"/>
      <c r="B207" s="17"/>
      <c r="C207" s="17"/>
      <c r="D207" s="17"/>
      <c r="E207" s="17"/>
      <c r="F207" s="18" t="str">
        <f>IF($B207="","",IF(COUNTIFS(Batches!$A:$A,$B207,Batches!$B:$B,$C207)=0,"Batch not found","OK"))</f>
        <v/>
      </c>
    </row>
    <row r="208" spans="1:6" x14ac:dyDescent="0.3">
      <c r="A208" s="20"/>
      <c r="B208" s="17"/>
      <c r="C208" s="17"/>
      <c r="D208" s="17"/>
      <c r="E208" s="17"/>
      <c r="F208" s="18" t="str">
        <f>IF($B208="","",IF(COUNTIFS(Batches!$A:$A,$B208,Batches!$B:$B,$C208)=0,"Batch not found","OK"))</f>
        <v/>
      </c>
    </row>
    <row r="209" spans="1:6" x14ac:dyDescent="0.3">
      <c r="A209" s="20"/>
      <c r="B209" s="17"/>
      <c r="C209" s="17"/>
      <c r="D209" s="17"/>
      <c r="E209" s="17"/>
      <c r="F209" s="18" t="str">
        <f>IF($B209="","",IF(COUNTIFS(Batches!$A:$A,$B209,Batches!$B:$B,$C209)=0,"Batch not found","OK"))</f>
        <v/>
      </c>
    </row>
    <row r="210" spans="1:6" x14ac:dyDescent="0.3">
      <c r="A210" s="20"/>
      <c r="B210" s="17"/>
      <c r="C210" s="17"/>
      <c r="D210" s="17"/>
      <c r="E210" s="17"/>
      <c r="F210" s="18" t="str">
        <f>IF($B210="","",IF(COUNTIFS(Batches!$A:$A,$B210,Batches!$B:$B,$C210)=0,"Batch not found","OK"))</f>
        <v/>
      </c>
    </row>
    <row r="211" spans="1:6" x14ac:dyDescent="0.3">
      <c r="A211" s="20"/>
      <c r="B211" s="17"/>
      <c r="C211" s="17"/>
      <c r="D211" s="17"/>
      <c r="E211" s="17"/>
      <c r="F211" s="18" t="str">
        <f>IF($B211="","",IF(COUNTIFS(Batches!$A:$A,$B211,Batches!$B:$B,$C211)=0,"Batch not found","OK"))</f>
        <v/>
      </c>
    </row>
    <row r="212" spans="1:6" x14ac:dyDescent="0.3">
      <c r="A212" s="20"/>
      <c r="B212" s="17"/>
      <c r="C212" s="17"/>
      <c r="D212" s="17"/>
      <c r="E212" s="17"/>
      <c r="F212" s="18" t="str">
        <f>IF($B212="","",IF(COUNTIFS(Batches!$A:$A,$B212,Batches!$B:$B,$C212)=0,"Batch not found","OK"))</f>
        <v/>
      </c>
    </row>
    <row r="213" spans="1:6" x14ac:dyDescent="0.3">
      <c r="A213" s="20"/>
      <c r="B213" s="17"/>
      <c r="C213" s="17"/>
      <c r="D213" s="17"/>
      <c r="E213" s="17"/>
      <c r="F213" s="18" t="str">
        <f>IF($B213="","",IF(COUNTIFS(Batches!$A:$A,$B213,Batches!$B:$B,$C213)=0,"Batch not found","OK"))</f>
        <v/>
      </c>
    </row>
    <row r="214" spans="1:6" x14ac:dyDescent="0.3">
      <c r="A214" s="20"/>
      <c r="B214" s="17"/>
      <c r="C214" s="17"/>
      <c r="D214" s="17"/>
      <c r="E214" s="17"/>
      <c r="F214" s="18" t="str">
        <f>IF($B214="","",IF(COUNTIFS(Batches!$A:$A,$B214,Batches!$B:$B,$C214)=0,"Batch not found","OK"))</f>
        <v/>
      </c>
    </row>
    <row r="215" spans="1:6" x14ac:dyDescent="0.3">
      <c r="A215" s="20"/>
      <c r="B215" s="17"/>
      <c r="C215" s="17"/>
      <c r="D215" s="17"/>
      <c r="E215" s="17"/>
      <c r="F215" s="18" t="str">
        <f>IF($B215="","",IF(COUNTIFS(Batches!$A:$A,$B215,Batches!$B:$B,$C215)=0,"Batch not found","OK"))</f>
        <v/>
      </c>
    </row>
    <row r="216" spans="1:6" x14ac:dyDescent="0.3">
      <c r="A216" s="20"/>
      <c r="B216" s="17"/>
      <c r="C216" s="17"/>
      <c r="D216" s="17"/>
      <c r="E216" s="17"/>
      <c r="F216" s="18" t="str">
        <f>IF($B216="","",IF(COUNTIFS(Batches!$A:$A,$B216,Batches!$B:$B,$C216)=0,"Batch not found","OK"))</f>
        <v/>
      </c>
    </row>
    <row r="217" spans="1:6" x14ac:dyDescent="0.3">
      <c r="A217" s="20"/>
      <c r="B217" s="17"/>
      <c r="C217" s="17"/>
      <c r="D217" s="17"/>
      <c r="E217" s="17"/>
      <c r="F217" s="18" t="str">
        <f>IF($B217="","",IF(COUNTIFS(Batches!$A:$A,$B217,Batches!$B:$B,$C217)=0,"Batch not found","OK"))</f>
        <v/>
      </c>
    </row>
    <row r="218" spans="1:6" x14ac:dyDescent="0.3">
      <c r="A218" s="20"/>
      <c r="B218" s="17"/>
      <c r="C218" s="17"/>
      <c r="D218" s="17"/>
      <c r="E218" s="17"/>
      <c r="F218" s="18" t="str">
        <f>IF($B218="","",IF(COUNTIFS(Batches!$A:$A,$B218,Batches!$B:$B,$C218)=0,"Batch not found","OK"))</f>
        <v/>
      </c>
    </row>
    <row r="219" spans="1:6" x14ac:dyDescent="0.3">
      <c r="A219" s="20"/>
      <c r="B219" s="17"/>
      <c r="C219" s="17"/>
      <c r="D219" s="17"/>
      <c r="E219" s="17"/>
      <c r="F219" s="18" t="str">
        <f>IF($B219="","",IF(COUNTIFS(Batches!$A:$A,$B219,Batches!$B:$B,$C219)=0,"Batch not found","OK"))</f>
        <v/>
      </c>
    </row>
    <row r="220" spans="1:6" x14ac:dyDescent="0.3">
      <c r="A220" s="20"/>
      <c r="B220" s="17"/>
      <c r="C220" s="17"/>
      <c r="D220" s="17"/>
      <c r="E220" s="17"/>
      <c r="F220" s="18" t="str">
        <f>IF($B220="","",IF(COUNTIFS(Batches!$A:$A,$B220,Batches!$B:$B,$C220)=0,"Batch not found","OK"))</f>
        <v/>
      </c>
    </row>
    <row r="221" spans="1:6" x14ac:dyDescent="0.3">
      <c r="A221" s="20"/>
      <c r="B221" s="17"/>
      <c r="C221" s="17"/>
      <c r="D221" s="17"/>
      <c r="E221" s="17"/>
      <c r="F221" s="18" t="str">
        <f>IF($B221="","",IF(COUNTIFS(Batches!$A:$A,$B221,Batches!$B:$B,$C221)=0,"Batch not found","OK"))</f>
        <v/>
      </c>
    </row>
    <row r="222" spans="1:6" x14ac:dyDescent="0.3">
      <c r="A222" s="20"/>
      <c r="B222" s="17"/>
      <c r="C222" s="17"/>
      <c r="D222" s="17"/>
      <c r="E222" s="17"/>
      <c r="F222" s="18" t="str">
        <f>IF($B222="","",IF(COUNTIFS(Batches!$A:$A,$B222,Batches!$B:$B,$C222)=0,"Batch not found","OK"))</f>
        <v/>
      </c>
    </row>
    <row r="223" spans="1:6" x14ac:dyDescent="0.3">
      <c r="A223" s="20"/>
      <c r="B223" s="17"/>
      <c r="C223" s="17"/>
      <c r="D223" s="17"/>
      <c r="E223" s="17"/>
      <c r="F223" s="18" t="str">
        <f>IF($B223="","",IF(COUNTIFS(Batches!$A:$A,$B223,Batches!$B:$B,$C223)=0,"Batch not found","OK"))</f>
        <v/>
      </c>
    </row>
    <row r="224" spans="1:6" x14ac:dyDescent="0.3">
      <c r="A224" s="20"/>
      <c r="B224" s="17"/>
      <c r="C224" s="17"/>
      <c r="D224" s="17"/>
      <c r="E224" s="17"/>
      <c r="F224" s="18" t="str">
        <f>IF($B224="","",IF(COUNTIFS(Batches!$A:$A,$B224,Batches!$B:$B,$C224)=0,"Batch not found","OK"))</f>
        <v/>
      </c>
    </row>
    <row r="225" spans="1:6" x14ac:dyDescent="0.3">
      <c r="A225" s="20"/>
      <c r="B225" s="17"/>
      <c r="C225" s="17"/>
      <c r="D225" s="17"/>
      <c r="E225" s="17"/>
      <c r="F225" s="18" t="str">
        <f>IF($B225="","",IF(COUNTIFS(Batches!$A:$A,$B225,Batches!$B:$B,$C225)=0,"Batch not found","OK"))</f>
        <v/>
      </c>
    </row>
    <row r="226" spans="1:6" x14ac:dyDescent="0.3">
      <c r="A226" s="20"/>
      <c r="B226" s="17"/>
      <c r="C226" s="17"/>
      <c r="D226" s="17"/>
      <c r="E226" s="17"/>
      <c r="F226" s="18" t="str">
        <f>IF($B226="","",IF(COUNTIFS(Batches!$A:$A,$B226,Batches!$B:$B,$C226)=0,"Batch not found","OK"))</f>
        <v/>
      </c>
    </row>
    <row r="227" spans="1:6" x14ac:dyDescent="0.3">
      <c r="A227" s="20"/>
      <c r="B227" s="17"/>
      <c r="C227" s="17"/>
      <c r="D227" s="17"/>
      <c r="E227" s="17"/>
      <c r="F227" s="18" t="str">
        <f>IF($B227="","",IF(COUNTIFS(Batches!$A:$A,$B227,Batches!$B:$B,$C227)=0,"Batch not found","OK"))</f>
        <v/>
      </c>
    </row>
    <row r="228" spans="1:6" x14ac:dyDescent="0.3">
      <c r="A228" s="20"/>
      <c r="B228" s="17"/>
      <c r="C228" s="17"/>
      <c r="D228" s="17"/>
      <c r="E228" s="17"/>
      <c r="F228" s="18" t="str">
        <f>IF($B228="","",IF(COUNTIFS(Batches!$A:$A,$B228,Batches!$B:$B,$C228)=0,"Batch not found","OK"))</f>
        <v/>
      </c>
    </row>
    <row r="229" spans="1:6" x14ac:dyDescent="0.3">
      <c r="A229" s="20"/>
      <c r="B229" s="17"/>
      <c r="C229" s="17"/>
      <c r="D229" s="17"/>
      <c r="E229" s="17"/>
      <c r="F229" s="18" t="str">
        <f>IF($B229="","",IF(COUNTIFS(Batches!$A:$A,$B229,Batches!$B:$B,$C229)=0,"Batch not found","OK"))</f>
        <v/>
      </c>
    </row>
    <row r="230" spans="1:6" x14ac:dyDescent="0.3">
      <c r="A230" s="20"/>
      <c r="B230" s="17"/>
      <c r="C230" s="17"/>
      <c r="D230" s="17"/>
      <c r="E230" s="17"/>
      <c r="F230" s="18" t="str">
        <f>IF($B230="","",IF(COUNTIFS(Batches!$A:$A,$B230,Batches!$B:$B,$C230)=0,"Batch not found","OK"))</f>
        <v/>
      </c>
    </row>
    <row r="231" spans="1:6" x14ac:dyDescent="0.3">
      <c r="A231" s="20"/>
      <c r="B231" s="17"/>
      <c r="C231" s="17"/>
      <c r="D231" s="17"/>
      <c r="E231" s="17"/>
      <c r="F231" s="18" t="str">
        <f>IF($B231="","",IF(COUNTIFS(Batches!$A:$A,$B231,Batches!$B:$B,$C231)=0,"Batch not found","OK"))</f>
        <v/>
      </c>
    </row>
    <row r="232" spans="1:6" x14ac:dyDescent="0.3">
      <c r="A232" s="20"/>
      <c r="B232" s="17"/>
      <c r="C232" s="17"/>
      <c r="D232" s="17"/>
      <c r="E232" s="17"/>
      <c r="F232" s="18" t="str">
        <f>IF($B232="","",IF(COUNTIFS(Batches!$A:$A,$B232,Batches!$B:$B,$C232)=0,"Batch not found","OK"))</f>
        <v/>
      </c>
    </row>
    <row r="233" spans="1:6" x14ac:dyDescent="0.3">
      <c r="A233" s="20"/>
      <c r="B233" s="17"/>
      <c r="C233" s="17"/>
      <c r="D233" s="17"/>
      <c r="E233" s="17"/>
      <c r="F233" s="18" t="str">
        <f>IF($B233="","",IF(COUNTIFS(Batches!$A:$A,$B233,Batches!$B:$B,$C233)=0,"Batch not found","OK"))</f>
        <v/>
      </c>
    </row>
    <row r="234" spans="1:6" x14ac:dyDescent="0.3">
      <c r="A234" s="20"/>
      <c r="B234" s="17"/>
      <c r="C234" s="17"/>
      <c r="D234" s="17"/>
      <c r="E234" s="17"/>
      <c r="F234" s="18" t="str">
        <f>IF($B234="","",IF(COUNTIFS(Batches!$A:$A,$B234,Batches!$B:$B,$C234)=0,"Batch not found","OK"))</f>
        <v/>
      </c>
    </row>
    <row r="235" spans="1:6" x14ac:dyDescent="0.3">
      <c r="A235" s="20"/>
      <c r="B235" s="17"/>
      <c r="C235" s="17"/>
      <c r="D235" s="17"/>
      <c r="E235" s="17"/>
      <c r="F235" s="18" t="str">
        <f>IF($B235="","",IF(COUNTIFS(Batches!$A:$A,$B235,Batches!$B:$B,$C235)=0,"Batch not found","OK"))</f>
        <v/>
      </c>
    </row>
    <row r="236" spans="1:6" x14ac:dyDescent="0.3">
      <c r="A236" s="20"/>
      <c r="B236" s="17"/>
      <c r="C236" s="17"/>
      <c r="D236" s="17"/>
      <c r="E236" s="17"/>
      <c r="F236" s="18" t="str">
        <f>IF($B236="","",IF(COUNTIFS(Batches!$A:$A,$B236,Batches!$B:$B,$C236)=0,"Batch not found","OK"))</f>
        <v/>
      </c>
    </row>
    <row r="237" spans="1:6" x14ac:dyDescent="0.3">
      <c r="A237" s="20"/>
      <c r="B237" s="17"/>
      <c r="C237" s="17"/>
      <c r="D237" s="17"/>
      <c r="E237" s="17"/>
      <c r="F237" s="18" t="str">
        <f>IF($B237="","",IF(COUNTIFS(Batches!$A:$A,$B237,Batches!$B:$B,$C237)=0,"Batch not found","OK"))</f>
        <v/>
      </c>
    </row>
    <row r="238" spans="1:6" x14ac:dyDescent="0.3">
      <c r="A238" s="20"/>
      <c r="B238" s="17"/>
      <c r="C238" s="17"/>
      <c r="D238" s="17"/>
      <c r="E238" s="17"/>
      <c r="F238" s="18" t="str">
        <f>IF($B238="","",IF(COUNTIFS(Batches!$A:$A,$B238,Batches!$B:$B,$C238)=0,"Batch not found","OK"))</f>
        <v/>
      </c>
    </row>
    <row r="239" spans="1:6" x14ac:dyDescent="0.3">
      <c r="A239" s="20"/>
      <c r="B239" s="17"/>
      <c r="C239" s="17"/>
      <c r="D239" s="17"/>
      <c r="E239" s="17"/>
      <c r="F239" s="18" t="str">
        <f>IF($B239="","",IF(COUNTIFS(Batches!$A:$A,$B239,Batches!$B:$B,$C239)=0,"Batch not found","OK"))</f>
        <v/>
      </c>
    </row>
    <row r="240" spans="1:6" x14ac:dyDescent="0.3">
      <c r="A240" s="20"/>
      <c r="B240" s="17"/>
      <c r="C240" s="17"/>
      <c r="D240" s="17"/>
      <c r="E240" s="17"/>
      <c r="F240" s="18" t="str">
        <f>IF($B240="","",IF(COUNTIFS(Batches!$A:$A,$B240,Batches!$B:$B,$C240)=0,"Batch not found","OK"))</f>
        <v/>
      </c>
    </row>
    <row r="241" spans="1:6" x14ac:dyDescent="0.3">
      <c r="A241" s="20"/>
      <c r="B241" s="17"/>
      <c r="C241" s="17"/>
      <c r="D241" s="17"/>
      <c r="E241" s="17"/>
      <c r="F241" s="18" t="str">
        <f>IF($B241="","",IF(COUNTIFS(Batches!$A:$A,$B241,Batches!$B:$B,$C241)=0,"Batch not found","OK"))</f>
        <v/>
      </c>
    </row>
    <row r="242" spans="1:6" x14ac:dyDescent="0.3">
      <c r="A242" s="20"/>
      <c r="B242" s="17"/>
      <c r="C242" s="17"/>
      <c r="D242" s="17"/>
      <c r="E242" s="17"/>
      <c r="F242" s="18" t="str">
        <f>IF($B242="","",IF(COUNTIFS(Batches!$A:$A,$B242,Batches!$B:$B,$C242)=0,"Batch not found","OK"))</f>
        <v/>
      </c>
    </row>
    <row r="243" spans="1:6" x14ac:dyDescent="0.3">
      <c r="A243" s="20"/>
      <c r="B243" s="17"/>
      <c r="C243" s="17"/>
      <c r="D243" s="17"/>
      <c r="E243" s="17"/>
      <c r="F243" s="18" t="str">
        <f>IF($B243="","",IF(COUNTIFS(Batches!$A:$A,$B243,Batches!$B:$B,$C243)=0,"Batch not found","OK"))</f>
        <v/>
      </c>
    </row>
    <row r="244" spans="1:6" x14ac:dyDescent="0.3">
      <c r="A244" s="20"/>
      <c r="B244" s="17"/>
      <c r="C244" s="17"/>
      <c r="D244" s="17"/>
      <c r="E244" s="17"/>
      <c r="F244" s="18" t="str">
        <f>IF($B244="","",IF(COUNTIFS(Batches!$A:$A,$B244,Batches!$B:$B,$C244)=0,"Batch not found","OK"))</f>
        <v/>
      </c>
    </row>
    <row r="245" spans="1:6" x14ac:dyDescent="0.3">
      <c r="A245" s="20"/>
      <c r="B245" s="17"/>
      <c r="C245" s="17"/>
      <c r="D245" s="17"/>
      <c r="E245" s="17"/>
      <c r="F245" s="18" t="str">
        <f>IF($B245="","",IF(COUNTIFS(Batches!$A:$A,$B245,Batches!$B:$B,$C245)=0,"Batch not found","OK"))</f>
        <v/>
      </c>
    </row>
    <row r="246" spans="1:6" x14ac:dyDescent="0.3">
      <c r="A246" s="20"/>
      <c r="B246" s="17"/>
      <c r="C246" s="17"/>
      <c r="D246" s="17"/>
      <c r="E246" s="17"/>
      <c r="F246" s="18" t="str">
        <f>IF($B246="","",IF(COUNTIFS(Batches!$A:$A,$B246,Batches!$B:$B,$C246)=0,"Batch not found","OK"))</f>
        <v/>
      </c>
    </row>
    <row r="247" spans="1:6" x14ac:dyDescent="0.3">
      <c r="A247" s="20"/>
      <c r="B247" s="17"/>
      <c r="C247" s="17"/>
      <c r="D247" s="17"/>
      <c r="E247" s="17"/>
      <c r="F247" s="18" t="str">
        <f>IF($B247="","",IF(COUNTIFS(Batches!$A:$A,$B247,Batches!$B:$B,$C247)=0,"Batch not found","OK"))</f>
        <v/>
      </c>
    </row>
    <row r="248" spans="1:6" x14ac:dyDescent="0.3">
      <c r="A248" s="20"/>
      <c r="B248" s="17"/>
      <c r="C248" s="17"/>
      <c r="D248" s="17"/>
      <c r="E248" s="17"/>
      <c r="F248" s="18" t="str">
        <f>IF($B248="","",IF(COUNTIFS(Batches!$A:$A,$B248,Batches!$B:$B,$C248)=0,"Batch not found","OK"))</f>
        <v/>
      </c>
    </row>
    <row r="249" spans="1:6" x14ac:dyDescent="0.3">
      <c r="A249" s="20"/>
      <c r="B249" s="17"/>
      <c r="C249" s="17"/>
      <c r="D249" s="17"/>
      <c r="E249" s="17"/>
      <c r="F249" s="18" t="str">
        <f>IF($B249="","",IF(COUNTIFS(Batches!$A:$A,$B249,Batches!$B:$B,$C249)=0,"Batch not found","OK"))</f>
        <v/>
      </c>
    </row>
    <row r="250" spans="1:6" x14ac:dyDescent="0.3">
      <c r="A250" s="20"/>
      <c r="B250" s="17"/>
      <c r="C250" s="17"/>
      <c r="D250" s="17"/>
      <c r="E250" s="17"/>
      <c r="F250" s="18" t="str">
        <f>IF($B250="","",IF(COUNTIFS(Batches!$A:$A,$B250,Batches!$B:$B,$C250)=0,"Batch not found","OK"))</f>
        <v/>
      </c>
    </row>
    <row r="251" spans="1:6" x14ac:dyDescent="0.3">
      <c r="A251" s="20"/>
      <c r="B251" s="17"/>
      <c r="C251" s="17"/>
      <c r="D251" s="17"/>
      <c r="E251" s="17"/>
      <c r="F251" s="18" t="str">
        <f>IF($B251="","",IF(COUNTIFS(Batches!$A:$A,$B251,Batches!$B:$B,$C251)=0,"Batch not found","OK"))</f>
        <v/>
      </c>
    </row>
    <row r="252" spans="1:6" x14ac:dyDescent="0.3">
      <c r="A252" s="20"/>
      <c r="B252" s="17"/>
      <c r="C252" s="17"/>
      <c r="D252" s="17"/>
      <c r="E252" s="17"/>
      <c r="F252" s="18" t="str">
        <f>IF($B252="","",IF(COUNTIFS(Batches!$A:$A,$B252,Batches!$B:$B,$C252)=0,"Batch not found","OK"))</f>
        <v/>
      </c>
    </row>
    <row r="253" spans="1:6" x14ac:dyDescent="0.3">
      <c r="A253" s="20"/>
      <c r="B253" s="17"/>
      <c r="C253" s="17"/>
      <c r="D253" s="17"/>
      <c r="E253" s="17"/>
      <c r="F253" s="18" t="str">
        <f>IF($B253="","",IF(COUNTIFS(Batches!$A:$A,$B253,Batches!$B:$B,$C253)=0,"Batch not found","OK"))</f>
        <v/>
      </c>
    </row>
    <row r="254" spans="1:6" x14ac:dyDescent="0.3">
      <c r="A254" s="20"/>
      <c r="B254" s="17"/>
      <c r="C254" s="17"/>
      <c r="D254" s="17"/>
      <c r="E254" s="17"/>
      <c r="F254" s="18" t="str">
        <f>IF($B254="","",IF(COUNTIFS(Batches!$A:$A,$B254,Batches!$B:$B,$C254)=0,"Batch not found","OK"))</f>
        <v/>
      </c>
    </row>
    <row r="255" spans="1:6" x14ac:dyDescent="0.3">
      <c r="A255" s="20"/>
      <c r="B255" s="17"/>
      <c r="C255" s="17"/>
      <c r="D255" s="17"/>
      <c r="E255" s="17"/>
      <c r="F255" s="18" t="str">
        <f>IF($B255="","",IF(COUNTIFS(Batches!$A:$A,$B255,Batches!$B:$B,$C255)=0,"Batch not found","OK"))</f>
        <v/>
      </c>
    </row>
    <row r="256" spans="1:6" x14ac:dyDescent="0.3">
      <c r="A256" s="20"/>
      <c r="B256" s="17"/>
      <c r="C256" s="17"/>
      <c r="D256" s="17"/>
      <c r="E256" s="17"/>
      <c r="F256" s="18" t="str">
        <f>IF($B256="","",IF(COUNTIFS(Batches!$A:$A,$B256,Batches!$B:$B,$C256)=0,"Batch not found","OK"))</f>
        <v/>
      </c>
    </row>
    <row r="257" spans="1:6" x14ac:dyDescent="0.3">
      <c r="A257" s="20"/>
      <c r="B257" s="17"/>
      <c r="C257" s="17"/>
      <c r="D257" s="17"/>
      <c r="E257" s="17"/>
      <c r="F257" s="18" t="str">
        <f>IF($B257="","",IF(COUNTIFS(Batches!$A:$A,$B257,Batches!$B:$B,$C257)=0,"Batch not found","OK"))</f>
        <v/>
      </c>
    </row>
    <row r="258" spans="1:6" x14ac:dyDescent="0.3">
      <c r="A258" s="20"/>
      <c r="B258" s="17"/>
      <c r="C258" s="17"/>
      <c r="D258" s="17"/>
      <c r="E258" s="17"/>
      <c r="F258" s="18" t="str">
        <f>IF($B258="","",IF(COUNTIFS(Batches!$A:$A,$B258,Batches!$B:$B,$C258)=0,"Batch not found","OK"))</f>
        <v/>
      </c>
    </row>
    <row r="259" spans="1:6" x14ac:dyDescent="0.3">
      <c r="A259" s="20"/>
      <c r="B259" s="17"/>
      <c r="C259" s="17"/>
      <c r="D259" s="17"/>
      <c r="E259" s="17"/>
      <c r="F259" s="18" t="str">
        <f>IF($B259="","",IF(COUNTIFS(Batches!$A:$A,$B259,Batches!$B:$B,$C259)=0,"Batch not found","OK"))</f>
        <v/>
      </c>
    </row>
    <row r="260" spans="1:6" x14ac:dyDescent="0.3">
      <c r="A260" s="20"/>
      <c r="B260" s="17"/>
      <c r="C260" s="17"/>
      <c r="D260" s="17"/>
      <c r="E260" s="17"/>
      <c r="F260" s="18" t="str">
        <f>IF($B260="","",IF(COUNTIFS(Batches!$A:$A,$B260,Batches!$B:$B,$C260)=0,"Batch not found","OK"))</f>
        <v/>
      </c>
    </row>
    <row r="261" spans="1:6" x14ac:dyDescent="0.3">
      <c r="A261" s="20"/>
      <c r="B261" s="17"/>
      <c r="C261" s="17"/>
      <c r="D261" s="17"/>
      <c r="E261" s="17"/>
      <c r="F261" s="18" t="str">
        <f>IF($B261="","",IF(COUNTIFS(Batches!$A:$A,$B261,Batches!$B:$B,$C261)=0,"Batch not found","OK"))</f>
        <v/>
      </c>
    </row>
    <row r="262" spans="1:6" x14ac:dyDescent="0.3">
      <c r="A262" s="20"/>
      <c r="B262" s="17"/>
      <c r="C262" s="17"/>
      <c r="D262" s="17"/>
      <c r="E262" s="17"/>
      <c r="F262" s="18" t="str">
        <f>IF($B262="","",IF(COUNTIFS(Batches!$A:$A,$B262,Batches!$B:$B,$C262)=0,"Batch not found","OK"))</f>
        <v/>
      </c>
    </row>
    <row r="263" spans="1:6" x14ac:dyDescent="0.3">
      <c r="A263" s="20"/>
      <c r="B263" s="17"/>
      <c r="C263" s="17"/>
      <c r="D263" s="17"/>
      <c r="E263" s="17"/>
      <c r="F263" s="18" t="str">
        <f>IF($B263="","",IF(COUNTIFS(Batches!$A:$A,$B263,Batches!$B:$B,$C263)=0,"Batch not found","OK"))</f>
        <v/>
      </c>
    </row>
    <row r="264" spans="1:6" x14ac:dyDescent="0.3">
      <c r="A264" s="20"/>
      <c r="B264" s="17"/>
      <c r="C264" s="17"/>
      <c r="D264" s="17"/>
      <c r="E264" s="17"/>
      <c r="F264" s="18" t="str">
        <f>IF($B264="","",IF(COUNTIFS(Batches!$A:$A,$B264,Batches!$B:$B,$C264)=0,"Batch not found","OK"))</f>
        <v/>
      </c>
    </row>
    <row r="265" spans="1:6" x14ac:dyDescent="0.3">
      <c r="A265" s="20"/>
      <c r="B265" s="17"/>
      <c r="C265" s="17"/>
      <c r="D265" s="17"/>
      <c r="E265" s="17"/>
      <c r="F265" s="18" t="str">
        <f>IF($B265="","",IF(COUNTIFS(Batches!$A:$A,$B265,Batches!$B:$B,$C265)=0,"Batch not found","OK"))</f>
        <v/>
      </c>
    </row>
    <row r="266" spans="1:6" x14ac:dyDescent="0.3">
      <c r="A266" s="20"/>
      <c r="B266" s="17"/>
      <c r="C266" s="17"/>
      <c r="D266" s="17"/>
      <c r="E266" s="17"/>
      <c r="F266" s="18" t="str">
        <f>IF($B266="","",IF(COUNTIFS(Batches!$A:$A,$B266,Batches!$B:$B,$C266)=0,"Batch not found","OK"))</f>
        <v/>
      </c>
    </row>
    <row r="267" spans="1:6" x14ac:dyDescent="0.3">
      <c r="A267" s="20"/>
      <c r="B267" s="17"/>
      <c r="C267" s="17"/>
      <c r="D267" s="17"/>
      <c r="E267" s="17"/>
      <c r="F267" s="18" t="str">
        <f>IF($B267="","",IF(COUNTIFS(Batches!$A:$A,$B267,Batches!$B:$B,$C267)=0,"Batch not found","OK"))</f>
        <v/>
      </c>
    </row>
    <row r="268" spans="1:6" x14ac:dyDescent="0.3">
      <c r="A268" s="20"/>
      <c r="B268" s="17"/>
      <c r="C268" s="17"/>
      <c r="D268" s="17"/>
      <c r="E268" s="17"/>
      <c r="F268" s="18" t="str">
        <f>IF($B268="","",IF(COUNTIFS(Batches!$A:$A,$B268,Batches!$B:$B,$C268)=0,"Batch not found","OK"))</f>
        <v/>
      </c>
    </row>
    <row r="269" spans="1:6" x14ac:dyDescent="0.3">
      <c r="A269" s="20"/>
      <c r="B269" s="17"/>
      <c r="C269" s="17"/>
      <c r="D269" s="17"/>
      <c r="E269" s="17"/>
      <c r="F269" s="18" t="str">
        <f>IF($B269="","",IF(COUNTIFS(Batches!$A:$A,$B269,Batches!$B:$B,$C269)=0,"Batch not found","OK"))</f>
        <v/>
      </c>
    </row>
    <row r="270" spans="1:6" x14ac:dyDescent="0.3">
      <c r="A270" s="20"/>
      <c r="B270" s="17"/>
      <c r="C270" s="17"/>
      <c r="D270" s="17"/>
      <c r="E270" s="17"/>
      <c r="F270" s="18" t="str">
        <f>IF($B270="","",IF(COUNTIFS(Batches!$A:$A,$B270,Batches!$B:$B,$C270)=0,"Batch not found","OK"))</f>
        <v/>
      </c>
    </row>
    <row r="271" spans="1:6" x14ac:dyDescent="0.3">
      <c r="A271" s="20"/>
      <c r="B271" s="17"/>
      <c r="C271" s="17"/>
      <c r="D271" s="17"/>
      <c r="E271" s="17"/>
      <c r="F271" s="18" t="str">
        <f>IF($B271="","",IF(COUNTIFS(Batches!$A:$A,$B271,Batches!$B:$B,$C271)=0,"Batch not found","OK"))</f>
        <v/>
      </c>
    </row>
    <row r="272" spans="1:6" x14ac:dyDescent="0.3">
      <c r="A272" s="20"/>
      <c r="B272" s="17"/>
      <c r="C272" s="17"/>
      <c r="D272" s="17"/>
      <c r="E272" s="17"/>
      <c r="F272" s="18" t="str">
        <f>IF($B272="","",IF(COUNTIFS(Batches!$A:$A,$B272,Batches!$B:$B,$C272)=0,"Batch not found","OK"))</f>
        <v/>
      </c>
    </row>
    <row r="273" spans="1:6" x14ac:dyDescent="0.3">
      <c r="A273" s="20"/>
      <c r="B273" s="17"/>
      <c r="C273" s="17"/>
      <c r="D273" s="17"/>
      <c r="E273" s="17"/>
      <c r="F273" s="18" t="str">
        <f>IF($B273="","",IF(COUNTIFS(Batches!$A:$A,$B273,Batches!$B:$B,$C273)=0,"Batch not found","OK"))</f>
        <v/>
      </c>
    </row>
    <row r="274" spans="1:6" x14ac:dyDescent="0.3">
      <c r="A274" s="20"/>
      <c r="B274" s="17"/>
      <c r="C274" s="17"/>
      <c r="D274" s="17"/>
      <c r="E274" s="17"/>
      <c r="F274" s="18" t="str">
        <f>IF($B274="","",IF(COUNTIFS(Batches!$A:$A,$B274,Batches!$B:$B,$C274)=0,"Batch not found","OK"))</f>
        <v/>
      </c>
    </row>
    <row r="275" spans="1:6" x14ac:dyDescent="0.3">
      <c r="A275" s="20"/>
      <c r="B275" s="17"/>
      <c r="C275" s="17"/>
      <c r="D275" s="17"/>
      <c r="E275" s="17"/>
      <c r="F275" s="18" t="str">
        <f>IF($B275="","",IF(COUNTIFS(Batches!$A:$A,$B275,Batches!$B:$B,$C275)=0,"Batch not found","OK"))</f>
        <v/>
      </c>
    </row>
    <row r="276" spans="1:6" x14ac:dyDescent="0.3">
      <c r="A276" s="20"/>
      <c r="B276" s="17"/>
      <c r="C276" s="17"/>
      <c r="D276" s="17"/>
      <c r="E276" s="17"/>
      <c r="F276" s="18" t="str">
        <f>IF($B276="","",IF(COUNTIFS(Batches!$A:$A,$B276,Batches!$B:$B,$C276)=0,"Batch not found","OK"))</f>
        <v/>
      </c>
    </row>
    <row r="277" spans="1:6" x14ac:dyDescent="0.3">
      <c r="A277" s="20"/>
      <c r="B277" s="17"/>
      <c r="C277" s="17"/>
      <c r="D277" s="17"/>
      <c r="E277" s="17"/>
      <c r="F277" s="18" t="str">
        <f>IF($B277="","",IF(COUNTIFS(Batches!$A:$A,$B277,Batches!$B:$B,$C277)=0,"Batch not found","OK"))</f>
        <v/>
      </c>
    </row>
    <row r="278" spans="1:6" x14ac:dyDescent="0.3">
      <c r="A278" s="20"/>
      <c r="B278" s="17"/>
      <c r="C278" s="17"/>
      <c r="D278" s="17"/>
      <c r="E278" s="17"/>
      <c r="F278" s="18" t="str">
        <f>IF($B278="","",IF(COUNTIFS(Batches!$A:$A,$B278,Batches!$B:$B,$C278)=0,"Batch not found","OK"))</f>
        <v/>
      </c>
    </row>
    <row r="279" spans="1:6" x14ac:dyDescent="0.3">
      <c r="A279" s="20"/>
      <c r="B279" s="17"/>
      <c r="C279" s="17"/>
      <c r="D279" s="17"/>
      <c r="E279" s="17"/>
      <c r="F279" s="18" t="str">
        <f>IF($B279="","",IF(COUNTIFS(Batches!$A:$A,$B279,Batches!$B:$B,$C279)=0,"Batch not found","OK"))</f>
        <v/>
      </c>
    </row>
    <row r="280" spans="1:6" x14ac:dyDescent="0.3">
      <c r="A280" s="20"/>
      <c r="B280" s="17"/>
      <c r="C280" s="17"/>
      <c r="D280" s="17"/>
      <c r="E280" s="17"/>
      <c r="F280" s="18" t="str">
        <f>IF($B280="","",IF(COUNTIFS(Batches!$A:$A,$B280,Batches!$B:$B,$C280)=0,"Batch not found","OK"))</f>
        <v/>
      </c>
    </row>
    <row r="281" spans="1:6" x14ac:dyDescent="0.3">
      <c r="A281" s="20"/>
      <c r="B281" s="17"/>
      <c r="C281" s="17"/>
      <c r="D281" s="17"/>
      <c r="E281" s="17"/>
      <c r="F281" s="18" t="str">
        <f>IF($B281="","",IF(COUNTIFS(Batches!$A:$A,$B281,Batches!$B:$B,$C281)=0,"Batch not found","OK"))</f>
        <v/>
      </c>
    </row>
    <row r="282" spans="1:6" x14ac:dyDescent="0.3">
      <c r="A282" s="20"/>
      <c r="B282" s="17"/>
      <c r="C282" s="17"/>
      <c r="D282" s="17"/>
      <c r="E282" s="17"/>
      <c r="F282" s="18" t="str">
        <f>IF($B282="","",IF(COUNTIFS(Batches!$A:$A,$B282,Batches!$B:$B,$C282)=0,"Batch not found","OK"))</f>
        <v/>
      </c>
    </row>
    <row r="283" spans="1:6" x14ac:dyDescent="0.3">
      <c r="A283" s="20"/>
      <c r="B283" s="17"/>
      <c r="C283" s="17"/>
      <c r="D283" s="17"/>
      <c r="E283" s="17"/>
      <c r="F283" s="18" t="str">
        <f>IF($B283="","",IF(COUNTIFS(Batches!$A:$A,$B283,Batches!$B:$B,$C283)=0,"Batch not found","OK"))</f>
        <v/>
      </c>
    </row>
    <row r="284" spans="1:6" x14ac:dyDescent="0.3">
      <c r="A284" s="20"/>
      <c r="B284" s="17"/>
      <c r="C284" s="17"/>
      <c r="D284" s="17"/>
      <c r="E284" s="17"/>
      <c r="F284" s="18" t="str">
        <f>IF($B284="","",IF(COUNTIFS(Batches!$A:$A,$B284,Batches!$B:$B,$C284)=0,"Batch not found","OK"))</f>
        <v/>
      </c>
    </row>
    <row r="285" spans="1:6" x14ac:dyDescent="0.3">
      <c r="A285" s="20"/>
      <c r="B285" s="17"/>
      <c r="C285" s="17"/>
      <c r="D285" s="17"/>
      <c r="E285" s="17"/>
      <c r="F285" s="18" t="str">
        <f>IF($B285="","",IF(COUNTIFS(Batches!$A:$A,$B285,Batches!$B:$B,$C285)=0,"Batch not found","OK"))</f>
        <v/>
      </c>
    </row>
    <row r="286" spans="1:6" x14ac:dyDescent="0.3">
      <c r="A286" s="20"/>
      <c r="B286" s="17"/>
      <c r="C286" s="17"/>
      <c r="D286" s="17"/>
      <c r="E286" s="17"/>
      <c r="F286" s="18" t="str">
        <f>IF($B286="","",IF(COUNTIFS(Batches!$A:$A,$B286,Batches!$B:$B,$C286)=0,"Batch not found","OK"))</f>
        <v/>
      </c>
    </row>
    <row r="287" spans="1:6" x14ac:dyDescent="0.3">
      <c r="A287" s="20"/>
      <c r="B287" s="17"/>
      <c r="C287" s="17"/>
      <c r="D287" s="17"/>
      <c r="E287" s="17"/>
      <c r="F287" s="18" t="str">
        <f>IF($B287="","",IF(COUNTIFS(Batches!$A:$A,$B287,Batches!$B:$B,$C287)=0,"Batch not found","OK"))</f>
        <v/>
      </c>
    </row>
    <row r="288" spans="1:6" x14ac:dyDescent="0.3">
      <c r="A288" s="20"/>
      <c r="B288" s="17"/>
      <c r="C288" s="17"/>
      <c r="D288" s="17"/>
      <c r="E288" s="17"/>
      <c r="F288" s="18" t="str">
        <f>IF($B288="","",IF(COUNTIFS(Batches!$A:$A,$B288,Batches!$B:$B,$C288)=0,"Batch not found","OK"))</f>
        <v/>
      </c>
    </row>
    <row r="289" spans="1:6" x14ac:dyDescent="0.3">
      <c r="A289" s="20"/>
      <c r="B289" s="17"/>
      <c r="C289" s="17"/>
      <c r="D289" s="17"/>
      <c r="E289" s="17"/>
      <c r="F289" s="18" t="str">
        <f>IF($B289="","",IF(COUNTIFS(Batches!$A:$A,$B289,Batches!$B:$B,$C289)=0,"Batch not found","OK"))</f>
        <v/>
      </c>
    </row>
    <row r="290" spans="1:6" x14ac:dyDescent="0.3">
      <c r="A290" s="20"/>
      <c r="B290" s="17"/>
      <c r="C290" s="17"/>
      <c r="D290" s="17"/>
      <c r="E290" s="17"/>
      <c r="F290" s="18" t="str">
        <f>IF($B290="","",IF(COUNTIFS(Batches!$A:$A,$B290,Batches!$B:$B,$C290)=0,"Batch not found","OK"))</f>
        <v/>
      </c>
    </row>
    <row r="291" spans="1:6" x14ac:dyDescent="0.3">
      <c r="A291" s="20"/>
      <c r="B291" s="17"/>
      <c r="C291" s="17"/>
      <c r="D291" s="17"/>
      <c r="E291" s="17"/>
      <c r="F291" s="18" t="str">
        <f>IF($B291="","",IF(COUNTIFS(Batches!$A:$A,$B291,Batches!$B:$B,$C291)=0,"Batch not found","OK"))</f>
        <v/>
      </c>
    </row>
    <row r="292" spans="1:6" x14ac:dyDescent="0.3">
      <c r="A292" s="20"/>
      <c r="B292" s="17"/>
      <c r="C292" s="17"/>
      <c r="D292" s="17"/>
      <c r="E292" s="17"/>
      <c r="F292" s="18" t="str">
        <f>IF($B292="","",IF(COUNTIFS(Batches!$A:$A,$B292,Batches!$B:$B,$C292)=0,"Batch not found","OK"))</f>
        <v/>
      </c>
    </row>
    <row r="293" spans="1:6" x14ac:dyDescent="0.3">
      <c r="A293" s="20"/>
      <c r="B293" s="17"/>
      <c r="C293" s="17"/>
      <c r="D293" s="17"/>
      <c r="E293" s="17"/>
      <c r="F293" s="18" t="str">
        <f>IF($B293="","",IF(COUNTIFS(Batches!$A:$A,$B293,Batches!$B:$B,$C293)=0,"Batch not found","OK"))</f>
        <v/>
      </c>
    </row>
    <row r="294" spans="1:6" x14ac:dyDescent="0.3">
      <c r="A294" s="20"/>
      <c r="B294" s="17"/>
      <c r="C294" s="17"/>
      <c r="D294" s="17"/>
      <c r="E294" s="17"/>
      <c r="F294" s="18" t="str">
        <f>IF($B294="","",IF(COUNTIFS(Batches!$A:$A,$B294,Batches!$B:$B,$C294)=0,"Batch not found","OK"))</f>
        <v/>
      </c>
    </row>
    <row r="295" spans="1:6" x14ac:dyDescent="0.3">
      <c r="A295" s="20"/>
      <c r="B295" s="17"/>
      <c r="C295" s="17"/>
      <c r="D295" s="17"/>
      <c r="E295" s="17"/>
      <c r="F295" s="18" t="str">
        <f>IF($B295="","",IF(COUNTIFS(Batches!$A:$A,$B295,Batches!$B:$B,$C295)=0,"Batch not found","OK"))</f>
        <v/>
      </c>
    </row>
    <row r="296" spans="1:6" x14ac:dyDescent="0.3">
      <c r="A296" s="20"/>
      <c r="B296" s="17"/>
      <c r="C296" s="17"/>
      <c r="D296" s="17"/>
      <c r="E296" s="17"/>
      <c r="F296" s="18" t="str">
        <f>IF($B296="","",IF(COUNTIFS(Batches!$A:$A,$B296,Batches!$B:$B,$C296)=0,"Batch not found","OK"))</f>
        <v/>
      </c>
    </row>
    <row r="297" spans="1:6" x14ac:dyDescent="0.3">
      <c r="A297" s="20"/>
      <c r="B297" s="17"/>
      <c r="C297" s="17"/>
      <c r="D297" s="17"/>
      <c r="E297" s="17"/>
      <c r="F297" s="18" t="str">
        <f>IF($B297="","",IF(COUNTIFS(Batches!$A:$A,$B297,Batches!$B:$B,$C297)=0,"Batch not found","OK"))</f>
        <v/>
      </c>
    </row>
    <row r="298" spans="1:6" x14ac:dyDescent="0.3">
      <c r="A298" s="20"/>
      <c r="B298" s="17"/>
      <c r="C298" s="17"/>
      <c r="D298" s="17"/>
      <c r="E298" s="17"/>
      <c r="F298" s="18" t="str">
        <f>IF($B298="","",IF(COUNTIFS(Batches!$A:$A,$B298,Batches!$B:$B,$C298)=0,"Batch not found","OK"))</f>
        <v/>
      </c>
    </row>
    <row r="299" spans="1:6" x14ac:dyDescent="0.3">
      <c r="A299" s="20"/>
      <c r="B299" s="17"/>
      <c r="C299" s="17"/>
      <c r="D299" s="17"/>
      <c r="E299" s="17"/>
      <c r="F299" s="18" t="str">
        <f>IF($B299="","",IF(COUNTIFS(Batches!$A:$A,$B299,Batches!$B:$B,$C299)=0,"Batch not found","OK"))</f>
        <v/>
      </c>
    </row>
    <row r="300" spans="1:6" x14ac:dyDescent="0.3">
      <c r="A300" s="20"/>
      <c r="B300" s="17"/>
      <c r="C300" s="17"/>
      <c r="D300" s="17"/>
      <c r="E300" s="17"/>
      <c r="F300" s="18" t="str">
        <f>IF($B300="","",IF(COUNTIFS(Batches!$A:$A,$B300,Batches!$B:$B,$C300)=0,"Batch not found","OK"))</f>
        <v/>
      </c>
    </row>
    <row r="301" spans="1:6" x14ac:dyDescent="0.3">
      <c r="A301" s="20"/>
      <c r="B301" s="17"/>
      <c r="C301" s="17"/>
      <c r="D301" s="17"/>
      <c r="E301" s="17"/>
      <c r="F301" s="18" t="str">
        <f>IF($B301="","",IF(COUNTIFS(Batches!$A:$A,$B301,Batches!$B:$B,$C301)=0,"Batch not found","OK"))</f>
        <v/>
      </c>
    </row>
    <row r="302" spans="1:6" x14ac:dyDescent="0.3">
      <c r="A302" s="20"/>
      <c r="B302" s="17"/>
      <c r="C302" s="17"/>
      <c r="D302" s="17"/>
      <c r="E302" s="17"/>
      <c r="F302" s="18" t="str">
        <f>IF($B302="","",IF(COUNTIFS(Batches!$A:$A,$B302,Batches!$B:$B,$C302)=0,"Batch not found","OK"))</f>
        <v/>
      </c>
    </row>
    <row r="303" spans="1:6" x14ac:dyDescent="0.3">
      <c r="A303" s="20"/>
      <c r="B303" s="17"/>
      <c r="C303" s="17"/>
      <c r="D303" s="17"/>
      <c r="E303" s="17"/>
      <c r="F303" s="18" t="str">
        <f>IF($B303="","",IF(COUNTIFS(Batches!$A:$A,$B303,Batches!$B:$B,$C303)=0,"Batch not found","OK"))</f>
        <v/>
      </c>
    </row>
    <row r="304" spans="1:6" x14ac:dyDescent="0.3">
      <c r="A304" s="20"/>
      <c r="B304" s="17"/>
      <c r="C304" s="17"/>
      <c r="D304" s="17"/>
      <c r="E304" s="17"/>
      <c r="F304" s="18" t="str">
        <f>IF($B304="","",IF(COUNTIFS(Batches!$A:$A,$B304,Batches!$B:$B,$C304)=0,"Batch not found","OK"))</f>
        <v/>
      </c>
    </row>
    <row r="305" spans="1:6" x14ac:dyDescent="0.3">
      <c r="A305" s="20"/>
      <c r="B305" s="17"/>
      <c r="C305" s="17"/>
      <c r="D305" s="17"/>
      <c r="E305" s="17"/>
      <c r="F305" s="18" t="str">
        <f>IF($B305="","",IF(COUNTIFS(Batches!$A:$A,$B305,Batches!$B:$B,$C305)=0,"Batch not found","OK"))</f>
        <v/>
      </c>
    </row>
    <row r="306" spans="1:6" x14ac:dyDescent="0.3">
      <c r="A306" s="20"/>
      <c r="B306" s="17"/>
      <c r="C306" s="17"/>
      <c r="D306" s="17"/>
      <c r="E306" s="17"/>
      <c r="F306" s="18" t="str">
        <f>IF($B306="","",IF(COUNTIFS(Batches!$A:$A,$B306,Batches!$B:$B,$C306)=0,"Batch not found","OK"))</f>
        <v/>
      </c>
    </row>
    <row r="307" spans="1:6" x14ac:dyDescent="0.3">
      <c r="A307" s="20"/>
      <c r="B307" s="17"/>
      <c r="C307" s="17"/>
      <c r="D307" s="17"/>
      <c r="E307" s="17"/>
      <c r="F307" s="18" t="str">
        <f>IF($B307="","",IF(COUNTIFS(Batches!$A:$A,$B307,Batches!$B:$B,$C307)=0,"Batch not found","OK"))</f>
        <v/>
      </c>
    </row>
    <row r="308" spans="1:6" x14ac:dyDescent="0.3">
      <c r="A308" s="20"/>
      <c r="B308" s="17"/>
      <c r="C308" s="17"/>
      <c r="D308" s="17"/>
      <c r="E308" s="17"/>
      <c r="F308" s="18" t="str">
        <f>IF($B308="","",IF(COUNTIFS(Batches!$A:$A,$B308,Batches!$B:$B,$C308)=0,"Batch not found","OK"))</f>
        <v/>
      </c>
    </row>
    <row r="309" spans="1:6" x14ac:dyDescent="0.3">
      <c r="A309" s="20"/>
      <c r="B309" s="17"/>
      <c r="C309" s="17"/>
      <c r="D309" s="17"/>
      <c r="E309" s="17"/>
      <c r="F309" s="18" t="str">
        <f>IF($B309="","",IF(COUNTIFS(Batches!$A:$A,$B309,Batches!$B:$B,$C309)=0,"Batch not found","OK"))</f>
        <v/>
      </c>
    </row>
    <row r="310" spans="1:6" x14ac:dyDescent="0.3">
      <c r="A310" s="20"/>
      <c r="B310" s="17"/>
      <c r="C310" s="17"/>
      <c r="D310" s="17"/>
      <c r="E310" s="17"/>
      <c r="F310" s="18" t="str">
        <f>IF($B310="","",IF(COUNTIFS(Batches!$A:$A,$B310,Batches!$B:$B,$C310)=0,"Batch not found","OK"))</f>
        <v/>
      </c>
    </row>
    <row r="311" spans="1:6" x14ac:dyDescent="0.3">
      <c r="A311" s="20"/>
      <c r="B311" s="17"/>
      <c r="C311" s="17"/>
      <c r="D311" s="17"/>
      <c r="E311" s="17"/>
      <c r="F311" s="18" t="str">
        <f>IF($B311="","",IF(COUNTIFS(Batches!$A:$A,$B311,Batches!$B:$B,$C311)=0,"Batch not found","OK"))</f>
        <v/>
      </c>
    </row>
    <row r="312" spans="1:6" x14ac:dyDescent="0.3">
      <c r="A312" s="20"/>
      <c r="B312" s="17"/>
      <c r="C312" s="17"/>
      <c r="D312" s="17"/>
      <c r="E312" s="17"/>
      <c r="F312" s="18" t="str">
        <f>IF($B312="","",IF(COUNTIFS(Batches!$A:$A,$B312,Batches!$B:$B,$C312)=0,"Batch not found","OK"))</f>
        <v/>
      </c>
    </row>
    <row r="313" spans="1:6" x14ac:dyDescent="0.3">
      <c r="A313" s="20"/>
      <c r="B313" s="17"/>
      <c r="C313" s="17"/>
      <c r="D313" s="17"/>
      <c r="E313" s="17"/>
      <c r="F313" s="18" t="str">
        <f>IF($B313="","",IF(COUNTIFS(Batches!$A:$A,$B313,Batches!$B:$B,$C313)=0,"Batch not found","OK"))</f>
        <v/>
      </c>
    </row>
    <row r="314" spans="1:6" x14ac:dyDescent="0.3">
      <c r="A314" s="20"/>
      <c r="B314" s="17"/>
      <c r="C314" s="17"/>
      <c r="D314" s="17"/>
      <c r="E314" s="17"/>
      <c r="F314" s="18" t="str">
        <f>IF($B314="","",IF(COUNTIFS(Batches!$A:$A,$B314,Batches!$B:$B,$C314)=0,"Batch not found","OK"))</f>
        <v/>
      </c>
    </row>
    <row r="315" spans="1:6" x14ac:dyDescent="0.3">
      <c r="A315" s="20"/>
      <c r="B315" s="17"/>
      <c r="C315" s="17"/>
      <c r="D315" s="17"/>
      <c r="E315" s="17"/>
      <c r="F315" s="18" t="str">
        <f>IF($B315="","",IF(COUNTIFS(Batches!$A:$A,$B315,Batches!$B:$B,$C315)=0,"Batch not found","OK"))</f>
        <v/>
      </c>
    </row>
    <row r="316" spans="1:6" x14ac:dyDescent="0.3">
      <c r="A316" s="20"/>
      <c r="B316" s="17"/>
      <c r="C316" s="17"/>
      <c r="D316" s="17"/>
      <c r="E316" s="17"/>
      <c r="F316" s="18" t="str">
        <f>IF($B316="","",IF(COUNTIFS(Batches!$A:$A,$B316,Batches!$B:$B,$C316)=0,"Batch not found","OK"))</f>
        <v/>
      </c>
    </row>
    <row r="317" spans="1:6" x14ac:dyDescent="0.3">
      <c r="A317" s="20"/>
      <c r="B317" s="17"/>
      <c r="C317" s="17"/>
      <c r="D317" s="17"/>
      <c r="E317" s="17"/>
      <c r="F317" s="18" t="str">
        <f>IF($B317="","",IF(COUNTIFS(Batches!$A:$A,$B317,Batches!$B:$B,$C317)=0,"Batch not found","OK"))</f>
        <v/>
      </c>
    </row>
    <row r="318" spans="1:6" x14ac:dyDescent="0.3">
      <c r="A318" s="20"/>
      <c r="B318" s="17"/>
      <c r="C318" s="17"/>
      <c r="D318" s="17"/>
      <c r="E318" s="17"/>
      <c r="F318" s="18" t="str">
        <f>IF($B318="","",IF(COUNTIFS(Batches!$A:$A,$B318,Batches!$B:$B,$C318)=0,"Batch not found","OK"))</f>
        <v/>
      </c>
    </row>
    <row r="319" spans="1:6" x14ac:dyDescent="0.3">
      <c r="A319" s="20"/>
      <c r="B319" s="17"/>
      <c r="C319" s="17"/>
      <c r="D319" s="17"/>
      <c r="E319" s="17"/>
      <c r="F319" s="18" t="str">
        <f>IF($B319="","",IF(COUNTIFS(Batches!$A:$A,$B319,Batches!$B:$B,$C319)=0,"Batch not found","OK"))</f>
        <v/>
      </c>
    </row>
    <row r="320" spans="1:6" x14ac:dyDescent="0.3">
      <c r="A320" s="20"/>
      <c r="B320" s="17"/>
      <c r="C320" s="17"/>
      <c r="D320" s="17"/>
      <c r="E320" s="17"/>
      <c r="F320" s="18" t="str">
        <f>IF($B320="","",IF(COUNTIFS(Batches!$A:$A,$B320,Batches!$B:$B,$C320)=0,"Batch not found","OK"))</f>
        <v/>
      </c>
    </row>
    <row r="321" spans="1:6" x14ac:dyDescent="0.3">
      <c r="A321" s="20"/>
      <c r="B321" s="17"/>
      <c r="C321" s="17"/>
      <c r="D321" s="17"/>
      <c r="E321" s="17"/>
      <c r="F321" s="18" t="str">
        <f>IF($B321="","",IF(COUNTIFS(Batches!$A:$A,$B321,Batches!$B:$B,$C321)=0,"Batch not found","OK"))</f>
        <v/>
      </c>
    </row>
    <row r="322" spans="1:6" x14ac:dyDescent="0.3">
      <c r="A322" s="20"/>
      <c r="B322" s="17"/>
      <c r="C322" s="17"/>
      <c r="D322" s="17"/>
      <c r="E322" s="17"/>
      <c r="F322" s="18" t="str">
        <f>IF($B322="","",IF(COUNTIFS(Batches!$A:$A,$B322,Batches!$B:$B,$C322)=0,"Batch not found","OK"))</f>
        <v/>
      </c>
    </row>
    <row r="323" spans="1:6" x14ac:dyDescent="0.3">
      <c r="A323" s="20"/>
      <c r="B323" s="17"/>
      <c r="C323" s="17"/>
      <c r="D323" s="17"/>
      <c r="E323" s="17"/>
      <c r="F323" s="18" t="str">
        <f>IF($B323="","",IF(COUNTIFS(Batches!$A:$A,$B323,Batches!$B:$B,$C323)=0,"Batch not found","OK"))</f>
        <v/>
      </c>
    </row>
    <row r="324" spans="1:6" x14ac:dyDescent="0.3">
      <c r="A324" s="20"/>
      <c r="B324" s="17"/>
      <c r="C324" s="17"/>
      <c r="D324" s="17"/>
      <c r="E324" s="17"/>
      <c r="F324" s="18" t="str">
        <f>IF($B324="","",IF(COUNTIFS(Batches!$A:$A,$B324,Batches!$B:$B,$C324)=0,"Batch not found","OK"))</f>
        <v/>
      </c>
    </row>
    <row r="325" spans="1:6" x14ac:dyDescent="0.3">
      <c r="A325" s="20"/>
      <c r="B325" s="17"/>
      <c r="C325" s="17"/>
      <c r="D325" s="17"/>
      <c r="E325" s="17"/>
      <c r="F325" s="18" t="str">
        <f>IF($B325="","",IF(COUNTIFS(Batches!$A:$A,$B325,Batches!$B:$B,$C325)=0,"Batch not found","OK"))</f>
        <v/>
      </c>
    </row>
    <row r="326" spans="1:6" x14ac:dyDescent="0.3">
      <c r="A326" s="20"/>
      <c r="B326" s="17"/>
      <c r="C326" s="17"/>
      <c r="D326" s="17"/>
      <c r="E326" s="17"/>
      <c r="F326" s="18" t="str">
        <f>IF($B326="","",IF(COUNTIFS(Batches!$A:$A,$B326,Batches!$B:$B,$C326)=0,"Batch not found","OK"))</f>
        <v/>
      </c>
    </row>
    <row r="327" spans="1:6" x14ac:dyDescent="0.3">
      <c r="A327" s="20"/>
      <c r="B327" s="17"/>
      <c r="C327" s="17"/>
      <c r="D327" s="17"/>
      <c r="E327" s="17"/>
      <c r="F327" s="18" t="str">
        <f>IF($B327="","",IF(COUNTIFS(Batches!$A:$A,$B327,Batches!$B:$B,$C327)=0,"Batch not found","OK"))</f>
        <v/>
      </c>
    </row>
    <row r="328" spans="1:6" x14ac:dyDescent="0.3">
      <c r="A328" s="20"/>
      <c r="B328" s="17"/>
      <c r="C328" s="17"/>
      <c r="D328" s="17"/>
      <c r="E328" s="17"/>
      <c r="F328" s="18" t="str">
        <f>IF($B328="","",IF(COUNTIFS(Batches!$A:$A,$B328,Batches!$B:$B,$C328)=0,"Batch not found","OK"))</f>
        <v/>
      </c>
    </row>
    <row r="329" spans="1:6" x14ac:dyDescent="0.3">
      <c r="A329" s="20"/>
      <c r="B329" s="17"/>
      <c r="C329" s="17"/>
      <c r="D329" s="17"/>
      <c r="E329" s="17"/>
      <c r="F329" s="18" t="str">
        <f>IF($B329="","",IF(COUNTIFS(Batches!$A:$A,$B329,Batches!$B:$B,$C329)=0,"Batch not found","OK"))</f>
        <v/>
      </c>
    </row>
    <row r="330" spans="1:6" x14ac:dyDescent="0.3">
      <c r="A330" s="20"/>
      <c r="B330" s="17"/>
      <c r="C330" s="17"/>
      <c r="D330" s="17"/>
      <c r="E330" s="17"/>
      <c r="F330" s="18" t="str">
        <f>IF($B330="","",IF(COUNTIFS(Batches!$A:$A,$B330,Batches!$B:$B,$C330)=0,"Batch not found","OK"))</f>
        <v/>
      </c>
    </row>
    <row r="331" spans="1:6" x14ac:dyDescent="0.3">
      <c r="A331" s="20"/>
      <c r="B331" s="17"/>
      <c r="C331" s="17"/>
      <c r="D331" s="17"/>
      <c r="E331" s="17"/>
      <c r="F331" s="18" t="str">
        <f>IF($B331="","",IF(COUNTIFS(Batches!$A:$A,$B331,Batches!$B:$B,$C331)=0,"Batch not found","OK"))</f>
        <v/>
      </c>
    </row>
    <row r="332" spans="1:6" x14ac:dyDescent="0.3">
      <c r="A332" s="20"/>
      <c r="B332" s="17"/>
      <c r="C332" s="17"/>
      <c r="D332" s="17"/>
      <c r="E332" s="17"/>
      <c r="F332" s="18" t="str">
        <f>IF($B332="","",IF(COUNTIFS(Batches!$A:$A,$B332,Batches!$B:$B,$C332)=0,"Batch not found","OK"))</f>
        <v/>
      </c>
    </row>
    <row r="333" spans="1:6" x14ac:dyDescent="0.3">
      <c r="A333" s="20"/>
      <c r="B333" s="17"/>
      <c r="C333" s="17"/>
      <c r="D333" s="17"/>
      <c r="E333" s="17"/>
      <c r="F333" s="18" t="str">
        <f>IF($B333="","",IF(COUNTIFS(Batches!$A:$A,$B333,Batches!$B:$B,$C333)=0,"Batch not found","OK"))</f>
        <v/>
      </c>
    </row>
    <row r="334" spans="1:6" x14ac:dyDescent="0.3">
      <c r="A334" s="20"/>
      <c r="B334" s="17"/>
      <c r="C334" s="17"/>
      <c r="D334" s="17"/>
      <c r="E334" s="17"/>
      <c r="F334" s="18" t="str">
        <f>IF($B334="","",IF(COUNTIFS(Batches!$A:$A,$B334,Batches!$B:$B,$C334)=0,"Batch not found","OK"))</f>
        <v/>
      </c>
    </row>
    <row r="335" spans="1:6" x14ac:dyDescent="0.3">
      <c r="A335" s="20"/>
      <c r="B335" s="17"/>
      <c r="C335" s="17"/>
      <c r="D335" s="17"/>
      <c r="E335" s="17"/>
      <c r="F335" s="18" t="str">
        <f>IF($B335="","",IF(COUNTIFS(Batches!$A:$A,$B335,Batches!$B:$B,$C335)=0,"Batch not found","OK"))</f>
        <v/>
      </c>
    </row>
    <row r="336" spans="1:6" x14ac:dyDescent="0.3">
      <c r="A336" s="20"/>
      <c r="B336" s="17"/>
      <c r="C336" s="17"/>
      <c r="D336" s="17"/>
      <c r="E336" s="17"/>
      <c r="F336" s="18" t="str">
        <f>IF($B336="","",IF(COUNTIFS(Batches!$A:$A,$B336,Batches!$B:$B,$C336)=0,"Batch not found","OK"))</f>
        <v/>
      </c>
    </row>
    <row r="337" spans="1:6" x14ac:dyDescent="0.3">
      <c r="A337" s="20"/>
      <c r="B337" s="17"/>
      <c r="C337" s="17"/>
      <c r="D337" s="17"/>
      <c r="E337" s="17"/>
      <c r="F337" s="18" t="str">
        <f>IF($B337="","",IF(COUNTIFS(Batches!$A:$A,$B337,Batches!$B:$B,$C337)=0,"Batch not found","OK"))</f>
        <v/>
      </c>
    </row>
    <row r="338" spans="1:6" x14ac:dyDescent="0.3">
      <c r="A338" s="20"/>
      <c r="B338" s="17"/>
      <c r="C338" s="17"/>
      <c r="D338" s="17"/>
      <c r="E338" s="17"/>
      <c r="F338" s="18" t="str">
        <f>IF($B338="","",IF(COUNTIFS(Batches!$A:$A,$B338,Batches!$B:$B,$C338)=0,"Batch not found","OK"))</f>
        <v/>
      </c>
    </row>
    <row r="339" spans="1:6" x14ac:dyDescent="0.3">
      <c r="A339" s="20"/>
      <c r="B339" s="17"/>
      <c r="C339" s="17"/>
      <c r="D339" s="17"/>
      <c r="E339" s="17"/>
      <c r="F339" s="18" t="str">
        <f>IF($B339="","",IF(COUNTIFS(Batches!$A:$A,$B339,Batches!$B:$B,$C339)=0,"Batch not found","OK"))</f>
        <v/>
      </c>
    </row>
    <row r="340" spans="1:6" x14ac:dyDescent="0.3">
      <c r="A340" s="20"/>
      <c r="B340" s="17"/>
      <c r="C340" s="17"/>
      <c r="D340" s="17"/>
      <c r="E340" s="17"/>
      <c r="F340" s="18" t="str">
        <f>IF($B340="","",IF(COUNTIFS(Batches!$A:$A,$B340,Batches!$B:$B,$C340)=0,"Batch not found","OK"))</f>
        <v/>
      </c>
    </row>
    <row r="341" spans="1:6" x14ac:dyDescent="0.3">
      <c r="A341" s="20"/>
      <c r="B341" s="17"/>
      <c r="C341" s="17"/>
      <c r="D341" s="17"/>
      <c r="E341" s="17"/>
      <c r="F341" s="18" t="str">
        <f>IF($B341="","",IF(COUNTIFS(Batches!$A:$A,$B341,Batches!$B:$B,$C341)=0,"Batch not found","OK"))</f>
        <v/>
      </c>
    </row>
    <row r="342" spans="1:6" x14ac:dyDescent="0.3">
      <c r="A342" s="20"/>
      <c r="B342" s="17"/>
      <c r="C342" s="17"/>
      <c r="D342" s="17"/>
      <c r="E342" s="17"/>
      <c r="F342" s="18" t="str">
        <f>IF($B342="","",IF(COUNTIFS(Batches!$A:$A,$B342,Batches!$B:$B,$C342)=0,"Batch not found","OK"))</f>
        <v/>
      </c>
    </row>
    <row r="343" spans="1:6" x14ac:dyDescent="0.3">
      <c r="A343" s="20"/>
      <c r="B343" s="17"/>
      <c r="C343" s="17"/>
      <c r="D343" s="17"/>
      <c r="E343" s="17"/>
      <c r="F343" s="18" t="str">
        <f>IF($B343="","",IF(COUNTIFS(Batches!$A:$A,$B343,Batches!$B:$B,$C343)=0,"Batch not found","OK"))</f>
        <v/>
      </c>
    </row>
    <row r="344" spans="1:6" x14ac:dyDescent="0.3">
      <c r="A344" s="20"/>
      <c r="B344" s="17"/>
      <c r="C344" s="17"/>
      <c r="D344" s="17"/>
      <c r="E344" s="17"/>
      <c r="F344" s="18" t="str">
        <f>IF($B344="","",IF(COUNTIFS(Batches!$A:$A,$B344,Batches!$B:$B,$C344)=0,"Batch not found","OK"))</f>
        <v/>
      </c>
    </row>
    <row r="345" spans="1:6" x14ac:dyDescent="0.3">
      <c r="A345" s="20"/>
      <c r="B345" s="17"/>
      <c r="C345" s="17"/>
      <c r="D345" s="17"/>
      <c r="E345" s="17"/>
      <c r="F345" s="18" t="str">
        <f>IF($B345="","",IF(COUNTIFS(Batches!$A:$A,$B345,Batches!$B:$B,$C345)=0,"Batch not found","OK"))</f>
        <v/>
      </c>
    </row>
    <row r="346" spans="1:6" x14ac:dyDescent="0.3">
      <c r="A346" s="20"/>
      <c r="B346" s="17"/>
      <c r="C346" s="17"/>
      <c r="D346" s="17"/>
      <c r="E346" s="17"/>
      <c r="F346" s="18" t="str">
        <f>IF($B346="","",IF(COUNTIFS(Batches!$A:$A,$B346,Batches!$B:$B,$C346)=0,"Batch not found","OK"))</f>
        <v/>
      </c>
    </row>
    <row r="347" spans="1:6" x14ac:dyDescent="0.3">
      <c r="A347" s="20"/>
      <c r="B347" s="17"/>
      <c r="C347" s="17"/>
      <c r="D347" s="17"/>
      <c r="E347" s="17"/>
      <c r="F347" s="18" t="str">
        <f>IF($B347="","",IF(COUNTIFS(Batches!$A:$A,$B347,Batches!$B:$B,$C347)=0,"Batch not found","OK"))</f>
        <v/>
      </c>
    </row>
    <row r="348" spans="1:6" x14ac:dyDescent="0.3">
      <c r="A348" s="20"/>
      <c r="B348" s="17"/>
      <c r="C348" s="17"/>
      <c r="D348" s="17"/>
      <c r="E348" s="17"/>
      <c r="F348" s="18" t="str">
        <f>IF($B348="","",IF(COUNTIFS(Batches!$A:$A,$B348,Batches!$B:$B,$C348)=0,"Batch not found","OK"))</f>
        <v/>
      </c>
    </row>
    <row r="349" spans="1:6" x14ac:dyDescent="0.3">
      <c r="A349" s="20"/>
      <c r="B349" s="17"/>
      <c r="C349" s="17"/>
      <c r="D349" s="17"/>
      <c r="E349" s="17"/>
      <c r="F349" s="18" t="str">
        <f>IF($B349="","",IF(COUNTIFS(Batches!$A:$A,$B349,Batches!$B:$B,$C349)=0,"Batch not found","OK"))</f>
        <v/>
      </c>
    </row>
    <row r="350" spans="1:6" x14ac:dyDescent="0.3">
      <c r="A350" s="20"/>
      <c r="B350" s="17"/>
      <c r="C350" s="17"/>
      <c r="D350" s="17"/>
      <c r="E350" s="17"/>
      <c r="F350" s="18" t="str">
        <f>IF($B350="","",IF(COUNTIFS(Batches!$A:$A,$B350,Batches!$B:$B,$C350)=0,"Batch not found","OK"))</f>
        <v/>
      </c>
    </row>
    <row r="351" spans="1:6" x14ac:dyDescent="0.3">
      <c r="A351" s="20"/>
      <c r="B351" s="17"/>
      <c r="C351" s="17"/>
      <c r="D351" s="17"/>
      <c r="E351" s="17"/>
      <c r="F351" s="18" t="str">
        <f>IF($B351="","",IF(COUNTIFS(Batches!$A:$A,$B351,Batches!$B:$B,$C351)=0,"Batch not found","OK"))</f>
        <v/>
      </c>
    </row>
    <row r="352" spans="1:6" x14ac:dyDescent="0.3">
      <c r="A352" s="20"/>
      <c r="B352" s="17"/>
      <c r="C352" s="17"/>
      <c r="D352" s="17"/>
      <c r="E352" s="17"/>
      <c r="F352" s="18" t="str">
        <f>IF($B352="","",IF(COUNTIFS(Batches!$A:$A,$B352,Batches!$B:$B,$C352)=0,"Batch not found","OK"))</f>
        <v/>
      </c>
    </row>
    <row r="353" spans="1:6" x14ac:dyDescent="0.3">
      <c r="A353" s="20"/>
      <c r="B353" s="17"/>
      <c r="C353" s="17"/>
      <c r="D353" s="17"/>
      <c r="E353" s="17"/>
      <c r="F353" s="18" t="str">
        <f>IF($B353="","",IF(COUNTIFS(Batches!$A:$A,$B353,Batches!$B:$B,$C353)=0,"Batch not found","OK"))</f>
        <v/>
      </c>
    </row>
    <row r="354" spans="1:6" x14ac:dyDescent="0.3">
      <c r="A354" s="20"/>
      <c r="B354" s="17"/>
      <c r="C354" s="17"/>
      <c r="D354" s="17"/>
      <c r="E354" s="17"/>
      <c r="F354" s="18" t="str">
        <f>IF($B354="","",IF(COUNTIFS(Batches!$A:$A,$B354,Batches!$B:$B,$C354)=0,"Batch not found","OK"))</f>
        <v/>
      </c>
    </row>
    <row r="355" spans="1:6" x14ac:dyDescent="0.3">
      <c r="A355" s="20"/>
      <c r="B355" s="17"/>
      <c r="C355" s="17"/>
      <c r="D355" s="17"/>
      <c r="E355" s="17"/>
      <c r="F355" s="18" t="str">
        <f>IF($B355="","",IF(COUNTIFS(Batches!$A:$A,$B355,Batches!$B:$B,$C355)=0,"Batch not found","OK"))</f>
        <v/>
      </c>
    </row>
    <row r="356" spans="1:6" x14ac:dyDescent="0.3">
      <c r="A356" s="20"/>
      <c r="B356" s="17"/>
      <c r="C356" s="17"/>
      <c r="D356" s="17"/>
      <c r="E356" s="17"/>
      <c r="F356" s="18" t="str">
        <f>IF($B356="","",IF(COUNTIFS(Batches!$A:$A,$B356,Batches!$B:$B,$C356)=0,"Batch not found","OK"))</f>
        <v/>
      </c>
    </row>
    <row r="357" spans="1:6" x14ac:dyDescent="0.3">
      <c r="A357" s="20"/>
      <c r="B357" s="17"/>
      <c r="C357" s="17"/>
      <c r="D357" s="17"/>
      <c r="E357" s="17"/>
      <c r="F357" s="18" t="str">
        <f>IF($B357="","",IF(COUNTIFS(Batches!$A:$A,$B357,Batches!$B:$B,$C357)=0,"Batch not found","OK"))</f>
        <v/>
      </c>
    </row>
    <row r="358" spans="1:6" x14ac:dyDescent="0.3">
      <c r="A358" s="20"/>
      <c r="B358" s="17"/>
      <c r="C358" s="17"/>
      <c r="D358" s="17"/>
      <c r="E358" s="17"/>
      <c r="F358" s="18" t="str">
        <f>IF($B358="","",IF(COUNTIFS(Batches!$A:$A,$B358,Batches!$B:$B,$C358)=0,"Batch not found","OK"))</f>
        <v/>
      </c>
    </row>
    <row r="359" spans="1:6" x14ac:dyDescent="0.3">
      <c r="A359" s="20"/>
      <c r="B359" s="17"/>
      <c r="C359" s="17"/>
      <c r="D359" s="17"/>
      <c r="E359" s="17"/>
      <c r="F359" s="18" t="str">
        <f>IF($B359="","",IF(COUNTIFS(Batches!$A:$A,$B359,Batches!$B:$B,$C359)=0,"Batch not found","OK"))</f>
        <v/>
      </c>
    </row>
    <row r="360" spans="1:6" x14ac:dyDescent="0.3">
      <c r="A360" s="20"/>
      <c r="B360" s="17"/>
      <c r="C360" s="17"/>
      <c r="D360" s="17"/>
      <c r="E360" s="17"/>
      <c r="F360" s="18" t="str">
        <f>IF($B360="","",IF(COUNTIFS(Batches!$A:$A,$B360,Batches!$B:$B,$C360)=0,"Batch not found","OK"))</f>
        <v/>
      </c>
    </row>
    <row r="361" spans="1:6" x14ac:dyDescent="0.3">
      <c r="A361" s="20"/>
      <c r="B361" s="17"/>
      <c r="C361" s="17"/>
      <c r="D361" s="17"/>
      <c r="E361" s="17"/>
      <c r="F361" s="18" t="str">
        <f>IF($B361="","",IF(COUNTIFS(Batches!$A:$A,$B361,Batches!$B:$B,$C361)=0,"Batch not found","OK"))</f>
        <v/>
      </c>
    </row>
    <row r="362" spans="1:6" x14ac:dyDescent="0.3">
      <c r="A362" s="20"/>
      <c r="B362" s="17"/>
      <c r="C362" s="17"/>
      <c r="D362" s="17"/>
      <c r="E362" s="17"/>
      <c r="F362" s="18" t="str">
        <f>IF($B362="","",IF(COUNTIFS(Batches!$A:$A,$B362,Batches!$B:$B,$C362)=0,"Batch not found","OK"))</f>
        <v/>
      </c>
    </row>
    <row r="363" spans="1:6" x14ac:dyDescent="0.3">
      <c r="A363" s="20"/>
      <c r="B363" s="17"/>
      <c r="C363" s="17"/>
      <c r="D363" s="17"/>
      <c r="E363" s="17"/>
      <c r="F363" s="18" t="str">
        <f>IF($B363="","",IF(COUNTIFS(Batches!$A:$A,$B363,Batches!$B:$B,$C363)=0,"Batch not found","OK"))</f>
        <v/>
      </c>
    </row>
    <row r="364" spans="1:6" x14ac:dyDescent="0.3">
      <c r="A364" s="20"/>
      <c r="B364" s="17"/>
      <c r="C364" s="17"/>
      <c r="D364" s="17"/>
      <c r="E364" s="17"/>
      <c r="F364" s="18" t="str">
        <f>IF($B364="","",IF(COUNTIFS(Batches!$A:$A,$B364,Batches!$B:$B,$C364)=0,"Batch not found","OK"))</f>
        <v/>
      </c>
    </row>
    <row r="365" spans="1:6" x14ac:dyDescent="0.3">
      <c r="A365" s="20"/>
      <c r="B365" s="17"/>
      <c r="C365" s="17"/>
      <c r="D365" s="17"/>
      <c r="E365" s="17"/>
      <c r="F365" s="18" t="str">
        <f>IF($B365="","",IF(COUNTIFS(Batches!$A:$A,$B365,Batches!$B:$B,$C365)=0,"Batch not found","OK"))</f>
        <v/>
      </c>
    </row>
    <row r="366" spans="1:6" x14ac:dyDescent="0.3">
      <c r="A366" s="20"/>
      <c r="B366" s="17"/>
      <c r="C366" s="17"/>
      <c r="D366" s="17"/>
      <c r="E366" s="17"/>
      <c r="F366" s="18" t="str">
        <f>IF($B366="","",IF(COUNTIFS(Batches!$A:$A,$B366,Batches!$B:$B,$C366)=0,"Batch not found","OK"))</f>
        <v/>
      </c>
    </row>
    <row r="367" spans="1:6" x14ac:dyDescent="0.3">
      <c r="A367" s="20"/>
      <c r="B367" s="17"/>
      <c r="C367" s="17"/>
      <c r="D367" s="17"/>
      <c r="E367" s="17"/>
      <c r="F367" s="18" t="str">
        <f>IF($B367="","",IF(COUNTIFS(Batches!$A:$A,$B367,Batches!$B:$B,$C367)=0,"Batch not found","OK"))</f>
        <v/>
      </c>
    </row>
    <row r="368" spans="1:6" x14ac:dyDescent="0.3">
      <c r="A368" s="20"/>
      <c r="B368" s="17"/>
      <c r="C368" s="17"/>
      <c r="D368" s="17"/>
      <c r="E368" s="17"/>
      <c r="F368" s="18" t="str">
        <f>IF($B368="","",IF(COUNTIFS(Batches!$A:$A,$B368,Batches!$B:$B,$C368)=0,"Batch not found","OK"))</f>
        <v/>
      </c>
    </row>
    <row r="369" spans="1:6" x14ac:dyDescent="0.3">
      <c r="A369" s="20"/>
      <c r="B369" s="17"/>
      <c r="C369" s="17"/>
      <c r="D369" s="17"/>
      <c r="E369" s="17"/>
      <c r="F369" s="18" t="str">
        <f>IF($B369="","",IF(COUNTIFS(Batches!$A:$A,$B369,Batches!$B:$B,$C369)=0,"Batch not found","OK"))</f>
        <v/>
      </c>
    </row>
    <row r="370" spans="1:6" x14ac:dyDescent="0.3">
      <c r="A370" s="20"/>
      <c r="B370" s="17"/>
      <c r="C370" s="17"/>
      <c r="D370" s="17"/>
      <c r="E370" s="17"/>
      <c r="F370" s="18" t="str">
        <f>IF($B370="","",IF(COUNTIFS(Batches!$A:$A,$B370,Batches!$B:$B,$C370)=0,"Batch not found","OK"))</f>
        <v/>
      </c>
    </row>
    <row r="371" spans="1:6" x14ac:dyDescent="0.3">
      <c r="A371" s="20"/>
      <c r="B371" s="17"/>
      <c r="C371" s="17"/>
      <c r="D371" s="17"/>
      <c r="E371" s="17"/>
      <c r="F371" s="18" t="str">
        <f>IF($B371="","",IF(COUNTIFS(Batches!$A:$A,$B371,Batches!$B:$B,$C371)=0,"Batch not found","OK"))</f>
        <v/>
      </c>
    </row>
    <row r="372" spans="1:6" x14ac:dyDescent="0.3">
      <c r="A372" s="20"/>
      <c r="B372" s="17"/>
      <c r="C372" s="17"/>
      <c r="D372" s="17"/>
      <c r="E372" s="17"/>
      <c r="F372" s="18" t="str">
        <f>IF($B372="","",IF(COUNTIFS(Batches!$A:$A,$B372,Batches!$B:$B,$C372)=0,"Batch not found","OK"))</f>
        <v/>
      </c>
    </row>
    <row r="373" spans="1:6" x14ac:dyDescent="0.3">
      <c r="A373" s="20"/>
      <c r="B373" s="17"/>
      <c r="C373" s="17"/>
      <c r="D373" s="17"/>
      <c r="E373" s="17"/>
      <c r="F373" s="18" t="str">
        <f>IF($B373="","",IF(COUNTIFS(Batches!$A:$A,$B373,Batches!$B:$B,$C373)=0,"Batch not found","OK"))</f>
        <v/>
      </c>
    </row>
    <row r="374" spans="1:6" x14ac:dyDescent="0.3">
      <c r="A374" s="20"/>
      <c r="B374" s="17"/>
      <c r="C374" s="17"/>
      <c r="D374" s="17"/>
      <c r="E374" s="17"/>
      <c r="F374" s="18" t="str">
        <f>IF($B374="","",IF(COUNTIFS(Batches!$A:$A,$B374,Batches!$B:$B,$C374)=0,"Batch not found","OK"))</f>
        <v/>
      </c>
    </row>
    <row r="375" spans="1:6" x14ac:dyDescent="0.3">
      <c r="A375" s="20"/>
      <c r="B375" s="17"/>
      <c r="C375" s="17"/>
      <c r="D375" s="17"/>
      <c r="E375" s="17"/>
      <c r="F375" s="18" t="str">
        <f>IF($B375="","",IF(COUNTIFS(Batches!$A:$A,$B375,Batches!$B:$B,$C375)=0,"Batch not found","OK"))</f>
        <v/>
      </c>
    </row>
    <row r="376" spans="1:6" x14ac:dyDescent="0.3">
      <c r="A376" s="20"/>
      <c r="B376" s="17"/>
      <c r="C376" s="17"/>
      <c r="D376" s="17"/>
      <c r="E376" s="17"/>
      <c r="F376" s="18" t="str">
        <f>IF($B376="","",IF(COUNTIFS(Batches!$A:$A,$B376,Batches!$B:$B,$C376)=0,"Batch not found","OK"))</f>
        <v/>
      </c>
    </row>
    <row r="377" spans="1:6" x14ac:dyDescent="0.3">
      <c r="A377" s="20"/>
      <c r="B377" s="17"/>
      <c r="C377" s="17"/>
      <c r="D377" s="17"/>
      <c r="E377" s="17"/>
      <c r="F377" s="18" t="str">
        <f>IF($B377="","",IF(COUNTIFS(Batches!$A:$A,$B377,Batches!$B:$B,$C377)=0,"Batch not found","OK"))</f>
        <v/>
      </c>
    </row>
    <row r="378" spans="1:6" x14ac:dyDescent="0.3">
      <c r="A378" s="20"/>
      <c r="B378" s="17"/>
      <c r="C378" s="17"/>
      <c r="D378" s="17"/>
      <c r="E378" s="17"/>
      <c r="F378" s="18" t="str">
        <f>IF($B378="","",IF(COUNTIFS(Batches!$A:$A,$B378,Batches!$B:$B,$C378)=0,"Batch not found","OK"))</f>
        <v/>
      </c>
    </row>
    <row r="379" spans="1:6" x14ac:dyDescent="0.3">
      <c r="A379" s="20"/>
      <c r="B379" s="17"/>
      <c r="C379" s="17"/>
      <c r="D379" s="17"/>
      <c r="E379" s="17"/>
      <c r="F379" s="18" t="str">
        <f>IF($B379="","",IF(COUNTIFS(Batches!$A:$A,$B379,Batches!$B:$B,$C379)=0,"Batch not found","OK"))</f>
        <v/>
      </c>
    </row>
    <row r="380" spans="1:6" x14ac:dyDescent="0.3">
      <c r="A380" s="20"/>
      <c r="B380" s="17"/>
      <c r="C380" s="17"/>
      <c r="D380" s="17"/>
      <c r="E380" s="17"/>
      <c r="F380" s="18" t="str">
        <f>IF($B380="","",IF(COUNTIFS(Batches!$A:$A,$B380,Batches!$B:$B,$C380)=0,"Batch not found","OK"))</f>
        <v/>
      </c>
    </row>
    <row r="381" spans="1:6" x14ac:dyDescent="0.3">
      <c r="A381" s="20"/>
      <c r="B381" s="17"/>
      <c r="C381" s="17"/>
      <c r="D381" s="17"/>
      <c r="E381" s="17"/>
      <c r="F381" s="18" t="str">
        <f>IF($B381="","",IF(COUNTIFS(Batches!$A:$A,$B381,Batches!$B:$B,$C381)=0,"Batch not found","OK"))</f>
        <v/>
      </c>
    </row>
    <row r="382" spans="1:6" x14ac:dyDescent="0.3">
      <c r="A382" s="20"/>
      <c r="B382" s="17"/>
      <c r="C382" s="17"/>
      <c r="D382" s="17"/>
      <c r="E382" s="17"/>
      <c r="F382" s="18" t="str">
        <f>IF($B382="","",IF(COUNTIFS(Batches!$A:$A,$B382,Batches!$B:$B,$C382)=0,"Batch not found","OK"))</f>
        <v/>
      </c>
    </row>
    <row r="383" spans="1:6" x14ac:dyDescent="0.3">
      <c r="A383" s="20"/>
      <c r="B383" s="17"/>
      <c r="C383" s="17"/>
      <c r="D383" s="17"/>
      <c r="E383" s="17"/>
      <c r="F383" s="18" t="str">
        <f>IF($B383="","",IF(COUNTIFS(Batches!$A:$A,$B383,Batches!$B:$B,$C383)=0,"Batch not found","OK"))</f>
        <v/>
      </c>
    </row>
    <row r="384" spans="1:6" x14ac:dyDescent="0.3">
      <c r="A384" s="20"/>
      <c r="B384" s="17"/>
      <c r="C384" s="17"/>
      <c r="D384" s="17"/>
      <c r="E384" s="17"/>
      <c r="F384" s="18" t="str">
        <f>IF($B384="","",IF(COUNTIFS(Batches!$A:$A,$B384,Batches!$B:$B,$C384)=0,"Batch not found","OK"))</f>
        <v/>
      </c>
    </row>
    <row r="385" spans="1:6" x14ac:dyDescent="0.3">
      <c r="A385" s="20"/>
      <c r="B385" s="17"/>
      <c r="C385" s="17"/>
      <c r="D385" s="17"/>
      <c r="E385" s="17"/>
      <c r="F385" s="18" t="str">
        <f>IF($B385="","",IF(COUNTIFS(Batches!$A:$A,$B385,Batches!$B:$B,$C385)=0,"Batch not found","OK"))</f>
        <v/>
      </c>
    </row>
    <row r="386" spans="1:6" x14ac:dyDescent="0.3">
      <c r="A386" s="20"/>
      <c r="B386" s="17"/>
      <c r="C386" s="17"/>
      <c r="D386" s="17"/>
      <c r="E386" s="17"/>
      <c r="F386" s="18" t="str">
        <f>IF($B386="","",IF(COUNTIFS(Batches!$A:$A,$B386,Batches!$B:$B,$C386)=0,"Batch not found","OK"))</f>
        <v/>
      </c>
    </row>
    <row r="387" spans="1:6" x14ac:dyDescent="0.3">
      <c r="A387" s="20"/>
      <c r="B387" s="17"/>
      <c r="C387" s="17"/>
      <c r="D387" s="17"/>
      <c r="E387" s="17"/>
      <c r="F387" s="18" t="str">
        <f>IF($B387="","",IF(COUNTIFS(Batches!$A:$A,$B387,Batches!$B:$B,$C387)=0,"Batch not found","OK"))</f>
        <v/>
      </c>
    </row>
    <row r="388" spans="1:6" x14ac:dyDescent="0.3">
      <c r="A388" s="20"/>
      <c r="B388" s="17"/>
      <c r="C388" s="17"/>
      <c r="D388" s="17"/>
      <c r="E388" s="17"/>
      <c r="F388" s="18" t="str">
        <f>IF($B388="","",IF(COUNTIFS(Batches!$A:$A,$B388,Batches!$B:$B,$C388)=0,"Batch not found","OK"))</f>
        <v/>
      </c>
    </row>
    <row r="389" spans="1:6" x14ac:dyDescent="0.3">
      <c r="A389" s="20"/>
      <c r="B389" s="17"/>
      <c r="C389" s="17"/>
      <c r="D389" s="17"/>
      <c r="E389" s="17"/>
      <c r="F389" s="18" t="str">
        <f>IF($B389="","",IF(COUNTIFS(Batches!$A:$A,$B389,Batches!$B:$B,$C389)=0,"Batch not found","OK"))</f>
        <v/>
      </c>
    </row>
    <row r="390" spans="1:6" x14ac:dyDescent="0.3">
      <c r="A390" s="20"/>
      <c r="B390" s="17"/>
      <c r="C390" s="17"/>
      <c r="D390" s="17"/>
      <c r="E390" s="17"/>
      <c r="F390" s="18" t="str">
        <f>IF($B390="","",IF(COUNTIFS(Batches!$A:$A,$B390,Batches!$B:$B,$C390)=0,"Batch not found","OK"))</f>
        <v/>
      </c>
    </row>
    <row r="391" spans="1:6" x14ac:dyDescent="0.3">
      <c r="A391" s="20"/>
      <c r="B391" s="17"/>
      <c r="C391" s="17"/>
      <c r="D391" s="17"/>
      <c r="E391" s="17"/>
      <c r="F391" s="18" t="str">
        <f>IF($B391="","",IF(COUNTIFS(Batches!$A:$A,$B391,Batches!$B:$B,$C391)=0,"Batch not found","OK"))</f>
        <v/>
      </c>
    </row>
    <row r="392" spans="1:6" x14ac:dyDescent="0.3">
      <c r="A392" s="20"/>
      <c r="B392" s="17"/>
      <c r="C392" s="17"/>
      <c r="D392" s="17"/>
      <c r="E392" s="17"/>
      <c r="F392" s="18" t="str">
        <f>IF($B392="","",IF(COUNTIFS(Batches!$A:$A,$B392,Batches!$B:$B,$C392)=0,"Batch not found","OK"))</f>
        <v/>
      </c>
    </row>
    <row r="393" spans="1:6" x14ac:dyDescent="0.3">
      <c r="A393" s="20"/>
      <c r="B393" s="17"/>
      <c r="C393" s="17"/>
      <c r="D393" s="17"/>
      <c r="E393" s="17"/>
      <c r="F393" s="18" t="str">
        <f>IF($B393="","",IF(COUNTIFS(Batches!$A:$A,$B393,Batches!$B:$B,$C393)=0,"Batch not found","OK"))</f>
        <v/>
      </c>
    </row>
    <row r="394" spans="1:6" x14ac:dyDescent="0.3">
      <c r="A394" s="20"/>
      <c r="B394" s="17"/>
      <c r="C394" s="17"/>
      <c r="D394" s="17"/>
      <c r="E394" s="17"/>
      <c r="F394" s="18" t="str">
        <f>IF($B394="","",IF(COUNTIFS(Batches!$A:$A,$B394,Batches!$B:$B,$C394)=0,"Batch not found","OK"))</f>
        <v/>
      </c>
    </row>
    <row r="395" spans="1:6" x14ac:dyDescent="0.3">
      <c r="A395" s="20"/>
      <c r="B395" s="17"/>
      <c r="C395" s="17"/>
      <c r="D395" s="17"/>
      <c r="E395" s="17"/>
      <c r="F395" s="18" t="str">
        <f>IF($B395="","",IF(COUNTIFS(Batches!$A:$A,$B395,Batches!$B:$B,$C395)=0,"Batch not found","OK"))</f>
        <v/>
      </c>
    </row>
    <row r="396" spans="1:6" x14ac:dyDescent="0.3">
      <c r="A396" s="20"/>
      <c r="B396" s="17"/>
      <c r="C396" s="17"/>
      <c r="D396" s="17"/>
      <c r="E396" s="17"/>
      <c r="F396" s="18" t="str">
        <f>IF($B396="","",IF(COUNTIFS(Batches!$A:$A,$B396,Batches!$B:$B,$C396)=0,"Batch not found","OK"))</f>
        <v/>
      </c>
    </row>
    <row r="397" spans="1:6" x14ac:dyDescent="0.3">
      <c r="A397" s="20"/>
      <c r="B397" s="17"/>
      <c r="C397" s="17"/>
      <c r="D397" s="17"/>
      <c r="E397" s="17"/>
      <c r="F397" s="18" t="str">
        <f>IF($B397="","",IF(COUNTIFS(Batches!$A:$A,$B397,Batches!$B:$B,$C397)=0,"Batch not found","OK"))</f>
        <v/>
      </c>
    </row>
    <row r="398" spans="1:6" x14ac:dyDescent="0.3">
      <c r="A398" s="20"/>
      <c r="B398" s="17"/>
      <c r="C398" s="17"/>
      <c r="D398" s="17"/>
      <c r="E398" s="17"/>
      <c r="F398" s="18" t="str">
        <f>IF($B398="","",IF(COUNTIFS(Batches!$A:$A,$B398,Batches!$B:$B,$C398)=0,"Batch not found","OK"))</f>
        <v/>
      </c>
    </row>
    <row r="399" spans="1:6" x14ac:dyDescent="0.3">
      <c r="A399" s="20"/>
      <c r="B399" s="17"/>
      <c r="C399" s="17"/>
      <c r="D399" s="17"/>
      <c r="E399" s="17"/>
      <c r="F399" s="18" t="str">
        <f>IF($B399="","",IF(COUNTIFS(Batches!$A:$A,$B399,Batches!$B:$B,$C399)=0,"Batch not found","OK"))</f>
        <v/>
      </c>
    </row>
    <row r="400" spans="1:6" x14ac:dyDescent="0.3">
      <c r="A400" s="20"/>
      <c r="B400" s="17"/>
      <c r="C400" s="17"/>
      <c r="D400" s="17"/>
      <c r="E400" s="17"/>
      <c r="F400" s="18" t="str">
        <f>IF($B400="","",IF(COUNTIFS(Batches!$A:$A,$B400,Batches!$B:$B,$C400)=0,"Batch not found","OK"))</f>
        <v/>
      </c>
    </row>
    <row r="401" spans="1:6" x14ac:dyDescent="0.3">
      <c r="A401" s="20"/>
      <c r="B401" s="17"/>
      <c r="C401" s="17"/>
      <c r="D401" s="17"/>
      <c r="E401" s="17"/>
      <c r="F401" s="18" t="str">
        <f>IF($B401="","",IF(COUNTIFS(Batches!$A:$A,$B401,Batches!$B:$B,$C401)=0,"Batch not found","OK"))</f>
        <v/>
      </c>
    </row>
    <row r="402" spans="1:6" x14ac:dyDescent="0.3">
      <c r="A402" s="20"/>
      <c r="B402" s="17"/>
      <c r="C402" s="17"/>
      <c r="D402" s="17"/>
      <c r="E402" s="17"/>
      <c r="F402" s="18" t="str">
        <f>IF($B402="","",IF(COUNTIFS(Batches!$A:$A,$B402,Batches!$B:$B,$C402)=0,"Batch not found","OK"))</f>
        <v/>
      </c>
    </row>
    <row r="403" spans="1:6" x14ac:dyDescent="0.3">
      <c r="A403" s="20"/>
      <c r="B403" s="17"/>
      <c r="C403" s="17"/>
      <c r="D403" s="17"/>
      <c r="E403" s="17"/>
      <c r="F403" s="18" t="str">
        <f>IF($B403="","",IF(COUNTIFS(Batches!$A:$A,$B403,Batches!$B:$B,$C403)=0,"Batch not found","OK"))</f>
        <v/>
      </c>
    </row>
    <row r="404" spans="1:6" x14ac:dyDescent="0.3">
      <c r="A404" s="20"/>
      <c r="B404" s="17"/>
      <c r="C404" s="17"/>
      <c r="D404" s="17"/>
      <c r="E404" s="17"/>
      <c r="F404" s="18" t="str">
        <f>IF($B404="","",IF(COUNTIFS(Batches!$A:$A,$B404,Batches!$B:$B,$C404)=0,"Batch not found","OK"))</f>
        <v/>
      </c>
    </row>
    <row r="405" spans="1:6" x14ac:dyDescent="0.3">
      <c r="A405" s="20"/>
      <c r="B405" s="17"/>
      <c r="C405" s="17"/>
      <c r="D405" s="17"/>
      <c r="E405" s="17"/>
      <c r="F405" s="18" t="str">
        <f>IF($B405="","",IF(COUNTIFS(Batches!$A:$A,$B405,Batches!$B:$B,$C405)=0,"Batch not found","OK"))</f>
        <v/>
      </c>
    </row>
    <row r="406" spans="1:6" x14ac:dyDescent="0.3">
      <c r="A406" s="20"/>
      <c r="B406" s="17"/>
      <c r="C406" s="17"/>
      <c r="D406" s="17"/>
      <c r="E406" s="17"/>
      <c r="F406" s="18" t="str">
        <f>IF($B406="","",IF(COUNTIFS(Batches!$A:$A,$B406,Batches!$B:$B,$C406)=0,"Batch not found","OK"))</f>
        <v/>
      </c>
    </row>
    <row r="407" spans="1:6" x14ac:dyDescent="0.3">
      <c r="A407" s="20"/>
      <c r="B407" s="17"/>
      <c r="C407" s="17"/>
      <c r="D407" s="17"/>
      <c r="E407" s="17"/>
      <c r="F407" s="18" t="str">
        <f>IF($B407="","",IF(COUNTIFS(Batches!$A:$A,$B407,Batches!$B:$B,$C407)=0,"Batch not found","OK"))</f>
        <v/>
      </c>
    </row>
    <row r="408" spans="1:6" x14ac:dyDescent="0.3">
      <c r="A408" s="20"/>
      <c r="B408" s="17"/>
      <c r="C408" s="17"/>
      <c r="D408" s="17"/>
      <c r="E408" s="17"/>
      <c r="F408" s="18" t="str">
        <f>IF($B408="","",IF(COUNTIFS(Batches!$A:$A,$B408,Batches!$B:$B,$C408)=0,"Batch not found","OK"))</f>
        <v/>
      </c>
    </row>
    <row r="409" spans="1:6" x14ac:dyDescent="0.3">
      <c r="A409" s="20"/>
      <c r="B409" s="17"/>
      <c r="C409" s="17"/>
      <c r="D409" s="17"/>
      <c r="E409" s="17"/>
      <c r="F409" s="18" t="str">
        <f>IF($B409="","",IF(COUNTIFS(Batches!$A:$A,$B409,Batches!$B:$B,$C409)=0,"Batch not found","OK"))</f>
        <v/>
      </c>
    </row>
    <row r="410" spans="1:6" x14ac:dyDescent="0.3">
      <c r="A410" s="20"/>
      <c r="B410" s="17"/>
      <c r="C410" s="17"/>
      <c r="D410" s="17"/>
      <c r="E410" s="17"/>
      <c r="F410" s="18" t="str">
        <f>IF($B410="","",IF(COUNTIFS(Batches!$A:$A,$B410,Batches!$B:$B,$C410)=0,"Batch not found","OK"))</f>
        <v/>
      </c>
    </row>
    <row r="411" spans="1:6" x14ac:dyDescent="0.3">
      <c r="A411" s="20"/>
      <c r="B411" s="17"/>
      <c r="C411" s="17"/>
      <c r="D411" s="17"/>
      <c r="E411" s="17"/>
      <c r="F411" s="18" t="str">
        <f>IF($B411="","",IF(COUNTIFS(Batches!$A:$A,$B411,Batches!$B:$B,$C411)=0,"Batch not found","OK"))</f>
        <v/>
      </c>
    </row>
    <row r="412" spans="1:6" x14ac:dyDescent="0.3">
      <c r="A412" s="20"/>
      <c r="B412" s="17"/>
      <c r="C412" s="17"/>
      <c r="D412" s="17"/>
      <c r="E412" s="17"/>
      <c r="F412" s="18" t="str">
        <f>IF($B412="","",IF(COUNTIFS(Batches!$A:$A,$B412,Batches!$B:$B,$C412)=0,"Batch not found","OK"))</f>
        <v/>
      </c>
    </row>
    <row r="413" spans="1:6" x14ac:dyDescent="0.3">
      <c r="A413" s="20"/>
      <c r="B413" s="17"/>
      <c r="C413" s="17"/>
      <c r="D413" s="17"/>
      <c r="E413" s="17"/>
      <c r="F413" s="18" t="str">
        <f>IF($B413="","",IF(COUNTIFS(Batches!$A:$A,$B413,Batches!$B:$B,$C413)=0,"Batch not found","OK"))</f>
        <v/>
      </c>
    </row>
    <row r="414" spans="1:6" x14ac:dyDescent="0.3">
      <c r="A414" s="20"/>
      <c r="B414" s="17"/>
      <c r="C414" s="17"/>
      <c r="D414" s="17"/>
      <c r="E414" s="17"/>
      <c r="F414" s="18" t="str">
        <f>IF($B414="","",IF(COUNTIFS(Batches!$A:$A,$B414,Batches!$B:$B,$C414)=0,"Batch not found","OK"))</f>
        <v/>
      </c>
    </row>
    <row r="415" spans="1:6" x14ac:dyDescent="0.3">
      <c r="A415" s="20"/>
      <c r="B415" s="17"/>
      <c r="C415" s="17"/>
      <c r="D415" s="17"/>
      <c r="E415" s="17"/>
      <c r="F415" s="18" t="str">
        <f>IF($B415="","",IF(COUNTIFS(Batches!$A:$A,$B415,Batches!$B:$B,$C415)=0,"Batch not found","OK"))</f>
        <v/>
      </c>
    </row>
    <row r="416" spans="1:6" x14ac:dyDescent="0.3">
      <c r="A416" s="20"/>
      <c r="B416" s="17"/>
      <c r="C416" s="17"/>
      <c r="D416" s="17"/>
      <c r="E416" s="17"/>
      <c r="F416" s="18" t="str">
        <f>IF($B416="","",IF(COUNTIFS(Batches!$A:$A,$B416,Batches!$B:$B,$C416)=0,"Batch not found","OK"))</f>
        <v/>
      </c>
    </row>
    <row r="417" spans="1:6" x14ac:dyDescent="0.3">
      <c r="A417" s="20"/>
      <c r="B417" s="17"/>
      <c r="C417" s="17"/>
      <c r="D417" s="17"/>
      <c r="E417" s="17"/>
      <c r="F417" s="18" t="str">
        <f>IF($B417="","",IF(COUNTIFS(Batches!$A:$A,$B417,Batches!$B:$B,$C417)=0,"Batch not found","OK"))</f>
        <v/>
      </c>
    </row>
    <row r="418" spans="1:6" x14ac:dyDescent="0.3">
      <c r="A418" s="20"/>
      <c r="B418" s="17"/>
      <c r="C418" s="17"/>
      <c r="D418" s="17"/>
      <c r="E418" s="17"/>
      <c r="F418" s="18" t="str">
        <f>IF($B418="","",IF(COUNTIFS(Batches!$A:$A,$B418,Batches!$B:$B,$C418)=0,"Batch not found","OK"))</f>
        <v/>
      </c>
    </row>
    <row r="419" spans="1:6" x14ac:dyDescent="0.3">
      <c r="A419" s="20"/>
      <c r="B419" s="17"/>
      <c r="C419" s="17"/>
      <c r="D419" s="17"/>
      <c r="E419" s="17"/>
      <c r="F419" s="18" t="str">
        <f>IF($B419="","",IF(COUNTIFS(Batches!$A:$A,$B419,Batches!$B:$B,$C419)=0,"Batch not found","OK"))</f>
        <v/>
      </c>
    </row>
    <row r="420" spans="1:6" x14ac:dyDescent="0.3">
      <c r="A420" s="20"/>
      <c r="B420" s="17"/>
      <c r="C420" s="17"/>
      <c r="D420" s="17"/>
      <c r="E420" s="17"/>
      <c r="F420" s="18" t="str">
        <f>IF($B420="","",IF(COUNTIFS(Batches!$A:$A,$B420,Batches!$B:$B,$C420)=0,"Batch not found","OK"))</f>
        <v/>
      </c>
    </row>
    <row r="421" spans="1:6" x14ac:dyDescent="0.3">
      <c r="A421" s="20"/>
      <c r="B421" s="17"/>
      <c r="C421" s="17"/>
      <c r="D421" s="17"/>
      <c r="E421" s="17"/>
      <c r="F421" s="18" t="str">
        <f>IF($B421="","",IF(COUNTIFS(Batches!$A:$A,$B421,Batches!$B:$B,$C421)=0,"Batch not found","OK"))</f>
        <v/>
      </c>
    </row>
    <row r="422" spans="1:6" x14ac:dyDescent="0.3">
      <c r="A422" s="20"/>
      <c r="B422" s="17"/>
      <c r="C422" s="17"/>
      <c r="D422" s="17"/>
      <c r="E422" s="17"/>
      <c r="F422" s="18" t="str">
        <f>IF($B422="","",IF(COUNTIFS(Batches!$A:$A,$B422,Batches!$B:$B,$C422)=0,"Batch not found","OK"))</f>
        <v/>
      </c>
    </row>
    <row r="423" spans="1:6" x14ac:dyDescent="0.3">
      <c r="A423" s="20"/>
      <c r="B423" s="17"/>
      <c r="C423" s="17"/>
      <c r="D423" s="17"/>
      <c r="E423" s="17"/>
      <c r="F423" s="18" t="str">
        <f>IF($B423="","",IF(COUNTIFS(Batches!$A:$A,$B423,Batches!$B:$B,$C423)=0,"Batch not found","OK"))</f>
        <v/>
      </c>
    </row>
    <row r="424" spans="1:6" x14ac:dyDescent="0.3">
      <c r="A424" s="20"/>
      <c r="B424" s="17"/>
      <c r="C424" s="17"/>
      <c r="D424" s="17"/>
      <c r="E424" s="17"/>
      <c r="F424" s="18" t="str">
        <f>IF($B424="","",IF(COUNTIFS(Batches!$A:$A,$B424,Batches!$B:$B,$C424)=0,"Batch not found","OK"))</f>
        <v/>
      </c>
    </row>
    <row r="425" spans="1:6" x14ac:dyDescent="0.3">
      <c r="A425" s="20"/>
      <c r="B425" s="17"/>
      <c r="C425" s="17"/>
      <c r="D425" s="17"/>
      <c r="E425" s="17"/>
      <c r="F425" s="18" t="str">
        <f>IF($B425="","",IF(COUNTIFS(Batches!$A:$A,$B425,Batches!$B:$B,$C425)=0,"Batch not found","OK"))</f>
        <v/>
      </c>
    </row>
    <row r="426" spans="1:6" x14ac:dyDescent="0.3">
      <c r="A426" s="20"/>
      <c r="B426" s="17"/>
      <c r="C426" s="17"/>
      <c r="D426" s="17"/>
      <c r="E426" s="17"/>
      <c r="F426" s="18" t="str">
        <f>IF($B426="","",IF(COUNTIFS(Batches!$A:$A,$B426,Batches!$B:$B,$C426)=0,"Batch not found","OK"))</f>
        <v/>
      </c>
    </row>
    <row r="427" spans="1:6" x14ac:dyDescent="0.3">
      <c r="A427" s="20"/>
      <c r="B427" s="17"/>
      <c r="C427" s="17"/>
      <c r="D427" s="17"/>
      <c r="E427" s="17"/>
      <c r="F427" s="18" t="str">
        <f>IF($B427="","",IF(COUNTIFS(Batches!$A:$A,$B427,Batches!$B:$B,$C427)=0,"Batch not found","OK"))</f>
        <v/>
      </c>
    </row>
    <row r="428" spans="1:6" x14ac:dyDescent="0.3">
      <c r="A428" s="20"/>
      <c r="B428" s="17"/>
      <c r="C428" s="17"/>
      <c r="D428" s="17"/>
      <c r="E428" s="17"/>
      <c r="F428" s="18" t="str">
        <f>IF($B428="","",IF(COUNTIFS(Batches!$A:$A,$B428,Batches!$B:$B,$C428)=0,"Batch not found","OK"))</f>
        <v/>
      </c>
    </row>
    <row r="429" spans="1:6" x14ac:dyDescent="0.3">
      <c r="A429" s="20"/>
      <c r="B429" s="17"/>
      <c r="C429" s="17"/>
      <c r="D429" s="17"/>
      <c r="E429" s="17"/>
      <c r="F429" s="18" t="str">
        <f>IF($B429="","",IF(COUNTIFS(Batches!$A:$A,$B429,Batches!$B:$B,$C429)=0,"Batch not found","OK"))</f>
        <v/>
      </c>
    </row>
    <row r="430" spans="1:6" x14ac:dyDescent="0.3">
      <c r="A430" s="20"/>
      <c r="B430" s="17"/>
      <c r="C430" s="17"/>
      <c r="D430" s="17"/>
      <c r="E430" s="17"/>
      <c r="F430" s="18" t="str">
        <f>IF($B430="","",IF(COUNTIFS(Batches!$A:$A,$B430,Batches!$B:$B,$C430)=0,"Batch not found","OK"))</f>
        <v/>
      </c>
    </row>
    <row r="431" spans="1:6" x14ac:dyDescent="0.3">
      <c r="A431" s="20"/>
      <c r="B431" s="17"/>
      <c r="C431" s="17"/>
      <c r="D431" s="17"/>
      <c r="E431" s="17"/>
      <c r="F431" s="18" t="str">
        <f>IF($B431="","",IF(COUNTIFS(Batches!$A:$A,$B431,Batches!$B:$B,$C431)=0,"Batch not found","OK"))</f>
        <v/>
      </c>
    </row>
    <row r="432" spans="1:6" x14ac:dyDescent="0.3">
      <c r="A432" s="20"/>
      <c r="B432" s="17"/>
      <c r="C432" s="17"/>
      <c r="D432" s="17"/>
      <c r="E432" s="17"/>
      <c r="F432" s="18" t="str">
        <f>IF($B432="","",IF(COUNTIFS(Batches!$A:$A,$B432,Batches!$B:$B,$C432)=0,"Batch not found","OK"))</f>
        <v/>
      </c>
    </row>
    <row r="433" spans="1:6" x14ac:dyDescent="0.3">
      <c r="A433" s="20"/>
      <c r="B433" s="17"/>
      <c r="C433" s="17"/>
      <c r="D433" s="17"/>
      <c r="E433" s="17"/>
      <c r="F433" s="18" t="str">
        <f>IF($B433="","",IF(COUNTIFS(Batches!$A:$A,$B433,Batches!$B:$B,$C433)=0,"Batch not found","OK"))</f>
        <v/>
      </c>
    </row>
    <row r="434" spans="1:6" x14ac:dyDescent="0.3">
      <c r="A434" s="20"/>
      <c r="B434" s="17"/>
      <c r="C434" s="17"/>
      <c r="D434" s="17"/>
      <c r="E434" s="17"/>
      <c r="F434" s="18" t="str">
        <f>IF($B434="","",IF(COUNTIFS(Batches!$A:$A,$B434,Batches!$B:$B,$C434)=0,"Batch not found","OK"))</f>
        <v/>
      </c>
    </row>
    <row r="435" spans="1:6" x14ac:dyDescent="0.3">
      <c r="A435" s="20"/>
      <c r="B435" s="17"/>
      <c r="C435" s="17"/>
      <c r="D435" s="17"/>
      <c r="E435" s="17"/>
      <c r="F435" s="18" t="str">
        <f>IF($B435="","",IF(COUNTIFS(Batches!$A:$A,$B435,Batches!$B:$B,$C435)=0,"Batch not found","OK"))</f>
        <v/>
      </c>
    </row>
    <row r="436" spans="1:6" x14ac:dyDescent="0.3">
      <c r="A436" s="20"/>
      <c r="B436" s="17"/>
      <c r="C436" s="17"/>
      <c r="D436" s="17"/>
      <c r="E436" s="17"/>
      <c r="F436" s="18" t="str">
        <f>IF($B436="","",IF(COUNTIFS(Batches!$A:$A,$B436,Batches!$B:$B,$C436)=0,"Batch not found","OK"))</f>
        <v/>
      </c>
    </row>
    <row r="437" spans="1:6" x14ac:dyDescent="0.3">
      <c r="A437" s="20"/>
      <c r="B437" s="17"/>
      <c r="C437" s="17"/>
      <c r="D437" s="17"/>
      <c r="E437" s="17"/>
      <c r="F437" s="18" t="str">
        <f>IF($B437="","",IF(COUNTIFS(Batches!$A:$A,$B437,Batches!$B:$B,$C437)=0,"Batch not found","OK"))</f>
        <v/>
      </c>
    </row>
    <row r="438" spans="1:6" x14ac:dyDescent="0.3">
      <c r="A438" s="20"/>
      <c r="B438" s="17"/>
      <c r="C438" s="17"/>
      <c r="D438" s="17"/>
      <c r="E438" s="17"/>
      <c r="F438" s="18" t="str">
        <f>IF($B438="","",IF(COUNTIFS(Batches!$A:$A,$B438,Batches!$B:$B,$C438)=0,"Batch not found","OK"))</f>
        <v/>
      </c>
    </row>
    <row r="439" spans="1:6" x14ac:dyDescent="0.3">
      <c r="A439" s="20"/>
      <c r="B439" s="17"/>
      <c r="C439" s="17"/>
      <c r="D439" s="17"/>
      <c r="E439" s="17"/>
      <c r="F439" s="18" t="str">
        <f>IF($B439="","",IF(COUNTIFS(Batches!$A:$A,$B439,Batches!$B:$B,$C439)=0,"Batch not found","OK"))</f>
        <v/>
      </c>
    </row>
    <row r="440" spans="1:6" x14ac:dyDescent="0.3">
      <c r="A440" s="20"/>
      <c r="B440" s="17"/>
      <c r="C440" s="17"/>
      <c r="D440" s="17"/>
      <c r="E440" s="17"/>
      <c r="F440" s="18" t="str">
        <f>IF($B440="","",IF(COUNTIFS(Batches!$A:$A,$B440,Batches!$B:$B,$C440)=0,"Batch not found","OK"))</f>
        <v/>
      </c>
    </row>
    <row r="441" spans="1:6" x14ac:dyDescent="0.3">
      <c r="A441" s="20"/>
      <c r="B441" s="17"/>
      <c r="C441" s="17"/>
      <c r="D441" s="17"/>
      <c r="E441" s="17"/>
      <c r="F441" s="18" t="str">
        <f>IF($B441="","",IF(COUNTIFS(Batches!$A:$A,$B441,Batches!$B:$B,$C441)=0,"Batch not found","OK"))</f>
        <v/>
      </c>
    </row>
    <row r="442" spans="1:6" x14ac:dyDescent="0.3">
      <c r="A442" s="20"/>
      <c r="B442" s="17"/>
      <c r="C442" s="17"/>
      <c r="D442" s="17"/>
      <c r="E442" s="17"/>
      <c r="F442" s="18" t="str">
        <f>IF($B442="","",IF(COUNTIFS(Batches!$A:$A,$B442,Batches!$B:$B,$C442)=0,"Batch not found","OK"))</f>
        <v/>
      </c>
    </row>
    <row r="443" spans="1:6" x14ac:dyDescent="0.3">
      <c r="A443" s="20"/>
      <c r="B443" s="17"/>
      <c r="C443" s="17"/>
      <c r="D443" s="17"/>
      <c r="E443" s="17"/>
      <c r="F443" s="18" t="str">
        <f>IF($B443="","",IF(COUNTIFS(Batches!$A:$A,$B443,Batches!$B:$B,$C443)=0,"Batch not found","OK"))</f>
        <v/>
      </c>
    </row>
    <row r="444" spans="1:6" x14ac:dyDescent="0.3">
      <c r="A444" s="20"/>
      <c r="B444" s="17"/>
      <c r="C444" s="17"/>
      <c r="D444" s="17"/>
      <c r="E444" s="17"/>
      <c r="F444" s="18" t="str">
        <f>IF($B444="","",IF(COUNTIFS(Batches!$A:$A,$B444,Batches!$B:$B,$C444)=0,"Batch not found","OK"))</f>
        <v/>
      </c>
    </row>
    <row r="445" spans="1:6" x14ac:dyDescent="0.3">
      <c r="A445" s="20"/>
      <c r="B445" s="17"/>
      <c r="C445" s="17"/>
      <c r="D445" s="17"/>
      <c r="E445" s="17"/>
      <c r="F445" s="18" t="str">
        <f>IF($B445="","",IF(COUNTIFS(Batches!$A:$A,$B445,Batches!$B:$B,$C445)=0,"Batch not found","OK"))</f>
        <v/>
      </c>
    </row>
    <row r="446" spans="1:6" x14ac:dyDescent="0.3">
      <c r="A446" s="20"/>
      <c r="B446" s="17"/>
      <c r="C446" s="17"/>
      <c r="D446" s="17"/>
      <c r="E446" s="17"/>
      <c r="F446" s="18" t="str">
        <f>IF($B446="","",IF(COUNTIFS(Batches!$A:$A,$B446,Batches!$B:$B,$C446)=0,"Batch not found","OK"))</f>
        <v/>
      </c>
    </row>
    <row r="447" spans="1:6" x14ac:dyDescent="0.3">
      <c r="A447" s="20"/>
      <c r="B447" s="17"/>
      <c r="C447" s="17"/>
      <c r="D447" s="17"/>
      <c r="E447" s="17"/>
      <c r="F447" s="18" t="str">
        <f>IF($B447="","",IF(COUNTIFS(Batches!$A:$A,$B447,Batches!$B:$B,$C447)=0,"Batch not found","OK"))</f>
        <v/>
      </c>
    </row>
    <row r="448" spans="1:6" x14ac:dyDescent="0.3">
      <c r="A448" s="20"/>
      <c r="B448" s="17"/>
      <c r="C448" s="17"/>
      <c r="D448" s="17"/>
      <c r="E448" s="17"/>
      <c r="F448" s="18" t="str">
        <f>IF($B448="","",IF(COUNTIFS(Batches!$A:$A,$B448,Batches!$B:$B,$C448)=0,"Batch not found","OK"))</f>
        <v/>
      </c>
    </row>
    <row r="449" spans="1:6" x14ac:dyDescent="0.3">
      <c r="A449" s="20"/>
      <c r="B449" s="17"/>
      <c r="C449" s="17"/>
      <c r="D449" s="17"/>
      <c r="E449" s="17"/>
      <c r="F449" s="18" t="str">
        <f>IF($B449="","",IF(COUNTIFS(Batches!$A:$A,$B449,Batches!$B:$B,$C449)=0,"Batch not found","OK"))</f>
        <v/>
      </c>
    </row>
    <row r="450" spans="1:6" x14ac:dyDescent="0.3">
      <c r="A450" s="20"/>
      <c r="B450" s="17"/>
      <c r="C450" s="17"/>
      <c r="D450" s="17"/>
      <c r="E450" s="17"/>
      <c r="F450" s="18" t="str">
        <f>IF($B450="","",IF(COUNTIFS(Batches!$A:$A,$B450,Batches!$B:$B,$C450)=0,"Batch not found","OK"))</f>
        <v/>
      </c>
    </row>
    <row r="451" spans="1:6" x14ac:dyDescent="0.3">
      <c r="A451" s="20"/>
      <c r="B451" s="17"/>
      <c r="C451" s="17"/>
      <c r="D451" s="17"/>
      <c r="E451" s="17"/>
      <c r="F451" s="18" t="str">
        <f>IF($B451="","",IF(COUNTIFS(Batches!$A:$A,$B451,Batches!$B:$B,$C451)=0,"Batch not found","OK"))</f>
        <v/>
      </c>
    </row>
    <row r="452" spans="1:6" x14ac:dyDescent="0.3">
      <c r="A452" s="20"/>
      <c r="B452" s="17"/>
      <c r="C452" s="17"/>
      <c r="D452" s="17"/>
      <c r="E452" s="17"/>
      <c r="F452" s="18" t="str">
        <f>IF($B452="","",IF(COUNTIFS(Batches!$A:$A,$B452,Batches!$B:$B,$C452)=0,"Batch not found","OK"))</f>
        <v/>
      </c>
    </row>
    <row r="453" spans="1:6" x14ac:dyDescent="0.3">
      <c r="A453" s="20"/>
      <c r="B453" s="17"/>
      <c r="C453" s="17"/>
      <c r="D453" s="17"/>
      <c r="E453" s="17"/>
      <c r="F453" s="18" t="str">
        <f>IF($B453="","",IF(COUNTIFS(Batches!$A:$A,$B453,Batches!$B:$B,$C453)=0,"Batch not found","OK"))</f>
        <v/>
      </c>
    </row>
    <row r="454" spans="1:6" x14ac:dyDescent="0.3">
      <c r="A454" s="20"/>
      <c r="B454" s="17"/>
      <c r="C454" s="17"/>
      <c r="D454" s="17"/>
      <c r="E454" s="17"/>
      <c r="F454" s="18" t="str">
        <f>IF($B454="","",IF(COUNTIFS(Batches!$A:$A,$B454,Batches!$B:$B,$C454)=0,"Batch not found","OK"))</f>
        <v/>
      </c>
    </row>
    <row r="455" spans="1:6" x14ac:dyDescent="0.3">
      <c r="A455" s="20"/>
      <c r="B455" s="17"/>
      <c r="C455" s="17"/>
      <c r="D455" s="17"/>
      <c r="E455" s="17"/>
      <c r="F455" s="18" t="str">
        <f>IF($B455="","",IF(COUNTIFS(Batches!$A:$A,$B455,Batches!$B:$B,$C455)=0,"Batch not found","OK"))</f>
        <v/>
      </c>
    </row>
    <row r="456" spans="1:6" x14ac:dyDescent="0.3">
      <c r="A456" s="20"/>
      <c r="B456" s="17"/>
      <c r="C456" s="17"/>
      <c r="D456" s="17"/>
      <c r="E456" s="17"/>
      <c r="F456" s="18" t="str">
        <f>IF($B456="","",IF(COUNTIFS(Batches!$A:$A,$B456,Batches!$B:$B,$C456)=0,"Batch not found","OK"))</f>
        <v/>
      </c>
    </row>
    <row r="457" spans="1:6" x14ac:dyDescent="0.3">
      <c r="A457" s="20"/>
      <c r="B457" s="17"/>
      <c r="C457" s="17"/>
      <c r="D457" s="17"/>
      <c r="E457" s="17"/>
      <c r="F457" s="18" t="str">
        <f>IF($B457="","",IF(COUNTIFS(Batches!$A:$A,$B457,Batches!$B:$B,$C457)=0,"Batch not found","OK"))</f>
        <v/>
      </c>
    </row>
    <row r="458" spans="1:6" x14ac:dyDescent="0.3">
      <c r="A458" s="20"/>
      <c r="B458" s="17"/>
      <c r="C458" s="17"/>
      <c r="D458" s="17"/>
      <c r="E458" s="17"/>
      <c r="F458" s="18" t="str">
        <f>IF($B458="","",IF(COUNTIFS(Batches!$A:$A,$B458,Batches!$B:$B,$C458)=0,"Batch not found","OK"))</f>
        <v/>
      </c>
    </row>
    <row r="459" spans="1:6" x14ac:dyDescent="0.3">
      <c r="A459" s="20"/>
      <c r="B459" s="17"/>
      <c r="C459" s="17"/>
      <c r="D459" s="17"/>
      <c r="E459" s="17"/>
      <c r="F459" s="18" t="str">
        <f>IF($B459="","",IF(COUNTIFS(Batches!$A:$A,$B459,Batches!$B:$B,$C459)=0,"Batch not found","OK"))</f>
        <v/>
      </c>
    </row>
    <row r="460" spans="1:6" x14ac:dyDescent="0.3">
      <c r="A460" s="20"/>
      <c r="B460" s="17"/>
      <c r="C460" s="17"/>
      <c r="D460" s="17"/>
      <c r="E460" s="17"/>
      <c r="F460" s="18" t="str">
        <f>IF($B460="","",IF(COUNTIFS(Batches!$A:$A,$B460,Batches!$B:$B,$C460)=0,"Batch not found","OK"))</f>
        <v/>
      </c>
    </row>
    <row r="461" spans="1:6" x14ac:dyDescent="0.3">
      <c r="A461" s="20"/>
      <c r="B461" s="17"/>
      <c r="C461" s="17"/>
      <c r="D461" s="17"/>
      <c r="E461" s="17"/>
      <c r="F461" s="18" t="str">
        <f>IF($B461="","",IF(COUNTIFS(Batches!$A:$A,$B461,Batches!$B:$B,$C461)=0,"Batch not found","OK"))</f>
        <v/>
      </c>
    </row>
    <row r="462" spans="1:6" x14ac:dyDescent="0.3">
      <c r="A462" s="20"/>
      <c r="B462" s="17"/>
      <c r="C462" s="17"/>
      <c r="D462" s="17"/>
      <c r="E462" s="17"/>
      <c r="F462" s="18" t="str">
        <f>IF($B462="","",IF(COUNTIFS(Batches!$A:$A,$B462,Batches!$B:$B,$C462)=0,"Batch not found","OK"))</f>
        <v/>
      </c>
    </row>
    <row r="463" spans="1:6" x14ac:dyDescent="0.3">
      <c r="A463" s="20"/>
      <c r="B463" s="17"/>
      <c r="C463" s="17"/>
      <c r="D463" s="17"/>
      <c r="E463" s="17"/>
      <c r="F463" s="18" t="str">
        <f>IF($B463="","",IF(COUNTIFS(Batches!$A:$A,$B463,Batches!$B:$B,$C463)=0,"Batch not found","OK"))</f>
        <v/>
      </c>
    </row>
    <row r="464" spans="1:6" x14ac:dyDescent="0.3">
      <c r="A464" s="20"/>
      <c r="B464" s="17"/>
      <c r="C464" s="17"/>
      <c r="D464" s="17"/>
      <c r="E464" s="17"/>
      <c r="F464" s="18" t="str">
        <f>IF($B464="","",IF(COUNTIFS(Batches!$A:$A,$B464,Batches!$B:$B,$C464)=0,"Batch not found","OK"))</f>
        <v/>
      </c>
    </row>
    <row r="465" spans="1:6" x14ac:dyDescent="0.3">
      <c r="A465" s="20"/>
      <c r="B465" s="17"/>
      <c r="C465" s="17"/>
      <c r="D465" s="17"/>
      <c r="E465" s="17"/>
      <c r="F465" s="18" t="str">
        <f>IF($B465="","",IF(COUNTIFS(Batches!$A:$A,$B465,Batches!$B:$B,$C465)=0,"Batch not found","OK"))</f>
        <v/>
      </c>
    </row>
    <row r="466" spans="1:6" x14ac:dyDescent="0.3">
      <c r="A466" s="20"/>
      <c r="B466" s="17"/>
      <c r="C466" s="17"/>
      <c r="D466" s="17"/>
      <c r="E466" s="17"/>
      <c r="F466" s="18" t="str">
        <f>IF($B466="","",IF(COUNTIFS(Batches!$A:$A,$B466,Batches!$B:$B,$C466)=0,"Batch not found","OK"))</f>
        <v/>
      </c>
    </row>
    <row r="467" spans="1:6" x14ac:dyDescent="0.3">
      <c r="A467" s="20"/>
      <c r="B467" s="17"/>
      <c r="C467" s="17"/>
      <c r="D467" s="17"/>
      <c r="E467" s="17"/>
      <c r="F467" s="18" t="str">
        <f>IF($B467="","",IF(COUNTIFS(Batches!$A:$A,$B467,Batches!$B:$B,$C467)=0,"Batch not found","OK"))</f>
        <v/>
      </c>
    </row>
    <row r="468" spans="1:6" x14ac:dyDescent="0.3">
      <c r="A468" s="20"/>
      <c r="B468" s="17"/>
      <c r="C468" s="17"/>
      <c r="D468" s="17"/>
      <c r="E468" s="17"/>
      <c r="F468" s="18" t="str">
        <f>IF($B468="","",IF(COUNTIFS(Batches!$A:$A,$B468,Batches!$B:$B,$C468)=0,"Batch not found","OK"))</f>
        <v/>
      </c>
    </row>
    <row r="469" spans="1:6" x14ac:dyDescent="0.3">
      <c r="A469" s="20"/>
      <c r="B469" s="17"/>
      <c r="C469" s="17"/>
      <c r="D469" s="17"/>
      <c r="E469" s="17"/>
      <c r="F469" s="18" t="str">
        <f>IF($B469="","",IF(COUNTIFS(Batches!$A:$A,$B469,Batches!$B:$B,$C469)=0,"Batch not found","OK"))</f>
        <v/>
      </c>
    </row>
    <row r="470" spans="1:6" x14ac:dyDescent="0.3">
      <c r="A470" s="20"/>
      <c r="B470" s="17"/>
      <c r="C470" s="17"/>
      <c r="D470" s="17"/>
      <c r="E470" s="17"/>
      <c r="F470" s="18" t="str">
        <f>IF($B470="","",IF(COUNTIFS(Batches!$A:$A,$B470,Batches!$B:$B,$C470)=0,"Batch not found","OK"))</f>
        <v/>
      </c>
    </row>
    <row r="471" spans="1:6" x14ac:dyDescent="0.3">
      <c r="A471" s="20"/>
      <c r="B471" s="17"/>
      <c r="C471" s="17"/>
      <c r="D471" s="17"/>
      <c r="E471" s="17"/>
      <c r="F471" s="18" t="str">
        <f>IF($B471="","",IF(COUNTIFS(Batches!$A:$A,$B471,Batches!$B:$B,$C471)=0,"Batch not found","OK"))</f>
        <v/>
      </c>
    </row>
    <row r="472" spans="1:6" x14ac:dyDescent="0.3">
      <c r="A472" s="20"/>
      <c r="B472" s="17"/>
      <c r="C472" s="17"/>
      <c r="D472" s="17"/>
      <c r="E472" s="17"/>
      <c r="F472" s="18" t="str">
        <f>IF($B472="","",IF(COUNTIFS(Batches!$A:$A,$B472,Batches!$B:$B,$C472)=0,"Batch not found","OK"))</f>
        <v/>
      </c>
    </row>
    <row r="473" spans="1:6" x14ac:dyDescent="0.3">
      <c r="A473" s="20"/>
      <c r="B473" s="17"/>
      <c r="C473" s="17"/>
      <c r="D473" s="17"/>
      <c r="E473" s="17"/>
      <c r="F473" s="18" t="str">
        <f>IF($B473="","",IF(COUNTIFS(Batches!$A:$A,$B473,Batches!$B:$B,$C473)=0,"Batch not found","OK"))</f>
        <v/>
      </c>
    </row>
    <row r="474" spans="1:6" x14ac:dyDescent="0.3">
      <c r="A474" s="20"/>
      <c r="B474" s="17"/>
      <c r="C474" s="17"/>
      <c r="D474" s="17"/>
      <c r="E474" s="17"/>
      <c r="F474" s="18" t="str">
        <f>IF($B474="","",IF(COUNTIFS(Batches!$A:$A,$B474,Batches!$B:$B,$C474)=0,"Batch not found","OK"))</f>
        <v/>
      </c>
    </row>
    <row r="475" spans="1:6" x14ac:dyDescent="0.3">
      <c r="A475" s="20"/>
      <c r="B475" s="17"/>
      <c r="C475" s="17"/>
      <c r="D475" s="17"/>
      <c r="E475" s="17"/>
      <c r="F475" s="18" t="str">
        <f>IF($B475="","",IF(COUNTIFS(Batches!$A:$A,$B475,Batches!$B:$B,$C475)=0,"Batch not found","OK"))</f>
        <v/>
      </c>
    </row>
    <row r="476" spans="1:6" x14ac:dyDescent="0.3">
      <c r="A476" s="20"/>
      <c r="B476" s="17"/>
      <c r="C476" s="17"/>
      <c r="D476" s="17"/>
      <c r="E476" s="17"/>
      <c r="F476" s="18" t="str">
        <f>IF($B476="","",IF(COUNTIFS(Batches!$A:$A,$B476,Batches!$B:$B,$C476)=0,"Batch not found","OK"))</f>
        <v/>
      </c>
    </row>
    <row r="477" spans="1:6" x14ac:dyDescent="0.3">
      <c r="A477" s="20"/>
      <c r="B477" s="17"/>
      <c r="C477" s="17"/>
      <c r="D477" s="17"/>
      <c r="E477" s="17"/>
      <c r="F477" s="18" t="str">
        <f>IF($B477="","",IF(COUNTIFS(Batches!$A:$A,$B477,Batches!$B:$B,$C477)=0,"Batch not found","OK"))</f>
        <v/>
      </c>
    </row>
    <row r="478" spans="1:6" x14ac:dyDescent="0.3">
      <c r="A478" s="20"/>
      <c r="B478" s="17"/>
      <c r="C478" s="17"/>
      <c r="D478" s="17"/>
      <c r="E478" s="17"/>
      <c r="F478" s="18" t="str">
        <f>IF($B478="","",IF(COUNTIFS(Batches!$A:$A,$B478,Batches!$B:$B,$C478)=0,"Batch not found","OK"))</f>
        <v/>
      </c>
    </row>
    <row r="479" spans="1:6" x14ac:dyDescent="0.3">
      <c r="A479" s="20"/>
      <c r="B479" s="17"/>
      <c r="C479" s="17"/>
      <c r="D479" s="17"/>
      <c r="E479" s="17"/>
      <c r="F479" s="18" t="str">
        <f>IF($B479="","",IF(COUNTIFS(Batches!$A:$A,$B479,Batches!$B:$B,$C479)=0,"Batch not found","OK"))</f>
        <v/>
      </c>
    </row>
    <row r="480" spans="1:6" x14ac:dyDescent="0.3">
      <c r="A480" s="20"/>
      <c r="B480" s="17"/>
      <c r="C480" s="17"/>
      <c r="D480" s="17"/>
      <c r="E480" s="17"/>
      <c r="F480" s="18" t="str">
        <f>IF($B480="","",IF(COUNTIFS(Batches!$A:$A,$B480,Batches!$B:$B,$C480)=0,"Batch not found","OK"))</f>
        <v/>
      </c>
    </row>
    <row r="481" spans="1:6" x14ac:dyDescent="0.3">
      <c r="A481" s="20"/>
      <c r="B481" s="17"/>
      <c r="C481" s="17"/>
      <c r="D481" s="17"/>
      <c r="E481" s="17"/>
      <c r="F481" s="18" t="str">
        <f>IF($B481="","",IF(COUNTIFS(Batches!$A:$A,$B481,Batches!$B:$B,$C481)=0,"Batch not found","OK"))</f>
        <v/>
      </c>
    </row>
    <row r="482" spans="1:6" x14ac:dyDescent="0.3">
      <c r="A482" s="20"/>
      <c r="B482" s="17"/>
      <c r="C482" s="17"/>
      <c r="D482" s="17"/>
      <c r="E482" s="17"/>
      <c r="F482" s="18" t="str">
        <f>IF($B482="","",IF(COUNTIFS(Batches!$A:$A,$B482,Batches!$B:$B,$C482)=0,"Batch not found","OK"))</f>
        <v/>
      </c>
    </row>
    <row r="483" spans="1:6" x14ac:dyDescent="0.3">
      <c r="A483" s="20"/>
      <c r="B483" s="17"/>
      <c r="C483" s="17"/>
      <c r="D483" s="17"/>
      <c r="E483" s="17"/>
      <c r="F483" s="18" t="str">
        <f>IF($B483="","",IF(COUNTIFS(Batches!$A:$A,$B483,Batches!$B:$B,$C483)=0,"Batch not found","OK"))</f>
        <v/>
      </c>
    </row>
    <row r="484" spans="1:6" x14ac:dyDescent="0.3">
      <c r="A484" s="20"/>
      <c r="B484" s="17"/>
      <c r="C484" s="17"/>
      <c r="D484" s="17"/>
      <c r="E484" s="17"/>
      <c r="F484" s="18" t="str">
        <f>IF($B484="","",IF(COUNTIFS(Batches!$A:$A,$B484,Batches!$B:$B,$C484)=0,"Batch not found","OK"))</f>
        <v/>
      </c>
    </row>
    <row r="485" spans="1:6" x14ac:dyDescent="0.3">
      <c r="A485" s="20"/>
      <c r="B485" s="17"/>
      <c r="C485" s="17"/>
      <c r="D485" s="17"/>
      <c r="E485" s="17"/>
      <c r="F485" s="18" t="str">
        <f>IF($B485="","",IF(COUNTIFS(Batches!$A:$A,$B485,Batches!$B:$B,$C485)=0,"Batch not found","OK"))</f>
        <v/>
      </c>
    </row>
    <row r="486" spans="1:6" x14ac:dyDescent="0.3">
      <c r="A486" s="20"/>
      <c r="B486" s="17"/>
      <c r="C486" s="17"/>
      <c r="D486" s="17"/>
      <c r="E486" s="17"/>
      <c r="F486" s="18" t="str">
        <f>IF($B486="","",IF(COUNTIFS(Batches!$A:$A,$B486,Batches!$B:$B,$C486)=0,"Batch not found","OK"))</f>
        <v/>
      </c>
    </row>
    <row r="487" spans="1:6" x14ac:dyDescent="0.3">
      <c r="A487" s="20"/>
      <c r="B487" s="17"/>
      <c r="C487" s="17"/>
      <c r="D487" s="17"/>
      <c r="E487" s="17"/>
      <c r="F487" s="18" t="str">
        <f>IF($B487="","",IF(COUNTIFS(Batches!$A:$A,$B487,Batches!$B:$B,$C487)=0,"Batch not found","OK"))</f>
        <v/>
      </c>
    </row>
    <row r="488" spans="1:6" x14ac:dyDescent="0.3">
      <c r="A488" s="20"/>
      <c r="B488" s="17"/>
      <c r="C488" s="17"/>
      <c r="D488" s="17"/>
      <c r="E488" s="17"/>
      <c r="F488" s="18" t="str">
        <f>IF($B488="","",IF(COUNTIFS(Batches!$A:$A,$B488,Batches!$B:$B,$C488)=0,"Batch not found","OK"))</f>
        <v/>
      </c>
    </row>
    <row r="489" spans="1:6" x14ac:dyDescent="0.3">
      <c r="A489" s="20"/>
      <c r="B489" s="17"/>
      <c r="C489" s="17"/>
      <c r="D489" s="17"/>
      <c r="E489" s="17"/>
      <c r="F489" s="18" t="str">
        <f>IF($B489="","",IF(COUNTIFS(Batches!$A:$A,$B489,Batches!$B:$B,$C489)=0,"Batch not found","OK"))</f>
        <v/>
      </c>
    </row>
    <row r="490" spans="1:6" x14ac:dyDescent="0.3">
      <c r="A490" s="20"/>
      <c r="B490" s="17"/>
      <c r="C490" s="17"/>
      <c r="D490" s="17"/>
      <c r="E490" s="17"/>
      <c r="F490" s="18" t="str">
        <f>IF($B490="","",IF(COUNTIFS(Batches!$A:$A,$B490,Batches!$B:$B,$C490)=0,"Batch not found","OK"))</f>
        <v/>
      </c>
    </row>
    <row r="491" spans="1:6" x14ac:dyDescent="0.3">
      <c r="A491" s="20"/>
      <c r="B491" s="17"/>
      <c r="C491" s="17"/>
      <c r="D491" s="17"/>
      <c r="E491" s="17"/>
      <c r="F491" s="18" t="str">
        <f>IF($B491="","",IF(COUNTIFS(Batches!$A:$A,$B491,Batches!$B:$B,$C491)=0,"Batch not found","OK"))</f>
        <v/>
      </c>
    </row>
    <row r="492" spans="1:6" x14ac:dyDescent="0.3">
      <c r="A492" s="20"/>
      <c r="B492" s="17"/>
      <c r="C492" s="17"/>
      <c r="D492" s="17"/>
      <c r="E492" s="17"/>
      <c r="F492" s="18" t="str">
        <f>IF($B492="","",IF(COUNTIFS(Batches!$A:$A,$B492,Batches!$B:$B,$C492)=0,"Batch not found","OK"))</f>
        <v/>
      </c>
    </row>
    <row r="493" spans="1:6" x14ac:dyDescent="0.3">
      <c r="A493" s="20"/>
      <c r="B493" s="17"/>
      <c r="C493" s="17"/>
      <c r="D493" s="17"/>
      <c r="E493" s="17"/>
      <c r="F493" s="18" t="str">
        <f>IF($B493="","",IF(COUNTIFS(Batches!$A:$A,$B493,Batches!$B:$B,$C493)=0,"Batch not found","OK"))</f>
        <v/>
      </c>
    </row>
    <row r="494" spans="1:6" x14ac:dyDescent="0.3">
      <c r="A494" s="20"/>
      <c r="B494" s="17"/>
      <c r="C494" s="17"/>
      <c r="D494" s="17"/>
      <c r="E494" s="17"/>
      <c r="F494" s="18" t="str">
        <f>IF($B494="","",IF(COUNTIFS(Batches!$A:$A,$B494,Batches!$B:$B,$C494)=0,"Batch not found","OK"))</f>
        <v/>
      </c>
    </row>
    <row r="495" spans="1:6" x14ac:dyDescent="0.3">
      <c r="A495" s="20"/>
      <c r="B495" s="17"/>
      <c r="C495" s="17"/>
      <c r="D495" s="17"/>
      <c r="E495" s="17"/>
      <c r="F495" s="18" t="str">
        <f>IF($B495="","",IF(COUNTIFS(Batches!$A:$A,$B495,Batches!$B:$B,$C495)=0,"Batch not found","OK"))</f>
        <v/>
      </c>
    </row>
    <row r="496" spans="1:6" x14ac:dyDescent="0.3">
      <c r="A496" s="20"/>
      <c r="B496" s="17"/>
      <c r="C496" s="17"/>
      <c r="D496" s="17"/>
      <c r="E496" s="17"/>
      <c r="F496" s="18" t="str">
        <f>IF($B496="","",IF(COUNTIFS(Batches!$A:$A,$B496,Batches!$B:$B,$C496)=0,"Batch not found","OK"))</f>
        <v/>
      </c>
    </row>
    <row r="497" spans="1:6" x14ac:dyDescent="0.3">
      <c r="A497" s="20"/>
      <c r="B497" s="17"/>
      <c r="C497" s="17"/>
      <c r="D497" s="17"/>
      <c r="E497" s="17"/>
      <c r="F497" s="18" t="str">
        <f>IF($B497="","",IF(COUNTIFS(Batches!$A:$A,$B497,Batches!$B:$B,$C497)=0,"Batch not found","OK"))</f>
        <v/>
      </c>
    </row>
    <row r="498" spans="1:6" x14ac:dyDescent="0.3">
      <c r="A498" s="20"/>
      <c r="B498" s="17"/>
      <c r="C498" s="17"/>
      <c r="D498" s="17"/>
      <c r="E498" s="17"/>
      <c r="F498" s="18" t="str">
        <f>IF($B498="","",IF(COUNTIFS(Batches!$A:$A,$B498,Batches!$B:$B,$C498)=0,"Batch not found","OK"))</f>
        <v/>
      </c>
    </row>
    <row r="499" spans="1:6" x14ac:dyDescent="0.3">
      <c r="A499" s="20"/>
      <c r="B499" s="17"/>
      <c r="C499" s="17"/>
      <c r="D499" s="17"/>
      <c r="E499" s="17"/>
      <c r="F499" s="18" t="str">
        <f>IF($B499="","",IF(COUNTIFS(Batches!$A:$A,$B499,Batches!$B:$B,$C499)=0,"Batch not found","OK"))</f>
        <v/>
      </c>
    </row>
    <row r="500" spans="1:6" x14ac:dyDescent="0.3">
      <c r="A500" s="20"/>
      <c r="B500" s="17"/>
      <c r="C500" s="17"/>
      <c r="D500" s="17"/>
      <c r="E500" s="17"/>
      <c r="F500" s="18" t="str">
        <f>IF($B500="","",IF(COUNTIFS(Batches!$A:$A,$B500,Batches!$B:$B,$C500)=0,"Batch not found","OK"))</f>
        <v/>
      </c>
    </row>
    <row r="501" spans="1:6" x14ac:dyDescent="0.3">
      <c r="A501" s="20"/>
      <c r="B501" s="17"/>
      <c r="C501" s="17"/>
      <c r="D501" s="17"/>
      <c r="E501" s="17"/>
      <c r="F501" s="18" t="str">
        <f>IF($B501="","",IF(COUNTIFS(Batches!$A:$A,$B501,Batches!$B:$B,$C501)=0,"Batch not found","OK"))</f>
        <v/>
      </c>
    </row>
    <row r="502" spans="1:6" x14ac:dyDescent="0.3">
      <c r="A502" s="20"/>
      <c r="B502" s="17"/>
      <c r="C502" s="17"/>
      <c r="D502" s="17"/>
      <c r="E502" s="17"/>
      <c r="F502" s="18" t="str">
        <f>IF($B502="","",IF(COUNTIFS(Batches!$A:$A,$B502,Batches!$B:$B,$C502)=0,"Batch not found","OK"))</f>
        <v/>
      </c>
    </row>
    <row r="503" spans="1:6" x14ac:dyDescent="0.3">
      <c r="A503" s="20"/>
      <c r="B503" s="17"/>
      <c r="C503" s="17"/>
      <c r="D503" s="17"/>
      <c r="E503" s="17"/>
      <c r="F503" s="18" t="str">
        <f>IF($B503="","",IF(COUNTIFS(Batches!$A:$A,$B503,Batches!$B:$B,$C503)=0,"Batch not found","OK"))</f>
        <v/>
      </c>
    </row>
    <row r="504" spans="1:6" x14ac:dyDescent="0.3">
      <c r="A504" s="20"/>
      <c r="B504" s="17"/>
      <c r="C504" s="17"/>
      <c r="D504" s="17"/>
      <c r="E504" s="17"/>
      <c r="F504" s="18" t="str">
        <f>IF($B504="","",IF(COUNTIFS(Batches!$A:$A,$B504,Batches!$B:$B,$C504)=0,"Batch not found","OK"))</f>
        <v/>
      </c>
    </row>
    <row r="505" spans="1:6" x14ac:dyDescent="0.3">
      <c r="A505" s="20"/>
      <c r="B505" s="17"/>
      <c r="C505" s="17"/>
      <c r="D505" s="17"/>
      <c r="E505" s="17"/>
      <c r="F505" s="18" t="str">
        <f>IF($B505="","",IF(COUNTIFS(Batches!$A:$A,$B505,Batches!$B:$B,$C505)=0,"Batch not found","OK"))</f>
        <v/>
      </c>
    </row>
    <row r="506" spans="1:6" x14ac:dyDescent="0.3">
      <c r="A506" s="20"/>
      <c r="B506" s="17"/>
      <c r="C506" s="17"/>
      <c r="D506" s="17"/>
      <c r="E506" s="17"/>
      <c r="F506" s="18" t="str">
        <f>IF($B506="","",IF(COUNTIFS(Batches!$A:$A,$B506,Batches!$B:$B,$C506)=0,"Batch not found","OK"))</f>
        <v/>
      </c>
    </row>
    <row r="507" spans="1:6" x14ac:dyDescent="0.3">
      <c r="A507" s="20"/>
      <c r="B507" s="17"/>
      <c r="C507" s="17"/>
      <c r="D507" s="17"/>
      <c r="E507" s="17"/>
      <c r="F507" s="18" t="str">
        <f>IF($B507="","",IF(COUNTIFS(Batches!$A:$A,$B507,Batches!$B:$B,$C507)=0,"Batch not found","OK"))</f>
        <v/>
      </c>
    </row>
    <row r="508" spans="1:6" x14ac:dyDescent="0.3">
      <c r="A508" s="20"/>
      <c r="B508" s="17"/>
      <c r="C508" s="17"/>
      <c r="D508" s="17"/>
      <c r="E508" s="17"/>
      <c r="F508" s="18" t="str">
        <f>IF($B508="","",IF(COUNTIFS(Batches!$A:$A,$B508,Batches!$B:$B,$C508)=0,"Batch not found","OK"))</f>
        <v/>
      </c>
    </row>
    <row r="509" spans="1:6" x14ac:dyDescent="0.3">
      <c r="A509" s="20"/>
      <c r="B509" s="17"/>
      <c r="C509" s="17"/>
      <c r="D509" s="17"/>
      <c r="E509" s="17"/>
      <c r="F509" s="18" t="str">
        <f>IF($B509="","",IF(COUNTIFS(Batches!$A:$A,$B509,Batches!$B:$B,$C509)=0,"Batch not found","OK"))</f>
        <v/>
      </c>
    </row>
    <row r="510" spans="1:6" x14ac:dyDescent="0.3">
      <c r="A510" s="20"/>
      <c r="B510" s="17"/>
      <c r="C510" s="17"/>
      <c r="D510" s="17"/>
      <c r="E510" s="17"/>
      <c r="F510" s="18" t="str">
        <f>IF($B510="","",IF(COUNTIFS(Batches!$A:$A,$B510,Batches!$B:$B,$C510)=0,"Batch not found","OK"))</f>
        <v/>
      </c>
    </row>
    <row r="511" spans="1:6" x14ac:dyDescent="0.3">
      <c r="A511" s="20"/>
      <c r="B511" s="17"/>
      <c r="C511" s="17"/>
      <c r="D511" s="17"/>
      <c r="E511" s="17"/>
      <c r="F511" s="18" t="str">
        <f>IF($B511="","",IF(COUNTIFS(Batches!$A:$A,$B511,Batches!$B:$B,$C511)=0,"Batch not found","OK"))</f>
        <v/>
      </c>
    </row>
    <row r="512" spans="1:6" x14ac:dyDescent="0.3">
      <c r="A512" s="20"/>
      <c r="B512" s="17"/>
      <c r="C512" s="17"/>
      <c r="D512" s="17"/>
      <c r="E512" s="17"/>
      <c r="F512" s="18" t="str">
        <f>IF($B512="","",IF(COUNTIFS(Batches!$A:$A,$B512,Batches!$B:$B,$C512)=0,"Batch not found","OK"))</f>
        <v/>
      </c>
    </row>
    <row r="513" spans="1:6" x14ac:dyDescent="0.3">
      <c r="A513" s="20"/>
      <c r="B513" s="17"/>
      <c r="C513" s="17"/>
      <c r="D513" s="17"/>
      <c r="E513" s="17"/>
      <c r="F513" s="18" t="str">
        <f>IF($B513="","",IF(COUNTIFS(Batches!$A:$A,$B513,Batches!$B:$B,$C513)=0,"Batch not found","OK"))</f>
        <v/>
      </c>
    </row>
    <row r="514" spans="1:6" x14ac:dyDescent="0.3">
      <c r="A514" s="20"/>
      <c r="B514" s="17"/>
      <c r="C514" s="17"/>
      <c r="D514" s="17"/>
      <c r="E514" s="17"/>
      <c r="F514" s="18" t="str">
        <f>IF($B514="","",IF(COUNTIFS(Batches!$A:$A,$B514,Batches!$B:$B,$C514)=0,"Batch not found","OK"))</f>
        <v/>
      </c>
    </row>
    <row r="515" spans="1:6" x14ac:dyDescent="0.3">
      <c r="A515" s="20"/>
      <c r="B515" s="17"/>
      <c r="C515" s="17"/>
      <c r="D515" s="17"/>
      <c r="E515" s="17"/>
      <c r="F515" s="18" t="str">
        <f>IF($B515="","",IF(COUNTIFS(Batches!$A:$A,$B515,Batches!$B:$B,$C515)=0,"Batch not found","OK"))</f>
        <v/>
      </c>
    </row>
    <row r="516" spans="1:6" x14ac:dyDescent="0.3">
      <c r="A516" s="20"/>
      <c r="B516" s="17"/>
      <c r="C516" s="17"/>
      <c r="D516" s="17"/>
      <c r="E516" s="17"/>
      <c r="F516" s="18" t="str">
        <f>IF($B516="","",IF(COUNTIFS(Batches!$A:$A,$B516,Batches!$B:$B,$C516)=0,"Batch not found","OK"))</f>
        <v/>
      </c>
    </row>
    <row r="517" spans="1:6" x14ac:dyDescent="0.3">
      <c r="A517" s="20"/>
      <c r="B517" s="17"/>
      <c r="C517" s="17"/>
      <c r="D517" s="17"/>
      <c r="E517" s="17"/>
      <c r="F517" s="18" t="str">
        <f>IF($B517="","",IF(COUNTIFS(Batches!$A:$A,$B517,Batches!$B:$B,$C517)=0,"Batch not found","OK"))</f>
        <v/>
      </c>
    </row>
    <row r="518" spans="1:6" x14ac:dyDescent="0.3">
      <c r="A518" s="20"/>
      <c r="B518" s="17"/>
      <c r="C518" s="17"/>
      <c r="D518" s="17"/>
      <c r="E518" s="17"/>
      <c r="F518" s="18" t="str">
        <f>IF($B518="","",IF(COUNTIFS(Batches!$A:$A,$B518,Batches!$B:$B,$C518)=0,"Batch not found","OK"))</f>
        <v/>
      </c>
    </row>
    <row r="519" spans="1:6" x14ac:dyDescent="0.3">
      <c r="A519" s="20"/>
      <c r="B519" s="17"/>
      <c r="C519" s="17"/>
      <c r="D519" s="17"/>
      <c r="E519" s="17"/>
      <c r="F519" s="18" t="str">
        <f>IF($B519="","",IF(COUNTIFS(Batches!$A:$A,$B519,Batches!$B:$B,$C519)=0,"Batch not found","OK"))</f>
        <v/>
      </c>
    </row>
    <row r="520" spans="1:6" x14ac:dyDescent="0.3">
      <c r="A520" s="20"/>
      <c r="B520" s="17"/>
      <c r="C520" s="17"/>
      <c r="D520" s="17"/>
      <c r="E520" s="17"/>
      <c r="F520" s="18" t="str">
        <f>IF($B520="","",IF(COUNTIFS(Batches!$A:$A,$B520,Batches!$B:$B,$C520)=0,"Batch not found","OK"))</f>
        <v/>
      </c>
    </row>
    <row r="521" spans="1:6" x14ac:dyDescent="0.3">
      <c r="A521" s="20"/>
      <c r="B521" s="17"/>
      <c r="C521" s="17"/>
      <c r="D521" s="17"/>
      <c r="E521" s="17"/>
      <c r="F521" s="18" t="str">
        <f>IF($B521="","",IF(COUNTIFS(Batches!$A:$A,$B521,Batches!$B:$B,$C521)=0,"Batch not found","OK"))</f>
        <v/>
      </c>
    </row>
    <row r="522" spans="1:6" x14ac:dyDescent="0.3">
      <c r="A522" s="20"/>
      <c r="B522" s="17"/>
      <c r="C522" s="17"/>
      <c r="D522" s="17"/>
      <c r="E522" s="17"/>
      <c r="F522" s="18" t="str">
        <f>IF($B522="","",IF(COUNTIFS(Batches!$A:$A,$B522,Batches!$B:$B,$C522)=0,"Batch not found","OK"))</f>
        <v/>
      </c>
    </row>
    <row r="523" spans="1:6" x14ac:dyDescent="0.3">
      <c r="A523" s="20"/>
      <c r="B523" s="17"/>
      <c r="C523" s="17"/>
      <c r="D523" s="17"/>
      <c r="E523" s="17"/>
      <c r="F523" s="18" t="str">
        <f>IF($B523="","",IF(COUNTIFS(Batches!$A:$A,$B523,Batches!$B:$B,$C523)=0,"Batch not found","OK"))</f>
        <v/>
      </c>
    </row>
    <row r="524" spans="1:6" x14ac:dyDescent="0.3">
      <c r="A524" s="20"/>
      <c r="B524" s="17"/>
      <c r="C524" s="17"/>
      <c r="D524" s="17"/>
      <c r="E524" s="17"/>
      <c r="F524" s="18" t="str">
        <f>IF($B524="","",IF(COUNTIFS(Batches!$A:$A,$B524,Batches!$B:$B,$C524)=0,"Batch not found","OK"))</f>
        <v/>
      </c>
    </row>
    <row r="525" spans="1:6" x14ac:dyDescent="0.3">
      <c r="A525" s="20"/>
      <c r="B525" s="17"/>
      <c r="C525" s="17"/>
      <c r="D525" s="17"/>
      <c r="E525" s="17"/>
      <c r="F525" s="18" t="str">
        <f>IF($B525="","",IF(COUNTIFS(Batches!$A:$A,$B525,Batches!$B:$B,$C525)=0,"Batch not found","OK"))</f>
        <v/>
      </c>
    </row>
    <row r="526" spans="1:6" x14ac:dyDescent="0.3">
      <c r="A526" s="20"/>
      <c r="B526" s="17"/>
      <c r="C526" s="17"/>
      <c r="D526" s="17"/>
      <c r="E526" s="17"/>
      <c r="F526" s="18" t="str">
        <f>IF($B526="","",IF(COUNTIFS(Batches!$A:$A,$B526,Batches!$B:$B,$C526)=0,"Batch not found","OK"))</f>
        <v/>
      </c>
    </row>
    <row r="527" spans="1:6" x14ac:dyDescent="0.3">
      <c r="A527" s="20"/>
      <c r="B527" s="17"/>
      <c r="C527" s="17"/>
      <c r="D527" s="17"/>
      <c r="E527" s="17"/>
      <c r="F527" s="18" t="str">
        <f>IF($B527="","",IF(COUNTIFS(Batches!$A:$A,$B527,Batches!$B:$B,$C527)=0,"Batch not found","OK"))</f>
        <v/>
      </c>
    </row>
    <row r="528" spans="1:6" x14ac:dyDescent="0.3">
      <c r="A528" s="20"/>
      <c r="B528" s="17"/>
      <c r="C528" s="17"/>
      <c r="D528" s="17"/>
      <c r="E528" s="17"/>
      <c r="F528" s="18" t="str">
        <f>IF($B528="","",IF(COUNTIFS(Batches!$A:$A,$B528,Batches!$B:$B,$C528)=0,"Batch not found","OK"))</f>
        <v/>
      </c>
    </row>
    <row r="529" spans="1:6" x14ac:dyDescent="0.3">
      <c r="A529" s="20"/>
      <c r="B529" s="17"/>
      <c r="C529" s="17"/>
      <c r="D529" s="17"/>
      <c r="E529" s="17"/>
      <c r="F529" s="18" t="str">
        <f>IF($B529="","",IF(COUNTIFS(Batches!$A:$A,$B529,Batches!$B:$B,$C529)=0,"Batch not found","OK"))</f>
        <v/>
      </c>
    </row>
    <row r="530" spans="1:6" x14ac:dyDescent="0.3">
      <c r="A530" s="20"/>
      <c r="B530" s="17"/>
      <c r="C530" s="17"/>
      <c r="D530" s="17"/>
      <c r="E530" s="17"/>
      <c r="F530" s="18" t="str">
        <f>IF($B530="","",IF(COUNTIFS(Batches!$A:$A,$B530,Batches!$B:$B,$C530)=0,"Batch not found","OK"))</f>
        <v/>
      </c>
    </row>
    <row r="531" spans="1:6" x14ac:dyDescent="0.3">
      <c r="A531" s="20"/>
      <c r="B531" s="17"/>
      <c r="C531" s="17"/>
      <c r="D531" s="17"/>
      <c r="E531" s="17"/>
      <c r="F531" s="18" t="str">
        <f>IF($B531="","",IF(COUNTIFS(Batches!$A:$A,$B531,Batches!$B:$B,$C531)=0,"Batch not found","OK"))</f>
        <v/>
      </c>
    </row>
    <row r="532" spans="1:6" x14ac:dyDescent="0.3">
      <c r="A532" s="20"/>
      <c r="B532" s="17"/>
      <c r="C532" s="17"/>
      <c r="D532" s="17"/>
      <c r="E532" s="17"/>
      <c r="F532" s="18" t="str">
        <f>IF($B532="","",IF(COUNTIFS(Batches!$A:$A,$B532,Batches!$B:$B,$C532)=0,"Batch not found","OK"))</f>
        <v/>
      </c>
    </row>
    <row r="533" spans="1:6" x14ac:dyDescent="0.3">
      <c r="A533" s="20"/>
      <c r="B533" s="17"/>
      <c r="C533" s="17"/>
      <c r="D533" s="17"/>
      <c r="E533" s="17"/>
      <c r="F533" s="18" t="str">
        <f>IF($B533="","",IF(COUNTIFS(Batches!$A:$A,$B533,Batches!$B:$B,$C533)=0,"Batch not found","OK"))</f>
        <v/>
      </c>
    </row>
    <row r="534" spans="1:6" x14ac:dyDescent="0.3">
      <c r="A534" s="20"/>
      <c r="B534" s="17"/>
      <c r="C534" s="17"/>
      <c r="D534" s="17"/>
      <c r="E534" s="17"/>
      <c r="F534" s="18" t="str">
        <f>IF($B534="","",IF(COUNTIFS(Batches!$A:$A,$B534,Batches!$B:$B,$C534)=0,"Batch not found","OK"))</f>
        <v/>
      </c>
    </row>
    <row r="535" spans="1:6" x14ac:dyDescent="0.3">
      <c r="A535" s="20"/>
      <c r="B535" s="17"/>
      <c r="C535" s="17"/>
      <c r="D535" s="17"/>
      <c r="E535" s="17"/>
      <c r="F535" s="18" t="str">
        <f>IF($B535="","",IF(COUNTIFS(Batches!$A:$A,$B535,Batches!$B:$B,$C535)=0,"Batch not found","OK"))</f>
        <v/>
      </c>
    </row>
    <row r="536" spans="1:6" x14ac:dyDescent="0.3">
      <c r="A536" s="20"/>
      <c r="B536" s="17"/>
      <c r="C536" s="17"/>
      <c r="D536" s="17"/>
      <c r="E536" s="17"/>
      <c r="F536" s="18" t="str">
        <f>IF($B536="","",IF(COUNTIFS(Batches!$A:$A,$B536,Batches!$B:$B,$C536)=0,"Batch not found","OK"))</f>
        <v/>
      </c>
    </row>
    <row r="537" spans="1:6" x14ac:dyDescent="0.3">
      <c r="A537" s="20"/>
      <c r="B537" s="17"/>
      <c r="C537" s="17"/>
      <c r="D537" s="17"/>
      <c r="E537" s="17"/>
      <c r="F537" s="18" t="str">
        <f>IF($B537="","",IF(COUNTIFS(Batches!$A:$A,$B537,Batches!$B:$B,$C537)=0,"Batch not found","OK"))</f>
        <v/>
      </c>
    </row>
    <row r="538" spans="1:6" x14ac:dyDescent="0.3">
      <c r="A538" s="20"/>
      <c r="B538" s="17"/>
      <c r="C538" s="17"/>
      <c r="D538" s="17"/>
      <c r="E538" s="17"/>
      <c r="F538" s="18" t="str">
        <f>IF($B538="","",IF(COUNTIFS(Batches!$A:$A,$B538,Batches!$B:$B,$C538)=0,"Batch not found","OK"))</f>
        <v/>
      </c>
    </row>
    <row r="539" spans="1:6" x14ac:dyDescent="0.3">
      <c r="A539" s="20"/>
      <c r="B539" s="17"/>
      <c r="C539" s="17"/>
      <c r="D539" s="17"/>
      <c r="E539" s="17"/>
      <c r="F539" s="18" t="str">
        <f>IF($B539="","",IF(COUNTIFS(Batches!$A:$A,$B539,Batches!$B:$B,$C539)=0,"Batch not found","OK"))</f>
        <v/>
      </c>
    </row>
    <row r="540" spans="1:6" x14ac:dyDescent="0.3">
      <c r="A540" s="20"/>
      <c r="B540" s="17"/>
      <c r="C540" s="17"/>
      <c r="D540" s="17"/>
      <c r="E540" s="17"/>
      <c r="F540" s="18" t="str">
        <f>IF($B540="","",IF(COUNTIFS(Batches!$A:$A,$B540,Batches!$B:$B,$C540)=0,"Batch not found","OK"))</f>
        <v/>
      </c>
    </row>
    <row r="541" spans="1:6" x14ac:dyDescent="0.3">
      <c r="A541" s="20"/>
      <c r="B541" s="17"/>
      <c r="C541" s="17"/>
      <c r="D541" s="17"/>
      <c r="E541" s="17"/>
      <c r="F541" s="18" t="str">
        <f>IF($B541="","",IF(COUNTIFS(Batches!$A:$A,$B541,Batches!$B:$B,$C541)=0,"Batch not found","OK"))</f>
        <v/>
      </c>
    </row>
    <row r="542" spans="1:6" x14ac:dyDescent="0.3">
      <c r="A542" s="20"/>
      <c r="B542" s="17"/>
      <c r="C542" s="17"/>
      <c r="D542" s="17"/>
      <c r="E542" s="17"/>
      <c r="F542" s="18" t="str">
        <f>IF($B542="","",IF(COUNTIFS(Batches!$A:$A,$B542,Batches!$B:$B,$C542)=0,"Batch not found","OK"))</f>
        <v/>
      </c>
    </row>
    <row r="543" spans="1:6" x14ac:dyDescent="0.3">
      <c r="A543" s="20"/>
      <c r="B543" s="17"/>
      <c r="C543" s="17"/>
      <c r="D543" s="17"/>
      <c r="E543" s="17"/>
      <c r="F543" s="18" t="str">
        <f>IF($B543="","",IF(COUNTIFS(Batches!$A:$A,$B543,Batches!$B:$B,$C543)=0,"Batch not found","OK"))</f>
        <v/>
      </c>
    </row>
    <row r="544" spans="1:6" x14ac:dyDescent="0.3">
      <c r="A544" s="20"/>
      <c r="B544" s="17"/>
      <c r="C544" s="17"/>
      <c r="D544" s="17"/>
      <c r="E544" s="17"/>
      <c r="F544" s="18" t="str">
        <f>IF($B544="","",IF(COUNTIFS(Batches!$A:$A,$B544,Batches!$B:$B,$C544)=0,"Batch not found","OK"))</f>
        <v/>
      </c>
    </row>
    <row r="545" spans="1:6" x14ac:dyDescent="0.3">
      <c r="A545" s="20"/>
      <c r="B545" s="17"/>
      <c r="C545" s="17"/>
      <c r="D545" s="17"/>
      <c r="E545" s="17"/>
      <c r="F545" s="18" t="str">
        <f>IF($B545="","",IF(COUNTIFS(Batches!$A:$A,$B545,Batches!$B:$B,$C545)=0,"Batch not found","OK"))</f>
        <v/>
      </c>
    </row>
    <row r="546" spans="1:6" x14ac:dyDescent="0.3">
      <c r="A546" s="20"/>
      <c r="B546" s="17"/>
      <c r="C546" s="17"/>
      <c r="D546" s="17"/>
      <c r="E546" s="17"/>
      <c r="F546" s="18" t="str">
        <f>IF($B546="","",IF(COUNTIFS(Batches!$A:$A,$B546,Batches!$B:$B,$C546)=0,"Batch not found","OK"))</f>
        <v/>
      </c>
    </row>
    <row r="547" spans="1:6" x14ac:dyDescent="0.3">
      <c r="A547" s="20"/>
      <c r="B547" s="17"/>
      <c r="C547" s="17"/>
      <c r="D547" s="17"/>
      <c r="E547" s="17"/>
      <c r="F547" s="18" t="str">
        <f>IF($B547="","",IF(COUNTIFS(Batches!$A:$A,$B547,Batches!$B:$B,$C547)=0,"Batch not found","OK"))</f>
        <v/>
      </c>
    </row>
    <row r="548" spans="1:6" x14ac:dyDescent="0.3">
      <c r="A548" s="20"/>
      <c r="B548" s="17"/>
      <c r="C548" s="17"/>
      <c r="D548" s="17"/>
      <c r="E548" s="17"/>
      <c r="F548" s="18" t="str">
        <f>IF($B548="","",IF(COUNTIFS(Batches!$A:$A,$B548,Batches!$B:$B,$C548)=0,"Batch not found","OK"))</f>
        <v/>
      </c>
    </row>
    <row r="549" spans="1:6" x14ac:dyDescent="0.3">
      <c r="A549" s="20"/>
      <c r="B549" s="17"/>
      <c r="C549" s="17"/>
      <c r="D549" s="17"/>
      <c r="E549" s="17"/>
      <c r="F549" s="18" t="str">
        <f>IF($B549="","",IF(COUNTIFS(Batches!$A:$A,$B549,Batches!$B:$B,$C549)=0,"Batch not found","OK"))</f>
        <v/>
      </c>
    </row>
    <row r="550" spans="1:6" x14ac:dyDescent="0.3">
      <c r="A550" s="20"/>
      <c r="B550" s="17"/>
      <c r="C550" s="17"/>
      <c r="D550" s="17"/>
      <c r="E550" s="17"/>
      <c r="F550" s="18" t="str">
        <f>IF($B550="","",IF(COUNTIFS(Batches!$A:$A,$B550,Batches!$B:$B,$C550)=0,"Batch not found","OK"))</f>
        <v/>
      </c>
    </row>
    <row r="551" spans="1:6" x14ac:dyDescent="0.3">
      <c r="A551" s="20"/>
      <c r="B551" s="17"/>
      <c r="C551" s="17"/>
      <c r="D551" s="17"/>
      <c r="E551" s="17"/>
      <c r="F551" s="18" t="str">
        <f>IF($B551="","",IF(COUNTIFS(Batches!$A:$A,$B551,Batches!$B:$B,$C551)=0,"Batch not found","OK"))</f>
        <v/>
      </c>
    </row>
    <row r="552" spans="1:6" x14ac:dyDescent="0.3">
      <c r="A552" s="20"/>
      <c r="B552" s="17"/>
      <c r="C552" s="17"/>
      <c r="D552" s="17"/>
      <c r="E552" s="17"/>
      <c r="F552" s="18" t="str">
        <f>IF($B552="","",IF(COUNTIFS(Batches!$A:$A,$B552,Batches!$B:$B,$C552)=0,"Batch not found","OK"))</f>
        <v/>
      </c>
    </row>
    <row r="553" spans="1:6" x14ac:dyDescent="0.3">
      <c r="A553" s="20"/>
      <c r="B553" s="17"/>
      <c r="C553" s="17"/>
      <c r="D553" s="17"/>
      <c r="E553" s="17"/>
      <c r="F553" s="18" t="str">
        <f>IF($B553="","",IF(COUNTIFS(Batches!$A:$A,$B553,Batches!$B:$B,$C553)=0,"Batch not found","OK"))</f>
        <v/>
      </c>
    </row>
    <row r="554" spans="1:6" x14ac:dyDescent="0.3">
      <c r="A554" s="20"/>
      <c r="B554" s="17"/>
      <c r="C554" s="17"/>
      <c r="D554" s="17"/>
      <c r="E554" s="17"/>
      <c r="F554" s="18" t="str">
        <f>IF($B554="","",IF(COUNTIFS(Batches!$A:$A,$B554,Batches!$B:$B,$C554)=0,"Batch not found","OK"))</f>
        <v/>
      </c>
    </row>
    <row r="555" spans="1:6" x14ac:dyDescent="0.3">
      <c r="A555" s="20"/>
      <c r="B555" s="17"/>
      <c r="C555" s="17"/>
      <c r="D555" s="17"/>
      <c r="E555" s="17"/>
      <c r="F555" s="18" t="str">
        <f>IF($B555="","",IF(COUNTIFS(Batches!$A:$A,$B555,Batches!$B:$B,$C555)=0,"Batch not found","OK"))</f>
        <v/>
      </c>
    </row>
    <row r="556" spans="1:6" x14ac:dyDescent="0.3">
      <c r="A556" s="20"/>
      <c r="B556" s="17"/>
      <c r="C556" s="17"/>
      <c r="D556" s="17"/>
      <c r="E556" s="17"/>
      <c r="F556" s="18" t="str">
        <f>IF($B556="","",IF(COUNTIFS(Batches!$A:$A,$B556,Batches!$B:$B,$C556)=0,"Batch not found","OK"))</f>
        <v/>
      </c>
    </row>
    <row r="557" spans="1:6" x14ac:dyDescent="0.3">
      <c r="A557" s="20"/>
      <c r="B557" s="17"/>
      <c r="C557" s="17"/>
      <c r="D557" s="17"/>
      <c r="E557" s="17"/>
      <c r="F557" s="18" t="str">
        <f>IF($B557="","",IF(COUNTIFS(Batches!$A:$A,$B557,Batches!$B:$B,$C557)=0,"Batch not found","OK"))</f>
        <v/>
      </c>
    </row>
    <row r="558" spans="1:6" x14ac:dyDescent="0.3">
      <c r="A558" s="20"/>
      <c r="B558" s="17"/>
      <c r="C558" s="17"/>
      <c r="D558" s="17"/>
      <c r="E558" s="17"/>
      <c r="F558" s="18" t="str">
        <f>IF($B558="","",IF(COUNTIFS(Batches!$A:$A,$B558,Batches!$B:$B,$C558)=0,"Batch not found","OK"))</f>
        <v/>
      </c>
    </row>
    <row r="559" spans="1:6" x14ac:dyDescent="0.3">
      <c r="A559" s="20"/>
      <c r="B559" s="17"/>
      <c r="C559" s="17"/>
      <c r="D559" s="17"/>
      <c r="E559" s="17"/>
      <c r="F559" s="18" t="str">
        <f>IF($B559="","",IF(COUNTIFS(Batches!$A:$A,$B559,Batches!$B:$B,$C559)=0,"Batch not found","OK"))</f>
        <v/>
      </c>
    </row>
    <row r="560" spans="1:6" x14ac:dyDescent="0.3">
      <c r="A560" s="20"/>
      <c r="B560" s="17"/>
      <c r="C560" s="17"/>
      <c r="D560" s="17"/>
      <c r="E560" s="17"/>
      <c r="F560" s="18" t="str">
        <f>IF($B560="","",IF(COUNTIFS(Batches!$A:$A,$B560,Batches!$B:$B,$C560)=0,"Batch not found","OK"))</f>
        <v/>
      </c>
    </row>
    <row r="561" spans="1:6" x14ac:dyDescent="0.3">
      <c r="A561" s="20"/>
      <c r="B561" s="17"/>
      <c r="C561" s="17"/>
      <c r="D561" s="17"/>
      <c r="E561" s="17"/>
      <c r="F561" s="18" t="str">
        <f>IF($B561="","",IF(COUNTIFS(Batches!$A:$A,$B561,Batches!$B:$B,$C561)=0,"Batch not found","OK"))</f>
        <v/>
      </c>
    </row>
    <row r="562" spans="1:6" x14ac:dyDescent="0.3">
      <c r="A562" s="20"/>
      <c r="B562" s="17"/>
      <c r="C562" s="17"/>
      <c r="D562" s="17"/>
      <c r="E562" s="17"/>
      <c r="F562" s="18" t="str">
        <f>IF($B562="","",IF(COUNTIFS(Batches!$A:$A,$B562,Batches!$B:$B,$C562)=0,"Batch not found","OK"))</f>
        <v/>
      </c>
    </row>
    <row r="563" spans="1:6" x14ac:dyDescent="0.3">
      <c r="A563" s="20"/>
      <c r="B563" s="17"/>
      <c r="C563" s="17"/>
      <c r="D563" s="17"/>
      <c r="E563" s="17"/>
      <c r="F563" s="18" t="str">
        <f>IF($B563="","",IF(COUNTIFS(Batches!$A:$A,$B563,Batches!$B:$B,$C563)=0,"Batch not found","OK"))</f>
        <v/>
      </c>
    </row>
    <row r="564" spans="1:6" x14ac:dyDescent="0.3">
      <c r="A564" s="20"/>
      <c r="B564" s="17"/>
      <c r="C564" s="17"/>
      <c r="D564" s="17"/>
      <c r="E564" s="17"/>
      <c r="F564" s="18" t="str">
        <f>IF($B564="","",IF(COUNTIFS(Batches!$A:$A,$B564,Batches!$B:$B,$C564)=0,"Batch not found","OK"))</f>
        <v/>
      </c>
    </row>
    <row r="565" spans="1:6" x14ac:dyDescent="0.3">
      <c r="A565" s="20"/>
      <c r="B565" s="17"/>
      <c r="C565" s="17"/>
      <c r="D565" s="17"/>
      <c r="E565" s="17"/>
      <c r="F565" s="18" t="str">
        <f>IF($B565="","",IF(COUNTIFS(Batches!$A:$A,$B565,Batches!$B:$B,$C565)=0,"Batch not found","OK"))</f>
        <v/>
      </c>
    </row>
    <row r="566" spans="1:6" x14ac:dyDescent="0.3">
      <c r="A566" s="20"/>
      <c r="B566" s="17"/>
      <c r="C566" s="17"/>
      <c r="D566" s="17"/>
      <c r="E566" s="17"/>
      <c r="F566" s="18" t="str">
        <f>IF($B566="","",IF(COUNTIFS(Batches!$A:$A,$B566,Batches!$B:$B,$C566)=0,"Batch not found","OK"))</f>
        <v/>
      </c>
    </row>
    <row r="567" spans="1:6" x14ac:dyDescent="0.3">
      <c r="A567" s="20"/>
      <c r="B567" s="17"/>
      <c r="C567" s="17"/>
      <c r="D567" s="17"/>
      <c r="E567" s="17"/>
      <c r="F567" s="18" t="str">
        <f>IF($B567="","",IF(COUNTIFS(Batches!$A:$A,$B567,Batches!$B:$B,$C567)=0,"Batch not found","OK"))</f>
        <v/>
      </c>
    </row>
    <row r="568" spans="1:6" x14ac:dyDescent="0.3">
      <c r="A568" s="20"/>
      <c r="B568" s="17"/>
      <c r="C568" s="17"/>
      <c r="D568" s="17"/>
      <c r="E568" s="17"/>
      <c r="F568" s="18" t="str">
        <f>IF($B568="","",IF(COUNTIFS(Batches!$A:$A,$B568,Batches!$B:$B,$C568)=0,"Batch not found","OK"))</f>
        <v/>
      </c>
    </row>
    <row r="569" spans="1:6" x14ac:dyDescent="0.3">
      <c r="A569" s="20"/>
      <c r="B569" s="17"/>
      <c r="C569" s="17"/>
      <c r="D569" s="17"/>
      <c r="E569" s="17"/>
      <c r="F569" s="18" t="str">
        <f>IF($B569="","",IF(COUNTIFS(Batches!$A:$A,$B569,Batches!$B:$B,$C569)=0,"Batch not found","OK"))</f>
        <v/>
      </c>
    </row>
    <row r="570" spans="1:6" x14ac:dyDescent="0.3">
      <c r="A570" s="20"/>
      <c r="B570" s="17"/>
      <c r="C570" s="17"/>
      <c r="D570" s="17"/>
      <c r="E570" s="17"/>
      <c r="F570" s="18" t="str">
        <f>IF($B570="","",IF(COUNTIFS(Batches!$A:$A,$B570,Batches!$B:$B,$C570)=0,"Batch not found","OK"))</f>
        <v/>
      </c>
    </row>
    <row r="571" spans="1:6" x14ac:dyDescent="0.3">
      <c r="A571" s="20"/>
      <c r="B571" s="17"/>
      <c r="C571" s="17"/>
      <c r="D571" s="17"/>
      <c r="E571" s="17"/>
      <c r="F571" s="18" t="str">
        <f>IF($B571="","",IF(COUNTIFS(Batches!$A:$A,$B571,Batches!$B:$B,$C571)=0,"Batch not found","OK"))</f>
        <v/>
      </c>
    </row>
    <row r="572" spans="1:6" x14ac:dyDescent="0.3">
      <c r="A572" s="20"/>
      <c r="B572" s="17"/>
      <c r="C572" s="17"/>
      <c r="D572" s="17"/>
      <c r="E572" s="17"/>
      <c r="F572" s="18" t="str">
        <f>IF($B572="","",IF(COUNTIFS(Batches!$A:$A,$B572,Batches!$B:$B,$C572)=0,"Batch not found","OK"))</f>
        <v/>
      </c>
    </row>
    <row r="573" spans="1:6" x14ac:dyDescent="0.3">
      <c r="A573" s="20"/>
      <c r="B573" s="17"/>
      <c r="C573" s="17"/>
      <c r="D573" s="17"/>
      <c r="E573" s="17"/>
      <c r="F573" s="18" t="str">
        <f>IF($B573="","",IF(COUNTIFS(Batches!$A:$A,$B573,Batches!$B:$B,$C573)=0,"Batch not found","OK"))</f>
        <v/>
      </c>
    </row>
    <row r="574" spans="1:6" x14ac:dyDescent="0.3">
      <c r="A574" s="20"/>
      <c r="B574" s="17"/>
      <c r="C574" s="17"/>
      <c r="D574" s="17"/>
      <c r="E574" s="17"/>
      <c r="F574" s="18" t="str">
        <f>IF($B574="","",IF(COUNTIFS(Batches!$A:$A,$B574,Batches!$B:$B,$C574)=0,"Batch not found","OK"))</f>
        <v/>
      </c>
    </row>
    <row r="575" spans="1:6" x14ac:dyDescent="0.3">
      <c r="A575" s="20"/>
      <c r="B575" s="17"/>
      <c r="C575" s="17"/>
      <c r="D575" s="17"/>
      <c r="E575" s="17"/>
      <c r="F575" s="18" t="str">
        <f>IF($B575="","",IF(COUNTIFS(Batches!$A:$A,$B575,Batches!$B:$B,$C575)=0,"Batch not found","OK"))</f>
        <v/>
      </c>
    </row>
    <row r="576" spans="1:6" x14ac:dyDescent="0.3">
      <c r="A576" s="20"/>
      <c r="B576" s="17"/>
      <c r="C576" s="17"/>
      <c r="D576" s="17"/>
      <c r="E576" s="17"/>
      <c r="F576" s="18" t="str">
        <f>IF($B576="","",IF(COUNTIFS(Batches!$A:$A,$B576,Batches!$B:$B,$C576)=0,"Batch not found","OK"))</f>
        <v/>
      </c>
    </row>
    <row r="577" spans="1:6" x14ac:dyDescent="0.3">
      <c r="A577" s="20"/>
      <c r="B577" s="17"/>
      <c r="C577" s="17"/>
      <c r="D577" s="17"/>
      <c r="E577" s="17"/>
      <c r="F577" s="18" t="str">
        <f>IF($B577="","",IF(COUNTIFS(Batches!$A:$A,$B577,Batches!$B:$B,$C577)=0,"Batch not found","OK"))</f>
        <v/>
      </c>
    </row>
    <row r="578" spans="1:6" x14ac:dyDescent="0.3">
      <c r="A578" s="20"/>
      <c r="B578" s="17"/>
      <c r="C578" s="17"/>
      <c r="D578" s="17"/>
      <c r="E578" s="17"/>
      <c r="F578" s="18" t="str">
        <f>IF($B578="","",IF(COUNTIFS(Batches!$A:$A,$B578,Batches!$B:$B,$C578)=0,"Batch not found","OK"))</f>
        <v/>
      </c>
    </row>
    <row r="579" spans="1:6" x14ac:dyDescent="0.3">
      <c r="A579" s="20"/>
      <c r="B579" s="17"/>
      <c r="C579" s="17"/>
      <c r="D579" s="17"/>
      <c r="E579" s="17"/>
      <c r="F579" s="18" t="str">
        <f>IF($B579="","",IF(COUNTIFS(Batches!$A:$A,$B579,Batches!$B:$B,$C579)=0,"Batch not found","OK"))</f>
        <v/>
      </c>
    </row>
    <row r="580" spans="1:6" x14ac:dyDescent="0.3">
      <c r="A580" s="20"/>
      <c r="B580" s="17"/>
      <c r="C580" s="17"/>
      <c r="D580" s="17"/>
      <c r="E580" s="17"/>
      <c r="F580" s="18" t="str">
        <f>IF($B580="","",IF(COUNTIFS(Batches!$A:$A,$B580,Batches!$B:$B,$C580)=0,"Batch not found","OK"))</f>
        <v/>
      </c>
    </row>
    <row r="581" spans="1:6" x14ac:dyDescent="0.3">
      <c r="A581" s="20"/>
      <c r="B581" s="17"/>
      <c r="C581" s="17"/>
      <c r="D581" s="17"/>
      <c r="E581" s="17"/>
      <c r="F581" s="18" t="str">
        <f>IF($B581="","",IF(COUNTIFS(Batches!$A:$A,$B581,Batches!$B:$B,$C581)=0,"Batch not found","OK"))</f>
        <v/>
      </c>
    </row>
    <row r="582" spans="1:6" x14ac:dyDescent="0.3">
      <c r="A582" s="20"/>
      <c r="B582" s="17"/>
      <c r="C582" s="17"/>
      <c r="D582" s="17"/>
      <c r="E582" s="17"/>
      <c r="F582" s="18" t="str">
        <f>IF($B582="","",IF(COUNTIFS(Batches!$A:$A,$B582,Batches!$B:$B,$C582)=0,"Batch not found","OK"))</f>
        <v/>
      </c>
    </row>
    <row r="583" spans="1:6" x14ac:dyDescent="0.3">
      <c r="A583" s="20"/>
      <c r="B583" s="17"/>
      <c r="C583" s="17"/>
      <c r="D583" s="17"/>
      <c r="E583" s="17"/>
      <c r="F583" s="18" t="str">
        <f>IF($B583="","",IF(COUNTIFS(Batches!$A:$A,$B583,Batches!$B:$B,$C583)=0,"Batch not found","OK"))</f>
        <v/>
      </c>
    </row>
    <row r="584" spans="1:6" x14ac:dyDescent="0.3">
      <c r="A584" s="20"/>
      <c r="B584" s="17"/>
      <c r="C584" s="17"/>
      <c r="D584" s="17"/>
      <c r="E584" s="17"/>
      <c r="F584" s="18" t="str">
        <f>IF($B584="","",IF(COUNTIFS(Batches!$A:$A,$B584,Batches!$B:$B,$C584)=0,"Batch not found","OK"))</f>
        <v/>
      </c>
    </row>
    <row r="585" spans="1:6" x14ac:dyDescent="0.3">
      <c r="A585" s="20"/>
      <c r="B585" s="17"/>
      <c r="C585" s="17"/>
      <c r="D585" s="17"/>
      <c r="E585" s="17"/>
      <c r="F585" s="18" t="str">
        <f>IF($B585="","",IF(COUNTIFS(Batches!$A:$A,$B585,Batches!$B:$B,$C585)=0,"Batch not found","OK"))</f>
        <v/>
      </c>
    </row>
    <row r="586" spans="1:6" x14ac:dyDescent="0.3">
      <c r="A586" s="20"/>
      <c r="B586" s="17"/>
      <c r="C586" s="17"/>
      <c r="D586" s="17"/>
      <c r="E586" s="17"/>
      <c r="F586" s="18" t="str">
        <f>IF($B586="","",IF(COUNTIFS(Batches!$A:$A,$B586,Batches!$B:$B,$C586)=0,"Batch not found","OK"))</f>
        <v/>
      </c>
    </row>
    <row r="587" spans="1:6" x14ac:dyDescent="0.3">
      <c r="A587" s="20"/>
      <c r="B587" s="17"/>
      <c r="C587" s="17"/>
      <c r="D587" s="17"/>
      <c r="E587" s="17"/>
      <c r="F587" s="18" t="str">
        <f>IF($B587="","",IF(COUNTIFS(Batches!$A:$A,$B587,Batches!$B:$B,$C587)=0,"Batch not found","OK"))</f>
        <v/>
      </c>
    </row>
    <row r="588" spans="1:6" x14ac:dyDescent="0.3">
      <c r="A588" s="20"/>
      <c r="B588" s="17"/>
      <c r="C588" s="17"/>
      <c r="D588" s="17"/>
      <c r="E588" s="17"/>
      <c r="F588" s="18" t="str">
        <f>IF($B588="","",IF(COUNTIFS(Batches!$A:$A,$B588,Batches!$B:$B,$C588)=0,"Batch not found","OK"))</f>
        <v/>
      </c>
    </row>
    <row r="589" spans="1:6" x14ac:dyDescent="0.3">
      <c r="A589" s="20"/>
      <c r="B589" s="17"/>
      <c r="C589" s="17"/>
      <c r="D589" s="17"/>
      <c r="E589" s="17"/>
      <c r="F589" s="18" t="str">
        <f>IF($B589="","",IF(COUNTIFS(Batches!$A:$A,$B589,Batches!$B:$B,$C589)=0,"Batch not found","OK"))</f>
        <v/>
      </c>
    </row>
    <row r="590" spans="1:6" x14ac:dyDescent="0.3">
      <c r="A590" s="20"/>
      <c r="B590" s="17"/>
      <c r="C590" s="17"/>
      <c r="D590" s="17"/>
      <c r="E590" s="17"/>
      <c r="F590" s="18" t="str">
        <f>IF($B590="","",IF(COUNTIFS(Batches!$A:$A,$B590,Batches!$B:$B,$C590)=0,"Batch not found","OK"))</f>
        <v/>
      </c>
    </row>
    <row r="591" spans="1:6" x14ac:dyDescent="0.3">
      <c r="A591" s="20"/>
      <c r="B591" s="17"/>
      <c r="C591" s="17"/>
      <c r="D591" s="17"/>
      <c r="E591" s="17"/>
      <c r="F591" s="18" t="str">
        <f>IF($B591="","",IF(COUNTIFS(Batches!$A:$A,$B591,Batches!$B:$B,$C591)=0,"Batch not found","OK"))</f>
        <v/>
      </c>
    </row>
    <row r="592" spans="1:6" x14ac:dyDescent="0.3">
      <c r="A592" s="20"/>
      <c r="B592" s="17"/>
      <c r="C592" s="17"/>
      <c r="D592" s="17"/>
      <c r="E592" s="17"/>
      <c r="F592" s="18" t="str">
        <f>IF($B592="","",IF(COUNTIFS(Batches!$A:$A,$B592,Batches!$B:$B,$C592)=0,"Batch not found","OK"))</f>
        <v/>
      </c>
    </row>
    <row r="593" spans="1:6" x14ac:dyDescent="0.3">
      <c r="A593" s="20"/>
      <c r="B593" s="17"/>
      <c r="C593" s="17"/>
      <c r="D593" s="17"/>
      <c r="E593" s="17"/>
      <c r="F593" s="18" t="str">
        <f>IF($B593="","",IF(COUNTIFS(Batches!$A:$A,$B593,Batches!$B:$B,$C593)=0,"Batch not found","OK"))</f>
        <v/>
      </c>
    </row>
    <row r="594" spans="1:6" x14ac:dyDescent="0.3">
      <c r="A594" s="20"/>
      <c r="B594" s="17"/>
      <c r="C594" s="17"/>
      <c r="D594" s="17"/>
      <c r="E594" s="17"/>
      <c r="F594" s="18" t="str">
        <f>IF($B594="","",IF(COUNTIFS(Batches!$A:$A,$B594,Batches!$B:$B,$C594)=0,"Batch not found","OK"))</f>
        <v/>
      </c>
    </row>
    <row r="595" spans="1:6" x14ac:dyDescent="0.3">
      <c r="A595" s="20"/>
      <c r="B595" s="17"/>
      <c r="C595" s="17"/>
      <c r="D595" s="17"/>
      <c r="E595" s="17"/>
      <c r="F595" s="18" t="str">
        <f>IF($B595="","",IF(COUNTIFS(Batches!$A:$A,$B595,Batches!$B:$B,$C595)=0,"Batch not found","OK"))</f>
        <v/>
      </c>
    </row>
    <row r="596" spans="1:6" x14ac:dyDescent="0.3">
      <c r="A596" s="20"/>
      <c r="B596" s="17"/>
      <c r="C596" s="17"/>
      <c r="D596" s="17"/>
      <c r="E596" s="17"/>
      <c r="F596" s="18" t="str">
        <f>IF($B596="","",IF(COUNTIFS(Batches!$A:$A,$B596,Batches!$B:$B,$C596)=0,"Batch not found","OK"))</f>
        <v/>
      </c>
    </row>
    <row r="597" spans="1:6" x14ac:dyDescent="0.3">
      <c r="A597" s="20"/>
      <c r="B597" s="17"/>
      <c r="C597" s="17"/>
      <c r="D597" s="17"/>
      <c r="E597" s="17"/>
      <c r="F597" s="18" t="str">
        <f>IF($B597="","",IF(COUNTIFS(Batches!$A:$A,$B597,Batches!$B:$B,$C597)=0,"Batch not found","OK"))</f>
        <v/>
      </c>
    </row>
    <row r="598" spans="1:6" x14ac:dyDescent="0.3">
      <c r="A598" s="20"/>
      <c r="B598" s="17"/>
      <c r="C598" s="17"/>
      <c r="D598" s="17"/>
      <c r="E598" s="17"/>
      <c r="F598" s="18" t="str">
        <f>IF($B598="","",IF(COUNTIFS(Batches!$A:$A,$B598,Batches!$B:$B,$C598)=0,"Batch not found","OK"))</f>
        <v/>
      </c>
    </row>
    <row r="599" spans="1:6" x14ac:dyDescent="0.3">
      <c r="A599" s="20"/>
      <c r="B599" s="17"/>
      <c r="C599" s="17"/>
      <c r="D599" s="17"/>
      <c r="E599" s="17"/>
      <c r="F599" s="18" t="str">
        <f>IF($B599="","",IF(COUNTIFS(Batches!$A:$A,$B599,Batches!$B:$B,$C599)=0,"Batch not found","OK"))</f>
        <v/>
      </c>
    </row>
    <row r="600" spans="1:6" x14ac:dyDescent="0.3">
      <c r="A600" s="20"/>
      <c r="B600" s="17"/>
      <c r="C600" s="17"/>
      <c r="D600" s="17"/>
      <c r="E600" s="17"/>
      <c r="F600" s="18" t="str">
        <f>IF($B600="","",IF(COUNTIFS(Batches!$A:$A,$B600,Batches!$B:$B,$C600)=0,"Batch not found","OK"))</f>
        <v/>
      </c>
    </row>
    <row r="601" spans="1:6" x14ac:dyDescent="0.3">
      <c r="A601" s="20"/>
      <c r="B601" s="17"/>
      <c r="C601" s="17"/>
      <c r="D601" s="17"/>
      <c r="E601" s="17"/>
      <c r="F601" s="18" t="str">
        <f>IF($B601="","",IF(COUNTIFS(Batches!$A:$A,$B601,Batches!$B:$B,$C601)=0,"Batch not found","OK"))</f>
        <v/>
      </c>
    </row>
    <row r="602" spans="1:6" x14ac:dyDescent="0.3">
      <c r="A602" s="20"/>
      <c r="B602" s="17"/>
      <c r="C602" s="17"/>
      <c r="D602" s="17"/>
      <c r="E602" s="17"/>
      <c r="F602" s="18" t="str">
        <f>IF($B602="","",IF(COUNTIFS(Batches!$A:$A,$B602,Batches!$B:$B,$C602)=0,"Batch not found","OK"))</f>
        <v/>
      </c>
    </row>
    <row r="603" spans="1:6" x14ac:dyDescent="0.3">
      <c r="A603" s="20"/>
      <c r="B603" s="17"/>
      <c r="C603" s="17"/>
      <c r="D603" s="17"/>
      <c r="E603" s="17"/>
      <c r="F603" s="18" t="str">
        <f>IF($B603="","",IF(COUNTIFS(Batches!$A:$A,$B603,Batches!$B:$B,$C603)=0,"Batch not found","OK"))</f>
        <v/>
      </c>
    </row>
    <row r="604" spans="1:6" x14ac:dyDescent="0.3">
      <c r="A604" s="20"/>
      <c r="B604" s="17"/>
      <c r="C604" s="17"/>
      <c r="D604" s="17"/>
      <c r="E604" s="17"/>
      <c r="F604" s="18" t="str">
        <f>IF($B604="","",IF(COUNTIFS(Batches!$A:$A,$B604,Batches!$B:$B,$C604)=0,"Batch not found","OK"))</f>
        <v/>
      </c>
    </row>
    <row r="605" spans="1:6" x14ac:dyDescent="0.3">
      <c r="A605" s="20"/>
      <c r="B605" s="17"/>
      <c r="C605" s="17"/>
      <c r="D605" s="17"/>
      <c r="E605" s="17"/>
      <c r="F605" s="18" t="str">
        <f>IF($B605="","",IF(COUNTIFS(Batches!$A:$A,$B605,Batches!$B:$B,$C605)=0,"Batch not found","OK"))</f>
        <v/>
      </c>
    </row>
    <row r="606" spans="1:6" x14ac:dyDescent="0.3">
      <c r="A606" s="20"/>
      <c r="B606" s="17"/>
      <c r="C606" s="17"/>
      <c r="D606" s="17"/>
      <c r="E606" s="17"/>
      <c r="F606" s="18" t="str">
        <f>IF($B606="","",IF(COUNTIFS(Batches!$A:$A,$B606,Batches!$B:$B,$C606)=0,"Batch not found","OK"))</f>
        <v/>
      </c>
    </row>
    <row r="607" spans="1:6" x14ac:dyDescent="0.3">
      <c r="A607" s="20"/>
      <c r="B607" s="17"/>
      <c r="C607" s="17"/>
      <c r="D607" s="17"/>
      <c r="E607" s="17"/>
      <c r="F607" s="18" t="str">
        <f>IF($B607="","",IF(COUNTIFS(Batches!$A:$A,$B607,Batches!$B:$B,$C607)=0,"Batch not found","OK"))</f>
        <v/>
      </c>
    </row>
    <row r="608" spans="1:6" x14ac:dyDescent="0.3">
      <c r="A608" s="20"/>
      <c r="B608" s="17"/>
      <c r="C608" s="17"/>
      <c r="D608" s="17"/>
      <c r="E608" s="17"/>
      <c r="F608" s="18" t="str">
        <f>IF($B608="","",IF(COUNTIFS(Batches!$A:$A,$B608,Batches!$B:$B,$C608)=0,"Batch not found","OK"))</f>
        <v/>
      </c>
    </row>
    <row r="609" spans="1:6" x14ac:dyDescent="0.3">
      <c r="A609" s="20"/>
      <c r="B609" s="17"/>
      <c r="C609" s="17"/>
      <c r="D609" s="17"/>
      <c r="E609" s="17"/>
      <c r="F609" s="18" t="str">
        <f>IF($B609="","",IF(COUNTIFS(Batches!$A:$A,$B609,Batches!$B:$B,$C609)=0,"Batch not found","OK"))</f>
        <v/>
      </c>
    </row>
    <row r="610" spans="1:6" x14ac:dyDescent="0.3">
      <c r="A610" s="20"/>
      <c r="B610" s="17"/>
      <c r="C610" s="17"/>
      <c r="D610" s="17"/>
      <c r="E610" s="17"/>
      <c r="F610" s="18" t="str">
        <f>IF($B610="","",IF(COUNTIFS(Batches!$A:$A,$B610,Batches!$B:$B,$C610)=0,"Batch not found","OK"))</f>
        <v/>
      </c>
    </row>
    <row r="611" spans="1:6" x14ac:dyDescent="0.3">
      <c r="A611" s="20"/>
      <c r="B611" s="17"/>
      <c r="C611" s="17"/>
      <c r="D611" s="17"/>
      <c r="E611" s="17"/>
      <c r="F611" s="18" t="str">
        <f>IF($B611="","",IF(COUNTIFS(Batches!$A:$A,$B611,Batches!$B:$B,$C611)=0,"Batch not found","OK"))</f>
        <v/>
      </c>
    </row>
    <row r="612" spans="1:6" x14ac:dyDescent="0.3">
      <c r="A612" s="20"/>
      <c r="B612" s="17"/>
      <c r="C612" s="17"/>
      <c r="D612" s="17"/>
      <c r="E612" s="17"/>
      <c r="F612" s="18" t="str">
        <f>IF($B612="","",IF(COUNTIFS(Batches!$A:$A,$B612,Batches!$B:$B,$C612)=0,"Batch not found","OK"))</f>
        <v/>
      </c>
    </row>
    <row r="613" spans="1:6" x14ac:dyDescent="0.3">
      <c r="A613" s="20"/>
      <c r="B613" s="17"/>
      <c r="C613" s="17"/>
      <c r="D613" s="17"/>
      <c r="E613" s="17"/>
      <c r="F613" s="18" t="str">
        <f>IF($B613="","",IF(COUNTIFS(Batches!$A:$A,$B613,Batches!$B:$B,$C613)=0,"Batch not found","OK"))</f>
        <v/>
      </c>
    </row>
    <row r="614" spans="1:6" x14ac:dyDescent="0.3">
      <c r="A614" s="20"/>
      <c r="B614" s="17"/>
      <c r="C614" s="17"/>
      <c r="D614" s="17"/>
      <c r="E614" s="17"/>
      <c r="F614" s="18" t="str">
        <f>IF($B614="","",IF(COUNTIFS(Batches!$A:$A,$B614,Batches!$B:$B,$C614)=0,"Batch not found","OK"))</f>
        <v/>
      </c>
    </row>
    <row r="615" spans="1:6" x14ac:dyDescent="0.3">
      <c r="A615" s="20"/>
      <c r="B615" s="17"/>
      <c r="C615" s="17"/>
      <c r="D615" s="17"/>
      <c r="E615" s="17"/>
      <c r="F615" s="18" t="str">
        <f>IF($B615="","",IF(COUNTIFS(Batches!$A:$A,$B615,Batches!$B:$B,$C615)=0,"Batch not found","OK"))</f>
        <v/>
      </c>
    </row>
    <row r="616" spans="1:6" x14ac:dyDescent="0.3">
      <c r="A616" s="20"/>
      <c r="B616" s="17"/>
      <c r="C616" s="17"/>
      <c r="D616" s="17"/>
      <c r="E616" s="17"/>
      <c r="F616" s="18" t="str">
        <f>IF($B616="","",IF(COUNTIFS(Batches!$A:$A,$B616,Batches!$B:$B,$C616)=0,"Batch not found","OK"))</f>
        <v/>
      </c>
    </row>
    <row r="617" spans="1:6" x14ac:dyDescent="0.3">
      <c r="A617" s="20"/>
      <c r="B617" s="17"/>
      <c r="C617" s="17"/>
      <c r="D617" s="17"/>
      <c r="E617" s="17"/>
      <c r="F617" s="18" t="str">
        <f>IF($B617="","",IF(COUNTIFS(Batches!$A:$A,$B617,Batches!$B:$B,$C617)=0,"Batch not found","OK"))</f>
        <v/>
      </c>
    </row>
    <row r="618" spans="1:6" x14ac:dyDescent="0.3">
      <c r="A618" s="20"/>
      <c r="B618" s="17"/>
      <c r="C618" s="17"/>
      <c r="D618" s="17"/>
      <c r="E618" s="17"/>
      <c r="F618" s="18" t="str">
        <f>IF($B618="","",IF(COUNTIFS(Batches!$A:$A,$B618,Batches!$B:$B,$C618)=0,"Batch not found","OK"))</f>
        <v/>
      </c>
    </row>
    <row r="619" spans="1:6" x14ac:dyDescent="0.3">
      <c r="A619" s="20"/>
      <c r="B619" s="17"/>
      <c r="C619" s="17"/>
      <c r="D619" s="17"/>
      <c r="E619" s="17"/>
      <c r="F619" s="18" t="str">
        <f>IF($B619="","",IF(COUNTIFS(Batches!$A:$A,$B619,Batches!$B:$B,$C619)=0,"Batch not found","OK"))</f>
        <v/>
      </c>
    </row>
    <row r="620" spans="1:6" x14ac:dyDescent="0.3">
      <c r="A620" s="20"/>
      <c r="B620" s="17"/>
      <c r="C620" s="17"/>
      <c r="D620" s="17"/>
      <c r="E620" s="17"/>
      <c r="F620" s="18" t="str">
        <f>IF($B620="","",IF(COUNTIFS(Batches!$A:$A,$B620,Batches!$B:$B,$C620)=0,"Batch not found","OK"))</f>
        <v/>
      </c>
    </row>
    <row r="621" spans="1:6" x14ac:dyDescent="0.3">
      <c r="A621" s="20"/>
      <c r="B621" s="17"/>
      <c r="C621" s="17"/>
      <c r="D621" s="17"/>
      <c r="E621" s="17"/>
      <c r="F621" s="18" t="str">
        <f>IF($B621="","",IF(COUNTIFS(Batches!$A:$A,$B621,Batches!$B:$B,$C621)=0,"Batch not found","OK"))</f>
        <v/>
      </c>
    </row>
    <row r="622" spans="1:6" x14ac:dyDescent="0.3">
      <c r="A622" s="20"/>
      <c r="B622" s="17"/>
      <c r="C622" s="17"/>
      <c r="D622" s="17"/>
      <c r="E622" s="17"/>
      <c r="F622" s="18" t="str">
        <f>IF($B622="","",IF(COUNTIFS(Batches!$A:$A,$B622,Batches!$B:$B,$C622)=0,"Batch not found","OK"))</f>
        <v/>
      </c>
    </row>
    <row r="623" spans="1:6" x14ac:dyDescent="0.3">
      <c r="A623" s="20"/>
      <c r="B623" s="17"/>
      <c r="C623" s="17"/>
      <c r="D623" s="17"/>
      <c r="E623" s="17"/>
      <c r="F623" s="18" t="str">
        <f>IF($B623="","",IF(COUNTIFS(Batches!$A:$A,$B623,Batches!$B:$B,$C623)=0,"Batch not found","OK"))</f>
        <v/>
      </c>
    </row>
    <row r="624" spans="1:6" x14ac:dyDescent="0.3">
      <c r="A624" s="20"/>
      <c r="B624" s="17"/>
      <c r="C624" s="17"/>
      <c r="D624" s="17"/>
      <c r="E624" s="17"/>
      <c r="F624" s="18" t="str">
        <f>IF($B624="","",IF(COUNTIFS(Batches!$A:$A,$B624,Batches!$B:$B,$C624)=0,"Batch not found","OK"))</f>
        <v/>
      </c>
    </row>
    <row r="625" spans="1:6" x14ac:dyDescent="0.3">
      <c r="A625" s="20"/>
      <c r="B625" s="17"/>
      <c r="C625" s="17"/>
      <c r="D625" s="17"/>
      <c r="E625" s="17"/>
      <c r="F625" s="18" t="str">
        <f>IF($B625="","",IF(COUNTIFS(Batches!$A:$A,$B625,Batches!$B:$B,$C625)=0,"Batch not found","OK"))</f>
        <v/>
      </c>
    </row>
    <row r="626" spans="1:6" x14ac:dyDescent="0.3">
      <c r="A626" s="20"/>
      <c r="B626" s="17"/>
      <c r="C626" s="17"/>
      <c r="D626" s="17"/>
      <c r="E626" s="17"/>
      <c r="F626" s="18" t="str">
        <f>IF($B626="","",IF(COUNTIFS(Batches!$A:$A,$B626,Batches!$B:$B,$C626)=0,"Batch not found","OK"))</f>
        <v/>
      </c>
    </row>
    <row r="627" spans="1:6" x14ac:dyDescent="0.3">
      <c r="A627" s="20"/>
      <c r="B627" s="17"/>
      <c r="C627" s="17"/>
      <c r="D627" s="17"/>
      <c r="E627" s="17"/>
      <c r="F627" s="18" t="str">
        <f>IF($B627="","",IF(COUNTIFS(Batches!$A:$A,$B627,Batches!$B:$B,$C627)=0,"Batch not found","OK"))</f>
        <v/>
      </c>
    </row>
    <row r="628" spans="1:6" x14ac:dyDescent="0.3">
      <c r="A628" s="20"/>
      <c r="B628" s="17"/>
      <c r="C628" s="17"/>
      <c r="D628" s="17"/>
      <c r="E628" s="17"/>
      <c r="F628" s="18" t="str">
        <f>IF($B628="","",IF(COUNTIFS(Batches!$A:$A,$B628,Batches!$B:$B,$C628)=0,"Batch not found","OK"))</f>
        <v/>
      </c>
    </row>
    <row r="629" spans="1:6" x14ac:dyDescent="0.3">
      <c r="A629" s="20"/>
      <c r="B629" s="17"/>
      <c r="C629" s="17"/>
      <c r="D629" s="17"/>
      <c r="E629" s="17"/>
      <c r="F629" s="18" t="str">
        <f>IF($B629="","",IF(COUNTIFS(Batches!$A:$A,$B629,Batches!$B:$B,$C629)=0,"Batch not found","OK"))</f>
        <v/>
      </c>
    </row>
    <row r="630" spans="1:6" x14ac:dyDescent="0.3">
      <c r="A630" s="20"/>
      <c r="B630" s="17"/>
      <c r="C630" s="17"/>
      <c r="D630" s="17"/>
      <c r="E630" s="17"/>
      <c r="F630" s="18" t="str">
        <f>IF($B630="","",IF(COUNTIFS(Batches!$A:$A,$B630,Batches!$B:$B,$C630)=0,"Batch not found","OK"))</f>
        <v/>
      </c>
    </row>
    <row r="631" spans="1:6" x14ac:dyDescent="0.3">
      <c r="A631" s="20"/>
      <c r="B631" s="17"/>
      <c r="C631" s="17"/>
      <c r="D631" s="17"/>
      <c r="E631" s="17"/>
      <c r="F631" s="18" t="str">
        <f>IF($B631="","",IF(COUNTIFS(Batches!$A:$A,$B631,Batches!$B:$B,$C631)=0,"Batch not found","OK"))</f>
        <v/>
      </c>
    </row>
    <row r="632" spans="1:6" x14ac:dyDescent="0.3">
      <c r="A632" s="20"/>
      <c r="B632" s="17"/>
      <c r="C632" s="17"/>
      <c r="D632" s="17"/>
      <c r="E632" s="17"/>
      <c r="F632" s="18" t="str">
        <f>IF($B632="","",IF(COUNTIFS(Batches!$A:$A,$B632,Batches!$B:$B,$C632)=0,"Batch not found","OK"))</f>
        <v/>
      </c>
    </row>
    <row r="633" spans="1:6" x14ac:dyDescent="0.3">
      <c r="A633" s="20"/>
      <c r="B633" s="17"/>
      <c r="C633" s="17"/>
      <c r="D633" s="17"/>
      <c r="E633" s="17"/>
      <c r="F633" s="18" t="str">
        <f>IF($B633="","",IF(COUNTIFS(Batches!$A:$A,$B633,Batches!$B:$B,$C633)=0,"Batch not found","OK"))</f>
        <v/>
      </c>
    </row>
    <row r="634" spans="1:6" x14ac:dyDescent="0.3">
      <c r="A634" s="20"/>
      <c r="B634" s="17"/>
      <c r="C634" s="17"/>
      <c r="D634" s="17"/>
      <c r="E634" s="17"/>
      <c r="F634" s="18" t="str">
        <f>IF($B634="","",IF(COUNTIFS(Batches!$A:$A,$B634,Batches!$B:$B,$C634)=0,"Batch not found","OK"))</f>
        <v/>
      </c>
    </row>
    <row r="635" spans="1:6" x14ac:dyDescent="0.3">
      <c r="A635" s="20"/>
      <c r="B635" s="17"/>
      <c r="C635" s="17"/>
      <c r="D635" s="17"/>
      <c r="E635" s="17"/>
      <c r="F635" s="18" t="str">
        <f>IF($B635="","",IF(COUNTIFS(Batches!$A:$A,$B635,Batches!$B:$B,$C635)=0,"Batch not found","OK"))</f>
        <v/>
      </c>
    </row>
    <row r="636" spans="1:6" x14ac:dyDescent="0.3">
      <c r="A636" s="20"/>
      <c r="B636" s="17"/>
      <c r="C636" s="17"/>
      <c r="D636" s="17"/>
      <c r="E636" s="17"/>
      <c r="F636" s="18" t="str">
        <f>IF($B636="","",IF(COUNTIFS(Batches!$A:$A,$B636,Batches!$B:$B,$C636)=0,"Batch not found","OK"))</f>
        <v/>
      </c>
    </row>
    <row r="637" spans="1:6" x14ac:dyDescent="0.3">
      <c r="A637" s="20"/>
      <c r="B637" s="17"/>
      <c r="C637" s="17"/>
      <c r="D637" s="17"/>
      <c r="E637" s="17"/>
      <c r="F637" s="18" t="str">
        <f>IF($B637="","",IF(COUNTIFS(Batches!$A:$A,$B637,Batches!$B:$B,$C637)=0,"Batch not found","OK"))</f>
        <v/>
      </c>
    </row>
    <row r="638" spans="1:6" x14ac:dyDescent="0.3">
      <c r="A638" s="20"/>
      <c r="B638" s="17"/>
      <c r="C638" s="17"/>
      <c r="D638" s="17"/>
      <c r="E638" s="17"/>
      <c r="F638" s="18" t="str">
        <f>IF($B638="","",IF(COUNTIFS(Batches!$A:$A,$B638,Batches!$B:$B,$C638)=0,"Batch not found","OK"))</f>
        <v/>
      </c>
    </row>
    <row r="639" spans="1:6" x14ac:dyDescent="0.3">
      <c r="A639" s="20"/>
      <c r="B639" s="17"/>
      <c r="C639" s="17"/>
      <c r="D639" s="17"/>
      <c r="E639" s="17"/>
      <c r="F639" s="18" t="str">
        <f>IF($B639="","",IF(COUNTIFS(Batches!$A:$A,$B639,Batches!$B:$B,$C639)=0,"Batch not found","OK"))</f>
        <v/>
      </c>
    </row>
    <row r="640" spans="1:6" x14ac:dyDescent="0.3">
      <c r="A640" s="20"/>
      <c r="B640" s="17"/>
      <c r="C640" s="17"/>
      <c r="D640" s="17"/>
      <c r="E640" s="17"/>
      <c r="F640" s="18" t="str">
        <f>IF($B640="","",IF(COUNTIFS(Batches!$A:$A,$B640,Batches!$B:$B,$C640)=0,"Batch not found","OK"))</f>
        <v/>
      </c>
    </row>
    <row r="641" spans="1:6" x14ac:dyDescent="0.3">
      <c r="A641" s="20"/>
      <c r="B641" s="17"/>
      <c r="C641" s="17"/>
      <c r="D641" s="17"/>
      <c r="E641" s="17"/>
      <c r="F641" s="18" t="str">
        <f>IF($B641="","",IF(COUNTIFS(Batches!$A:$A,$B641,Batches!$B:$B,$C641)=0,"Batch not found","OK"))</f>
        <v/>
      </c>
    </row>
    <row r="642" spans="1:6" x14ac:dyDescent="0.3">
      <c r="A642" s="20"/>
      <c r="B642" s="17"/>
      <c r="C642" s="17"/>
      <c r="D642" s="17"/>
      <c r="E642" s="17"/>
      <c r="F642" s="18" t="str">
        <f>IF($B642="","",IF(COUNTIFS(Batches!$A:$A,$B642,Batches!$B:$B,$C642)=0,"Batch not found","OK"))</f>
        <v/>
      </c>
    </row>
    <row r="643" spans="1:6" x14ac:dyDescent="0.3">
      <c r="A643" s="20"/>
      <c r="B643" s="17"/>
      <c r="C643" s="17"/>
      <c r="D643" s="17"/>
      <c r="E643" s="17"/>
      <c r="F643" s="18" t="str">
        <f>IF($B643="","",IF(COUNTIFS(Batches!$A:$A,$B643,Batches!$B:$B,$C643)=0,"Batch not found","OK"))</f>
        <v/>
      </c>
    </row>
    <row r="644" spans="1:6" x14ac:dyDescent="0.3">
      <c r="A644" s="20"/>
      <c r="B644" s="17"/>
      <c r="C644" s="17"/>
      <c r="D644" s="17"/>
      <c r="E644" s="17"/>
      <c r="F644" s="18" t="str">
        <f>IF($B644="","",IF(COUNTIFS(Batches!$A:$A,$B644,Batches!$B:$B,$C644)=0,"Batch not found","OK"))</f>
        <v/>
      </c>
    </row>
    <row r="645" spans="1:6" x14ac:dyDescent="0.3">
      <c r="A645" s="20"/>
      <c r="B645" s="17"/>
      <c r="C645" s="17"/>
      <c r="D645" s="17"/>
      <c r="E645" s="17"/>
      <c r="F645" s="18" t="str">
        <f>IF($B645="","",IF(COUNTIFS(Batches!$A:$A,$B645,Batches!$B:$B,$C645)=0,"Batch not found","OK"))</f>
        <v/>
      </c>
    </row>
    <row r="646" spans="1:6" x14ac:dyDescent="0.3">
      <c r="A646" s="20"/>
      <c r="B646" s="17"/>
      <c r="C646" s="17"/>
      <c r="D646" s="17"/>
      <c r="E646" s="17"/>
      <c r="F646" s="18" t="str">
        <f>IF($B646="","",IF(COUNTIFS(Batches!$A:$A,$B646,Batches!$B:$B,$C646)=0,"Batch not found","OK"))</f>
        <v/>
      </c>
    </row>
    <row r="647" spans="1:6" x14ac:dyDescent="0.3">
      <c r="A647" s="20"/>
      <c r="B647" s="17"/>
      <c r="C647" s="17"/>
      <c r="D647" s="17"/>
      <c r="E647" s="17"/>
      <c r="F647" s="18" t="str">
        <f>IF($B647="","",IF(COUNTIFS(Batches!$A:$A,$B647,Batches!$B:$B,$C647)=0,"Batch not found","OK"))</f>
        <v/>
      </c>
    </row>
    <row r="648" spans="1:6" x14ac:dyDescent="0.3">
      <c r="A648" s="20"/>
      <c r="B648" s="17"/>
      <c r="C648" s="17"/>
      <c r="D648" s="17"/>
      <c r="E648" s="17"/>
      <c r="F648" s="18" t="str">
        <f>IF($B648="","",IF(COUNTIFS(Batches!$A:$A,$B648,Batches!$B:$B,$C648)=0,"Batch not found","OK"))</f>
        <v/>
      </c>
    </row>
    <row r="649" spans="1:6" x14ac:dyDescent="0.3">
      <c r="A649" s="20"/>
      <c r="B649" s="17"/>
      <c r="C649" s="17"/>
      <c r="D649" s="17"/>
      <c r="E649" s="17"/>
      <c r="F649" s="18" t="str">
        <f>IF($B649="","",IF(COUNTIFS(Batches!$A:$A,$B649,Batches!$B:$B,$C649)=0,"Batch not found","OK"))</f>
        <v/>
      </c>
    </row>
    <row r="650" spans="1:6" x14ac:dyDescent="0.3">
      <c r="A650" s="20"/>
      <c r="B650" s="17"/>
      <c r="C650" s="17"/>
      <c r="D650" s="17"/>
      <c r="E650" s="17"/>
      <c r="F650" s="18" t="str">
        <f>IF($B650="","",IF(COUNTIFS(Batches!$A:$A,$B650,Batches!$B:$B,$C650)=0,"Batch not found","OK"))</f>
        <v/>
      </c>
    </row>
    <row r="651" spans="1:6" x14ac:dyDescent="0.3">
      <c r="A651" s="20"/>
      <c r="B651" s="17"/>
      <c r="C651" s="17"/>
      <c r="D651" s="17"/>
      <c r="E651" s="17"/>
      <c r="F651" s="18" t="str">
        <f>IF($B651="","",IF(COUNTIFS(Batches!$A:$A,$B651,Batches!$B:$B,$C651)=0,"Batch not found","OK"))</f>
        <v/>
      </c>
    </row>
    <row r="652" spans="1:6" x14ac:dyDescent="0.3">
      <c r="A652" s="20"/>
      <c r="B652" s="17"/>
      <c r="C652" s="17"/>
      <c r="D652" s="17"/>
      <c r="E652" s="17"/>
      <c r="F652" s="18" t="str">
        <f>IF($B652="","",IF(COUNTIFS(Batches!$A:$A,$B652,Batches!$B:$B,$C652)=0,"Batch not found","OK"))</f>
        <v/>
      </c>
    </row>
    <row r="653" spans="1:6" x14ac:dyDescent="0.3">
      <c r="A653" s="20"/>
      <c r="B653" s="17"/>
      <c r="C653" s="17"/>
      <c r="D653" s="17"/>
      <c r="E653" s="17"/>
      <c r="F653" s="18" t="str">
        <f>IF($B653="","",IF(COUNTIFS(Batches!$A:$A,$B653,Batches!$B:$B,$C653)=0,"Batch not found","OK"))</f>
        <v/>
      </c>
    </row>
    <row r="654" spans="1:6" x14ac:dyDescent="0.3">
      <c r="A654" s="20"/>
      <c r="B654" s="17"/>
      <c r="C654" s="17"/>
      <c r="D654" s="17"/>
      <c r="E654" s="17"/>
      <c r="F654" s="18" t="str">
        <f>IF($B654="","",IF(COUNTIFS(Batches!$A:$A,$B654,Batches!$B:$B,$C654)=0,"Batch not found","OK"))</f>
        <v/>
      </c>
    </row>
    <row r="655" spans="1:6" x14ac:dyDescent="0.3">
      <c r="A655" s="20"/>
      <c r="B655" s="17"/>
      <c r="C655" s="17"/>
      <c r="D655" s="17"/>
      <c r="E655" s="17"/>
      <c r="F655" s="18" t="str">
        <f>IF($B655="","",IF(COUNTIFS(Batches!$A:$A,$B655,Batches!$B:$B,$C655)=0,"Batch not found","OK"))</f>
        <v/>
      </c>
    </row>
    <row r="656" spans="1:6" x14ac:dyDescent="0.3">
      <c r="A656" s="20"/>
      <c r="B656" s="17"/>
      <c r="C656" s="17"/>
      <c r="D656" s="17"/>
      <c r="E656" s="17"/>
      <c r="F656" s="18" t="str">
        <f>IF($B656="","",IF(COUNTIFS(Batches!$A:$A,$B656,Batches!$B:$B,$C656)=0,"Batch not found","OK"))</f>
        <v/>
      </c>
    </row>
    <row r="657" spans="1:6" x14ac:dyDescent="0.3">
      <c r="A657" s="20"/>
      <c r="B657" s="17"/>
      <c r="C657" s="17"/>
      <c r="D657" s="17"/>
      <c r="E657" s="17"/>
      <c r="F657" s="18" t="str">
        <f>IF($B657="","",IF(COUNTIFS(Batches!$A:$A,$B657,Batches!$B:$B,$C657)=0,"Batch not found","OK"))</f>
        <v/>
      </c>
    </row>
    <row r="658" spans="1:6" x14ac:dyDescent="0.3">
      <c r="A658" s="20"/>
      <c r="B658" s="17"/>
      <c r="C658" s="17"/>
      <c r="D658" s="17"/>
      <c r="E658" s="17"/>
      <c r="F658" s="18" t="str">
        <f>IF($B658="","",IF(COUNTIFS(Batches!$A:$A,$B658,Batches!$B:$B,$C658)=0,"Batch not found","OK"))</f>
        <v/>
      </c>
    </row>
    <row r="659" spans="1:6" x14ac:dyDescent="0.3">
      <c r="A659" s="20"/>
      <c r="B659" s="17"/>
      <c r="C659" s="17"/>
      <c r="D659" s="17"/>
      <c r="E659" s="17"/>
      <c r="F659" s="18" t="str">
        <f>IF($B659="","",IF(COUNTIFS(Batches!$A:$A,$B659,Batches!$B:$B,$C659)=0,"Batch not found","OK"))</f>
        <v/>
      </c>
    </row>
    <row r="660" spans="1:6" x14ac:dyDescent="0.3">
      <c r="A660" s="20"/>
      <c r="B660" s="17"/>
      <c r="C660" s="17"/>
      <c r="D660" s="17"/>
      <c r="E660" s="17"/>
      <c r="F660" s="18" t="str">
        <f>IF($B660="","",IF(COUNTIFS(Batches!$A:$A,$B660,Batches!$B:$B,$C660)=0,"Batch not found","OK"))</f>
        <v/>
      </c>
    </row>
    <row r="661" spans="1:6" x14ac:dyDescent="0.3">
      <c r="A661" s="20"/>
      <c r="B661" s="17"/>
      <c r="C661" s="17"/>
      <c r="D661" s="17"/>
      <c r="E661" s="17"/>
      <c r="F661" s="18" t="str">
        <f>IF($B661="","",IF(COUNTIFS(Batches!$A:$A,$B661,Batches!$B:$B,$C661)=0,"Batch not found","OK"))</f>
        <v/>
      </c>
    </row>
    <row r="662" spans="1:6" x14ac:dyDescent="0.3">
      <c r="A662" s="20"/>
      <c r="B662" s="17"/>
      <c r="C662" s="17"/>
      <c r="D662" s="17"/>
      <c r="E662" s="17"/>
      <c r="F662" s="18" t="str">
        <f>IF($B662="","",IF(COUNTIFS(Batches!$A:$A,$B662,Batches!$B:$B,$C662)=0,"Batch not found","OK"))</f>
        <v/>
      </c>
    </row>
    <row r="663" spans="1:6" x14ac:dyDescent="0.3">
      <c r="A663" s="20"/>
      <c r="B663" s="17"/>
      <c r="C663" s="17"/>
      <c r="D663" s="17"/>
      <c r="E663" s="17"/>
      <c r="F663" s="18" t="str">
        <f>IF($B663="","",IF(COUNTIFS(Batches!$A:$A,$B663,Batches!$B:$B,$C663)=0,"Batch not found","OK"))</f>
        <v/>
      </c>
    </row>
    <row r="664" spans="1:6" x14ac:dyDescent="0.3">
      <c r="A664" s="20"/>
      <c r="B664" s="17"/>
      <c r="C664" s="17"/>
      <c r="D664" s="17"/>
      <c r="E664" s="17"/>
      <c r="F664" s="18" t="str">
        <f>IF($B664="","",IF(COUNTIFS(Batches!$A:$A,$B664,Batches!$B:$B,$C664)=0,"Batch not found","OK"))</f>
        <v/>
      </c>
    </row>
    <row r="665" spans="1:6" x14ac:dyDescent="0.3">
      <c r="A665" s="20"/>
      <c r="B665" s="17"/>
      <c r="C665" s="17"/>
      <c r="D665" s="17"/>
      <c r="E665" s="17"/>
      <c r="F665" s="18" t="str">
        <f>IF($B665="","",IF(COUNTIFS(Batches!$A:$A,$B665,Batches!$B:$B,$C665)=0,"Batch not found","OK"))</f>
        <v/>
      </c>
    </row>
    <row r="666" spans="1:6" x14ac:dyDescent="0.3">
      <c r="A666" s="20"/>
      <c r="B666" s="17"/>
      <c r="C666" s="17"/>
      <c r="D666" s="17"/>
      <c r="E666" s="17"/>
      <c r="F666" s="18" t="str">
        <f>IF($B666="","",IF(COUNTIFS(Batches!$A:$A,$B666,Batches!$B:$B,$C666)=0,"Batch not found","OK"))</f>
        <v/>
      </c>
    </row>
    <row r="667" spans="1:6" x14ac:dyDescent="0.3">
      <c r="A667" s="20"/>
      <c r="B667" s="17"/>
      <c r="C667" s="17"/>
      <c r="D667" s="17"/>
      <c r="E667" s="17"/>
      <c r="F667" s="18" t="str">
        <f>IF($B667="","",IF(COUNTIFS(Batches!$A:$A,$B667,Batches!$B:$B,$C667)=0,"Batch not found","OK"))</f>
        <v/>
      </c>
    </row>
    <row r="668" spans="1:6" x14ac:dyDescent="0.3">
      <c r="A668" s="20"/>
      <c r="B668" s="17"/>
      <c r="C668" s="17"/>
      <c r="D668" s="17"/>
      <c r="E668" s="17"/>
      <c r="F668" s="18" t="str">
        <f>IF($B668="","",IF(COUNTIFS(Batches!$A:$A,$B668,Batches!$B:$B,$C668)=0,"Batch not found","OK"))</f>
        <v/>
      </c>
    </row>
    <row r="669" spans="1:6" x14ac:dyDescent="0.3">
      <c r="A669" s="20"/>
      <c r="B669" s="17"/>
      <c r="C669" s="17"/>
      <c r="D669" s="17"/>
      <c r="E669" s="17"/>
      <c r="F669" s="18" t="str">
        <f>IF($B669="","",IF(COUNTIFS(Batches!$A:$A,$B669,Batches!$B:$B,$C669)=0,"Batch not found","OK"))</f>
        <v/>
      </c>
    </row>
    <row r="670" spans="1:6" x14ac:dyDescent="0.3">
      <c r="A670" s="20"/>
      <c r="B670" s="17"/>
      <c r="C670" s="17"/>
      <c r="D670" s="17"/>
      <c r="E670" s="17"/>
      <c r="F670" s="18" t="str">
        <f>IF($B670="","",IF(COUNTIFS(Batches!$A:$A,$B670,Batches!$B:$B,$C670)=0,"Batch not found","OK"))</f>
        <v/>
      </c>
    </row>
    <row r="671" spans="1:6" x14ac:dyDescent="0.3">
      <c r="A671" s="20"/>
      <c r="B671" s="17"/>
      <c r="C671" s="17"/>
      <c r="D671" s="17"/>
      <c r="E671" s="17"/>
      <c r="F671" s="18" t="str">
        <f>IF($B671="","",IF(COUNTIFS(Batches!$A:$A,$B671,Batches!$B:$B,$C671)=0,"Batch not found","OK"))</f>
        <v/>
      </c>
    </row>
    <row r="672" spans="1:6" x14ac:dyDescent="0.3">
      <c r="A672" s="20"/>
      <c r="B672" s="17"/>
      <c r="C672" s="17"/>
      <c r="D672" s="17"/>
      <c r="E672" s="17"/>
      <c r="F672" s="18" t="str">
        <f>IF($B672="","",IF(COUNTIFS(Batches!$A:$A,$B672,Batches!$B:$B,$C672)=0,"Batch not found","OK"))</f>
        <v/>
      </c>
    </row>
    <row r="673" spans="1:6" x14ac:dyDescent="0.3">
      <c r="A673" s="20"/>
      <c r="B673" s="17"/>
      <c r="C673" s="17"/>
      <c r="D673" s="17"/>
      <c r="E673" s="17"/>
      <c r="F673" s="18" t="str">
        <f>IF($B673="","",IF(COUNTIFS(Batches!$A:$A,$B673,Batches!$B:$B,$C673)=0,"Batch not found","OK"))</f>
        <v/>
      </c>
    </row>
    <row r="674" spans="1:6" x14ac:dyDescent="0.3">
      <c r="A674" s="20"/>
      <c r="B674" s="17"/>
      <c r="C674" s="17"/>
      <c r="D674" s="17"/>
      <c r="E674" s="17"/>
      <c r="F674" s="18" t="str">
        <f>IF($B674="","",IF(COUNTIFS(Batches!$A:$A,$B674,Batches!$B:$B,$C674)=0,"Batch not found","OK"))</f>
        <v/>
      </c>
    </row>
    <row r="675" spans="1:6" x14ac:dyDescent="0.3">
      <c r="A675" s="20"/>
      <c r="B675" s="17"/>
      <c r="C675" s="17"/>
      <c r="D675" s="17"/>
      <c r="E675" s="17"/>
      <c r="F675" s="18" t="str">
        <f>IF($B675="","",IF(COUNTIFS(Batches!$A:$A,$B675,Batches!$B:$B,$C675)=0,"Batch not found","OK"))</f>
        <v/>
      </c>
    </row>
    <row r="676" spans="1:6" x14ac:dyDescent="0.3">
      <c r="A676" s="20"/>
      <c r="B676" s="17"/>
      <c r="C676" s="17"/>
      <c r="D676" s="17"/>
      <c r="E676" s="17"/>
      <c r="F676" s="18" t="str">
        <f>IF($B676="","",IF(COUNTIFS(Batches!$A:$A,$B676,Batches!$B:$B,$C676)=0,"Batch not found","OK"))</f>
        <v/>
      </c>
    </row>
    <row r="677" spans="1:6" x14ac:dyDescent="0.3">
      <c r="A677" s="20"/>
      <c r="B677" s="17"/>
      <c r="C677" s="17"/>
      <c r="D677" s="17"/>
      <c r="E677" s="17"/>
      <c r="F677" s="18" t="str">
        <f>IF($B677="","",IF(COUNTIFS(Batches!$A:$A,$B677,Batches!$B:$B,$C677)=0,"Batch not found","OK"))</f>
        <v/>
      </c>
    </row>
    <row r="678" spans="1:6" x14ac:dyDescent="0.3">
      <c r="A678" s="20"/>
      <c r="B678" s="17"/>
      <c r="C678" s="17"/>
      <c r="D678" s="17"/>
      <c r="E678" s="17"/>
      <c r="F678" s="18" t="str">
        <f>IF($B678="","",IF(COUNTIFS(Batches!$A:$A,$B678,Batches!$B:$B,$C678)=0,"Batch not found","OK"))</f>
        <v/>
      </c>
    </row>
    <row r="679" spans="1:6" x14ac:dyDescent="0.3">
      <c r="A679" s="20"/>
      <c r="B679" s="17"/>
      <c r="C679" s="17"/>
      <c r="D679" s="17"/>
      <c r="E679" s="17"/>
      <c r="F679" s="18" t="str">
        <f>IF($B679="","",IF(COUNTIFS(Batches!$A:$A,$B679,Batches!$B:$B,$C679)=0,"Batch not found","OK"))</f>
        <v/>
      </c>
    </row>
    <row r="680" spans="1:6" x14ac:dyDescent="0.3">
      <c r="A680" s="20"/>
      <c r="B680" s="17"/>
      <c r="C680" s="17"/>
      <c r="D680" s="17"/>
      <c r="E680" s="17"/>
      <c r="F680" s="18" t="str">
        <f>IF($B680="","",IF(COUNTIFS(Batches!$A:$A,$B680,Batches!$B:$B,$C680)=0,"Batch not found","OK"))</f>
        <v/>
      </c>
    </row>
    <row r="681" spans="1:6" x14ac:dyDescent="0.3">
      <c r="A681" s="20"/>
      <c r="B681" s="17"/>
      <c r="C681" s="17"/>
      <c r="D681" s="17"/>
      <c r="E681" s="17"/>
      <c r="F681" s="18" t="str">
        <f>IF($B681="","",IF(COUNTIFS(Batches!$A:$A,$B681,Batches!$B:$B,$C681)=0,"Batch not found","OK"))</f>
        <v/>
      </c>
    </row>
    <row r="682" spans="1:6" x14ac:dyDescent="0.3">
      <c r="A682" s="20"/>
      <c r="B682" s="17"/>
      <c r="C682" s="17"/>
      <c r="D682" s="17"/>
      <c r="E682" s="17"/>
      <c r="F682" s="18" t="str">
        <f>IF($B682="","",IF(COUNTIFS(Batches!$A:$A,$B682,Batches!$B:$B,$C682)=0,"Batch not found","OK"))</f>
        <v/>
      </c>
    </row>
    <row r="683" spans="1:6" x14ac:dyDescent="0.3">
      <c r="A683" s="20"/>
      <c r="B683" s="17"/>
      <c r="C683" s="17"/>
      <c r="D683" s="17"/>
      <c r="E683" s="17"/>
      <c r="F683" s="18" t="str">
        <f>IF($B683="","",IF(COUNTIFS(Batches!$A:$A,$B683,Batches!$B:$B,$C683)=0,"Batch not found","OK"))</f>
        <v/>
      </c>
    </row>
    <row r="684" spans="1:6" x14ac:dyDescent="0.3">
      <c r="A684" s="20"/>
      <c r="B684" s="17"/>
      <c r="C684" s="17"/>
      <c r="D684" s="17"/>
      <c r="E684" s="17"/>
      <c r="F684" s="18" t="str">
        <f>IF($B684="","",IF(COUNTIFS(Batches!$A:$A,$B684,Batches!$B:$B,$C684)=0,"Batch not found","OK"))</f>
        <v/>
      </c>
    </row>
    <row r="685" spans="1:6" x14ac:dyDescent="0.3">
      <c r="A685" s="20"/>
      <c r="B685" s="17"/>
      <c r="C685" s="17"/>
      <c r="D685" s="17"/>
      <c r="E685" s="17"/>
      <c r="F685" s="18" t="str">
        <f>IF($B685="","",IF(COUNTIFS(Batches!$A:$A,$B685,Batches!$B:$B,$C685)=0,"Batch not found","OK"))</f>
        <v/>
      </c>
    </row>
    <row r="686" spans="1:6" x14ac:dyDescent="0.3">
      <c r="A686" s="20"/>
      <c r="B686" s="17"/>
      <c r="C686" s="17"/>
      <c r="D686" s="17"/>
      <c r="E686" s="17"/>
      <c r="F686" s="18" t="str">
        <f>IF($B686="","",IF(COUNTIFS(Batches!$A:$A,$B686,Batches!$B:$B,$C686)=0,"Batch not found","OK"))</f>
        <v/>
      </c>
    </row>
    <row r="687" spans="1:6" x14ac:dyDescent="0.3">
      <c r="A687" s="20"/>
      <c r="B687" s="17"/>
      <c r="C687" s="17"/>
      <c r="D687" s="17"/>
      <c r="E687" s="17"/>
      <c r="F687" s="18" t="str">
        <f>IF($B687="","",IF(COUNTIFS(Batches!$A:$A,$B687,Batches!$B:$B,$C687)=0,"Batch not found","OK"))</f>
        <v/>
      </c>
    </row>
    <row r="688" spans="1:6" x14ac:dyDescent="0.3">
      <c r="A688" s="20"/>
      <c r="B688" s="17"/>
      <c r="C688" s="17"/>
      <c r="D688" s="17"/>
      <c r="E688" s="17"/>
      <c r="F688" s="18" t="str">
        <f>IF($B688="","",IF(COUNTIFS(Batches!$A:$A,$B688,Batches!$B:$B,$C688)=0,"Batch not found","OK"))</f>
        <v/>
      </c>
    </row>
    <row r="689" spans="1:6" x14ac:dyDescent="0.3">
      <c r="A689" s="20"/>
      <c r="B689" s="17"/>
      <c r="C689" s="17"/>
      <c r="D689" s="17"/>
      <c r="E689" s="17"/>
      <c r="F689" s="18" t="str">
        <f>IF($B689="","",IF(COUNTIFS(Batches!$A:$A,$B689,Batches!$B:$B,$C689)=0,"Batch not found","OK"))</f>
        <v/>
      </c>
    </row>
    <row r="690" spans="1:6" x14ac:dyDescent="0.3">
      <c r="A690" s="20"/>
      <c r="B690" s="17"/>
      <c r="C690" s="17"/>
      <c r="D690" s="17"/>
      <c r="E690" s="17"/>
      <c r="F690" s="18" t="str">
        <f>IF($B690="","",IF(COUNTIFS(Batches!$A:$A,$B690,Batches!$B:$B,$C690)=0,"Batch not found","OK"))</f>
        <v/>
      </c>
    </row>
    <row r="691" spans="1:6" x14ac:dyDescent="0.3">
      <c r="A691" s="20"/>
      <c r="B691" s="17"/>
      <c r="C691" s="17"/>
      <c r="D691" s="17"/>
      <c r="E691" s="17"/>
      <c r="F691" s="18" t="str">
        <f>IF($B691="","",IF(COUNTIFS(Batches!$A:$A,$B691,Batches!$B:$B,$C691)=0,"Batch not found","OK"))</f>
        <v/>
      </c>
    </row>
    <row r="692" spans="1:6" x14ac:dyDescent="0.3">
      <c r="A692" s="20"/>
      <c r="B692" s="17"/>
      <c r="C692" s="17"/>
      <c r="D692" s="17"/>
      <c r="E692" s="17"/>
      <c r="F692" s="18" t="str">
        <f>IF($B692="","",IF(COUNTIFS(Batches!$A:$A,$B692,Batches!$B:$B,$C692)=0,"Batch not found","OK"))</f>
        <v/>
      </c>
    </row>
    <row r="693" spans="1:6" x14ac:dyDescent="0.3">
      <c r="A693" s="20"/>
      <c r="B693" s="17"/>
      <c r="C693" s="17"/>
      <c r="D693" s="17"/>
      <c r="E693" s="17"/>
      <c r="F693" s="18" t="str">
        <f>IF($B693="","",IF(COUNTIFS(Batches!$A:$A,$B693,Batches!$B:$B,$C693)=0,"Batch not found","OK"))</f>
        <v/>
      </c>
    </row>
    <row r="694" spans="1:6" x14ac:dyDescent="0.3">
      <c r="A694" s="20"/>
      <c r="B694" s="17"/>
      <c r="C694" s="17"/>
      <c r="D694" s="17"/>
      <c r="E694" s="17"/>
      <c r="F694" s="18" t="str">
        <f>IF($B694="","",IF(COUNTIFS(Batches!$A:$A,$B694,Batches!$B:$B,$C694)=0,"Batch not found","OK"))</f>
        <v/>
      </c>
    </row>
    <row r="695" spans="1:6" x14ac:dyDescent="0.3">
      <c r="A695" s="20"/>
      <c r="B695" s="17"/>
      <c r="C695" s="17"/>
      <c r="D695" s="17"/>
      <c r="E695" s="17"/>
      <c r="F695" s="18" t="str">
        <f>IF($B695="","",IF(COUNTIFS(Batches!$A:$A,$B695,Batches!$B:$B,$C695)=0,"Batch not found","OK"))</f>
        <v/>
      </c>
    </row>
    <row r="696" spans="1:6" x14ac:dyDescent="0.3">
      <c r="A696" s="20"/>
      <c r="B696" s="17"/>
      <c r="C696" s="17"/>
      <c r="D696" s="17"/>
      <c r="E696" s="17"/>
      <c r="F696" s="18" t="str">
        <f>IF($B696="","",IF(COUNTIFS(Batches!$A:$A,$B696,Batches!$B:$B,$C696)=0,"Batch not found","OK"))</f>
        <v/>
      </c>
    </row>
    <row r="697" spans="1:6" x14ac:dyDescent="0.3">
      <c r="A697" s="20"/>
      <c r="B697" s="17"/>
      <c r="C697" s="17"/>
      <c r="D697" s="17"/>
      <c r="E697" s="17"/>
      <c r="F697" s="18" t="str">
        <f>IF($B697="","",IF(COUNTIFS(Batches!$A:$A,$B697,Batches!$B:$B,$C697)=0,"Batch not found","OK"))</f>
        <v/>
      </c>
    </row>
    <row r="698" spans="1:6" x14ac:dyDescent="0.3">
      <c r="A698" s="20"/>
      <c r="B698" s="17"/>
      <c r="C698" s="17"/>
      <c r="D698" s="17"/>
      <c r="E698" s="17"/>
      <c r="F698" s="18" t="str">
        <f>IF($B698="","",IF(COUNTIFS(Batches!$A:$A,$B698,Batches!$B:$B,$C698)=0,"Batch not found","OK"))</f>
        <v/>
      </c>
    </row>
    <row r="699" spans="1:6" x14ac:dyDescent="0.3">
      <c r="A699" s="20"/>
      <c r="B699" s="17"/>
      <c r="C699" s="17"/>
      <c r="D699" s="17"/>
      <c r="E699" s="17"/>
      <c r="F699" s="18" t="str">
        <f>IF($B699="","",IF(COUNTIFS(Batches!$A:$A,$B699,Batches!$B:$B,$C699)=0,"Batch not found","OK"))</f>
        <v/>
      </c>
    </row>
    <row r="700" spans="1:6" x14ac:dyDescent="0.3">
      <c r="A700" s="20"/>
      <c r="B700" s="17"/>
      <c r="C700" s="17"/>
      <c r="D700" s="17"/>
      <c r="E700" s="17"/>
      <c r="F700" s="18" t="str">
        <f>IF($B700="","",IF(COUNTIFS(Batches!$A:$A,$B700,Batches!$B:$B,$C700)=0,"Batch not found","OK"))</f>
        <v/>
      </c>
    </row>
    <row r="701" spans="1:6" x14ac:dyDescent="0.3">
      <c r="A701" s="20"/>
      <c r="B701" s="17"/>
      <c r="C701" s="17"/>
      <c r="D701" s="17"/>
      <c r="E701" s="17"/>
      <c r="F701" s="18" t="str">
        <f>IF($B701="","",IF(COUNTIFS(Batches!$A:$A,$B701,Batches!$B:$B,$C701)=0,"Batch not found","OK"))</f>
        <v/>
      </c>
    </row>
    <row r="702" spans="1:6" x14ac:dyDescent="0.3">
      <c r="A702" s="20"/>
      <c r="B702" s="17"/>
      <c r="C702" s="17"/>
      <c r="D702" s="17"/>
      <c r="E702" s="17"/>
      <c r="F702" s="18" t="str">
        <f>IF($B702="","",IF(COUNTIFS(Batches!$A:$A,$B702,Batches!$B:$B,$C702)=0,"Batch not found","OK"))</f>
        <v/>
      </c>
    </row>
    <row r="703" spans="1:6" x14ac:dyDescent="0.3">
      <c r="A703" s="20"/>
      <c r="B703" s="17"/>
      <c r="C703" s="17"/>
      <c r="D703" s="17"/>
      <c r="E703" s="17"/>
      <c r="F703" s="18" t="str">
        <f>IF($B703="","",IF(COUNTIFS(Batches!$A:$A,$B703,Batches!$B:$B,$C703)=0,"Batch not found","OK"))</f>
        <v/>
      </c>
    </row>
    <row r="704" spans="1:6" x14ac:dyDescent="0.3">
      <c r="A704" s="20"/>
      <c r="B704" s="17"/>
      <c r="C704" s="17"/>
      <c r="D704" s="17"/>
      <c r="E704" s="17"/>
      <c r="F704" s="18" t="str">
        <f>IF($B704="","",IF(COUNTIFS(Batches!$A:$A,$B704,Batches!$B:$B,$C704)=0,"Batch not found","OK"))</f>
        <v/>
      </c>
    </row>
    <row r="705" spans="1:6" x14ac:dyDescent="0.3">
      <c r="A705" s="20"/>
      <c r="B705" s="17"/>
      <c r="C705" s="17"/>
      <c r="D705" s="17"/>
      <c r="E705" s="17"/>
      <c r="F705" s="18" t="str">
        <f>IF($B705="","",IF(COUNTIFS(Batches!$A:$A,$B705,Batches!$B:$B,$C705)=0,"Batch not found","OK"))</f>
        <v/>
      </c>
    </row>
    <row r="706" spans="1:6" x14ac:dyDescent="0.3">
      <c r="A706" s="20"/>
      <c r="B706" s="17"/>
      <c r="C706" s="17"/>
      <c r="D706" s="17"/>
      <c r="E706" s="17"/>
      <c r="F706" s="18" t="str">
        <f>IF($B706="","",IF(COUNTIFS(Batches!$A:$A,$B706,Batches!$B:$B,$C706)=0,"Batch not found","OK"))</f>
        <v/>
      </c>
    </row>
    <row r="707" spans="1:6" x14ac:dyDescent="0.3">
      <c r="A707" s="20"/>
      <c r="B707" s="17"/>
      <c r="C707" s="17"/>
      <c r="D707" s="17"/>
      <c r="E707" s="17"/>
      <c r="F707" s="18" t="str">
        <f>IF($B707="","",IF(COUNTIFS(Batches!$A:$A,$B707,Batches!$B:$B,$C707)=0,"Batch not found","OK"))</f>
        <v/>
      </c>
    </row>
    <row r="708" spans="1:6" x14ac:dyDescent="0.3">
      <c r="A708" s="20"/>
      <c r="B708" s="17"/>
      <c r="C708" s="17"/>
      <c r="D708" s="17"/>
      <c r="E708" s="17"/>
      <c r="F708" s="18" t="str">
        <f>IF($B708="","",IF(COUNTIFS(Batches!$A:$A,$B708,Batches!$B:$B,$C708)=0,"Batch not found","OK"))</f>
        <v/>
      </c>
    </row>
    <row r="709" spans="1:6" x14ac:dyDescent="0.3">
      <c r="A709" s="20"/>
      <c r="B709" s="17"/>
      <c r="C709" s="17"/>
      <c r="D709" s="17"/>
      <c r="E709" s="17"/>
      <c r="F709" s="18" t="str">
        <f>IF($B709="","",IF(COUNTIFS(Batches!$A:$A,$B709,Batches!$B:$B,$C709)=0,"Batch not found","OK"))</f>
        <v/>
      </c>
    </row>
    <row r="710" spans="1:6" x14ac:dyDescent="0.3">
      <c r="A710" s="20"/>
      <c r="B710" s="17"/>
      <c r="C710" s="17"/>
      <c r="D710" s="17"/>
      <c r="E710" s="17"/>
      <c r="F710" s="18" t="str">
        <f>IF($B710="","",IF(COUNTIFS(Batches!$A:$A,$B710,Batches!$B:$B,$C710)=0,"Batch not found","OK"))</f>
        <v/>
      </c>
    </row>
    <row r="711" spans="1:6" x14ac:dyDescent="0.3">
      <c r="A711" s="20"/>
      <c r="B711" s="17"/>
      <c r="C711" s="17"/>
      <c r="D711" s="17"/>
      <c r="E711" s="17"/>
      <c r="F711" s="18" t="str">
        <f>IF($B711="","",IF(COUNTIFS(Batches!$A:$A,$B711,Batches!$B:$B,$C711)=0,"Batch not found","OK"))</f>
        <v/>
      </c>
    </row>
    <row r="712" spans="1:6" x14ac:dyDescent="0.3">
      <c r="A712" s="20"/>
      <c r="B712" s="17"/>
      <c r="C712" s="17"/>
      <c r="D712" s="17"/>
      <c r="E712" s="17"/>
      <c r="F712" s="18" t="str">
        <f>IF($B712="","",IF(COUNTIFS(Batches!$A:$A,$B712,Batches!$B:$B,$C712)=0,"Batch not found","OK"))</f>
        <v/>
      </c>
    </row>
    <row r="713" spans="1:6" x14ac:dyDescent="0.3">
      <c r="A713" s="20"/>
      <c r="B713" s="17"/>
      <c r="C713" s="17"/>
      <c r="D713" s="17"/>
      <c r="E713" s="17"/>
      <c r="F713" s="18" t="str">
        <f>IF($B713="","",IF(COUNTIFS(Batches!$A:$A,$B713,Batches!$B:$B,$C713)=0,"Batch not found","OK"))</f>
        <v/>
      </c>
    </row>
    <row r="714" spans="1:6" x14ac:dyDescent="0.3">
      <c r="A714" s="20"/>
      <c r="B714" s="17"/>
      <c r="C714" s="17"/>
      <c r="D714" s="17"/>
      <c r="E714" s="17"/>
      <c r="F714" s="18" t="str">
        <f>IF($B714="","",IF(COUNTIFS(Batches!$A:$A,$B714,Batches!$B:$B,$C714)=0,"Batch not found","OK"))</f>
        <v/>
      </c>
    </row>
    <row r="715" spans="1:6" x14ac:dyDescent="0.3">
      <c r="A715" s="20"/>
      <c r="B715" s="17"/>
      <c r="C715" s="17"/>
      <c r="D715" s="17"/>
      <c r="E715" s="17"/>
      <c r="F715" s="18" t="str">
        <f>IF($B715="","",IF(COUNTIFS(Batches!$A:$A,$B715,Batches!$B:$B,$C715)=0,"Batch not found","OK"))</f>
        <v/>
      </c>
    </row>
    <row r="716" spans="1:6" x14ac:dyDescent="0.3">
      <c r="A716" s="20"/>
      <c r="B716" s="17"/>
      <c r="C716" s="17"/>
      <c r="D716" s="17"/>
      <c r="E716" s="17"/>
      <c r="F716" s="18" t="str">
        <f>IF($B716="","",IF(COUNTIFS(Batches!$A:$A,$B716,Batches!$B:$B,$C716)=0,"Batch not found","OK"))</f>
        <v/>
      </c>
    </row>
    <row r="717" spans="1:6" x14ac:dyDescent="0.3">
      <c r="A717" s="20"/>
      <c r="B717" s="17"/>
      <c r="C717" s="17"/>
      <c r="D717" s="17"/>
      <c r="E717" s="17"/>
      <c r="F717" s="18" t="str">
        <f>IF($B717="","",IF(COUNTIFS(Batches!$A:$A,$B717,Batches!$B:$B,$C717)=0,"Batch not found","OK"))</f>
        <v/>
      </c>
    </row>
    <row r="718" spans="1:6" x14ac:dyDescent="0.3">
      <c r="A718" s="20"/>
      <c r="B718" s="17"/>
      <c r="C718" s="17"/>
      <c r="D718" s="17"/>
      <c r="E718" s="17"/>
      <c r="F718" s="18" t="str">
        <f>IF($B718="","",IF(COUNTIFS(Batches!$A:$A,$B718,Batches!$B:$B,$C718)=0,"Batch not found","OK"))</f>
        <v/>
      </c>
    </row>
    <row r="719" spans="1:6" x14ac:dyDescent="0.3">
      <c r="A719" s="20"/>
      <c r="B719" s="17"/>
      <c r="C719" s="17"/>
      <c r="D719" s="17"/>
      <c r="E719" s="17"/>
      <c r="F719" s="18" t="str">
        <f>IF($B719="","",IF(COUNTIFS(Batches!$A:$A,$B719,Batches!$B:$B,$C719)=0,"Batch not found","OK"))</f>
        <v/>
      </c>
    </row>
    <row r="720" spans="1:6" x14ac:dyDescent="0.3">
      <c r="A720" s="20"/>
      <c r="B720" s="17"/>
      <c r="C720" s="17"/>
      <c r="D720" s="17"/>
      <c r="E720" s="17"/>
      <c r="F720" s="18" t="str">
        <f>IF($B720="","",IF(COUNTIFS(Batches!$A:$A,$B720,Batches!$B:$B,$C720)=0,"Batch not found","OK"))</f>
        <v/>
      </c>
    </row>
    <row r="721" spans="1:6" x14ac:dyDescent="0.3">
      <c r="A721" s="20"/>
      <c r="B721" s="17"/>
      <c r="C721" s="17"/>
      <c r="D721" s="17"/>
      <c r="E721" s="17"/>
      <c r="F721" s="18" t="str">
        <f>IF($B721="","",IF(COUNTIFS(Batches!$A:$A,$B721,Batches!$B:$B,$C721)=0,"Batch not found","OK"))</f>
        <v/>
      </c>
    </row>
    <row r="722" spans="1:6" x14ac:dyDescent="0.3">
      <c r="A722" s="20"/>
      <c r="B722" s="17"/>
      <c r="C722" s="17"/>
      <c r="D722" s="17"/>
      <c r="E722" s="17"/>
      <c r="F722" s="18" t="str">
        <f>IF($B722="","",IF(COUNTIFS(Batches!$A:$A,$B722,Batches!$B:$B,$C722)=0,"Batch not found","OK"))</f>
        <v/>
      </c>
    </row>
    <row r="723" spans="1:6" x14ac:dyDescent="0.3">
      <c r="A723" s="20"/>
      <c r="B723" s="17"/>
      <c r="C723" s="17"/>
      <c r="D723" s="17"/>
      <c r="E723" s="17"/>
      <c r="F723" s="18" t="str">
        <f>IF($B723="","",IF(COUNTIFS(Batches!$A:$A,$B723,Batches!$B:$B,$C723)=0,"Batch not found","OK"))</f>
        <v/>
      </c>
    </row>
    <row r="724" spans="1:6" x14ac:dyDescent="0.3">
      <c r="A724" s="20"/>
      <c r="B724" s="17"/>
      <c r="C724" s="17"/>
      <c r="D724" s="17"/>
      <c r="E724" s="17"/>
      <c r="F724" s="18" t="str">
        <f>IF($B724="","",IF(COUNTIFS(Batches!$A:$A,$B724,Batches!$B:$B,$C724)=0,"Batch not found","OK"))</f>
        <v/>
      </c>
    </row>
    <row r="725" spans="1:6" x14ac:dyDescent="0.3">
      <c r="A725" s="20"/>
      <c r="B725" s="17"/>
      <c r="C725" s="17"/>
      <c r="D725" s="17"/>
      <c r="E725" s="17"/>
      <c r="F725" s="18" t="str">
        <f>IF($B725="","",IF(COUNTIFS(Batches!$A:$A,$B725,Batches!$B:$B,$C725)=0,"Batch not found","OK"))</f>
        <v/>
      </c>
    </row>
    <row r="726" spans="1:6" x14ac:dyDescent="0.3">
      <c r="A726" s="20"/>
      <c r="B726" s="17"/>
      <c r="C726" s="17"/>
      <c r="D726" s="17"/>
      <c r="E726" s="17"/>
      <c r="F726" s="18" t="str">
        <f>IF($B726="","",IF(COUNTIFS(Batches!$A:$A,$B726,Batches!$B:$B,$C726)=0,"Batch not found","OK"))</f>
        <v/>
      </c>
    </row>
    <row r="727" spans="1:6" x14ac:dyDescent="0.3">
      <c r="A727" s="20"/>
      <c r="B727" s="17"/>
      <c r="C727" s="17"/>
      <c r="D727" s="17"/>
      <c r="E727" s="17"/>
      <c r="F727" s="18" t="str">
        <f>IF($B727="","",IF(COUNTIFS(Batches!$A:$A,$B727,Batches!$B:$B,$C727)=0,"Batch not found","OK"))</f>
        <v/>
      </c>
    </row>
    <row r="728" spans="1:6" x14ac:dyDescent="0.3">
      <c r="A728" s="20"/>
      <c r="B728" s="17"/>
      <c r="C728" s="17"/>
      <c r="D728" s="17"/>
      <c r="E728" s="17"/>
      <c r="F728" s="18" t="str">
        <f>IF($B728="","",IF(COUNTIFS(Batches!$A:$A,$B728,Batches!$B:$B,$C728)=0,"Batch not found","OK"))</f>
        <v/>
      </c>
    </row>
    <row r="729" spans="1:6" x14ac:dyDescent="0.3">
      <c r="A729" s="20"/>
      <c r="B729" s="17"/>
      <c r="C729" s="17"/>
      <c r="D729" s="17"/>
      <c r="E729" s="17"/>
      <c r="F729" s="18" t="str">
        <f>IF($B729="","",IF(COUNTIFS(Batches!$A:$A,$B729,Batches!$B:$B,$C729)=0,"Batch not found","OK"))</f>
        <v/>
      </c>
    </row>
    <row r="730" spans="1:6" x14ac:dyDescent="0.3">
      <c r="A730" s="20"/>
      <c r="B730" s="17"/>
      <c r="C730" s="17"/>
      <c r="D730" s="17"/>
      <c r="E730" s="17"/>
      <c r="F730" s="18" t="str">
        <f>IF($B730="","",IF(COUNTIFS(Batches!$A:$A,$B730,Batches!$B:$B,$C730)=0,"Batch not found","OK"))</f>
        <v/>
      </c>
    </row>
    <row r="731" spans="1:6" x14ac:dyDescent="0.3">
      <c r="A731" s="20"/>
      <c r="B731" s="17"/>
      <c r="C731" s="17"/>
      <c r="D731" s="17"/>
      <c r="E731" s="17"/>
      <c r="F731" s="18" t="str">
        <f>IF($B731="","",IF(COUNTIFS(Batches!$A:$A,$B731,Batches!$B:$B,$C731)=0,"Batch not found","OK"))</f>
        <v/>
      </c>
    </row>
    <row r="732" spans="1:6" x14ac:dyDescent="0.3">
      <c r="A732" s="20"/>
      <c r="B732" s="17"/>
      <c r="C732" s="17"/>
      <c r="D732" s="17"/>
      <c r="E732" s="17"/>
      <c r="F732" s="18" t="str">
        <f>IF($B732="","",IF(COUNTIFS(Batches!$A:$A,$B732,Batches!$B:$B,$C732)=0,"Batch not found","OK"))</f>
        <v/>
      </c>
    </row>
    <row r="733" spans="1:6" x14ac:dyDescent="0.3">
      <c r="A733" s="20"/>
      <c r="B733" s="17"/>
      <c r="C733" s="17"/>
      <c r="D733" s="17"/>
      <c r="E733" s="17"/>
      <c r="F733" s="18" t="str">
        <f>IF($B733="","",IF(COUNTIFS(Batches!$A:$A,$B733,Batches!$B:$B,$C733)=0,"Batch not found","OK"))</f>
        <v/>
      </c>
    </row>
    <row r="734" spans="1:6" x14ac:dyDescent="0.3">
      <c r="A734" s="20"/>
      <c r="B734" s="17"/>
      <c r="C734" s="17"/>
      <c r="D734" s="17"/>
      <c r="E734" s="17"/>
      <c r="F734" s="18" t="str">
        <f>IF($B734="","",IF(COUNTIFS(Batches!$A:$A,$B734,Batches!$B:$B,$C734)=0,"Batch not found","OK"))</f>
        <v/>
      </c>
    </row>
    <row r="735" spans="1:6" x14ac:dyDescent="0.3">
      <c r="A735" s="20"/>
      <c r="B735" s="17"/>
      <c r="C735" s="17"/>
      <c r="D735" s="17"/>
      <c r="E735" s="17"/>
      <c r="F735" s="18" t="str">
        <f>IF($B735="","",IF(COUNTIFS(Batches!$A:$A,$B735,Batches!$B:$B,$C735)=0,"Batch not found","OK"))</f>
        <v/>
      </c>
    </row>
    <row r="736" spans="1:6" x14ac:dyDescent="0.3">
      <c r="A736" s="20"/>
      <c r="B736" s="17"/>
      <c r="C736" s="17"/>
      <c r="D736" s="17"/>
      <c r="E736" s="17"/>
      <c r="F736" s="18" t="str">
        <f>IF($B736="","",IF(COUNTIFS(Batches!$A:$A,$B736,Batches!$B:$B,$C736)=0,"Batch not found","OK"))</f>
        <v/>
      </c>
    </row>
    <row r="737" spans="1:6" x14ac:dyDescent="0.3">
      <c r="A737" s="20"/>
      <c r="B737" s="17"/>
      <c r="C737" s="17"/>
      <c r="D737" s="17"/>
      <c r="E737" s="17"/>
      <c r="F737" s="18" t="str">
        <f>IF($B737="","",IF(COUNTIFS(Batches!$A:$A,$B737,Batches!$B:$B,$C737)=0,"Batch not found","OK"))</f>
        <v/>
      </c>
    </row>
    <row r="738" spans="1:6" x14ac:dyDescent="0.3">
      <c r="A738" s="20"/>
      <c r="B738" s="17"/>
      <c r="C738" s="17"/>
      <c r="D738" s="17"/>
      <c r="E738" s="17"/>
      <c r="F738" s="18" t="str">
        <f>IF($B738="","",IF(COUNTIFS(Batches!$A:$A,$B738,Batches!$B:$B,$C738)=0,"Batch not found","OK"))</f>
        <v/>
      </c>
    </row>
    <row r="739" spans="1:6" x14ac:dyDescent="0.3">
      <c r="A739" s="20"/>
      <c r="B739" s="17"/>
      <c r="C739" s="17"/>
      <c r="D739" s="17"/>
      <c r="E739" s="17"/>
      <c r="F739" s="18" t="str">
        <f>IF($B739="","",IF(COUNTIFS(Batches!$A:$A,$B739,Batches!$B:$B,$C739)=0,"Batch not found","OK"))</f>
        <v/>
      </c>
    </row>
    <row r="740" spans="1:6" x14ac:dyDescent="0.3">
      <c r="A740" s="20"/>
      <c r="B740" s="17"/>
      <c r="C740" s="17"/>
      <c r="D740" s="17"/>
      <c r="E740" s="17"/>
      <c r="F740" s="18" t="str">
        <f>IF($B740="","",IF(COUNTIFS(Batches!$A:$A,$B740,Batches!$B:$B,$C740)=0,"Batch not found","OK"))</f>
        <v/>
      </c>
    </row>
    <row r="741" spans="1:6" x14ac:dyDescent="0.3">
      <c r="A741" s="20"/>
      <c r="B741" s="17"/>
      <c r="C741" s="17"/>
      <c r="D741" s="17"/>
      <c r="E741" s="17"/>
      <c r="F741" s="18" t="str">
        <f>IF($B741="","",IF(COUNTIFS(Batches!$A:$A,$B741,Batches!$B:$B,$C741)=0,"Batch not found","OK"))</f>
        <v/>
      </c>
    </row>
    <row r="742" spans="1:6" x14ac:dyDescent="0.3">
      <c r="A742" s="20"/>
      <c r="B742" s="17"/>
      <c r="C742" s="17"/>
      <c r="D742" s="17"/>
      <c r="E742" s="17"/>
      <c r="F742" s="18" t="str">
        <f>IF($B742="","",IF(COUNTIFS(Batches!$A:$A,$B742,Batches!$B:$B,$C742)=0,"Batch not found","OK"))</f>
        <v/>
      </c>
    </row>
    <row r="743" spans="1:6" x14ac:dyDescent="0.3">
      <c r="A743" s="20"/>
      <c r="B743" s="17"/>
      <c r="C743" s="17"/>
      <c r="D743" s="17"/>
      <c r="E743" s="17"/>
      <c r="F743" s="18" t="str">
        <f>IF($B743="","",IF(COUNTIFS(Batches!$A:$A,$B743,Batches!$B:$B,$C743)=0,"Batch not found","OK"))</f>
        <v/>
      </c>
    </row>
    <row r="744" spans="1:6" x14ac:dyDescent="0.3">
      <c r="A744" s="20"/>
      <c r="B744" s="17"/>
      <c r="C744" s="17"/>
      <c r="D744" s="17"/>
      <c r="E744" s="17"/>
      <c r="F744" s="18" t="str">
        <f>IF($B744="","",IF(COUNTIFS(Batches!$A:$A,$B744,Batches!$B:$B,$C744)=0,"Batch not found","OK"))</f>
        <v/>
      </c>
    </row>
    <row r="745" spans="1:6" x14ac:dyDescent="0.3">
      <c r="A745" s="20"/>
      <c r="B745" s="17"/>
      <c r="C745" s="17"/>
      <c r="D745" s="17"/>
      <c r="E745" s="17"/>
      <c r="F745" s="18" t="str">
        <f>IF($B745="","",IF(COUNTIFS(Batches!$A:$A,$B745,Batches!$B:$B,$C745)=0,"Batch not found","OK"))</f>
        <v/>
      </c>
    </row>
    <row r="746" spans="1:6" x14ac:dyDescent="0.3">
      <c r="A746" s="20"/>
      <c r="B746" s="17"/>
      <c r="C746" s="17"/>
      <c r="D746" s="17"/>
      <c r="E746" s="17"/>
      <c r="F746" s="18" t="str">
        <f>IF($B746="","",IF(COUNTIFS(Batches!$A:$A,$B746,Batches!$B:$B,$C746)=0,"Batch not found","OK"))</f>
        <v/>
      </c>
    </row>
    <row r="747" spans="1:6" x14ac:dyDescent="0.3">
      <c r="A747" s="20"/>
      <c r="B747" s="17"/>
      <c r="C747" s="17"/>
      <c r="D747" s="17"/>
      <c r="E747" s="17"/>
      <c r="F747" s="18" t="str">
        <f>IF($B747="","",IF(COUNTIFS(Batches!$A:$A,$B747,Batches!$B:$B,$C747)=0,"Batch not found","OK"))</f>
        <v/>
      </c>
    </row>
    <row r="748" spans="1:6" x14ac:dyDescent="0.3">
      <c r="A748" s="20"/>
      <c r="B748" s="17"/>
      <c r="C748" s="17"/>
      <c r="D748" s="17"/>
      <c r="E748" s="17"/>
      <c r="F748" s="18" t="str">
        <f>IF($B748="","",IF(COUNTIFS(Batches!$A:$A,$B748,Batches!$B:$B,$C748)=0,"Batch not found","OK"))</f>
        <v/>
      </c>
    </row>
    <row r="749" spans="1:6" x14ac:dyDescent="0.3">
      <c r="A749" s="20"/>
      <c r="B749" s="17"/>
      <c r="C749" s="17"/>
      <c r="D749" s="17"/>
      <c r="E749" s="17"/>
      <c r="F749" s="18" t="str">
        <f>IF($B749="","",IF(COUNTIFS(Batches!$A:$A,$B749,Batches!$B:$B,$C749)=0,"Batch not found","OK"))</f>
        <v/>
      </c>
    </row>
    <row r="750" spans="1:6" x14ac:dyDescent="0.3">
      <c r="A750" s="20"/>
      <c r="B750" s="17"/>
      <c r="C750" s="17"/>
      <c r="D750" s="17"/>
      <c r="E750" s="17"/>
      <c r="F750" s="18" t="str">
        <f>IF($B750="","",IF(COUNTIFS(Batches!$A:$A,$B750,Batches!$B:$B,$C750)=0,"Batch not found","OK"))</f>
        <v/>
      </c>
    </row>
    <row r="751" spans="1:6" x14ac:dyDescent="0.3">
      <c r="A751" s="20"/>
      <c r="B751" s="17"/>
      <c r="C751" s="17"/>
      <c r="D751" s="17"/>
      <c r="E751" s="17"/>
      <c r="F751" s="18" t="str">
        <f>IF($B751="","",IF(COUNTIFS(Batches!$A:$A,$B751,Batches!$B:$B,$C751)=0,"Batch not found","OK"))</f>
        <v/>
      </c>
    </row>
    <row r="752" spans="1:6" x14ac:dyDescent="0.3">
      <c r="A752" s="20"/>
      <c r="B752" s="17"/>
      <c r="C752" s="17"/>
      <c r="D752" s="17"/>
      <c r="E752" s="17"/>
      <c r="F752" s="18" t="str">
        <f>IF($B752="","",IF(COUNTIFS(Batches!$A:$A,$B752,Batches!$B:$B,$C752)=0,"Batch not found","OK"))</f>
        <v/>
      </c>
    </row>
    <row r="753" spans="1:6" x14ac:dyDescent="0.3">
      <c r="A753" s="20"/>
      <c r="B753" s="17"/>
      <c r="C753" s="17"/>
      <c r="D753" s="17"/>
      <c r="E753" s="17"/>
      <c r="F753" s="18" t="str">
        <f>IF($B753="","",IF(COUNTIFS(Batches!$A:$A,$B753,Batches!$B:$B,$C753)=0,"Batch not found","OK"))</f>
        <v/>
      </c>
    </row>
    <row r="754" spans="1:6" x14ac:dyDescent="0.3">
      <c r="A754" s="20"/>
      <c r="B754" s="17"/>
      <c r="C754" s="17"/>
      <c r="D754" s="17"/>
      <c r="E754" s="17"/>
      <c r="F754" s="18" t="str">
        <f>IF($B754="","",IF(COUNTIFS(Batches!$A:$A,$B754,Batches!$B:$B,$C754)=0,"Batch not found","OK"))</f>
        <v/>
      </c>
    </row>
    <row r="755" spans="1:6" x14ac:dyDescent="0.3">
      <c r="A755" s="20"/>
      <c r="B755" s="17"/>
      <c r="C755" s="17"/>
      <c r="D755" s="17"/>
      <c r="E755" s="17"/>
      <c r="F755" s="18" t="str">
        <f>IF($B755="","",IF(COUNTIFS(Batches!$A:$A,$B755,Batches!$B:$B,$C755)=0,"Batch not found","OK"))</f>
        <v/>
      </c>
    </row>
    <row r="756" spans="1:6" x14ac:dyDescent="0.3">
      <c r="A756" s="20"/>
      <c r="B756" s="17"/>
      <c r="C756" s="17"/>
      <c r="D756" s="17"/>
      <c r="E756" s="17"/>
      <c r="F756" s="18" t="str">
        <f>IF($B756="","",IF(COUNTIFS(Batches!$A:$A,$B756,Batches!$B:$B,$C756)=0,"Batch not found","OK"))</f>
        <v/>
      </c>
    </row>
    <row r="757" spans="1:6" x14ac:dyDescent="0.3">
      <c r="A757" s="20"/>
      <c r="B757" s="17"/>
      <c r="C757" s="17"/>
      <c r="D757" s="17"/>
      <c r="E757" s="17"/>
      <c r="F757" s="18" t="str">
        <f>IF($B757="","",IF(COUNTIFS(Batches!$A:$A,$B757,Batches!$B:$B,$C757)=0,"Batch not found","OK"))</f>
        <v/>
      </c>
    </row>
    <row r="758" spans="1:6" x14ac:dyDescent="0.3">
      <c r="A758" s="20"/>
      <c r="B758" s="17"/>
      <c r="C758" s="17"/>
      <c r="D758" s="17"/>
      <c r="E758" s="17"/>
      <c r="F758" s="18" t="str">
        <f>IF($B758="","",IF(COUNTIFS(Batches!$A:$A,$B758,Batches!$B:$B,$C758)=0,"Batch not found","OK"))</f>
        <v/>
      </c>
    </row>
    <row r="759" spans="1:6" x14ac:dyDescent="0.3">
      <c r="A759" s="20"/>
      <c r="B759" s="17"/>
      <c r="C759" s="17"/>
      <c r="D759" s="17"/>
      <c r="E759" s="17"/>
      <c r="F759" s="18" t="str">
        <f>IF($B759="","",IF(COUNTIFS(Batches!$A:$A,$B759,Batches!$B:$B,$C759)=0,"Batch not found","OK"))</f>
        <v/>
      </c>
    </row>
    <row r="760" spans="1:6" x14ac:dyDescent="0.3">
      <c r="A760" s="20"/>
      <c r="B760" s="17"/>
      <c r="C760" s="17"/>
      <c r="D760" s="17"/>
      <c r="E760" s="17"/>
      <c r="F760" s="18" t="str">
        <f>IF($B760="","",IF(COUNTIFS(Batches!$A:$A,$B760,Batches!$B:$B,$C760)=0,"Batch not found","OK"))</f>
        <v/>
      </c>
    </row>
    <row r="761" spans="1:6" x14ac:dyDescent="0.3">
      <c r="A761" s="20"/>
      <c r="B761" s="17"/>
      <c r="C761" s="17"/>
      <c r="D761" s="17"/>
      <c r="E761" s="17"/>
      <c r="F761" s="18" t="str">
        <f>IF($B761="","",IF(COUNTIFS(Batches!$A:$A,$B761,Batches!$B:$B,$C761)=0,"Batch not found","OK"))</f>
        <v/>
      </c>
    </row>
    <row r="762" spans="1:6" x14ac:dyDescent="0.3">
      <c r="A762" s="20"/>
      <c r="B762" s="17"/>
      <c r="C762" s="17"/>
      <c r="D762" s="17"/>
      <c r="E762" s="17"/>
      <c r="F762" s="18" t="str">
        <f>IF($B762="","",IF(COUNTIFS(Batches!$A:$A,$B762,Batches!$B:$B,$C762)=0,"Batch not found","OK"))</f>
        <v/>
      </c>
    </row>
    <row r="763" spans="1:6" x14ac:dyDescent="0.3">
      <c r="A763" s="20"/>
      <c r="B763" s="17"/>
      <c r="C763" s="17"/>
      <c r="D763" s="17"/>
      <c r="E763" s="17"/>
      <c r="F763" s="18" t="str">
        <f>IF($B763="","",IF(COUNTIFS(Batches!$A:$A,$B763,Batches!$B:$B,$C763)=0,"Batch not found","OK"))</f>
        <v/>
      </c>
    </row>
    <row r="764" spans="1:6" x14ac:dyDescent="0.3">
      <c r="A764" s="20"/>
      <c r="B764" s="17"/>
      <c r="C764" s="17"/>
      <c r="D764" s="17"/>
      <c r="E764" s="17"/>
      <c r="F764" s="18" t="str">
        <f>IF($B764="","",IF(COUNTIFS(Batches!$A:$A,$B764,Batches!$B:$B,$C764)=0,"Batch not found","OK"))</f>
        <v/>
      </c>
    </row>
    <row r="765" spans="1:6" x14ac:dyDescent="0.3">
      <c r="A765" s="20"/>
      <c r="B765" s="17"/>
      <c r="C765" s="17"/>
      <c r="D765" s="17"/>
      <c r="E765" s="17"/>
      <c r="F765" s="18" t="str">
        <f>IF($B765="","",IF(COUNTIFS(Batches!$A:$A,$B765,Batches!$B:$B,$C765)=0,"Batch not found","OK"))</f>
        <v/>
      </c>
    </row>
    <row r="766" spans="1:6" x14ac:dyDescent="0.3">
      <c r="A766" s="20"/>
      <c r="B766" s="17"/>
      <c r="C766" s="17"/>
      <c r="D766" s="17"/>
      <c r="E766" s="17"/>
      <c r="F766" s="18" t="str">
        <f>IF($B766="","",IF(COUNTIFS(Batches!$A:$A,$B766,Batches!$B:$B,$C766)=0,"Batch not found","OK"))</f>
        <v/>
      </c>
    </row>
    <row r="767" spans="1:6" x14ac:dyDescent="0.3">
      <c r="A767" s="20"/>
      <c r="B767" s="17"/>
      <c r="C767" s="17"/>
      <c r="D767" s="17"/>
      <c r="E767" s="17"/>
      <c r="F767" s="18" t="str">
        <f>IF($B767="","",IF(COUNTIFS(Batches!$A:$A,$B767,Batches!$B:$B,$C767)=0,"Batch not found","OK"))</f>
        <v/>
      </c>
    </row>
    <row r="768" spans="1:6" x14ac:dyDescent="0.3">
      <c r="A768" s="20"/>
      <c r="B768" s="17"/>
      <c r="C768" s="17"/>
      <c r="D768" s="17"/>
      <c r="E768" s="17"/>
      <c r="F768" s="18" t="str">
        <f>IF($B768="","",IF(COUNTIFS(Batches!$A:$A,$B768,Batches!$B:$B,$C768)=0,"Batch not found","OK"))</f>
        <v/>
      </c>
    </row>
    <row r="769" spans="1:6" x14ac:dyDescent="0.3">
      <c r="A769" s="20"/>
      <c r="B769" s="17"/>
      <c r="C769" s="17"/>
      <c r="D769" s="17"/>
      <c r="E769" s="17"/>
      <c r="F769" s="18" t="str">
        <f>IF($B769="","",IF(COUNTIFS(Batches!$A:$A,$B769,Batches!$B:$B,$C769)=0,"Batch not found","OK"))</f>
        <v/>
      </c>
    </row>
    <row r="770" spans="1:6" x14ac:dyDescent="0.3">
      <c r="A770" s="20"/>
      <c r="B770" s="17"/>
      <c r="C770" s="17"/>
      <c r="D770" s="17"/>
      <c r="E770" s="17"/>
      <c r="F770" s="18" t="str">
        <f>IF($B770="","",IF(COUNTIFS(Batches!$A:$A,$B770,Batches!$B:$B,$C770)=0,"Batch not found","OK"))</f>
        <v/>
      </c>
    </row>
    <row r="771" spans="1:6" x14ac:dyDescent="0.3">
      <c r="A771" s="20"/>
      <c r="B771" s="17"/>
      <c r="C771" s="17"/>
      <c r="D771" s="17"/>
      <c r="E771" s="17"/>
      <c r="F771" s="18" t="str">
        <f>IF($B771="","",IF(COUNTIFS(Batches!$A:$A,$B771,Batches!$B:$B,$C771)=0,"Batch not found","OK"))</f>
        <v/>
      </c>
    </row>
    <row r="772" spans="1:6" x14ac:dyDescent="0.3">
      <c r="A772" s="20"/>
      <c r="B772" s="17"/>
      <c r="C772" s="17"/>
      <c r="D772" s="17"/>
      <c r="E772" s="17"/>
      <c r="F772" s="18" t="str">
        <f>IF($B772="","",IF(COUNTIFS(Batches!$A:$A,$B772,Batches!$B:$B,$C772)=0,"Batch not found","OK"))</f>
        <v/>
      </c>
    </row>
    <row r="773" spans="1:6" x14ac:dyDescent="0.3">
      <c r="A773" s="20"/>
      <c r="B773" s="17"/>
      <c r="C773" s="17"/>
      <c r="D773" s="17"/>
      <c r="E773" s="17"/>
      <c r="F773" s="18" t="str">
        <f>IF($B773="","",IF(COUNTIFS(Batches!$A:$A,$B773,Batches!$B:$B,$C773)=0,"Batch not found","OK"))</f>
        <v/>
      </c>
    </row>
    <row r="774" spans="1:6" x14ac:dyDescent="0.3">
      <c r="A774" s="20"/>
      <c r="B774" s="17"/>
      <c r="C774" s="17"/>
      <c r="D774" s="17"/>
      <c r="E774" s="17"/>
      <c r="F774" s="18" t="str">
        <f>IF($B774="","",IF(COUNTIFS(Batches!$A:$A,$B774,Batches!$B:$B,$C774)=0,"Batch not found","OK"))</f>
        <v/>
      </c>
    </row>
    <row r="775" spans="1:6" x14ac:dyDescent="0.3">
      <c r="A775" s="20"/>
      <c r="B775" s="17"/>
      <c r="C775" s="17"/>
      <c r="D775" s="17"/>
      <c r="E775" s="17"/>
      <c r="F775" s="18" t="str">
        <f>IF($B775="","",IF(COUNTIFS(Batches!$A:$A,$B775,Batches!$B:$B,$C775)=0,"Batch not found","OK"))</f>
        <v/>
      </c>
    </row>
    <row r="776" spans="1:6" x14ac:dyDescent="0.3">
      <c r="A776" s="20"/>
      <c r="B776" s="17"/>
      <c r="C776" s="17"/>
      <c r="D776" s="17"/>
      <c r="E776" s="17"/>
      <c r="F776" s="18" t="str">
        <f>IF($B776="","",IF(COUNTIFS(Batches!$A:$A,$B776,Batches!$B:$B,$C776)=0,"Batch not found","OK"))</f>
        <v/>
      </c>
    </row>
    <row r="777" spans="1:6" x14ac:dyDescent="0.3">
      <c r="A777" s="20"/>
      <c r="B777" s="17"/>
      <c r="C777" s="17"/>
      <c r="D777" s="17"/>
      <c r="E777" s="17"/>
      <c r="F777" s="18" t="str">
        <f>IF($B777="","",IF(COUNTIFS(Batches!$A:$A,$B777,Batches!$B:$B,$C777)=0,"Batch not found","OK"))</f>
        <v/>
      </c>
    </row>
    <row r="778" spans="1:6" x14ac:dyDescent="0.3">
      <c r="A778" s="20"/>
      <c r="B778" s="17"/>
      <c r="C778" s="17"/>
      <c r="D778" s="17"/>
      <c r="E778" s="17"/>
      <c r="F778" s="18" t="str">
        <f>IF($B778="","",IF(COUNTIFS(Batches!$A:$A,$B778,Batches!$B:$B,$C778)=0,"Batch not found","OK"))</f>
        <v/>
      </c>
    </row>
    <row r="779" spans="1:6" x14ac:dyDescent="0.3">
      <c r="A779" s="20"/>
      <c r="B779" s="17"/>
      <c r="C779" s="17"/>
      <c r="D779" s="17"/>
      <c r="E779" s="17"/>
      <c r="F779" s="18" t="str">
        <f>IF($B779="","",IF(COUNTIFS(Batches!$A:$A,$B779,Batches!$B:$B,$C779)=0,"Batch not found","OK"))</f>
        <v/>
      </c>
    </row>
    <row r="780" spans="1:6" x14ac:dyDescent="0.3">
      <c r="A780" s="20"/>
      <c r="B780" s="17"/>
      <c r="C780" s="17"/>
      <c r="D780" s="17"/>
      <c r="E780" s="17"/>
      <c r="F780" s="18" t="str">
        <f>IF($B780="","",IF(COUNTIFS(Batches!$A:$A,$B780,Batches!$B:$B,$C780)=0,"Batch not found","OK"))</f>
        <v/>
      </c>
    </row>
    <row r="781" spans="1:6" x14ac:dyDescent="0.3">
      <c r="A781" s="20"/>
      <c r="B781" s="17"/>
      <c r="C781" s="17"/>
      <c r="D781" s="17"/>
      <c r="E781" s="17"/>
      <c r="F781" s="18" t="str">
        <f>IF($B781="","",IF(COUNTIFS(Batches!$A:$A,$B781,Batches!$B:$B,$C781)=0,"Batch not found","OK"))</f>
        <v/>
      </c>
    </row>
    <row r="782" spans="1:6" x14ac:dyDescent="0.3">
      <c r="A782" s="20"/>
      <c r="B782" s="17"/>
      <c r="C782" s="17"/>
      <c r="D782" s="17"/>
      <c r="E782" s="17"/>
      <c r="F782" s="18" t="str">
        <f>IF($B782="","",IF(COUNTIFS(Batches!$A:$A,$B782,Batches!$B:$B,$C782)=0,"Batch not found","OK"))</f>
        <v/>
      </c>
    </row>
    <row r="783" spans="1:6" x14ac:dyDescent="0.3">
      <c r="A783" s="20"/>
      <c r="B783" s="17"/>
      <c r="C783" s="17"/>
      <c r="D783" s="17"/>
      <c r="E783" s="17"/>
      <c r="F783" s="18" t="str">
        <f>IF($B783="","",IF(COUNTIFS(Batches!$A:$A,$B783,Batches!$B:$B,$C783)=0,"Batch not found","OK"))</f>
        <v/>
      </c>
    </row>
    <row r="784" spans="1:6" x14ac:dyDescent="0.3">
      <c r="A784" s="20"/>
      <c r="B784" s="17"/>
      <c r="C784" s="17"/>
      <c r="D784" s="17"/>
      <c r="E784" s="17"/>
      <c r="F784" s="18" t="str">
        <f>IF($B784="","",IF(COUNTIFS(Batches!$A:$A,$B784,Batches!$B:$B,$C784)=0,"Batch not found","OK"))</f>
        <v/>
      </c>
    </row>
    <row r="785" spans="1:6" x14ac:dyDescent="0.3">
      <c r="A785" s="20"/>
      <c r="B785" s="17"/>
      <c r="C785" s="17"/>
      <c r="D785" s="17"/>
      <c r="E785" s="17"/>
      <c r="F785" s="18" t="str">
        <f>IF($B785="","",IF(COUNTIFS(Batches!$A:$A,$B785,Batches!$B:$B,$C785)=0,"Batch not found","OK"))</f>
        <v/>
      </c>
    </row>
    <row r="786" spans="1:6" x14ac:dyDescent="0.3">
      <c r="A786" s="20"/>
      <c r="B786" s="17"/>
      <c r="C786" s="17"/>
      <c r="D786" s="17"/>
      <c r="E786" s="17"/>
      <c r="F786" s="18" t="str">
        <f>IF($B786="","",IF(COUNTIFS(Batches!$A:$A,$B786,Batches!$B:$B,$C786)=0,"Batch not found","OK"))</f>
        <v/>
      </c>
    </row>
    <row r="787" spans="1:6" x14ac:dyDescent="0.3">
      <c r="A787" s="20"/>
      <c r="B787" s="17"/>
      <c r="C787" s="17"/>
      <c r="D787" s="17"/>
      <c r="E787" s="17"/>
      <c r="F787" s="18" t="str">
        <f>IF($B787="","",IF(COUNTIFS(Batches!$A:$A,$B787,Batches!$B:$B,$C787)=0,"Batch not found","OK"))</f>
        <v/>
      </c>
    </row>
    <row r="788" spans="1:6" x14ac:dyDescent="0.3">
      <c r="A788" s="20"/>
      <c r="B788" s="17"/>
      <c r="C788" s="17"/>
      <c r="D788" s="17"/>
      <c r="E788" s="17"/>
      <c r="F788" s="18" t="str">
        <f>IF($B788="","",IF(COUNTIFS(Batches!$A:$A,$B788,Batches!$B:$B,$C788)=0,"Batch not found","OK"))</f>
        <v/>
      </c>
    </row>
    <row r="789" spans="1:6" x14ac:dyDescent="0.3">
      <c r="A789" s="20"/>
      <c r="B789" s="17"/>
      <c r="C789" s="17"/>
      <c r="D789" s="17"/>
      <c r="E789" s="17"/>
      <c r="F789" s="18" t="str">
        <f>IF($B789="","",IF(COUNTIFS(Batches!$A:$A,$B789,Batches!$B:$B,$C789)=0,"Batch not found","OK"))</f>
        <v/>
      </c>
    </row>
    <row r="790" spans="1:6" x14ac:dyDescent="0.3">
      <c r="A790" s="20"/>
      <c r="B790" s="17"/>
      <c r="C790" s="17"/>
      <c r="D790" s="17"/>
      <c r="E790" s="17"/>
      <c r="F790" s="18" t="str">
        <f>IF($B790="","",IF(COUNTIFS(Batches!$A:$A,$B790,Batches!$B:$B,$C790)=0,"Batch not found","OK"))</f>
        <v/>
      </c>
    </row>
    <row r="791" spans="1:6" x14ac:dyDescent="0.3">
      <c r="A791" s="20"/>
      <c r="B791" s="17"/>
      <c r="C791" s="17"/>
      <c r="D791" s="17"/>
      <c r="E791" s="17"/>
      <c r="F791" s="18" t="str">
        <f>IF($B791="","",IF(COUNTIFS(Batches!$A:$A,$B791,Batches!$B:$B,$C791)=0,"Batch not found","OK"))</f>
        <v/>
      </c>
    </row>
    <row r="792" spans="1:6" x14ac:dyDescent="0.3">
      <c r="A792" s="20"/>
      <c r="B792" s="17"/>
      <c r="C792" s="17"/>
      <c r="D792" s="17"/>
      <c r="E792" s="17"/>
      <c r="F792" s="18" t="str">
        <f>IF($B792="","",IF(COUNTIFS(Batches!$A:$A,$B792,Batches!$B:$B,$C792)=0,"Batch not found","OK"))</f>
        <v/>
      </c>
    </row>
    <row r="793" spans="1:6" x14ac:dyDescent="0.3">
      <c r="A793" s="20"/>
      <c r="B793" s="17"/>
      <c r="C793" s="17"/>
      <c r="D793" s="17"/>
      <c r="E793" s="17"/>
      <c r="F793" s="18" t="str">
        <f>IF($B793="","",IF(COUNTIFS(Batches!$A:$A,$B793,Batches!$B:$B,$C793)=0,"Batch not found","OK"))</f>
        <v/>
      </c>
    </row>
    <row r="794" spans="1:6" x14ac:dyDescent="0.3">
      <c r="A794" s="20"/>
      <c r="B794" s="17"/>
      <c r="C794" s="17"/>
      <c r="D794" s="17"/>
      <c r="E794" s="17"/>
      <c r="F794" s="18" t="str">
        <f>IF($B794="","",IF(COUNTIFS(Batches!$A:$A,$B794,Batches!$B:$B,$C794)=0,"Batch not found","OK"))</f>
        <v/>
      </c>
    </row>
    <row r="795" spans="1:6" x14ac:dyDescent="0.3">
      <c r="A795" s="20"/>
      <c r="B795" s="17"/>
      <c r="C795" s="17"/>
      <c r="D795" s="17"/>
      <c r="E795" s="17"/>
      <c r="F795" s="18" t="str">
        <f>IF($B795="","",IF(COUNTIFS(Batches!$A:$A,$B795,Batches!$B:$B,$C795)=0,"Batch not found","OK"))</f>
        <v/>
      </c>
    </row>
    <row r="796" spans="1:6" x14ac:dyDescent="0.3">
      <c r="A796" s="20"/>
      <c r="B796" s="17"/>
      <c r="C796" s="17"/>
      <c r="D796" s="17"/>
      <c r="E796" s="17"/>
      <c r="F796" s="18" t="str">
        <f>IF($B796="","",IF(COUNTIFS(Batches!$A:$A,$B796,Batches!$B:$B,$C796)=0,"Batch not found","OK"))</f>
        <v/>
      </c>
    </row>
    <row r="797" spans="1:6" x14ac:dyDescent="0.3">
      <c r="A797" s="20"/>
      <c r="B797" s="17"/>
      <c r="C797" s="17"/>
      <c r="D797" s="17"/>
      <c r="E797" s="17"/>
      <c r="F797" s="18" t="str">
        <f>IF($B797="","",IF(COUNTIFS(Batches!$A:$A,$B797,Batches!$B:$B,$C797)=0,"Batch not found","OK"))</f>
        <v/>
      </c>
    </row>
    <row r="798" spans="1:6" x14ac:dyDescent="0.3">
      <c r="A798" s="20"/>
      <c r="B798" s="17"/>
      <c r="C798" s="17"/>
      <c r="D798" s="17"/>
      <c r="E798" s="17"/>
      <c r="F798" s="18" t="str">
        <f>IF($B798="","",IF(COUNTIFS(Batches!$A:$A,$B798,Batches!$B:$B,$C798)=0,"Batch not found","OK"))</f>
        <v/>
      </c>
    </row>
    <row r="799" spans="1:6" x14ac:dyDescent="0.3">
      <c r="A799" s="20"/>
      <c r="B799" s="17"/>
      <c r="C799" s="17"/>
      <c r="D799" s="17"/>
      <c r="E799" s="17"/>
      <c r="F799" s="18" t="str">
        <f>IF($B799="","",IF(COUNTIFS(Batches!$A:$A,$B799,Batches!$B:$B,$C799)=0,"Batch not found","OK"))</f>
        <v/>
      </c>
    </row>
    <row r="800" spans="1:6" x14ac:dyDescent="0.3">
      <c r="A800" s="20"/>
      <c r="B800" s="17"/>
      <c r="C800" s="17"/>
      <c r="D800" s="17"/>
      <c r="E800" s="17"/>
      <c r="F800" s="18" t="str">
        <f>IF($B800="","",IF(COUNTIFS(Batches!$A:$A,$B800,Batches!$B:$B,$C800)=0,"Batch not found","OK"))</f>
        <v/>
      </c>
    </row>
    <row r="801" spans="1:6" x14ac:dyDescent="0.3">
      <c r="A801" s="20"/>
      <c r="B801" s="17"/>
      <c r="C801" s="17"/>
      <c r="D801" s="17"/>
      <c r="E801" s="17"/>
      <c r="F801" s="18" t="str">
        <f>IF($B801="","",IF(COUNTIFS(Batches!$A:$A,$B801,Batches!$B:$B,$C801)=0,"Batch not found","OK"))</f>
        <v/>
      </c>
    </row>
    <row r="802" spans="1:6" x14ac:dyDescent="0.3">
      <c r="A802" s="20"/>
      <c r="B802" s="17"/>
      <c r="C802" s="17"/>
      <c r="D802" s="17"/>
      <c r="E802" s="17"/>
      <c r="F802" s="18" t="str">
        <f>IF($B802="","",IF(COUNTIFS(Batches!$A:$A,$B802,Batches!$B:$B,$C802)=0,"Batch not found","OK"))</f>
        <v/>
      </c>
    </row>
    <row r="803" spans="1:6" x14ac:dyDescent="0.3">
      <c r="A803" s="20"/>
      <c r="B803" s="17"/>
      <c r="C803" s="17"/>
      <c r="D803" s="17"/>
      <c r="E803" s="17"/>
      <c r="F803" s="18" t="str">
        <f>IF($B803="","",IF(COUNTIFS(Batches!$A:$A,$B803,Batches!$B:$B,$C803)=0,"Batch not found","OK"))</f>
        <v/>
      </c>
    </row>
    <row r="804" spans="1:6" x14ac:dyDescent="0.3">
      <c r="A804" s="20"/>
      <c r="B804" s="17"/>
      <c r="C804" s="17"/>
      <c r="D804" s="17"/>
      <c r="E804" s="17"/>
      <c r="F804" s="18" t="str">
        <f>IF($B804="","",IF(COUNTIFS(Batches!$A:$A,$B804,Batches!$B:$B,$C804)=0,"Batch not found","OK"))</f>
        <v/>
      </c>
    </row>
    <row r="805" spans="1:6" x14ac:dyDescent="0.3">
      <c r="A805" s="20"/>
      <c r="B805" s="17"/>
      <c r="C805" s="17"/>
      <c r="D805" s="17"/>
      <c r="E805" s="17"/>
      <c r="F805" s="18" t="str">
        <f>IF($B805="","",IF(COUNTIFS(Batches!$A:$A,$B805,Batches!$B:$B,$C805)=0,"Batch not found","OK"))</f>
        <v/>
      </c>
    </row>
    <row r="806" spans="1:6" x14ac:dyDescent="0.3">
      <c r="A806" s="20"/>
      <c r="B806" s="17"/>
      <c r="C806" s="17"/>
      <c r="D806" s="17"/>
      <c r="E806" s="17"/>
      <c r="F806" s="18" t="str">
        <f>IF($B806="","",IF(COUNTIFS(Batches!$A:$A,$B806,Batches!$B:$B,$C806)=0,"Batch not found","OK"))</f>
        <v/>
      </c>
    </row>
    <row r="807" spans="1:6" x14ac:dyDescent="0.3">
      <c r="A807" s="20"/>
      <c r="B807" s="17"/>
      <c r="C807" s="17"/>
      <c r="D807" s="17"/>
      <c r="E807" s="17"/>
      <c r="F807" s="18" t="str">
        <f>IF($B807="","",IF(COUNTIFS(Batches!$A:$A,$B807,Batches!$B:$B,$C807)=0,"Batch not found","OK"))</f>
        <v/>
      </c>
    </row>
    <row r="808" spans="1:6" x14ac:dyDescent="0.3">
      <c r="A808" s="20"/>
      <c r="B808" s="17"/>
      <c r="C808" s="17"/>
      <c r="D808" s="17"/>
      <c r="E808" s="17"/>
      <c r="F808" s="18" t="str">
        <f>IF($B808="","",IF(COUNTIFS(Batches!$A:$A,$B808,Batches!$B:$B,$C808)=0,"Batch not found","OK"))</f>
        <v/>
      </c>
    </row>
    <row r="809" spans="1:6" x14ac:dyDescent="0.3">
      <c r="A809" s="20"/>
      <c r="B809" s="17"/>
      <c r="C809" s="17"/>
      <c r="D809" s="17"/>
      <c r="E809" s="17"/>
      <c r="F809" s="18" t="str">
        <f>IF($B809="","",IF(COUNTIFS(Batches!$A:$A,$B809,Batches!$B:$B,$C809)=0,"Batch not found","OK"))</f>
        <v/>
      </c>
    </row>
    <row r="810" spans="1:6" x14ac:dyDescent="0.3">
      <c r="A810" s="20"/>
      <c r="B810" s="17"/>
      <c r="C810" s="17"/>
      <c r="D810" s="17"/>
      <c r="E810" s="17"/>
      <c r="F810" s="18" t="str">
        <f>IF($B810="","",IF(COUNTIFS(Batches!$A:$A,$B810,Batches!$B:$B,$C810)=0,"Batch not found","OK"))</f>
        <v/>
      </c>
    </row>
    <row r="811" spans="1:6" x14ac:dyDescent="0.3">
      <c r="A811" s="20"/>
      <c r="B811" s="17"/>
      <c r="C811" s="17"/>
      <c r="D811" s="17"/>
      <c r="E811" s="17"/>
      <c r="F811" s="18" t="str">
        <f>IF($B811="","",IF(COUNTIFS(Batches!$A:$A,$B811,Batches!$B:$B,$C811)=0,"Batch not found","OK"))</f>
        <v/>
      </c>
    </row>
    <row r="812" spans="1:6" x14ac:dyDescent="0.3">
      <c r="A812" s="20"/>
      <c r="B812" s="17"/>
      <c r="C812" s="17"/>
      <c r="D812" s="17"/>
      <c r="E812" s="17"/>
      <c r="F812" s="18" t="str">
        <f>IF($B812="","",IF(COUNTIFS(Batches!$A:$A,$B812,Batches!$B:$B,$C812)=0,"Batch not found","OK"))</f>
        <v/>
      </c>
    </row>
    <row r="813" spans="1:6" x14ac:dyDescent="0.3">
      <c r="A813" s="20"/>
      <c r="B813" s="17"/>
      <c r="C813" s="17"/>
      <c r="D813" s="17"/>
      <c r="E813" s="17"/>
      <c r="F813" s="18" t="str">
        <f>IF($B813="","",IF(COUNTIFS(Batches!$A:$A,$B813,Batches!$B:$B,$C813)=0,"Batch not found","OK"))</f>
        <v/>
      </c>
    </row>
    <row r="814" spans="1:6" x14ac:dyDescent="0.3">
      <c r="A814" s="20"/>
      <c r="B814" s="17"/>
      <c r="C814" s="17"/>
      <c r="D814" s="17"/>
      <c r="E814" s="17"/>
      <c r="F814" s="18" t="str">
        <f>IF($B814="","",IF(COUNTIFS(Batches!$A:$A,$B814,Batches!$B:$B,$C814)=0,"Batch not found","OK"))</f>
        <v/>
      </c>
    </row>
    <row r="815" spans="1:6" x14ac:dyDescent="0.3">
      <c r="A815" s="20"/>
      <c r="B815" s="17"/>
      <c r="C815" s="17"/>
      <c r="D815" s="17"/>
      <c r="E815" s="17"/>
      <c r="F815" s="18" t="str">
        <f>IF($B815="","",IF(COUNTIFS(Batches!$A:$A,$B815,Batches!$B:$B,$C815)=0,"Batch not found","OK"))</f>
        <v/>
      </c>
    </row>
    <row r="816" spans="1:6" x14ac:dyDescent="0.3">
      <c r="A816" s="20"/>
      <c r="B816" s="17"/>
      <c r="C816" s="17"/>
      <c r="D816" s="17"/>
      <c r="E816" s="17"/>
      <c r="F816" s="18" t="str">
        <f>IF($B816="","",IF(COUNTIFS(Batches!$A:$A,$B816,Batches!$B:$B,$C816)=0,"Batch not found","OK"))</f>
        <v/>
      </c>
    </row>
    <row r="817" spans="1:6" x14ac:dyDescent="0.3">
      <c r="A817" s="20"/>
      <c r="B817" s="17"/>
      <c r="C817" s="17"/>
      <c r="D817" s="17"/>
      <c r="E817" s="17"/>
      <c r="F817" s="18" t="str">
        <f>IF($B817="","",IF(COUNTIFS(Batches!$A:$A,$B817,Batches!$B:$B,$C817)=0,"Batch not found","OK"))</f>
        <v/>
      </c>
    </row>
    <row r="818" spans="1:6" x14ac:dyDescent="0.3">
      <c r="A818" s="20"/>
      <c r="B818" s="17"/>
      <c r="C818" s="17"/>
      <c r="D818" s="17"/>
      <c r="E818" s="17"/>
      <c r="F818" s="18" t="str">
        <f>IF($B818="","",IF(COUNTIFS(Batches!$A:$A,$B818,Batches!$B:$B,$C818)=0,"Batch not found","OK"))</f>
        <v/>
      </c>
    </row>
    <row r="819" spans="1:6" x14ac:dyDescent="0.3">
      <c r="A819" s="20"/>
      <c r="B819" s="17"/>
      <c r="C819" s="17"/>
      <c r="D819" s="17"/>
      <c r="E819" s="17"/>
      <c r="F819" s="18" t="str">
        <f>IF($B819="","",IF(COUNTIFS(Batches!$A:$A,$B819,Batches!$B:$B,$C819)=0,"Batch not found","OK"))</f>
        <v/>
      </c>
    </row>
    <row r="820" spans="1:6" x14ac:dyDescent="0.3">
      <c r="A820" s="20"/>
      <c r="B820" s="17"/>
      <c r="C820" s="17"/>
      <c r="D820" s="17"/>
      <c r="E820" s="17"/>
      <c r="F820" s="18" t="str">
        <f>IF($B820="","",IF(COUNTIFS(Batches!$A:$A,$B820,Batches!$B:$B,$C820)=0,"Batch not found","OK"))</f>
        <v/>
      </c>
    </row>
    <row r="821" spans="1:6" x14ac:dyDescent="0.3">
      <c r="A821" s="20"/>
      <c r="B821" s="17"/>
      <c r="C821" s="17"/>
      <c r="D821" s="17"/>
      <c r="E821" s="17"/>
      <c r="F821" s="18" t="str">
        <f>IF($B821="","",IF(COUNTIFS(Batches!$A:$A,$B821,Batches!$B:$B,$C821)=0,"Batch not found","OK"))</f>
        <v/>
      </c>
    </row>
    <row r="822" spans="1:6" x14ac:dyDescent="0.3">
      <c r="A822" s="20"/>
      <c r="B822" s="17"/>
      <c r="C822" s="17"/>
      <c r="D822" s="17"/>
      <c r="E822" s="17"/>
      <c r="F822" s="18" t="str">
        <f>IF($B822="","",IF(COUNTIFS(Batches!$A:$A,$B822,Batches!$B:$B,$C822)=0,"Batch not found","OK"))</f>
        <v/>
      </c>
    </row>
    <row r="823" spans="1:6" x14ac:dyDescent="0.3">
      <c r="A823" s="20"/>
      <c r="B823" s="17"/>
      <c r="C823" s="17"/>
      <c r="D823" s="17"/>
      <c r="E823" s="17"/>
      <c r="F823" s="18" t="str">
        <f>IF($B823="","",IF(COUNTIFS(Batches!$A:$A,$B823,Batches!$B:$B,$C823)=0,"Batch not found","OK"))</f>
        <v/>
      </c>
    </row>
    <row r="824" spans="1:6" x14ac:dyDescent="0.3">
      <c r="A824" s="20"/>
      <c r="B824" s="17"/>
      <c r="C824" s="17"/>
      <c r="D824" s="17"/>
      <c r="E824" s="17"/>
      <c r="F824" s="18" t="str">
        <f>IF($B824="","",IF(COUNTIFS(Batches!$A:$A,$B824,Batches!$B:$B,$C824)=0,"Batch not found","OK"))</f>
        <v/>
      </c>
    </row>
    <row r="825" spans="1:6" x14ac:dyDescent="0.3">
      <c r="A825" s="20"/>
      <c r="B825" s="17"/>
      <c r="C825" s="17"/>
      <c r="D825" s="17"/>
      <c r="E825" s="17"/>
      <c r="F825" s="18" t="str">
        <f>IF($B825="","",IF(COUNTIFS(Batches!$A:$A,$B825,Batches!$B:$B,$C825)=0,"Batch not found","OK"))</f>
        <v/>
      </c>
    </row>
    <row r="826" spans="1:6" x14ac:dyDescent="0.3">
      <c r="A826" s="20"/>
      <c r="B826" s="17"/>
      <c r="C826" s="17"/>
      <c r="D826" s="17"/>
      <c r="E826" s="17"/>
      <c r="F826" s="18" t="str">
        <f>IF($B826="","",IF(COUNTIFS(Batches!$A:$A,$B826,Batches!$B:$B,$C826)=0,"Batch not found","OK"))</f>
        <v/>
      </c>
    </row>
    <row r="827" spans="1:6" x14ac:dyDescent="0.3">
      <c r="A827" s="20"/>
      <c r="B827" s="17"/>
      <c r="C827" s="17"/>
      <c r="D827" s="17"/>
      <c r="E827" s="17"/>
      <c r="F827" s="18" t="str">
        <f>IF($B827="","",IF(COUNTIFS(Batches!$A:$A,$B827,Batches!$B:$B,$C827)=0,"Batch not found","OK"))</f>
        <v/>
      </c>
    </row>
    <row r="828" spans="1:6" x14ac:dyDescent="0.3">
      <c r="A828" s="20"/>
      <c r="B828" s="17"/>
      <c r="C828" s="17"/>
      <c r="D828" s="17"/>
      <c r="E828" s="17"/>
      <c r="F828" s="18" t="str">
        <f>IF($B828="","",IF(COUNTIFS(Batches!$A:$A,$B828,Batches!$B:$B,$C828)=0,"Batch not found","OK"))</f>
        <v/>
      </c>
    </row>
    <row r="829" spans="1:6" x14ac:dyDescent="0.3">
      <c r="A829" s="20"/>
      <c r="B829" s="17"/>
      <c r="C829" s="17"/>
      <c r="D829" s="17"/>
      <c r="E829" s="17"/>
      <c r="F829" s="18" t="str">
        <f>IF($B829="","",IF(COUNTIFS(Batches!$A:$A,$B829,Batches!$B:$B,$C829)=0,"Batch not found","OK"))</f>
        <v/>
      </c>
    </row>
    <row r="830" spans="1:6" x14ac:dyDescent="0.3">
      <c r="A830" s="20"/>
      <c r="B830" s="17"/>
      <c r="C830" s="17"/>
      <c r="D830" s="17"/>
      <c r="E830" s="17"/>
      <c r="F830" s="18" t="str">
        <f>IF($B830="","",IF(COUNTIFS(Batches!$A:$A,$B830,Batches!$B:$B,$C830)=0,"Batch not found","OK"))</f>
        <v/>
      </c>
    </row>
    <row r="831" spans="1:6" x14ac:dyDescent="0.3">
      <c r="A831" s="20"/>
      <c r="B831" s="17"/>
      <c r="C831" s="17"/>
      <c r="D831" s="17"/>
      <c r="E831" s="17"/>
      <c r="F831" s="18" t="str">
        <f>IF($B831="","",IF(COUNTIFS(Batches!$A:$A,$B831,Batches!$B:$B,$C831)=0,"Batch not found","OK"))</f>
        <v/>
      </c>
    </row>
    <row r="832" spans="1:6" x14ac:dyDescent="0.3">
      <c r="A832" s="20"/>
      <c r="B832" s="17"/>
      <c r="C832" s="17"/>
      <c r="D832" s="17"/>
      <c r="E832" s="17"/>
      <c r="F832" s="18" t="str">
        <f>IF($B832="","",IF(COUNTIFS(Batches!$A:$A,$B832,Batches!$B:$B,$C832)=0,"Batch not found","OK"))</f>
        <v/>
      </c>
    </row>
    <row r="833" spans="1:6" x14ac:dyDescent="0.3">
      <c r="A833" s="20"/>
      <c r="B833" s="17"/>
      <c r="C833" s="17"/>
      <c r="D833" s="17"/>
      <c r="E833" s="17"/>
      <c r="F833" s="18" t="str">
        <f>IF($B833="","",IF(COUNTIFS(Batches!$A:$A,$B833,Batches!$B:$B,$C833)=0,"Batch not found","OK"))</f>
        <v/>
      </c>
    </row>
    <row r="834" spans="1:6" x14ac:dyDescent="0.3">
      <c r="A834" s="20"/>
      <c r="B834" s="17"/>
      <c r="C834" s="17"/>
      <c r="D834" s="17"/>
      <c r="E834" s="17"/>
      <c r="F834" s="18" t="str">
        <f>IF($B834="","",IF(COUNTIFS(Batches!$A:$A,$B834,Batches!$B:$B,$C834)=0,"Batch not found","OK"))</f>
        <v/>
      </c>
    </row>
    <row r="835" spans="1:6" x14ac:dyDescent="0.3">
      <c r="A835" s="20"/>
      <c r="B835" s="17"/>
      <c r="C835" s="17"/>
      <c r="D835" s="17"/>
      <c r="E835" s="17"/>
      <c r="F835" s="18" t="str">
        <f>IF($B835="","",IF(COUNTIFS(Batches!$A:$A,$B835,Batches!$B:$B,$C835)=0,"Batch not found","OK"))</f>
        <v/>
      </c>
    </row>
    <row r="836" spans="1:6" x14ac:dyDescent="0.3">
      <c r="A836" s="20"/>
      <c r="B836" s="17"/>
      <c r="C836" s="17"/>
      <c r="D836" s="17"/>
      <c r="E836" s="17"/>
      <c r="F836" s="18" t="str">
        <f>IF($B836="","",IF(COUNTIFS(Batches!$A:$A,$B836,Batches!$B:$B,$C836)=0,"Batch not found","OK"))</f>
        <v/>
      </c>
    </row>
    <row r="837" spans="1:6" x14ac:dyDescent="0.3">
      <c r="A837" s="20"/>
      <c r="B837" s="17"/>
      <c r="C837" s="17"/>
      <c r="D837" s="17"/>
      <c r="E837" s="17"/>
      <c r="F837" s="18" t="str">
        <f>IF($B837="","",IF(COUNTIFS(Batches!$A:$A,$B837,Batches!$B:$B,$C837)=0,"Batch not found","OK"))</f>
        <v/>
      </c>
    </row>
    <row r="838" spans="1:6" x14ac:dyDescent="0.3">
      <c r="A838" s="20"/>
      <c r="B838" s="17"/>
      <c r="C838" s="17"/>
      <c r="D838" s="17"/>
      <c r="E838" s="17"/>
      <c r="F838" s="18" t="str">
        <f>IF($B838="","",IF(COUNTIFS(Batches!$A:$A,$B838,Batches!$B:$B,$C838)=0,"Batch not found","OK"))</f>
        <v/>
      </c>
    </row>
    <row r="839" spans="1:6" x14ac:dyDescent="0.3">
      <c r="A839" s="20"/>
      <c r="B839" s="17"/>
      <c r="C839" s="17"/>
      <c r="D839" s="17"/>
      <c r="E839" s="17"/>
      <c r="F839" s="18" t="str">
        <f>IF($B839="","",IF(COUNTIFS(Batches!$A:$A,$B839,Batches!$B:$B,$C839)=0,"Batch not found","OK"))</f>
        <v/>
      </c>
    </row>
    <row r="840" spans="1:6" x14ac:dyDescent="0.3">
      <c r="A840" s="20"/>
      <c r="B840" s="17"/>
      <c r="C840" s="17"/>
      <c r="D840" s="17"/>
      <c r="E840" s="17"/>
      <c r="F840" s="18" t="str">
        <f>IF($B840="","",IF(COUNTIFS(Batches!$A:$A,$B840,Batches!$B:$B,$C840)=0,"Batch not found","OK"))</f>
        <v/>
      </c>
    </row>
    <row r="841" spans="1:6" x14ac:dyDescent="0.3">
      <c r="A841" s="20"/>
      <c r="B841" s="17"/>
      <c r="C841" s="17"/>
      <c r="D841" s="17"/>
      <c r="E841" s="17"/>
      <c r="F841" s="18" t="str">
        <f>IF($B841="","",IF(COUNTIFS(Batches!$A:$A,$B841,Batches!$B:$B,$C841)=0,"Batch not found","OK"))</f>
        <v/>
      </c>
    </row>
    <row r="842" spans="1:6" x14ac:dyDescent="0.3">
      <c r="A842" s="20"/>
      <c r="B842" s="17"/>
      <c r="C842" s="17"/>
      <c r="D842" s="17"/>
      <c r="E842" s="17"/>
      <c r="F842" s="18" t="str">
        <f>IF($B842="","",IF(COUNTIFS(Batches!$A:$A,$B842,Batches!$B:$B,$C842)=0,"Batch not found","OK"))</f>
        <v/>
      </c>
    </row>
    <row r="843" spans="1:6" x14ac:dyDescent="0.3">
      <c r="A843" s="20"/>
      <c r="B843" s="17"/>
      <c r="C843" s="17"/>
      <c r="D843" s="17"/>
      <c r="E843" s="17"/>
      <c r="F843" s="18" t="str">
        <f>IF($B843="","",IF(COUNTIFS(Batches!$A:$A,$B843,Batches!$B:$B,$C843)=0,"Batch not found","OK"))</f>
        <v/>
      </c>
    </row>
    <row r="844" spans="1:6" x14ac:dyDescent="0.3">
      <c r="A844" s="20"/>
      <c r="B844" s="17"/>
      <c r="C844" s="17"/>
      <c r="D844" s="17"/>
      <c r="E844" s="17"/>
      <c r="F844" s="18" t="str">
        <f>IF($B844="","",IF(COUNTIFS(Batches!$A:$A,$B844,Batches!$B:$B,$C844)=0,"Batch not found","OK"))</f>
        <v/>
      </c>
    </row>
    <row r="845" spans="1:6" x14ac:dyDescent="0.3">
      <c r="A845" s="20"/>
      <c r="B845" s="17"/>
      <c r="C845" s="17"/>
      <c r="D845" s="17"/>
      <c r="E845" s="17"/>
      <c r="F845" s="18" t="str">
        <f>IF($B845="","",IF(COUNTIFS(Batches!$A:$A,$B845,Batches!$B:$B,$C845)=0,"Batch not found","OK"))</f>
        <v/>
      </c>
    </row>
    <row r="846" spans="1:6" x14ac:dyDescent="0.3">
      <c r="A846" s="20"/>
      <c r="B846" s="17"/>
      <c r="C846" s="17"/>
      <c r="D846" s="17"/>
      <c r="E846" s="17"/>
      <c r="F846" s="18" t="str">
        <f>IF($B846="","",IF(COUNTIFS(Batches!$A:$A,$B846,Batches!$B:$B,$C846)=0,"Batch not found","OK"))</f>
        <v/>
      </c>
    </row>
    <row r="847" spans="1:6" x14ac:dyDescent="0.3">
      <c r="A847" s="20"/>
      <c r="B847" s="17"/>
      <c r="C847" s="17"/>
      <c r="D847" s="17"/>
      <c r="E847" s="17"/>
      <c r="F847" s="18" t="str">
        <f>IF($B847="","",IF(COUNTIFS(Batches!$A:$A,$B847,Batches!$B:$B,$C847)=0,"Batch not found","OK"))</f>
        <v/>
      </c>
    </row>
    <row r="848" spans="1:6" x14ac:dyDescent="0.3">
      <c r="A848" s="20"/>
      <c r="B848" s="17"/>
      <c r="C848" s="17"/>
      <c r="D848" s="17"/>
      <c r="E848" s="17"/>
      <c r="F848" s="18" t="str">
        <f>IF($B848="","",IF(COUNTIFS(Batches!$A:$A,$B848,Batches!$B:$B,$C848)=0,"Batch not found","OK"))</f>
        <v/>
      </c>
    </row>
    <row r="849" spans="1:6" x14ac:dyDescent="0.3">
      <c r="A849" s="20"/>
      <c r="B849" s="17"/>
      <c r="C849" s="17"/>
      <c r="D849" s="17"/>
      <c r="E849" s="17"/>
      <c r="F849" s="18" t="str">
        <f>IF($B849="","",IF(COUNTIFS(Batches!$A:$A,$B849,Batches!$B:$B,$C849)=0,"Batch not found","OK"))</f>
        <v/>
      </c>
    </row>
    <row r="850" spans="1:6" x14ac:dyDescent="0.3">
      <c r="A850" s="20"/>
      <c r="B850" s="17"/>
      <c r="C850" s="17"/>
      <c r="D850" s="17"/>
      <c r="E850" s="17"/>
      <c r="F850" s="18" t="str">
        <f>IF($B850="","",IF(COUNTIFS(Batches!$A:$A,$B850,Batches!$B:$B,$C850)=0,"Batch not found","OK"))</f>
        <v/>
      </c>
    </row>
    <row r="851" spans="1:6" x14ac:dyDescent="0.3">
      <c r="A851" s="20"/>
      <c r="B851" s="17"/>
      <c r="C851" s="17"/>
      <c r="D851" s="17"/>
      <c r="E851" s="17"/>
      <c r="F851" s="18" t="str">
        <f>IF($B851="","",IF(COUNTIFS(Batches!$A:$A,$B851,Batches!$B:$B,$C851)=0,"Batch not found","OK"))</f>
        <v/>
      </c>
    </row>
    <row r="852" spans="1:6" x14ac:dyDescent="0.3">
      <c r="A852" s="20"/>
      <c r="B852" s="17"/>
      <c r="C852" s="17"/>
      <c r="D852" s="17"/>
      <c r="E852" s="17"/>
      <c r="F852" s="18" t="str">
        <f>IF($B852="","",IF(COUNTIFS(Batches!$A:$A,$B852,Batches!$B:$B,$C852)=0,"Batch not found","OK"))</f>
        <v/>
      </c>
    </row>
    <row r="853" spans="1:6" x14ac:dyDescent="0.3">
      <c r="A853" s="20"/>
      <c r="B853" s="17"/>
      <c r="C853" s="17"/>
      <c r="D853" s="17"/>
      <c r="E853" s="17"/>
      <c r="F853" s="18" t="str">
        <f>IF($B853="","",IF(COUNTIFS(Batches!$A:$A,$B853,Batches!$B:$B,$C853)=0,"Batch not found","OK"))</f>
        <v/>
      </c>
    </row>
    <row r="854" spans="1:6" x14ac:dyDescent="0.3">
      <c r="A854" s="20"/>
      <c r="B854" s="17"/>
      <c r="C854" s="17"/>
      <c r="D854" s="17"/>
      <c r="E854" s="17"/>
      <c r="F854" s="18" t="str">
        <f>IF($B854="","",IF(COUNTIFS(Batches!$A:$A,$B854,Batches!$B:$B,$C854)=0,"Batch not found","OK"))</f>
        <v/>
      </c>
    </row>
    <row r="855" spans="1:6" x14ac:dyDescent="0.3">
      <c r="A855" s="20"/>
      <c r="B855" s="17"/>
      <c r="C855" s="17"/>
      <c r="D855" s="17"/>
      <c r="E855" s="17"/>
      <c r="F855" s="18" t="str">
        <f>IF($B855="","",IF(COUNTIFS(Batches!$A:$A,$B855,Batches!$B:$B,$C855)=0,"Batch not found","OK"))</f>
        <v/>
      </c>
    </row>
    <row r="856" spans="1:6" x14ac:dyDescent="0.3">
      <c r="A856" s="20"/>
      <c r="B856" s="17"/>
      <c r="C856" s="17"/>
      <c r="D856" s="17"/>
      <c r="E856" s="17"/>
      <c r="F856" s="18" t="str">
        <f>IF($B856="","",IF(COUNTIFS(Batches!$A:$A,$B856,Batches!$B:$B,$C856)=0,"Batch not found","OK"))</f>
        <v/>
      </c>
    </row>
    <row r="857" spans="1:6" x14ac:dyDescent="0.3">
      <c r="A857" s="20"/>
      <c r="B857" s="17"/>
      <c r="C857" s="17"/>
      <c r="D857" s="17"/>
      <c r="E857" s="17"/>
      <c r="F857" s="18" t="str">
        <f>IF($B857="","",IF(COUNTIFS(Batches!$A:$A,$B857,Batches!$B:$B,$C857)=0,"Batch not found","OK"))</f>
        <v/>
      </c>
    </row>
    <row r="858" spans="1:6" x14ac:dyDescent="0.3">
      <c r="A858" s="20"/>
      <c r="B858" s="17"/>
      <c r="C858" s="17"/>
      <c r="D858" s="17"/>
      <c r="E858" s="17"/>
      <c r="F858" s="18" t="str">
        <f>IF($B858="","",IF(COUNTIFS(Batches!$A:$A,$B858,Batches!$B:$B,$C858)=0,"Batch not found","OK"))</f>
        <v/>
      </c>
    </row>
    <row r="859" spans="1:6" x14ac:dyDescent="0.3">
      <c r="A859" s="20"/>
      <c r="B859" s="17"/>
      <c r="C859" s="17"/>
      <c r="D859" s="17"/>
      <c r="E859" s="17"/>
      <c r="F859" s="18" t="str">
        <f>IF($B859="","",IF(COUNTIFS(Batches!$A:$A,$B859,Batches!$B:$B,$C859)=0,"Batch not found","OK"))</f>
        <v/>
      </c>
    </row>
    <row r="860" spans="1:6" x14ac:dyDescent="0.3">
      <c r="A860" s="20"/>
      <c r="B860" s="17"/>
      <c r="C860" s="17"/>
      <c r="D860" s="17"/>
      <c r="E860" s="17"/>
      <c r="F860" s="18" t="str">
        <f>IF($B860="","",IF(COUNTIFS(Batches!$A:$A,$B860,Batches!$B:$B,$C860)=0,"Batch not found","OK"))</f>
        <v/>
      </c>
    </row>
    <row r="861" spans="1:6" x14ac:dyDescent="0.3">
      <c r="A861" s="20"/>
      <c r="B861" s="17"/>
      <c r="C861" s="17"/>
      <c r="D861" s="17"/>
      <c r="E861" s="17"/>
      <c r="F861" s="18" t="str">
        <f>IF($B861="","",IF(COUNTIFS(Batches!$A:$A,$B861,Batches!$B:$B,$C861)=0,"Batch not found","OK"))</f>
        <v/>
      </c>
    </row>
    <row r="862" spans="1:6" x14ac:dyDescent="0.3">
      <c r="A862" s="20"/>
      <c r="B862" s="17"/>
      <c r="C862" s="17"/>
      <c r="D862" s="17"/>
      <c r="E862" s="17"/>
      <c r="F862" s="18" t="str">
        <f>IF($B862="","",IF(COUNTIFS(Batches!$A:$A,$B862,Batches!$B:$B,$C862)=0,"Batch not found","OK"))</f>
        <v/>
      </c>
    </row>
    <row r="863" spans="1:6" x14ac:dyDescent="0.3">
      <c r="A863" s="20"/>
      <c r="B863" s="17"/>
      <c r="C863" s="17"/>
      <c r="D863" s="17"/>
      <c r="E863" s="17"/>
      <c r="F863" s="18" t="str">
        <f>IF($B863="","",IF(COUNTIFS(Batches!$A:$A,$B863,Batches!$B:$B,$C863)=0,"Batch not found","OK"))</f>
        <v/>
      </c>
    </row>
    <row r="864" spans="1:6" x14ac:dyDescent="0.3">
      <c r="A864" s="20"/>
      <c r="B864" s="17"/>
      <c r="C864" s="17"/>
      <c r="D864" s="17"/>
      <c r="E864" s="17"/>
      <c r="F864" s="18" t="str">
        <f>IF($B864="","",IF(COUNTIFS(Batches!$A:$A,$B864,Batches!$B:$B,$C864)=0,"Batch not found","OK"))</f>
        <v/>
      </c>
    </row>
    <row r="865" spans="1:6" x14ac:dyDescent="0.3">
      <c r="A865" s="20"/>
      <c r="B865" s="17"/>
      <c r="C865" s="17"/>
      <c r="D865" s="17"/>
      <c r="E865" s="17"/>
      <c r="F865" s="18" t="str">
        <f>IF($B865="","",IF(COUNTIFS(Batches!$A:$A,$B865,Batches!$B:$B,$C865)=0,"Batch not found","OK"))</f>
        <v/>
      </c>
    </row>
    <row r="866" spans="1:6" x14ac:dyDescent="0.3">
      <c r="A866" s="20"/>
      <c r="B866" s="17"/>
      <c r="C866" s="17"/>
      <c r="D866" s="17"/>
      <c r="E866" s="17"/>
      <c r="F866" s="18" t="str">
        <f>IF($B866="","",IF(COUNTIFS(Batches!$A:$A,$B866,Batches!$B:$B,$C866)=0,"Batch not found","OK"))</f>
        <v/>
      </c>
    </row>
    <row r="867" spans="1:6" x14ac:dyDescent="0.3">
      <c r="A867" s="20"/>
      <c r="B867" s="17"/>
      <c r="C867" s="17"/>
      <c r="D867" s="17"/>
      <c r="E867" s="17"/>
      <c r="F867" s="18" t="str">
        <f>IF($B867="","",IF(COUNTIFS(Batches!$A:$A,$B867,Batches!$B:$B,$C867)=0,"Batch not found","OK"))</f>
        <v/>
      </c>
    </row>
    <row r="868" spans="1:6" x14ac:dyDescent="0.3">
      <c r="A868" s="20"/>
      <c r="B868" s="17"/>
      <c r="C868" s="17"/>
      <c r="D868" s="17"/>
      <c r="E868" s="17"/>
      <c r="F868" s="18" t="str">
        <f>IF($B868="","",IF(COUNTIFS(Batches!$A:$A,$B868,Batches!$B:$B,$C868)=0,"Batch not found","OK"))</f>
        <v/>
      </c>
    </row>
    <row r="869" spans="1:6" x14ac:dyDescent="0.3">
      <c r="A869" s="20"/>
      <c r="B869" s="17"/>
      <c r="C869" s="17"/>
      <c r="D869" s="17"/>
      <c r="E869" s="17"/>
      <c r="F869" s="18" t="str">
        <f>IF($B869="","",IF(COUNTIFS(Batches!$A:$A,$B869,Batches!$B:$B,$C869)=0,"Batch not found","OK"))</f>
        <v/>
      </c>
    </row>
    <row r="870" spans="1:6" x14ac:dyDescent="0.3">
      <c r="A870" s="20"/>
      <c r="B870" s="17"/>
      <c r="C870" s="17"/>
      <c r="D870" s="17"/>
      <c r="E870" s="17"/>
      <c r="F870" s="18" t="str">
        <f>IF($B870="","",IF(COUNTIFS(Batches!$A:$A,$B870,Batches!$B:$B,$C870)=0,"Batch not found","OK"))</f>
        <v/>
      </c>
    </row>
    <row r="871" spans="1:6" x14ac:dyDescent="0.3">
      <c r="A871" s="20"/>
      <c r="B871" s="17"/>
      <c r="C871" s="17"/>
      <c r="D871" s="17"/>
      <c r="E871" s="17"/>
      <c r="F871" s="18" t="str">
        <f>IF($B871="","",IF(COUNTIFS(Batches!$A:$A,$B871,Batches!$B:$B,$C871)=0,"Batch not found","OK"))</f>
        <v/>
      </c>
    </row>
    <row r="872" spans="1:6" x14ac:dyDescent="0.3">
      <c r="A872" s="20"/>
      <c r="B872" s="17"/>
      <c r="C872" s="17"/>
      <c r="D872" s="17"/>
      <c r="E872" s="17"/>
      <c r="F872" s="18" t="str">
        <f>IF($B872="","",IF(COUNTIFS(Batches!$A:$A,$B872,Batches!$B:$B,$C872)=0,"Batch not found","OK"))</f>
        <v/>
      </c>
    </row>
    <row r="873" spans="1:6" x14ac:dyDescent="0.3">
      <c r="A873" s="20"/>
      <c r="B873" s="17"/>
      <c r="C873" s="17"/>
      <c r="D873" s="17"/>
      <c r="E873" s="17"/>
      <c r="F873" s="18" t="str">
        <f>IF($B873="","",IF(COUNTIFS(Batches!$A:$A,$B873,Batches!$B:$B,$C873)=0,"Batch not found","OK"))</f>
        <v/>
      </c>
    </row>
    <row r="874" spans="1:6" x14ac:dyDescent="0.3">
      <c r="A874" s="20"/>
      <c r="B874" s="17"/>
      <c r="C874" s="17"/>
      <c r="D874" s="17"/>
      <c r="E874" s="17"/>
      <c r="F874" s="18" t="str">
        <f>IF($B874="","",IF(COUNTIFS(Batches!$A:$A,$B874,Batches!$B:$B,$C874)=0,"Batch not found","OK"))</f>
        <v/>
      </c>
    </row>
    <row r="875" spans="1:6" x14ac:dyDescent="0.3">
      <c r="A875" s="20"/>
      <c r="B875" s="17"/>
      <c r="C875" s="17"/>
      <c r="D875" s="17"/>
      <c r="E875" s="17"/>
      <c r="F875" s="18" t="str">
        <f>IF($B875="","",IF(COUNTIFS(Batches!$A:$A,$B875,Batches!$B:$B,$C875)=0,"Batch not found","OK"))</f>
        <v/>
      </c>
    </row>
    <row r="876" spans="1:6" x14ac:dyDescent="0.3">
      <c r="A876" s="20"/>
      <c r="B876" s="17"/>
      <c r="C876" s="17"/>
      <c r="D876" s="17"/>
      <c r="E876" s="17"/>
      <c r="F876" s="18" t="str">
        <f>IF($B876="","",IF(COUNTIFS(Batches!$A:$A,$B876,Batches!$B:$B,$C876)=0,"Batch not found","OK"))</f>
        <v/>
      </c>
    </row>
    <row r="877" spans="1:6" x14ac:dyDescent="0.3">
      <c r="A877" s="20"/>
      <c r="B877" s="17"/>
      <c r="C877" s="17"/>
      <c r="D877" s="17"/>
      <c r="E877" s="17"/>
      <c r="F877" s="18" t="str">
        <f>IF($B877="","",IF(COUNTIFS(Batches!$A:$A,$B877,Batches!$B:$B,$C877)=0,"Batch not found","OK"))</f>
        <v/>
      </c>
    </row>
    <row r="878" spans="1:6" x14ac:dyDescent="0.3">
      <c r="A878" s="20"/>
      <c r="B878" s="17"/>
      <c r="C878" s="17"/>
      <c r="D878" s="17"/>
      <c r="E878" s="17"/>
      <c r="F878" s="18" t="str">
        <f>IF($B878="","",IF(COUNTIFS(Batches!$A:$A,$B878,Batches!$B:$B,$C878)=0,"Batch not found","OK"))</f>
        <v/>
      </c>
    </row>
    <row r="879" spans="1:6" x14ac:dyDescent="0.3">
      <c r="A879" s="20"/>
      <c r="B879" s="17"/>
      <c r="C879" s="17"/>
      <c r="D879" s="17"/>
      <c r="E879" s="17"/>
      <c r="F879" s="18" t="str">
        <f>IF($B879="","",IF(COUNTIFS(Batches!$A:$A,$B879,Batches!$B:$B,$C879)=0,"Batch not found","OK"))</f>
        <v/>
      </c>
    </row>
    <row r="880" spans="1:6" x14ac:dyDescent="0.3">
      <c r="A880" s="20"/>
      <c r="B880" s="17"/>
      <c r="C880" s="17"/>
      <c r="D880" s="17"/>
      <c r="E880" s="17"/>
      <c r="F880" s="18" t="str">
        <f>IF($B880="","",IF(COUNTIFS(Batches!$A:$A,$B880,Batches!$B:$B,$C880)=0,"Batch not found","OK"))</f>
        <v/>
      </c>
    </row>
    <row r="881" spans="1:6" x14ac:dyDescent="0.3">
      <c r="A881" s="20"/>
      <c r="B881" s="17"/>
      <c r="C881" s="17"/>
      <c r="D881" s="17"/>
      <c r="E881" s="17"/>
      <c r="F881" s="18" t="str">
        <f>IF($B881="","",IF(COUNTIFS(Batches!$A:$A,$B881,Batches!$B:$B,$C881)=0,"Batch not found","OK"))</f>
        <v/>
      </c>
    </row>
    <row r="882" spans="1:6" x14ac:dyDescent="0.3">
      <c r="A882" s="20"/>
      <c r="B882" s="17"/>
      <c r="C882" s="17"/>
      <c r="D882" s="17"/>
      <c r="E882" s="17"/>
      <c r="F882" s="18" t="str">
        <f>IF($B882="","",IF(COUNTIFS(Batches!$A:$A,$B882,Batches!$B:$B,$C882)=0,"Batch not found","OK"))</f>
        <v/>
      </c>
    </row>
    <row r="883" spans="1:6" x14ac:dyDescent="0.3">
      <c r="A883" s="20"/>
      <c r="B883" s="17"/>
      <c r="C883" s="17"/>
      <c r="D883" s="17"/>
      <c r="E883" s="17"/>
      <c r="F883" s="18" t="str">
        <f>IF($B883="","",IF(COUNTIFS(Batches!$A:$A,$B883,Batches!$B:$B,$C883)=0,"Batch not found","OK"))</f>
        <v/>
      </c>
    </row>
    <row r="884" spans="1:6" x14ac:dyDescent="0.3">
      <c r="A884" s="20"/>
      <c r="B884" s="17"/>
      <c r="C884" s="17"/>
      <c r="D884" s="17"/>
      <c r="E884" s="17"/>
      <c r="F884" s="18" t="str">
        <f>IF($B884="","",IF(COUNTIFS(Batches!$A:$A,$B884,Batches!$B:$B,$C884)=0,"Batch not found","OK"))</f>
        <v/>
      </c>
    </row>
    <row r="885" spans="1:6" x14ac:dyDescent="0.3">
      <c r="A885" s="20"/>
      <c r="B885" s="17"/>
      <c r="C885" s="17"/>
      <c r="D885" s="17"/>
      <c r="E885" s="17"/>
      <c r="F885" s="18" t="str">
        <f>IF($B885="","",IF(COUNTIFS(Batches!$A:$A,$B885,Batches!$B:$B,$C885)=0,"Batch not found","OK"))</f>
        <v/>
      </c>
    </row>
    <row r="886" spans="1:6" x14ac:dyDescent="0.3">
      <c r="A886" s="20"/>
      <c r="B886" s="17"/>
      <c r="C886" s="17"/>
      <c r="D886" s="17"/>
      <c r="E886" s="17"/>
      <c r="F886" s="18" t="str">
        <f>IF($B886="","",IF(COUNTIFS(Batches!$A:$A,$B886,Batches!$B:$B,$C886)=0,"Batch not found","OK"))</f>
        <v/>
      </c>
    </row>
    <row r="887" spans="1:6" x14ac:dyDescent="0.3">
      <c r="A887" s="20"/>
      <c r="B887" s="17"/>
      <c r="C887" s="17"/>
      <c r="D887" s="17"/>
      <c r="E887" s="17"/>
      <c r="F887" s="18" t="str">
        <f>IF($B887="","",IF(COUNTIFS(Batches!$A:$A,$B887,Batches!$B:$B,$C887)=0,"Batch not found","OK"))</f>
        <v/>
      </c>
    </row>
    <row r="888" spans="1:6" x14ac:dyDescent="0.3">
      <c r="A888" s="20"/>
      <c r="B888" s="17"/>
      <c r="C888" s="17"/>
      <c r="D888" s="17"/>
      <c r="E888" s="17"/>
      <c r="F888" s="18" t="str">
        <f>IF($B888="","",IF(COUNTIFS(Batches!$A:$A,$B888,Batches!$B:$B,$C888)=0,"Batch not found","OK"))</f>
        <v/>
      </c>
    </row>
    <row r="889" spans="1:6" x14ac:dyDescent="0.3">
      <c r="A889" s="20"/>
      <c r="B889" s="17"/>
      <c r="C889" s="17"/>
      <c r="D889" s="17"/>
      <c r="E889" s="17"/>
      <c r="F889" s="18" t="str">
        <f>IF($B889="","",IF(COUNTIFS(Batches!$A:$A,$B889,Batches!$B:$B,$C889)=0,"Batch not found","OK"))</f>
        <v/>
      </c>
    </row>
    <row r="890" spans="1:6" x14ac:dyDescent="0.3">
      <c r="A890" s="20"/>
      <c r="B890" s="17"/>
      <c r="C890" s="17"/>
      <c r="D890" s="17"/>
      <c r="E890" s="17"/>
      <c r="F890" s="18" t="str">
        <f>IF($B890="","",IF(COUNTIFS(Batches!$A:$A,$B890,Batches!$B:$B,$C890)=0,"Batch not found","OK"))</f>
        <v/>
      </c>
    </row>
    <row r="891" spans="1:6" x14ac:dyDescent="0.3">
      <c r="A891" s="20"/>
      <c r="B891" s="17"/>
      <c r="C891" s="17"/>
      <c r="D891" s="17"/>
      <c r="E891" s="17"/>
      <c r="F891" s="18" t="str">
        <f>IF($B891="","",IF(COUNTIFS(Batches!$A:$A,$B891,Batches!$B:$B,$C891)=0,"Batch not found","OK"))</f>
        <v/>
      </c>
    </row>
    <row r="892" spans="1:6" x14ac:dyDescent="0.3">
      <c r="A892" s="20"/>
      <c r="B892" s="17"/>
      <c r="C892" s="17"/>
      <c r="D892" s="17"/>
      <c r="E892" s="17"/>
      <c r="F892" s="18" t="str">
        <f>IF($B892="","",IF(COUNTIFS(Batches!$A:$A,$B892,Batches!$B:$B,$C892)=0,"Batch not found","OK"))</f>
        <v/>
      </c>
    </row>
    <row r="893" spans="1:6" x14ac:dyDescent="0.3">
      <c r="A893" s="20"/>
      <c r="B893" s="17"/>
      <c r="C893" s="17"/>
      <c r="D893" s="17"/>
      <c r="E893" s="17"/>
      <c r="F893" s="18" t="str">
        <f>IF($B893="","",IF(COUNTIFS(Batches!$A:$A,$B893,Batches!$B:$B,$C893)=0,"Batch not found","OK"))</f>
        <v/>
      </c>
    </row>
    <row r="894" spans="1:6" x14ac:dyDescent="0.3">
      <c r="A894" s="20"/>
      <c r="B894" s="17"/>
      <c r="C894" s="17"/>
      <c r="D894" s="17"/>
      <c r="E894" s="17"/>
      <c r="F894" s="18" t="str">
        <f>IF($B894="","",IF(COUNTIFS(Batches!$A:$A,$B894,Batches!$B:$B,$C894)=0,"Batch not found","OK"))</f>
        <v/>
      </c>
    </row>
    <row r="895" spans="1:6" x14ac:dyDescent="0.3">
      <c r="A895" s="20"/>
      <c r="B895" s="17"/>
      <c r="C895" s="17"/>
      <c r="D895" s="17"/>
      <c r="E895" s="17"/>
      <c r="F895" s="18" t="str">
        <f>IF($B895="","",IF(COUNTIFS(Batches!$A:$A,$B895,Batches!$B:$B,$C895)=0,"Batch not found","OK"))</f>
        <v/>
      </c>
    </row>
    <row r="896" spans="1:6" x14ac:dyDescent="0.3">
      <c r="A896" s="20"/>
      <c r="B896" s="17"/>
      <c r="C896" s="17"/>
      <c r="D896" s="17"/>
      <c r="E896" s="17"/>
      <c r="F896" s="18" t="str">
        <f>IF($B896="","",IF(COUNTIFS(Batches!$A:$A,$B896,Batches!$B:$B,$C896)=0,"Batch not found","OK"))</f>
        <v/>
      </c>
    </row>
    <row r="897" spans="1:6" x14ac:dyDescent="0.3">
      <c r="A897" s="20"/>
      <c r="B897" s="17"/>
      <c r="C897" s="17"/>
      <c r="D897" s="17"/>
      <c r="E897" s="17"/>
      <c r="F897" s="18" t="str">
        <f>IF($B897="","",IF(COUNTIFS(Batches!$A:$A,$B897,Batches!$B:$B,$C897)=0,"Batch not found","OK"))</f>
        <v/>
      </c>
    </row>
    <row r="898" spans="1:6" x14ac:dyDescent="0.3">
      <c r="A898" s="20"/>
      <c r="B898" s="17"/>
      <c r="C898" s="17"/>
      <c r="D898" s="17"/>
      <c r="E898" s="17"/>
      <c r="F898" s="18" t="str">
        <f>IF($B898="","",IF(COUNTIFS(Batches!$A:$A,$B898,Batches!$B:$B,$C898)=0,"Batch not found","OK"))</f>
        <v/>
      </c>
    </row>
    <row r="899" spans="1:6" x14ac:dyDescent="0.3">
      <c r="A899" s="20"/>
      <c r="B899" s="17"/>
      <c r="C899" s="17"/>
      <c r="D899" s="17"/>
      <c r="E899" s="17"/>
      <c r="F899" s="18" t="str">
        <f>IF($B899="","",IF(COUNTIFS(Batches!$A:$A,$B899,Batches!$B:$B,$C899)=0,"Batch not found","OK"))</f>
        <v/>
      </c>
    </row>
    <row r="900" spans="1:6" x14ac:dyDescent="0.3">
      <c r="A900" s="20"/>
      <c r="B900" s="17"/>
      <c r="C900" s="17"/>
      <c r="D900" s="17"/>
      <c r="E900" s="17"/>
      <c r="F900" s="18" t="str">
        <f>IF($B900="","",IF(COUNTIFS(Batches!$A:$A,$B900,Batches!$B:$B,$C900)=0,"Batch not found","OK"))</f>
        <v/>
      </c>
    </row>
    <row r="901" spans="1:6" x14ac:dyDescent="0.3">
      <c r="A901" s="20"/>
      <c r="B901" s="17"/>
      <c r="C901" s="17"/>
      <c r="D901" s="17"/>
      <c r="E901" s="17"/>
      <c r="F901" s="18" t="str">
        <f>IF($B901="","",IF(COUNTIFS(Batches!$A:$A,$B901,Batches!$B:$B,$C901)=0,"Batch not found","OK"))</f>
        <v/>
      </c>
    </row>
    <row r="902" spans="1:6" x14ac:dyDescent="0.3">
      <c r="A902" s="20"/>
      <c r="B902" s="17"/>
      <c r="C902" s="17"/>
      <c r="D902" s="17"/>
      <c r="E902" s="17"/>
      <c r="F902" s="18" t="str">
        <f>IF($B902="","",IF(COUNTIFS(Batches!$A:$A,$B902,Batches!$B:$B,$C902)=0,"Batch not found","OK"))</f>
        <v/>
      </c>
    </row>
    <row r="903" spans="1:6" x14ac:dyDescent="0.3">
      <c r="A903" s="20"/>
      <c r="B903" s="17"/>
      <c r="C903" s="17"/>
      <c r="D903" s="17"/>
      <c r="E903" s="17"/>
      <c r="F903" s="18" t="str">
        <f>IF($B903="","",IF(COUNTIFS(Batches!$A:$A,$B903,Batches!$B:$B,$C903)=0,"Batch not found","OK"))</f>
        <v/>
      </c>
    </row>
    <row r="904" spans="1:6" x14ac:dyDescent="0.3">
      <c r="A904" s="20"/>
      <c r="B904" s="17"/>
      <c r="C904" s="17"/>
      <c r="D904" s="17"/>
      <c r="E904" s="17"/>
      <c r="F904" s="18" t="str">
        <f>IF($B904="","",IF(COUNTIFS(Batches!$A:$A,$B904,Batches!$B:$B,$C904)=0,"Batch not found","OK"))</f>
        <v/>
      </c>
    </row>
    <row r="905" spans="1:6" x14ac:dyDescent="0.3">
      <c r="A905" s="20"/>
      <c r="B905" s="17"/>
      <c r="C905" s="17"/>
      <c r="D905" s="17"/>
      <c r="E905" s="17"/>
      <c r="F905" s="18" t="str">
        <f>IF($B905="","",IF(COUNTIFS(Batches!$A:$A,$B905,Batches!$B:$B,$C905)=0,"Batch not found","OK"))</f>
        <v/>
      </c>
    </row>
    <row r="906" spans="1:6" x14ac:dyDescent="0.3">
      <c r="A906" s="20"/>
      <c r="B906" s="17"/>
      <c r="C906" s="17"/>
      <c r="D906" s="17"/>
      <c r="E906" s="17"/>
      <c r="F906" s="18" t="str">
        <f>IF($B906="","",IF(COUNTIFS(Batches!$A:$A,$B906,Batches!$B:$B,$C906)=0,"Batch not found","OK"))</f>
        <v/>
      </c>
    </row>
    <row r="907" spans="1:6" x14ac:dyDescent="0.3">
      <c r="A907" s="20"/>
      <c r="B907" s="17"/>
      <c r="C907" s="17"/>
      <c r="D907" s="17"/>
      <c r="E907" s="17"/>
      <c r="F907" s="18" t="str">
        <f>IF($B907="","",IF(COUNTIFS(Batches!$A:$A,$B907,Batches!$B:$B,$C907)=0,"Batch not found","OK"))</f>
        <v/>
      </c>
    </row>
    <row r="908" spans="1:6" x14ac:dyDescent="0.3">
      <c r="A908" s="20"/>
      <c r="B908" s="17"/>
      <c r="C908" s="17"/>
      <c r="D908" s="17"/>
      <c r="E908" s="17"/>
      <c r="F908" s="18" t="str">
        <f>IF($B908="","",IF(COUNTIFS(Batches!$A:$A,$B908,Batches!$B:$B,$C908)=0,"Batch not found","OK"))</f>
        <v/>
      </c>
    </row>
    <row r="909" spans="1:6" x14ac:dyDescent="0.3">
      <c r="A909" s="20"/>
      <c r="B909" s="17"/>
      <c r="C909" s="17"/>
      <c r="D909" s="17"/>
      <c r="E909" s="17"/>
      <c r="F909" s="18" t="str">
        <f>IF($B909="","",IF(COUNTIFS(Batches!$A:$A,$B909,Batches!$B:$B,$C909)=0,"Batch not found","OK"))</f>
        <v/>
      </c>
    </row>
    <row r="910" spans="1:6" x14ac:dyDescent="0.3">
      <c r="A910" s="20"/>
      <c r="B910" s="17"/>
      <c r="C910" s="17"/>
      <c r="D910" s="17"/>
      <c r="E910" s="17"/>
      <c r="F910" s="18" t="str">
        <f>IF($B910="","",IF(COUNTIFS(Batches!$A:$A,$B910,Batches!$B:$B,$C910)=0,"Batch not found","OK"))</f>
        <v/>
      </c>
    </row>
    <row r="911" spans="1:6" x14ac:dyDescent="0.3">
      <c r="A911" s="20"/>
      <c r="B911" s="17"/>
      <c r="C911" s="17"/>
      <c r="D911" s="17"/>
      <c r="E911" s="17"/>
      <c r="F911" s="18" t="str">
        <f>IF($B911="","",IF(COUNTIFS(Batches!$A:$A,$B911,Batches!$B:$B,$C911)=0,"Batch not found","OK"))</f>
        <v/>
      </c>
    </row>
    <row r="912" spans="1:6" x14ac:dyDescent="0.3">
      <c r="A912" s="20"/>
      <c r="B912" s="17"/>
      <c r="C912" s="17"/>
      <c r="D912" s="17"/>
      <c r="E912" s="17"/>
      <c r="F912" s="18" t="str">
        <f>IF($B912="","",IF(COUNTIFS(Batches!$A:$A,$B912,Batches!$B:$B,$C912)=0,"Batch not found","OK"))</f>
        <v/>
      </c>
    </row>
    <row r="913" spans="1:6" x14ac:dyDescent="0.3">
      <c r="A913" s="20"/>
      <c r="B913" s="17"/>
      <c r="C913" s="17"/>
      <c r="D913" s="17"/>
      <c r="E913" s="17"/>
      <c r="F913" s="18" t="str">
        <f>IF($B913="","",IF(COUNTIFS(Batches!$A:$A,$B913,Batches!$B:$B,$C913)=0,"Batch not found","OK"))</f>
        <v/>
      </c>
    </row>
    <row r="914" spans="1:6" x14ac:dyDescent="0.3">
      <c r="A914" s="20"/>
      <c r="B914" s="17"/>
      <c r="C914" s="17"/>
      <c r="D914" s="17"/>
      <c r="E914" s="17"/>
      <c r="F914" s="18" t="str">
        <f>IF($B914="","",IF(COUNTIFS(Batches!$A:$A,$B914,Batches!$B:$B,$C914)=0,"Batch not found","OK"))</f>
        <v/>
      </c>
    </row>
    <row r="915" spans="1:6" x14ac:dyDescent="0.3">
      <c r="A915" s="20"/>
      <c r="B915" s="17"/>
      <c r="C915" s="17"/>
      <c r="D915" s="17"/>
      <c r="E915" s="17"/>
      <c r="F915" s="18" t="str">
        <f>IF($B915="","",IF(COUNTIFS(Batches!$A:$A,$B915,Batches!$B:$B,$C915)=0,"Batch not found","OK"))</f>
        <v/>
      </c>
    </row>
    <row r="916" spans="1:6" x14ac:dyDescent="0.3">
      <c r="A916" s="20"/>
      <c r="B916" s="17"/>
      <c r="C916" s="17"/>
      <c r="D916" s="17"/>
      <c r="E916" s="17"/>
      <c r="F916" s="18" t="str">
        <f>IF($B916="","",IF(COUNTIFS(Batches!$A:$A,$B916,Batches!$B:$B,$C916)=0,"Batch not found","OK"))</f>
        <v/>
      </c>
    </row>
    <row r="917" spans="1:6" x14ac:dyDescent="0.3">
      <c r="A917" s="20"/>
      <c r="B917" s="17"/>
      <c r="C917" s="17"/>
      <c r="D917" s="17"/>
      <c r="E917" s="17"/>
      <c r="F917" s="18" t="str">
        <f>IF($B917="","",IF(COUNTIFS(Batches!$A:$A,$B917,Batches!$B:$B,$C917)=0,"Batch not found","OK"))</f>
        <v/>
      </c>
    </row>
    <row r="918" spans="1:6" x14ac:dyDescent="0.3">
      <c r="A918" s="20"/>
      <c r="B918" s="17"/>
      <c r="C918" s="17"/>
      <c r="D918" s="17"/>
      <c r="E918" s="17"/>
      <c r="F918" s="18" t="str">
        <f>IF($B918="","",IF(COUNTIFS(Batches!$A:$A,$B918,Batches!$B:$B,$C918)=0,"Batch not found","OK"))</f>
        <v/>
      </c>
    </row>
    <row r="919" spans="1:6" x14ac:dyDescent="0.3">
      <c r="A919" s="20"/>
      <c r="B919" s="17"/>
      <c r="C919" s="17"/>
      <c r="D919" s="17"/>
      <c r="E919" s="17"/>
      <c r="F919" s="18" t="str">
        <f>IF($B919="","",IF(COUNTIFS(Batches!$A:$A,$B919,Batches!$B:$B,$C919)=0,"Batch not found","OK"))</f>
        <v/>
      </c>
    </row>
    <row r="920" spans="1:6" x14ac:dyDescent="0.3">
      <c r="A920" s="20"/>
      <c r="B920" s="17"/>
      <c r="C920" s="17"/>
      <c r="D920" s="17"/>
      <c r="E920" s="17"/>
      <c r="F920" s="18" t="str">
        <f>IF($B920="","",IF(COUNTIFS(Batches!$A:$A,$B920,Batches!$B:$B,$C920)=0,"Batch not found","OK"))</f>
        <v/>
      </c>
    </row>
    <row r="921" spans="1:6" x14ac:dyDescent="0.3">
      <c r="A921" s="20"/>
      <c r="B921" s="17"/>
      <c r="C921" s="17"/>
      <c r="D921" s="17"/>
      <c r="E921" s="17"/>
      <c r="F921" s="18" t="str">
        <f>IF($B921="","",IF(COUNTIFS(Batches!$A:$A,$B921,Batches!$B:$B,$C921)=0,"Batch not found","OK"))</f>
        <v/>
      </c>
    </row>
    <row r="922" spans="1:6" x14ac:dyDescent="0.3">
      <c r="A922" s="20"/>
      <c r="B922" s="17"/>
      <c r="C922" s="17"/>
      <c r="D922" s="17"/>
      <c r="E922" s="17"/>
      <c r="F922" s="18" t="str">
        <f>IF($B922="","",IF(COUNTIFS(Batches!$A:$A,$B922,Batches!$B:$B,$C922)=0,"Batch not found","OK"))</f>
        <v/>
      </c>
    </row>
    <row r="923" spans="1:6" x14ac:dyDescent="0.3">
      <c r="A923" s="20"/>
      <c r="B923" s="17"/>
      <c r="C923" s="17"/>
      <c r="D923" s="17"/>
      <c r="E923" s="17"/>
      <c r="F923" s="18" t="str">
        <f>IF($B923="","",IF(COUNTIFS(Batches!$A:$A,$B923,Batches!$B:$B,$C923)=0,"Batch not found","OK"))</f>
        <v/>
      </c>
    </row>
    <row r="924" spans="1:6" x14ac:dyDescent="0.3">
      <c r="A924" s="20"/>
      <c r="B924" s="17"/>
      <c r="C924" s="17"/>
      <c r="D924" s="17"/>
      <c r="E924" s="17"/>
      <c r="F924" s="18" t="str">
        <f>IF($B924="","",IF(COUNTIFS(Batches!$A:$A,$B924,Batches!$B:$B,$C924)=0,"Batch not found","OK"))</f>
        <v/>
      </c>
    </row>
    <row r="925" spans="1:6" x14ac:dyDescent="0.3">
      <c r="A925" s="20"/>
      <c r="B925" s="17"/>
      <c r="C925" s="17"/>
      <c r="D925" s="17"/>
      <c r="E925" s="17"/>
      <c r="F925" s="18" t="str">
        <f>IF($B925="","",IF(COUNTIFS(Batches!$A:$A,$B925,Batches!$B:$B,$C925)=0,"Batch not found","OK"))</f>
        <v/>
      </c>
    </row>
    <row r="926" spans="1:6" x14ac:dyDescent="0.3">
      <c r="A926" s="20"/>
      <c r="B926" s="17"/>
      <c r="C926" s="17"/>
      <c r="D926" s="17"/>
      <c r="E926" s="17"/>
      <c r="F926" s="18" t="str">
        <f>IF($B926="","",IF(COUNTIFS(Batches!$A:$A,$B926,Batches!$B:$B,$C926)=0,"Batch not found","OK"))</f>
        <v/>
      </c>
    </row>
    <row r="927" spans="1:6" x14ac:dyDescent="0.3">
      <c r="A927" s="20"/>
      <c r="B927" s="17"/>
      <c r="C927" s="17"/>
      <c r="D927" s="17"/>
      <c r="E927" s="17"/>
      <c r="F927" s="18" t="str">
        <f>IF($B927="","",IF(COUNTIFS(Batches!$A:$A,$B927,Batches!$B:$B,$C927)=0,"Batch not found","OK"))</f>
        <v/>
      </c>
    </row>
    <row r="928" spans="1:6" x14ac:dyDescent="0.3">
      <c r="A928" s="20"/>
      <c r="B928" s="17"/>
      <c r="C928" s="17"/>
      <c r="D928" s="17"/>
      <c r="E928" s="17"/>
      <c r="F928" s="18" t="str">
        <f>IF($B928="","",IF(COUNTIFS(Batches!$A:$A,$B928,Batches!$B:$B,$C928)=0,"Batch not found","OK"))</f>
        <v/>
      </c>
    </row>
    <row r="929" spans="1:6" x14ac:dyDescent="0.3">
      <c r="A929" s="20"/>
      <c r="B929" s="17"/>
      <c r="C929" s="17"/>
      <c r="D929" s="17"/>
      <c r="E929" s="17"/>
      <c r="F929" s="18" t="str">
        <f>IF($B929="","",IF(COUNTIFS(Batches!$A:$A,$B929,Batches!$B:$B,$C929)=0,"Batch not found","OK"))</f>
        <v/>
      </c>
    </row>
    <row r="930" spans="1:6" x14ac:dyDescent="0.3">
      <c r="A930" s="20"/>
      <c r="B930" s="17"/>
      <c r="C930" s="17"/>
      <c r="D930" s="17"/>
      <c r="E930" s="17"/>
      <c r="F930" s="18" t="str">
        <f>IF($B930="","",IF(COUNTIFS(Batches!$A:$A,$B930,Batches!$B:$B,$C930)=0,"Batch not found","OK"))</f>
        <v/>
      </c>
    </row>
    <row r="931" spans="1:6" x14ac:dyDescent="0.3">
      <c r="A931" s="20"/>
      <c r="B931" s="17"/>
      <c r="C931" s="17"/>
      <c r="D931" s="17"/>
      <c r="E931" s="17"/>
      <c r="F931" s="18" t="str">
        <f>IF($B931="","",IF(COUNTIFS(Batches!$A:$A,$B931,Batches!$B:$B,$C931)=0,"Batch not found","OK"))</f>
        <v/>
      </c>
    </row>
    <row r="932" spans="1:6" x14ac:dyDescent="0.3">
      <c r="A932" s="20"/>
      <c r="B932" s="17"/>
      <c r="C932" s="17"/>
      <c r="D932" s="17"/>
      <c r="E932" s="17"/>
      <c r="F932" s="18" t="str">
        <f>IF($B932="","",IF(COUNTIFS(Batches!$A:$A,$B932,Batches!$B:$B,$C932)=0,"Batch not found","OK"))</f>
        <v/>
      </c>
    </row>
    <row r="933" spans="1:6" x14ac:dyDescent="0.3">
      <c r="A933" s="20"/>
      <c r="B933" s="17"/>
      <c r="C933" s="17"/>
      <c r="D933" s="17"/>
      <c r="E933" s="17"/>
      <c r="F933" s="18" t="str">
        <f>IF($B933="","",IF(COUNTIFS(Batches!$A:$A,$B933,Batches!$B:$B,$C933)=0,"Batch not found","OK"))</f>
        <v/>
      </c>
    </row>
    <row r="934" spans="1:6" x14ac:dyDescent="0.3">
      <c r="A934" s="20"/>
      <c r="B934" s="17"/>
      <c r="C934" s="17"/>
      <c r="D934" s="17"/>
      <c r="E934" s="17"/>
      <c r="F934" s="18" t="str">
        <f>IF($B934="","",IF(COUNTIFS(Batches!$A:$A,$B934,Batches!$B:$B,$C934)=0,"Batch not found","OK"))</f>
        <v/>
      </c>
    </row>
    <row r="935" spans="1:6" x14ac:dyDescent="0.3">
      <c r="A935" s="20"/>
      <c r="B935" s="17"/>
      <c r="C935" s="17"/>
      <c r="D935" s="17"/>
      <c r="E935" s="17"/>
      <c r="F935" s="18" t="str">
        <f>IF($B935="","",IF(COUNTIFS(Batches!$A:$A,$B935,Batches!$B:$B,$C935)=0,"Batch not found","OK"))</f>
        <v/>
      </c>
    </row>
    <row r="936" spans="1:6" x14ac:dyDescent="0.3">
      <c r="A936" s="20"/>
      <c r="B936" s="17"/>
      <c r="C936" s="17"/>
      <c r="D936" s="17"/>
      <c r="E936" s="17"/>
      <c r="F936" s="18" t="str">
        <f>IF($B936="","",IF(COUNTIFS(Batches!$A:$A,$B936,Batches!$B:$B,$C936)=0,"Batch not found","OK"))</f>
        <v/>
      </c>
    </row>
    <row r="937" spans="1:6" x14ac:dyDescent="0.3">
      <c r="A937" s="20"/>
      <c r="B937" s="17"/>
      <c r="C937" s="17"/>
      <c r="D937" s="17"/>
      <c r="E937" s="17"/>
      <c r="F937" s="18" t="str">
        <f>IF($B937="","",IF(COUNTIFS(Batches!$A:$A,$B937,Batches!$B:$B,$C937)=0,"Batch not found","OK"))</f>
        <v/>
      </c>
    </row>
    <row r="938" spans="1:6" x14ac:dyDescent="0.3">
      <c r="A938" s="20"/>
      <c r="B938" s="17"/>
      <c r="C938" s="17"/>
      <c r="D938" s="17"/>
      <c r="E938" s="17"/>
      <c r="F938" s="18" t="str">
        <f>IF($B938="","",IF(COUNTIFS(Batches!$A:$A,$B938,Batches!$B:$B,$C938)=0,"Batch not found","OK"))</f>
        <v/>
      </c>
    </row>
    <row r="939" spans="1:6" x14ac:dyDescent="0.3">
      <c r="A939" s="20"/>
      <c r="B939" s="17"/>
      <c r="C939" s="17"/>
      <c r="D939" s="17"/>
      <c r="E939" s="17"/>
      <c r="F939" s="18" t="str">
        <f>IF($B939="","",IF(COUNTIFS(Batches!$A:$A,$B939,Batches!$B:$B,$C939)=0,"Batch not found","OK"))</f>
        <v/>
      </c>
    </row>
    <row r="940" spans="1:6" x14ac:dyDescent="0.3">
      <c r="A940" s="20"/>
      <c r="B940" s="17"/>
      <c r="C940" s="17"/>
      <c r="D940" s="17"/>
      <c r="E940" s="17"/>
      <c r="F940" s="18" t="str">
        <f>IF($B940="","",IF(COUNTIFS(Batches!$A:$A,$B940,Batches!$B:$B,$C940)=0,"Batch not found","OK"))</f>
        <v/>
      </c>
    </row>
    <row r="941" spans="1:6" x14ac:dyDescent="0.3">
      <c r="A941" s="20"/>
      <c r="B941" s="17"/>
      <c r="C941" s="17"/>
      <c r="D941" s="17"/>
      <c r="E941" s="17"/>
      <c r="F941" s="18" t="str">
        <f>IF($B941="","",IF(COUNTIFS(Batches!$A:$A,$B941,Batches!$B:$B,$C941)=0,"Batch not found","OK"))</f>
        <v/>
      </c>
    </row>
    <row r="942" spans="1:6" x14ac:dyDescent="0.3">
      <c r="A942" s="20"/>
      <c r="B942" s="17"/>
      <c r="C942" s="17"/>
      <c r="D942" s="17"/>
      <c r="E942" s="17"/>
      <c r="F942" s="18" t="str">
        <f>IF($B942="","",IF(COUNTIFS(Batches!$A:$A,$B942,Batches!$B:$B,$C942)=0,"Batch not found","OK"))</f>
        <v/>
      </c>
    </row>
    <row r="943" spans="1:6" x14ac:dyDescent="0.3">
      <c r="A943" s="20"/>
      <c r="B943" s="17"/>
      <c r="C943" s="17"/>
      <c r="D943" s="17"/>
      <c r="E943" s="17"/>
      <c r="F943" s="18" t="str">
        <f>IF($B943="","",IF(COUNTIFS(Batches!$A:$A,$B943,Batches!$B:$B,$C943)=0,"Batch not found","OK"))</f>
        <v/>
      </c>
    </row>
    <row r="944" spans="1:6" x14ac:dyDescent="0.3">
      <c r="A944" s="20"/>
      <c r="B944" s="17"/>
      <c r="C944" s="17"/>
      <c r="D944" s="17"/>
      <c r="E944" s="17"/>
      <c r="F944" s="18" t="str">
        <f>IF($B944="","",IF(COUNTIFS(Batches!$A:$A,$B944,Batches!$B:$B,$C944)=0,"Batch not found","OK"))</f>
        <v/>
      </c>
    </row>
    <row r="945" spans="1:6" x14ac:dyDescent="0.3">
      <c r="A945" s="20"/>
      <c r="B945" s="17"/>
      <c r="C945" s="17"/>
      <c r="D945" s="17"/>
      <c r="E945" s="17"/>
      <c r="F945" s="18" t="str">
        <f>IF($B945="","",IF(COUNTIFS(Batches!$A:$A,$B945,Batches!$B:$B,$C945)=0,"Batch not found","OK"))</f>
        <v/>
      </c>
    </row>
    <row r="946" spans="1:6" x14ac:dyDescent="0.3">
      <c r="A946" s="20"/>
      <c r="B946" s="17"/>
      <c r="C946" s="17"/>
      <c r="D946" s="17"/>
      <c r="E946" s="17"/>
      <c r="F946" s="18" t="str">
        <f>IF($B946="","",IF(COUNTIFS(Batches!$A:$A,$B946,Batches!$B:$B,$C946)=0,"Batch not found","OK"))</f>
        <v/>
      </c>
    </row>
    <row r="947" spans="1:6" x14ac:dyDescent="0.3">
      <c r="A947" s="20"/>
      <c r="B947" s="17"/>
      <c r="C947" s="17"/>
      <c r="D947" s="17"/>
      <c r="E947" s="17"/>
      <c r="F947" s="18" t="str">
        <f>IF($B947="","",IF(COUNTIFS(Batches!$A:$A,$B947,Batches!$B:$B,$C947)=0,"Batch not found","OK"))</f>
        <v/>
      </c>
    </row>
    <row r="948" spans="1:6" x14ac:dyDescent="0.3">
      <c r="A948" s="20"/>
      <c r="B948" s="17"/>
      <c r="C948" s="17"/>
      <c r="D948" s="17"/>
      <c r="E948" s="17"/>
      <c r="F948" s="18" t="str">
        <f>IF($B948="","",IF(COUNTIFS(Batches!$A:$A,$B948,Batches!$B:$B,$C948)=0,"Batch not found","OK"))</f>
        <v/>
      </c>
    </row>
    <row r="949" spans="1:6" x14ac:dyDescent="0.3">
      <c r="A949" s="20"/>
      <c r="B949" s="17"/>
      <c r="C949" s="17"/>
      <c r="D949" s="17"/>
      <c r="E949" s="17"/>
      <c r="F949" s="18" t="str">
        <f>IF($B949="","",IF(COUNTIFS(Batches!$A:$A,$B949,Batches!$B:$B,$C949)=0,"Batch not found","OK"))</f>
        <v/>
      </c>
    </row>
    <row r="950" spans="1:6" x14ac:dyDescent="0.3">
      <c r="A950" s="20"/>
      <c r="B950" s="17"/>
      <c r="C950" s="17"/>
      <c r="D950" s="17"/>
      <c r="E950" s="17"/>
      <c r="F950" s="18" t="str">
        <f>IF($B950="","",IF(COUNTIFS(Batches!$A:$A,$B950,Batches!$B:$B,$C950)=0,"Batch not found","OK"))</f>
        <v/>
      </c>
    </row>
    <row r="951" spans="1:6" x14ac:dyDescent="0.3">
      <c r="A951" s="20"/>
      <c r="B951" s="17"/>
      <c r="C951" s="17"/>
      <c r="D951" s="17"/>
      <c r="E951" s="17"/>
      <c r="F951" s="18" t="str">
        <f>IF($B951="","",IF(COUNTIFS(Batches!$A:$A,$B951,Batches!$B:$B,$C951)=0,"Batch not found","OK"))</f>
        <v/>
      </c>
    </row>
    <row r="952" spans="1:6" x14ac:dyDescent="0.3">
      <c r="A952" s="20"/>
      <c r="B952" s="17"/>
      <c r="C952" s="17"/>
      <c r="D952" s="17"/>
      <c r="E952" s="17"/>
      <c r="F952" s="18" t="str">
        <f>IF($B952="","",IF(COUNTIFS(Batches!$A:$A,$B952,Batches!$B:$B,$C952)=0,"Batch not found","OK"))</f>
        <v/>
      </c>
    </row>
    <row r="953" spans="1:6" x14ac:dyDescent="0.3">
      <c r="A953" s="20"/>
      <c r="B953" s="17"/>
      <c r="C953" s="17"/>
      <c r="D953" s="17"/>
      <c r="E953" s="17"/>
      <c r="F953" s="18" t="str">
        <f>IF($B953="","",IF(COUNTIFS(Batches!$A:$A,$B953,Batches!$B:$B,$C953)=0,"Batch not found","OK"))</f>
        <v/>
      </c>
    </row>
    <row r="954" spans="1:6" x14ac:dyDescent="0.3">
      <c r="A954" s="20"/>
      <c r="B954" s="17"/>
      <c r="C954" s="17"/>
      <c r="D954" s="17"/>
      <c r="E954" s="17"/>
      <c r="F954" s="18" t="str">
        <f>IF($B954="","",IF(COUNTIFS(Batches!$A:$A,$B954,Batches!$B:$B,$C954)=0,"Batch not found","OK"))</f>
        <v/>
      </c>
    </row>
    <row r="955" spans="1:6" x14ac:dyDescent="0.3">
      <c r="A955" s="20"/>
      <c r="B955" s="17"/>
      <c r="C955" s="17"/>
      <c r="D955" s="17"/>
      <c r="E955" s="17"/>
      <c r="F955" s="18" t="str">
        <f>IF($B955="","",IF(COUNTIFS(Batches!$A:$A,$B955,Batches!$B:$B,$C955)=0,"Batch not found","OK"))</f>
        <v/>
      </c>
    </row>
    <row r="956" spans="1:6" x14ac:dyDescent="0.3">
      <c r="A956" s="20"/>
      <c r="B956" s="17"/>
      <c r="C956" s="17"/>
      <c r="D956" s="17"/>
      <c r="E956" s="17"/>
      <c r="F956" s="18" t="str">
        <f>IF($B956="","",IF(COUNTIFS(Batches!$A:$A,$B956,Batches!$B:$B,$C956)=0,"Batch not found","OK"))</f>
        <v/>
      </c>
    </row>
    <row r="957" spans="1:6" x14ac:dyDescent="0.3">
      <c r="A957" s="20"/>
      <c r="B957" s="17"/>
      <c r="C957" s="17"/>
      <c r="D957" s="17"/>
      <c r="E957" s="17"/>
      <c r="F957" s="18" t="str">
        <f>IF($B957="","",IF(COUNTIFS(Batches!$A:$A,$B957,Batches!$B:$B,$C957)=0,"Batch not found","OK"))</f>
        <v/>
      </c>
    </row>
    <row r="958" spans="1:6" x14ac:dyDescent="0.3">
      <c r="A958" s="20"/>
      <c r="B958" s="17"/>
      <c r="C958" s="17"/>
      <c r="D958" s="17"/>
      <c r="E958" s="17"/>
      <c r="F958" s="18" t="str">
        <f>IF($B958="","",IF(COUNTIFS(Batches!$A:$A,$B958,Batches!$B:$B,$C958)=0,"Batch not found","OK"))</f>
        <v/>
      </c>
    </row>
    <row r="959" spans="1:6" x14ac:dyDescent="0.3">
      <c r="A959" s="20"/>
      <c r="B959" s="17"/>
      <c r="C959" s="17"/>
      <c r="D959" s="17"/>
      <c r="E959" s="17"/>
      <c r="F959" s="18" t="str">
        <f>IF($B959="","",IF(COUNTIFS(Batches!$A:$A,$B959,Batches!$B:$B,$C959)=0,"Batch not found","OK"))</f>
        <v/>
      </c>
    </row>
    <row r="960" spans="1:6" x14ac:dyDescent="0.3">
      <c r="A960" s="20"/>
      <c r="B960" s="17"/>
      <c r="C960" s="17"/>
      <c r="D960" s="17"/>
      <c r="E960" s="17"/>
      <c r="F960" s="18" t="str">
        <f>IF($B960="","",IF(COUNTIFS(Batches!$A:$A,$B960,Batches!$B:$B,$C960)=0,"Batch not found","OK"))</f>
        <v/>
      </c>
    </row>
    <row r="961" spans="1:6" x14ac:dyDescent="0.3">
      <c r="A961" s="20"/>
      <c r="B961" s="17"/>
      <c r="C961" s="17"/>
      <c r="D961" s="17"/>
      <c r="E961" s="17"/>
      <c r="F961" s="18" t="str">
        <f>IF($B961="","",IF(COUNTIFS(Batches!$A:$A,$B961,Batches!$B:$B,$C961)=0,"Batch not found","OK"))</f>
        <v/>
      </c>
    </row>
    <row r="962" spans="1:6" x14ac:dyDescent="0.3">
      <c r="A962" s="20"/>
      <c r="B962" s="17"/>
      <c r="C962" s="17"/>
      <c r="D962" s="17"/>
      <c r="E962" s="17"/>
      <c r="F962" s="18" t="str">
        <f>IF($B962="","",IF(COUNTIFS(Batches!$A:$A,$B962,Batches!$B:$B,$C962)=0,"Batch not found","OK"))</f>
        <v/>
      </c>
    </row>
    <row r="963" spans="1:6" x14ac:dyDescent="0.3">
      <c r="A963" s="20"/>
      <c r="B963" s="17"/>
      <c r="C963" s="17"/>
      <c r="D963" s="17"/>
      <c r="E963" s="17"/>
      <c r="F963" s="18" t="str">
        <f>IF($B963="","",IF(COUNTIFS(Batches!$A:$A,$B963,Batches!$B:$B,$C963)=0,"Batch not found","OK"))</f>
        <v/>
      </c>
    </row>
    <row r="964" spans="1:6" x14ac:dyDescent="0.3">
      <c r="A964" s="20"/>
      <c r="B964" s="17"/>
      <c r="C964" s="17"/>
      <c r="D964" s="17"/>
      <c r="E964" s="17"/>
      <c r="F964" s="18" t="str">
        <f>IF($B964="","",IF(COUNTIFS(Batches!$A:$A,$B964,Batches!$B:$B,$C964)=0,"Batch not found","OK"))</f>
        <v/>
      </c>
    </row>
    <row r="965" spans="1:6" x14ac:dyDescent="0.3">
      <c r="A965" s="20"/>
      <c r="B965" s="17"/>
      <c r="C965" s="17"/>
      <c r="D965" s="17"/>
      <c r="E965" s="17"/>
      <c r="F965" s="18" t="str">
        <f>IF($B965="","",IF(COUNTIFS(Batches!$A:$A,$B965,Batches!$B:$B,$C965)=0,"Batch not found","OK"))</f>
        <v/>
      </c>
    </row>
    <row r="966" spans="1:6" x14ac:dyDescent="0.3">
      <c r="A966" s="20"/>
      <c r="B966" s="17"/>
      <c r="C966" s="17"/>
      <c r="D966" s="17"/>
      <c r="E966" s="17"/>
      <c r="F966" s="18" t="str">
        <f>IF($B966="","",IF(COUNTIFS(Batches!$A:$A,$B966,Batches!$B:$B,$C966)=0,"Batch not found","OK"))</f>
        <v/>
      </c>
    </row>
    <row r="967" spans="1:6" x14ac:dyDescent="0.3">
      <c r="A967" s="20"/>
      <c r="B967" s="17"/>
      <c r="C967" s="17"/>
      <c r="D967" s="17"/>
      <c r="E967" s="17"/>
      <c r="F967" s="18" t="str">
        <f>IF($B967="","",IF(COUNTIFS(Batches!$A:$A,$B967,Batches!$B:$B,$C967)=0,"Batch not found","OK"))</f>
        <v/>
      </c>
    </row>
    <row r="968" spans="1:6" x14ac:dyDescent="0.3">
      <c r="A968" s="20"/>
      <c r="B968" s="17"/>
      <c r="C968" s="17"/>
      <c r="D968" s="17"/>
      <c r="E968" s="17"/>
      <c r="F968" s="18" t="str">
        <f>IF($B968="","",IF(COUNTIFS(Batches!$A:$A,$B968,Batches!$B:$B,$C968)=0,"Batch not found","OK"))</f>
        <v/>
      </c>
    </row>
    <row r="969" spans="1:6" x14ac:dyDescent="0.3">
      <c r="A969" s="20"/>
      <c r="B969" s="17"/>
      <c r="C969" s="17"/>
      <c r="D969" s="17"/>
      <c r="E969" s="17"/>
      <c r="F969" s="18" t="str">
        <f>IF($B969="","",IF(COUNTIFS(Batches!$A:$A,$B969,Batches!$B:$B,$C969)=0,"Batch not found","OK"))</f>
        <v/>
      </c>
    </row>
    <row r="970" spans="1:6" x14ac:dyDescent="0.3">
      <c r="A970" s="20"/>
      <c r="B970" s="17"/>
      <c r="C970" s="17"/>
      <c r="D970" s="17"/>
      <c r="E970" s="17"/>
      <c r="F970" s="18" t="str">
        <f>IF($B970="","",IF(COUNTIFS(Batches!$A:$A,$B970,Batches!$B:$B,$C970)=0,"Batch not found","OK"))</f>
        <v/>
      </c>
    </row>
    <row r="971" spans="1:6" x14ac:dyDescent="0.3">
      <c r="A971" s="20"/>
      <c r="B971" s="17"/>
      <c r="C971" s="17"/>
      <c r="D971" s="17"/>
      <c r="E971" s="17"/>
      <c r="F971" s="18" t="str">
        <f>IF($B971="","",IF(COUNTIFS(Batches!$A:$A,$B971,Batches!$B:$B,$C971)=0,"Batch not found","OK"))</f>
        <v/>
      </c>
    </row>
    <row r="972" spans="1:6" x14ac:dyDescent="0.3">
      <c r="A972" s="20"/>
      <c r="B972" s="17"/>
      <c r="C972" s="17"/>
      <c r="D972" s="17"/>
      <c r="E972" s="17"/>
      <c r="F972" s="18" t="str">
        <f>IF($B972="","",IF(COUNTIFS(Batches!$A:$A,$B972,Batches!$B:$B,$C972)=0,"Batch not found","OK"))</f>
        <v/>
      </c>
    </row>
    <row r="973" spans="1:6" x14ac:dyDescent="0.3">
      <c r="A973" s="20"/>
      <c r="B973" s="17"/>
      <c r="C973" s="17"/>
      <c r="D973" s="17"/>
      <c r="E973" s="17"/>
      <c r="F973" s="18" t="str">
        <f>IF($B973="","",IF(COUNTIFS(Batches!$A:$A,$B973,Batches!$B:$B,$C973)=0,"Batch not found","OK"))</f>
        <v/>
      </c>
    </row>
    <row r="974" spans="1:6" x14ac:dyDescent="0.3">
      <c r="A974" s="20"/>
      <c r="B974" s="17"/>
      <c r="C974" s="17"/>
      <c r="D974" s="17"/>
      <c r="E974" s="17"/>
      <c r="F974" s="18" t="str">
        <f>IF($B974="","",IF(COUNTIFS(Batches!$A:$A,$B974,Batches!$B:$B,$C974)=0,"Batch not found","OK"))</f>
        <v/>
      </c>
    </row>
    <row r="975" spans="1:6" x14ac:dyDescent="0.3">
      <c r="A975" s="20"/>
      <c r="B975" s="17"/>
      <c r="C975" s="17"/>
      <c r="D975" s="17"/>
      <c r="E975" s="17"/>
      <c r="F975" s="18" t="str">
        <f>IF($B975="","",IF(COUNTIFS(Batches!$A:$A,$B975,Batches!$B:$B,$C975)=0,"Batch not found","OK"))</f>
        <v/>
      </c>
    </row>
    <row r="976" spans="1:6" x14ac:dyDescent="0.3">
      <c r="A976" s="20"/>
      <c r="B976" s="17"/>
      <c r="C976" s="17"/>
      <c r="D976" s="17"/>
      <c r="E976" s="17"/>
      <c r="F976" s="18" t="str">
        <f>IF($B976="","",IF(COUNTIFS(Batches!$A:$A,$B976,Batches!$B:$B,$C976)=0,"Batch not found","OK"))</f>
        <v/>
      </c>
    </row>
    <row r="977" spans="1:6" x14ac:dyDescent="0.3">
      <c r="A977" s="20"/>
      <c r="B977" s="17"/>
      <c r="C977" s="17"/>
      <c r="D977" s="17"/>
      <c r="E977" s="17"/>
      <c r="F977" s="18" t="str">
        <f>IF($B977="","",IF(COUNTIFS(Batches!$A:$A,$B977,Batches!$B:$B,$C977)=0,"Batch not found","OK"))</f>
        <v/>
      </c>
    </row>
    <row r="978" spans="1:6" x14ac:dyDescent="0.3">
      <c r="A978" s="20"/>
      <c r="B978" s="17"/>
      <c r="C978" s="17"/>
      <c r="D978" s="17"/>
      <c r="E978" s="17"/>
      <c r="F978" s="18" t="str">
        <f>IF($B978="","",IF(COUNTIFS(Batches!$A:$A,$B978,Batches!$B:$B,$C978)=0,"Batch not found","OK"))</f>
        <v/>
      </c>
    </row>
    <row r="979" spans="1:6" x14ac:dyDescent="0.3">
      <c r="A979" s="20"/>
      <c r="B979" s="17"/>
      <c r="C979" s="17"/>
      <c r="D979" s="17"/>
      <c r="E979" s="17"/>
      <c r="F979" s="18" t="str">
        <f>IF($B979="","",IF(COUNTIFS(Batches!$A:$A,$B979,Batches!$B:$B,$C979)=0,"Batch not found","OK"))</f>
        <v/>
      </c>
    </row>
    <row r="980" spans="1:6" x14ac:dyDescent="0.3">
      <c r="A980" s="20"/>
      <c r="B980" s="17"/>
      <c r="C980" s="17"/>
      <c r="D980" s="17"/>
      <c r="E980" s="17"/>
      <c r="F980" s="18" t="str">
        <f>IF($B980="","",IF(COUNTIFS(Batches!$A:$A,$B980,Batches!$B:$B,$C980)=0,"Batch not found","OK"))</f>
        <v/>
      </c>
    </row>
    <row r="981" spans="1:6" x14ac:dyDescent="0.3">
      <c r="A981" s="20"/>
      <c r="B981" s="17"/>
      <c r="C981" s="17"/>
      <c r="D981" s="17"/>
      <c r="E981" s="17"/>
      <c r="F981" s="18" t="str">
        <f>IF($B981="","",IF(COUNTIFS(Batches!$A:$A,$B981,Batches!$B:$B,$C981)=0,"Batch not found","OK"))</f>
        <v/>
      </c>
    </row>
    <row r="982" spans="1:6" x14ac:dyDescent="0.3">
      <c r="A982" s="20"/>
      <c r="B982" s="17"/>
      <c r="C982" s="17"/>
      <c r="D982" s="17"/>
      <c r="E982" s="17"/>
      <c r="F982" s="18" t="str">
        <f>IF($B982="","",IF(COUNTIFS(Batches!$A:$A,$B982,Batches!$B:$B,$C982)=0,"Batch not found","OK"))</f>
        <v/>
      </c>
    </row>
    <row r="983" spans="1:6" x14ac:dyDescent="0.3">
      <c r="A983" s="20"/>
      <c r="B983" s="17"/>
      <c r="C983" s="17"/>
      <c r="D983" s="17"/>
      <c r="E983" s="17"/>
      <c r="F983" s="18" t="str">
        <f>IF($B983="","",IF(COUNTIFS(Batches!$A:$A,$B983,Batches!$B:$B,$C983)=0,"Batch not found","OK"))</f>
        <v/>
      </c>
    </row>
    <row r="984" spans="1:6" x14ac:dyDescent="0.3">
      <c r="A984" s="20"/>
      <c r="B984" s="17"/>
      <c r="C984" s="17"/>
      <c r="D984" s="17"/>
      <c r="E984" s="17"/>
      <c r="F984" s="18" t="str">
        <f>IF($B984="","",IF(COUNTIFS(Batches!$A:$A,$B984,Batches!$B:$B,$C984)=0,"Batch not found","OK"))</f>
        <v/>
      </c>
    </row>
    <row r="985" spans="1:6" x14ac:dyDescent="0.3">
      <c r="A985" s="20"/>
      <c r="B985" s="17"/>
      <c r="C985" s="17"/>
      <c r="D985" s="17"/>
      <c r="E985" s="17"/>
      <c r="F985" s="18" t="str">
        <f>IF($B985="","",IF(COUNTIFS(Batches!$A:$A,$B985,Batches!$B:$B,$C985)=0,"Batch not found","OK"))</f>
        <v/>
      </c>
    </row>
    <row r="986" spans="1:6" x14ac:dyDescent="0.3">
      <c r="A986" s="20"/>
      <c r="B986" s="17"/>
      <c r="C986" s="17"/>
      <c r="D986" s="17"/>
      <c r="E986" s="17"/>
      <c r="F986" s="18" t="str">
        <f>IF($B986="","",IF(COUNTIFS(Batches!$A:$A,$B986,Batches!$B:$B,$C986)=0,"Batch not found","OK"))</f>
        <v/>
      </c>
    </row>
    <row r="987" spans="1:6" x14ac:dyDescent="0.3">
      <c r="A987" s="20"/>
      <c r="B987" s="17"/>
      <c r="C987" s="17"/>
      <c r="D987" s="17"/>
      <c r="E987" s="17"/>
      <c r="F987" s="18" t="str">
        <f>IF($B987="","",IF(COUNTIFS(Batches!$A:$A,$B987,Batches!$B:$B,$C987)=0,"Batch not found","OK"))</f>
        <v/>
      </c>
    </row>
    <row r="988" spans="1:6" x14ac:dyDescent="0.3">
      <c r="A988" s="20"/>
      <c r="B988" s="17"/>
      <c r="C988" s="17"/>
      <c r="D988" s="17"/>
      <c r="E988" s="17"/>
      <c r="F988" s="18" t="str">
        <f>IF($B988="","",IF(COUNTIFS(Batches!$A:$A,$B988,Batches!$B:$B,$C988)=0,"Batch not found","OK"))</f>
        <v/>
      </c>
    </row>
    <row r="989" spans="1:6" x14ac:dyDescent="0.3">
      <c r="A989" s="20"/>
      <c r="B989" s="17"/>
      <c r="C989" s="17"/>
      <c r="D989" s="17"/>
      <c r="E989" s="17"/>
      <c r="F989" s="18" t="str">
        <f>IF($B989="","",IF(COUNTIFS(Batches!$A:$A,$B989,Batches!$B:$B,$C989)=0,"Batch not found","OK"))</f>
        <v/>
      </c>
    </row>
    <row r="990" spans="1:6" x14ac:dyDescent="0.3">
      <c r="A990" s="20"/>
      <c r="B990" s="17"/>
      <c r="C990" s="17"/>
      <c r="D990" s="17"/>
      <c r="E990" s="17"/>
      <c r="F990" s="18" t="str">
        <f>IF($B990="","",IF(COUNTIFS(Batches!$A:$A,$B990,Batches!$B:$B,$C990)=0,"Batch not found","OK"))</f>
        <v/>
      </c>
    </row>
    <row r="991" spans="1:6" x14ac:dyDescent="0.3">
      <c r="A991" s="20"/>
      <c r="B991" s="17"/>
      <c r="C991" s="17"/>
      <c r="D991" s="17"/>
      <c r="E991" s="17"/>
      <c r="F991" s="18" t="str">
        <f>IF($B991="","",IF(COUNTIFS(Batches!$A:$A,$B991,Batches!$B:$B,$C991)=0,"Batch not found","OK"))</f>
        <v/>
      </c>
    </row>
    <row r="992" spans="1:6" x14ac:dyDescent="0.3">
      <c r="A992" s="20"/>
      <c r="B992" s="17"/>
      <c r="C992" s="17"/>
      <c r="D992" s="17"/>
      <c r="E992" s="17"/>
      <c r="F992" s="18" t="str">
        <f>IF($B992="","",IF(COUNTIFS(Batches!$A:$A,$B992,Batches!$B:$B,$C992)=0,"Batch not found","OK"))</f>
        <v/>
      </c>
    </row>
    <row r="993" spans="1:6" x14ac:dyDescent="0.3">
      <c r="A993" s="20"/>
      <c r="B993" s="17"/>
      <c r="C993" s="17"/>
      <c r="D993" s="17"/>
      <c r="E993" s="17"/>
      <c r="F993" s="18" t="str">
        <f>IF($B993="","",IF(COUNTIFS(Batches!$A:$A,$B993,Batches!$B:$B,$C993)=0,"Batch not found","OK"))</f>
        <v/>
      </c>
    </row>
    <row r="994" spans="1:6" x14ac:dyDescent="0.3">
      <c r="A994" s="20"/>
      <c r="B994" s="17"/>
      <c r="C994" s="17"/>
      <c r="D994" s="17"/>
      <c r="E994" s="17"/>
      <c r="F994" s="18" t="str">
        <f>IF($B994="","",IF(COUNTIFS(Batches!$A:$A,$B994,Batches!$B:$B,$C994)=0,"Batch not found","OK"))</f>
        <v/>
      </c>
    </row>
    <row r="995" spans="1:6" x14ac:dyDescent="0.3">
      <c r="A995" s="20"/>
      <c r="B995" s="17"/>
      <c r="C995" s="17"/>
      <c r="D995" s="17"/>
      <c r="E995" s="17"/>
      <c r="F995" s="18" t="str">
        <f>IF($B995="","",IF(COUNTIFS(Batches!$A:$A,$B995,Batches!$B:$B,$C995)=0,"Batch not found","OK"))</f>
        <v/>
      </c>
    </row>
    <row r="996" spans="1:6" x14ac:dyDescent="0.3">
      <c r="A996" s="20"/>
      <c r="B996" s="17"/>
      <c r="C996" s="17"/>
      <c r="D996" s="17"/>
      <c r="E996" s="17"/>
      <c r="F996" s="18" t="str">
        <f>IF($B996="","",IF(COUNTIFS(Batches!$A:$A,$B996,Batches!$B:$B,$C996)=0,"Batch not found","OK"))</f>
        <v/>
      </c>
    </row>
    <row r="997" spans="1:6" x14ac:dyDescent="0.3">
      <c r="A997" s="20"/>
      <c r="B997" s="17"/>
      <c r="C997" s="17"/>
      <c r="D997" s="17"/>
      <c r="E997" s="17"/>
      <c r="F997" s="18" t="str">
        <f>IF($B997="","",IF(COUNTIFS(Batches!$A:$A,$B997,Batches!$B:$B,$C997)=0,"Batch not found","OK"))</f>
        <v/>
      </c>
    </row>
    <row r="998" spans="1:6" x14ac:dyDescent="0.3">
      <c r="A998" s="20"/>
      <c r="B998" s="17"/>
      <c r="C998" s="17"/>
      <c r="D998" s="17"/>
      <c r="E998" s="17"/>
      <c r="F998" s="18" t="str">
        <f>IF($B998="","",IF(COUNTIFS(Batches!$A:$A,$B998,Batches!$B:$B,$C998)=0,"Batch not found","OK"))</f>
        <v/>
      </c>
    </row>
    <row r="999" spans="1:6" x14ac:dyDescent="0.3">
      <c r="A999" s="20"/>
      <c r="B999" s="17"/>
      <c r="C999" s="17"/>
      <c r="D999" s="17"/>
      <c r="E999" s="17"/>
      <c r="F999" s="18" t="str">
        <f>IF($B999="","",IF(COUNTIFS(Batches!$A:$A,$B999,Batches!$B:$B,$C999)=0,"Batch not found","OK"))</f>
        <v/>
      </c>
    </row>
    <row r="1000" spans="1:6" x14ac:dyDescent="0.3">
      <c r="A1000" s="20"/>
      <c r="B1000" s="17"/>
      <c r="C1000" s="17"/>
      <c r="D1000" s="17"/>
      <c r="E1000" s="17"/>
      <c r="F1000" s="18" t="str">
        <f>IF($B1000="","",IF(COUNTIFS(Batches!$A:$A,$B1000,Batches!$B:$B,$C1000)=0,"Batch not found","OK"))</f>
        <v/>
      </c>
    </row>
    <row r="1001" spans="1:6" x14ac:dyDescent="0.3">
      <c r="A1001" s="20"/>
      <c r="B1001" s="17"/>
      <c r="C1001" s="17"/>
      <c r="D1001" s="17"/>
      <c r="E1001" s="17"/>
      <c r="F1001" s="18" t="str">
        <f>IF($B1001="","",IF(COUNTIFS(Batches!$A:$A,$B1001,Batches!$B:$B,$C1001)=0,"Batch not found","OK"))</f>
        <v/>
      </c>
    </row>
    <row r="1002" spans="1:6" x14ac:dyDescent="0.3">
      <c r="A1002" s="20"/>
      <c r="B1002" s="17"/>
      <c r="C1002" s="17"/>
      <c r="D1002" s="17"/>
      <c r="E1002" s="17"/>
      <c r="F1002" s="18" t="str">
        <f>IF($B1002="","",IF(COUNTIFS(Batches!$A:$A,$B1002,Batches!$B:$B,$C1002)=0,"Batch not found","OK"))</f>
        <v/>
      </c>
    </row>
    <row r="1003" spans="1:6" x14ac:dyDescent="0.3">
      <c r="A1003" s="20"/>
      <c r="B1003" s="17"/>
      <c r="C1003" s="17"/>
      <c r="D1003" s="17"/>
      <c r="E1003" s="17"/>
      <c r="F1003" s="18" t="str">
        <f>IF($B1003="","",IF(COUNTIFS(Batches!$A:$A,$B1003,Batches!$B:$B,$C1003)=0,"Batch not found","OK"))</f>
        <v/>
      </c>
    </row>
    <row r="1004" spans="1:6" x14ac:dyDescent="0.3">
      <c r="A1004" s="20"/>
      <c r="B1004" s="17"/>
      <c r="C1004" s="17"/>
      <c r="D1004" s="17"/>
      <c r="E1004" s="17"/>
      <c r="F1004" s="18" t="str">
        <f>IF($B1004="","",IF(COUNTIFS(Batches!$A:$A,$B1004,Batches!$B:$B,$C1004)=0,"Batch not found","OK"))</f>
        <v/>
      </c>
    </row>
    <row r="1005" spans="1:6" x14ac:dyDescent="0.3">
      <c r="A1005" s="20"/>
      <c r="B1005" s="17"/>
      <c r="C1005" s="17"/>
      <c r="D1005" s="17"/>
      <c r="E1005" s="17"/>
      <c r="F1005" s="18" t="str">
        <f>IF($B1005="","",IF(COUNTIFS(Batches!$A:$A,$B1005,Batches!$B:$B,$C1005)=0,"Batch not found","OK"))</f>
        <v/>
      </c>
    </row>
    <row r="1006" spans="1:6" x14ac:dyDescent="0.3">
      <c r="A1006" s="20"/>
      <c r="B1006" s="17"/>
      <c r="C1006" s="17"/>
      <c r="D1006" s="17"/>
      <c r="E1006" s="17"/>
      <c r="F1006" s="18" t="str">
        <f>IF($B1006="","",IF(COUNTIFS(Batches!$A:$A,$B1006,Batches!$B:$B,$C1006)=0,"Batch not found","OK"))</f>
        <v/>
      </c>
    </row>
    <row r="1007" spans="1:6" x14ac:dyDescent="0.3">
      <c r="A1007" s="20"/>
      <c r="B1007" s="17"/>
      <c r="C1007" s="17"/>
      <c r="D1007" s="17"/>
      <c r="E1007" s="17"/>
      <c r="F1007" s="18" t="str">
        <f>IF($B1007="","",IF(COUNTIFS(Batches!$A:$A,$B1007,Batches!$B:$B,$C1007)=0,"Batch not found","OK"))</f>
        <v/>
      </c>
    </row>
    <row r="1008" spans="1:6" x14ac:dyDescent="0.3">
      <c r="A1008" s="20"/>
      <c r="B1008" s="17"/>
      <c r="C1008" s="17"/>
      <c r="D1008" s="17"/>
      <c r="E1008" s="17"/>
      <c r="F1008" s="18" t="str">
        <f>IF($B1008="","",IF(COUNTIFS(Batches!$A:$A,$B1008,Batches!$B:$B,$C1008)=0,"Batch not found","OK"))</f>
        <v/>
      </c>
    </row>
    <row r="1009" spans="1:6" x14ac:dyDescent="0.3">
      <c r="A1009" s="20"/>
      <c r="B1009" s="17"/>
      <c r="C1009" s="17"/>
      <c r="D1009" s="17"/>
      <c r="E1009" s="17"/>
      <c r="F1009" s="18" t="str">
        <f>IF($B1009="","",IF(COUNTIFS(Batches!$A:$A,$B1009,Batches!$B:$B,$C1009)=0,"Batch not found","OK"))</f>
        <v/>
      </c>
    </row>
    <row r="1010" spans="1:6" x14ac:dyDescent="0.3">
      <c r="A1010" s="20"/>
      <c r="B1010" s="17"/>
      <c r="C1010" s="17"/>
      <c r="D1010" s="17"/>
      <c r="E1010" s="17"/>
      <c r="F1010" s="18" t="str">
        <f>IF($B1010="","",IF(COUNTIFS(Batches!$A:$A,$B1010,Batches!$B:$B,$C1010)=0,"Batch not found","OK"))</f>
        <v/>
      </c>
    </row>
    <row r="1011" spans="1:6" x14ac:dyDescent="0.3">
      <c r="A1011" s="20"/>
      <c r="B1011" s="17"/>
      <c r="C1011" s="17"/>
      <c r="D1011" s="17"/>
      <c r="E1011" s="17"/>
      <c r="F1011" s="18" t="str">
        <f>IF($B1011="","",IF(COUNTIFS(Batches!$A:$A,$B1011,Batches!$B:$B,$C1011)=0,"Batch not found","OK"))</f>
        <v/>
      </c>
    </row>
    <row r="1012" spans="1:6" x14ac:dyDescent="0.3">
      <c r="A1012" s="20"/>
      <c r="B1012" s="17"/>
      <c r="C1012" s="17"/>
      <c r="D1012" s="17"/>
      <c r="E1012" s="17"/>
      <c r="F1012" s="18" t="str">
        <f>IF($B1012="","",IF(COUNTIFS(Batches!$A:$A,$B1012,Batches!$B:$B,$C1012)=0,"Batch not found","OK"))</f>
        <v/>
      </c>
    </row>
    <row r="1013" spans="1:6" x14ac:dyDescent="0.3">
      <c r="A1013" s="20"/>
      <c r="B1013" s="17"/>
      <c r="C1013" s="17"/>
      <c r="D1013" s="17"/>
      <c r="E1013" s="17"/>
      <c r="F1013" s="18" t="str">
        <f>IF($B1013="","",IF(COUNTIFS(Batches!$A:$A,$B1013,Batches!$B:$B,$C1013)=0,"Batch not found","OK"))</f>
        <v/>
      </c>
    </row>
    <row r="1014" spans="1:6" x14ac:dyDescent="0.3">
      <c r="A1014" s="20"/>
      <c r="B1014" s="17"/>
      <c r="C1014" s="17"/>
      <c r="D1014" s="17"/>
      <c r="E1014" s="17"/>
      <c r="F1014" s="18" t="str">
        <f>IF($B1014="","",IF(COUNTIFS(Batches!$A:$A,$B1014,Batches!$B:$B,$C1014)=0,"Batch not found","OK"))</f>
        <v/>
      </c>
    </row>
    <row r="1015" spans="1:6" x14ac:dyDescent="0.3">
      <c r="A1015" s="20"/>
      <c r="B1015" s="17"/>
      <c r="C1015" s="17"/>
      <c r="D1015" s="17"/>
      <c r="E1015" s="17"/>
      <c r="F1015" s="18" t="str">
        <f>IF($B1015="","",IF(COUNTIFS(Batches!$A:$A,$B1015,Batches!$B:$B,$C1015)=0,"Batch not found","OK"))</f>
        <v/>
      </c>
    </row>
    <row r="1016" spans="1:6" x14ac:dyDescent="0.3">
      <c r="A1016" s="20"/>
      <c r="B1016" s="17"/>
      <c r="C1016" s="17"/>
      <c r="D1016" s="17"/>
      <c r="E1016" s="17"/>
      <c r="F1016" s="18" t="str">
        <f>IF($B1016="","",IF(COUNTIFS(Batches!$A:$A,$B1016,Batches!$B:$B,$C1016)=0,"Batch not found","OK"))</f>
        <v/>
      </c>
    </row>
    <row r="1017" spans="1:6" x14ac:dyDescent="0.3">
      <c r="A1017" s="20"/>
      <c r="B1017" s="17"/>
      <c r="C1017" s="17"/>
      <c r="D1017" s="17"/>
      <c r="E1017" s="17"/>
      <c r="F1017" s="18" t="str">
        <f>IF($B1017="","",IF(COUNTIFS(Batches!$A:$A,$B1017,Batches!$B:$B,$C1017)=0,"Batch not found","OK"))</f>
        <v/>
      </c>
    </row>
    <row r="1018" spans="1:6" x14ac:dyDescent="0.3">
      <c r="A1018" s="20"/>
      <c r="B1018" s="17"/>
      <c r="C1018" s="17"/>
      <c r="D1018" s="17"/>
      <c r="E1018" s="17"/>
      <c r="F1018" s="18" t="str">
        <f>IF($B1018="","",IF(COUNTIFS(Batches!$A:$A,$B1018,Batches!$B:$B,$C1018)=0,"Batch not found","OK"))</f>
        <v/>
      </c>
    </row>
    <row r="1019" spans="1:6" x14ac:dyDescent="0.3">
      <c r="A1019" s="20"/>
      <c r="B1019" s="17"/>
      <c r="C1019" s="17"/>
      <c r="D1019" s="17"/>
      <c r="E1019" s="17"/>
      <c r="F1019" s="18" t="str">
        <f>IF($B1019="","",IF(COUNTIFS(Batches!$A:$A,$B1019,Batches!$B:$B,$C1019)=0,"Batch not found","OK"))</f>
        <v/>
      </c>
    </row>
    <row r="1020" spans="1:6" x14ac:dyDescent="0.3">
      <c r="A1020" s="20"/>
      <c r="B1020" s="17"/>
      <c r="C1020" s="17"/>
      <c r="D1020" s="17"/>
      <c r="E1020" s="17"/>
      <c r="F1020" s="18" t="str">
        <f>IF($B1020="","",IF(COUNTIFS(Batches!$A:$A,$B1020,Batches!$B:$B,$C1020)=0,"Batch not found","OK"))</f>
        <v/>
      </c>
    </row>
    <row r="1021" spans="1:6" x14ac:dyDescent="0.3">
      <c r="A1021" s="20"/>
      <c r="B1021" s="17"/>
      <c r="C1021" s="17"/>
      <c r="D1021" s="17"/>
      <c r="E1021" s="17"/>
      <c r="F1021" s="18" t="str">
        <f>IF($B1021="","",IF(COUNTIFS(Batches!$A:$A,$B1021,Batches!$B:$B,$C1021)=0,"Batch not found","OK"))</f>
        <v/>
      </c>
    </row>
    <row r="1022" spans="1:6" x14ac:dyDescent="0.3">
      <c r="A1022" s="20"/>
      <c r="B1022" s="17"/>
      <c r="C1022" s="17"/>
      <c r="D1022" s="17"/>
      <c r="E1022" s="17"/>
      <c r="F1022" s="18" t="str">
        <f>IF($B1022="","",IF(COUNTIFS(Batches!$A:$A,$B1022,Batches!$B:$B,$C1022)=0,"Batch not found","OK"))</f>
        <v/>
      </c>
    </row>
    <row r="1023" spans="1:6" x14ac:dyDescent="0.3">
      <c r="A1023" s="20"/>
      <c r="B1023" s="17"/>
      <c r="C1023" s="17"/>
      <c r="D1023" s="17"/>
      <c r="E1023" s="17"/>
      <c r="F1023" s="18" t="str">
        <f>IF($B1023="","",IF(COUNTIFS(Batches!$A:$A,$B1023,Batches!$B:$B,$C1023)=0,"Batch not found","OK"))</f>
        <v/>
      </c>
    </row>
    <row r="1024" spans="1:6" x14ac:dyDescent="0.3">
      <c r="A1024" s="20"/>
      <c r="B1024" s="17"/>
      <c r="C1024" s="17"/>
      <c r="D1024" s="17"/>
      <c r="E1024" s="17"/>
      <c r="F1024" s="18" t="str">
        <f>IF($B1024="","",IF(COUNTIFS(Batches!$A:$A,$B1024,Batches!$B:$B,$C1024)=0,"Batch not found","OK"))</f>
        <v/>
      </c>
    </row>
    <row r="1025" spans="1:6" x14ac:dyDescent="0.3">
      <c r="A1025" s="20"/>
      <c r="B1025" s="17"/>
      <c r="C1025" s="17"/>
      <c r="D1025" s="17"/>
      <c r="E1025" s="17"/>
      <c r="F1025" s="18" t="str">
        <f>IF($B1025="","",IF(COUNTIFS(Batches!$A:$A,$B1025,Batches!$B:$B,$C1025)=0,"Batch not found","OK"))</f>
        <v/>
      </c>
    </row>
    <row r="1026" spans="1:6" x14ac:dyDescent="0.3">
      <c r="A1026" s="20"/>
      <c r="B1026" s="17"/>
      <c r="C1026" s="17"/>
      <c r="D1026" s="17"/>
      <c r="E1026" s="17"/>
      <c r="F1026" s="18" t="str">
        <f>IF($B1026="","",IF(COUNTIFS(Batches!$A:$A,$B1026,Batches!$B:$B,$C1026)=0,"Batch not found","OK"))</f>
        <v/>
      </c>
    </row>
    <row r="1027" spans="1:6" x14ac:dyDescent="0.3">
      <c r="A1027" s="20"/>
      <c r="B1027" s="17"/>
      <c r="C1027" s="17"/>
      <c r="D1027" s="17"/>
      <c r="E1027" s="17"/>
      <c r="F1027" s="18" t="str">
        <f>IF($B1027="","",IF(COUNTIFS(Batches!$A:$A,$B1027,Batches!$B:$B,$C1027)=0,"Batch not found","OK"))</f>
        <v/>
      </c>
    </row>
    <row r="1028" spans="1:6" x14ac:dyDescent="0.3">
      <c r="A1028" s="20"/>
      <c r="B1028" s="17"/>
      <c r="C1028" s="17"/>
      <c r="D1028" s="17"/>
      <c r="E1028" s="17"/>
      <c r="F1028" s="18" t="str">
        <f>IF($B1028="","",IF(COUNTIFS(Batches!$A:$A,$B1028,Batches!$B:$B,$C1028)=0,"Batch not found","OK"))</f>
        <v/>
      </c>
    </row>
    <row r="1029" spans="1:6" x14ac:dyDescent="0.3">
      <c r="A1029" s="20"/>
      <c r="B1029" s="17"/>
      <c r="C1029" s="17"/>
      <c r="D1029" s="17"/>
      <c r="E1029" s="17"/>
      <c r="F1029" s="18" t="str">
        <f>IF($B1029="","",IF(COUNTIFS(Batches!$A:$A,$B1029,Batches!$B:$B,$C1029)=0,"Batch not found","OK"))</f>
        <v/>
      </c>
    </row>
    <row r="1030" spans="1:6" x14ac:dyDescent="0.3">
      <c r="A1030" s="20"/>
      <c r="B1030" s="17"/>
      <c r="C1030" s="17"/>
      <c r="D1030" s="17"/>
      <c r="E1030" s="17"/>
      <c r="F1030" s="18" t="str">
        <f>IF($B1030="","",IF(COUNTIFS(Batches!$A:$A,$B1030,Batches!$B:$B,$C1030)=0,"Batch not found","OK"))</f>
        <v/>
      </c>
    </row>
    <row r="1031" spans="1:6" x14ac:dyDescent="0.3">
      <c r="A1031" s="20"/>
      <c r="B1031" s="17"/>
      <c r="C1031" s="17"/>
      <c r="D1031" s="17"/>
      <c r="E1031" s="17"/>
      <c r="F1031" s="18" t="str">
        <f>IF($B1031="","",IF(COUNTIFS(Batches!$A:$A,$B1031,Batches!$B:$B,$C1031)=0,"Batch not found","OK"))</f>
        <v/>
      </c>
    </row>
    <row r="1032" spans="1:6" x14ac:dyDescent="0.3">
      <c r="A1032" s="20"/>
      <c r="B1032" s="17"/>
      <c r="C1032" s="17"/>
      <c r="D1032" s="17"/>
      <c r="E1032" s="17"/>
      <c r="F1032" s="18" t="str">
        <f>IF($B1032="","",IF(COUNTIFS(Batches!$A:$A,$B1032,Batches!$B:$B,$C1032)=0,"Batch not found","OK"))</f>
        <v/>
      </c>
    </row>
    <row r="1033" spans="1:6" x14ac:dyDescent="0.3">
      <c r="A1033" s="20"/>
      <c r="B1033" s="17"/>
      <c r="C1033" s="17"/>
      <c r="D1033" s="17"/>
      <c r="E1033" s="17"/>
      <c r="F1033" s="18" t="str">
        <f>IF($B1033="","",IF(COUNTIFS(Batches!$A:$A,$B1033,Batches!$B:$B,$C1033)=0,"Batch not found","OK"))</f>
        <v/>
      </c>
    </row>
    <row r="1034" spans="1:6" x14ac:dyDescent="0.3">
      <c r="A1034" s="20"/>
      <c r="B1034" s="17"/>
      <c r="C1034" s="17"/>
      <c r="D1034" s="17"/>
      <c r="E1034" s="17"/>
      <c r="F1034" s="18" t="str">
        <f>IF($B1034="","",IF(COUNTIFS(Batches!$A:$A,$B1034,Batches!$B:$B,$C1034)=0,"Batch not found","OK"))</f>
        <v/>
      </c>
    </row>
    <row r="1035" spans="1:6" x14ac:dyDescent="0.3">
      <c r="A1035" s="20"/>
      <c r="B1035" s="17"/>
      <c r="C1035" s="17"/>
      <c r="D1035" s="17"/>
      <c r="E1035" s="17"/>
      <c r="F1035" s="18" t="str">
        <f>IF($B1035="","",IF(COUNTIFS(Batches!$A:$A,$B1035,Batches!$B:$B,$C1035)=0,"Batch not found","OK"))</f>
        <v/>
      </c>
    </row>
    <row r="1036" spans="1:6" x14ac:dyDescent="0.3">
      <c r="A1036" s="20"/>
      <c r="B1036" s="17"/>
      <c r="C1036" s="17"/>
      <c r="D1036" s="17"/>
      <c r="E1036" s="17"/>
      <c r="F1036" s="18" t="str">
        <f>IF($B1036="","",IF(COUNTIFS(Batches!$A:$A,$B1036,Batches!$B:$B,$C1036)=0,"Batch not found","OK"))</f>
        <v/>
      </c>
    </row>
    <row r="1037" spans="1:6" x14ac:dyDescent="0.3">
      <c r="A1037" s="20"/>
      <c r="B1037" s="17"/>
      <c r="C1037" s="17"/>
      <c r="D1037" s="17"/>
      <c r="E1037" s="17"/>
      <c r="F1037" s="18" t="str">
        <f>IF($B1037="","",IF(COUNTIFS(Batches!$A:$A,$B1037,Batches!$B:$B,$C1037)=0,"Batch not found","OK"))</f>
        <v/>
      </c>
    </row>
    <row r="1038" spans="1:6" x14ac:dyDescent="0.3">
      <c r="A1038" s="20"/>
      <c r="B1038" s="17"/>
      <c r="C1038" s="17"/>
      <c r="D1038" s="17"/>
      <c r="E1038" s="17"/>
      <c r="F1038" s="18" t="str">
        <f>IF($B1038="","",IF(COUNTIFS(Batches!$A:$A,$B1038,Batches!$B:$B,$C1038)=0,"Batch not found","OK"))</f>
        <v/>
      </c>
    </row>
    <row r="1039" spans="1:6" x14ac:dyDescent="0.3">
      <c r="A1039" s="20"/>
      <c r="B1039" s="17"/>
      <c r="C1039" s="17"/>
      <c r="D1039" s="17"/>
      <c r="E1039" s="17"/>
      <c r="F1039" s="18" t="str">
        <f>IF($B1039="","",IF(COUNTIFS(Batches!$A:$A,$B1039,Batches!$B:$B,$C1039)=0,"Batch not found","OK"))</f>
        <v/>
      </c>
    </row>
    <row r="1040" spans="1:6" x14ac:dyDescent="0.3">
      <c r="A1040" s="20"/>
      <c r="B1040" s="17"/>
      <c r="C1040" s="17"/>
      <c r="D1040" s="17"/>
      <c r="E1040" s="17"/>
      <c r="F1040" s="18" t="str">
        <f>IF($B1040="","",IF(COUNTIFS(Batches!$A:$A,$B1040,Batches!$B:$B,$C1040)=0,"Batch not found","OK"))</f>
        <v/>
      </c>
    </row>
    <row r="1041" spans="1:6" x14ac:dyDescent="0.3">
      <c r="A1041" s="20"/>
      <c r="B1041" s="17"/>
      <c r="C1041" s="17"/>
      <c r="D1041" s="17"/>
      <c r="E1041" s="17"/>
      <c r="F1041" s="18" t="str">
        <f>IF($B1041="","",IF(COUNTIFS(Batches!$A:$A,$B1041,Batches!$B:$B,$C1041)=0,"Batch not found","OK"))</f>
        <v/>
      </c>
    </row>
    <row r="1042" spans="1:6" x14ac:dyDescent="0.3">
      <c r="A1042" s="20"/>
      <c r="B1042" s="17"/>
      <c r="C1042" s="17"/>
      <c r="D1042" s="17"/>
      <c r="E1042" s="17"/>
      <c r="F1042" s="18" t="str">
        <f>IF($B1042="","",IF(COUNTIFS(Batches!$A:$A,$B1042,Batches!$B:$B,$C1042)=0,"Batch not found","OK"))</f>
        <v/>
      </c>
    </row>
    <row r="1043" spans="1:6" x14ac:dyDescent="0.3">
      <c r="A1043" s="20"/>
      <c r="B1043" s="17"/>
      <c r="C1043" s="17"/>
      <c r="D1043" s="17"/>
      <c r="E1043" s="17"/>
      <c r="F1043" s="18" t="str">
        <f>IF($B1043="","",IF(COUNTIFS(Batches!$A:$A,$B1043,Batches!$B:$B,$C1043)=0,"Batch not found","OK"))</f>
        <v/>
      </c>
    </row>
    <row r="1044" spans="1:6" x14ac:dyDescent="0.3">
      <c r="A1044" s="20"/>
      <c r="B1044" s="17"/>
      <c r="C1044" s="17"/>
      <c r="D1044" s="17"/>
      <c r="E1044" s="17"/>
      <c r="F1044" s="18" t="str">
        <f>IF($B1044="","",IF(COUNTIFS(Batches!$A:$A,$B1044,Batches!$B:$B,$C1044)=0,"Batch not found","OK"))</f>
        <v/>
      </c>
    </row>
    <row r="1045" spans="1:6" x14ac:dyDescent="0.3">
      <c r="A1045" s="20"/>
      <c r="B1045" s="17"/>
      <c r="C1045" s="17"/>
      <c r="D1045" s="17"/>
      <c r="E1045" s="17"/>
      <c r="F1045" s="18" t="str">
        <f>IF($B1045="","",IF(COUNTIFS(Batches!$A:$A,$B1045,Batches!$B:$B,$C1045)=0,"Batch not found","OK"))</f>
        <v/>
      </c>
    </row>
    <row r="1046" spans="1:6" x14ac:dyDescent="0.3">
      <c r="A1046" s="20"/>
      <c r="B1046" s="17"/>
      <c r="C1046" s="17"/>
      <c r="D1046" s="17"/>
      <c r="E1046" s="17"/>
      <c r="F1046" s="18" t="str">
        <f>IF($B1046="","",IF(COUNTIFS(Batches!$A:$A,$B1046,Batches!$B:$B,$C1046)=0,"Batch not found","OK"))</f>
        <v/>
      </c>
    </row>
    <row r="1047" spans="1:6" x14ac:dyDescent="0.3">
      <c r="A1047" s="20"/>
      <c r="B1047" s="17"/>
      <c r="C1047" s="17"/>
      <c r="D1047" s="17"/>
      <c r="E1047" s="17"/>
      <c r="F1047" s="18" t="str">
        <f>IF($B1047="","",IF(COUNTIFS(Batches!$A:$A,$B1047,Batches!$B:$B,$C1047)=0,"Batch not found","OK"))</f>
        <v/>
      </c>
    </row>
    <row r="1048" spans="1:6" x14ac:dyDescent="0.3">
      <c r="A1048" s="20"/>
      <c r="B1048" s="17"/>
      <c r="C1048" s="17"/>
      <c r="D1048" s="17"/>
      <c r="E1048" s="17"/>
      <c r="F1048" s="18" t="str">
        <f>IF($B1048="","",IF(COUNTIFS(Batches!$A:$A,$B1048,Batches!$B:$B,$C1048)=0,"Batch not found","OK"))</f>
        <v/>
      </c>
    </row>
    <row r="1049" spans="1:6" x14ac:dyDescent="0.3">
      <c r="A1049" s="20"/>
      <c r="B1049" s="17"/>
      <c r="C1049" s="17"/>
      <c r="D1049" s="17"/>
      <c r="E1049" s="17"/>
      <c r="F1049" s="18" t="str">
        <f>IF($B1049="","",IF(COUNTIFS(Batches!$A:$A,$B1049,Batches!$B:$B,$C1049)=0,"Batch not found","OK"))</f>
        <v/>
      </c>
    </row>
    <row r="1050" spans="1:6" x14ac:dyDescent="0.3">
      <c r="A1050" s="20"/>
      <c r="B1050" s="17"/>
      <c r="C1050" s="17"/>
      <c r="D1050" s="17"/>
      <c r="E1050" s="17"/>
      <c r="F1050" s="18" t="str">
        <f>IF($B1050="","",IF(COUNTIFS(Batches!$A:$A,$B1050,Batches!$B:$B,$C1050)=0,"Batch not found","OK"))</f>
        <v/>
      </c>
    </row>
    <row r="1051" spans="1:6" x14ac:dyDescent="0.3">
      <c r="A1051" s="20"/>
      <c r="B1051" s="17"/>
      <c r="C1051" s="17"/>
      <c r="D1051" s="17"/>
      <c r="E1051" s="17"/>
      <c r="F1051" s="18" t="str">
        <f>IF($B1051="","",IF(COUNTIFS(Batches!$A:$A,$B1051,Batches!$B:$B,$C1051)=0,"Batch not found","OK"))</f>
        <v/>
      </c>
    </row>
    <row r="1052" spans="1:6" x14ac:dyDescent="0.3">
      <c r="A1052" s="20"/>
      <c r="B1052" s="17"/>
      <c r="C1052" s="17"/>
      <c r="D1052" s="17"/>
      <c r="E1052" s="17"/>
      <c r="F1052" s="18" t="str">
        <f>IF($B1052="","",IF(COUNTIFS(Batches!$A:$A,$B1052,Batches!$B:$B,$C1052)=0,"Batch not found","OK"))</f>
        <v/>
      </c>
    </row>
    <row r="1053" spans="1:6" x14ac:dyDescent="0.3">
      <c r="A1053" s="20"/>
      <c r="B1053" s="17"/>
      <c r="C1053" s="17"/>
      <c r="D1053" s="17"/>
      <c r="E1053" s="17"/>
      <c r="F1053" s="18" t="str">
        <f>IF($B1053="","",IF(COUNTIFS(Batches!$A:$A,$B1053,Batches!$B:$B,$C1053)=0,"Batch not found","OK"))</f>
        <v/>
      </c>
    </row>
    <row r="1054" spans="1:6" x14ac:dyDescent="0.3">
      <c r="A1054" s="20"/>
      <c r="B1054" s="17"/>
      <c r="C1054" s="17"/>
      <c r="D1054" s="17"/>
      <c r="E1054" s="17"/>
      <c r="F1054" s="18" t="str">
        <f>IF($B1054="","",IF(COUNTIFS(Batches!$A:$A,$B1054,Batches!$B:$B,$C1054)=0,"Batch not found","OK"))</f>
        <v/>
      </c>
    </row>
    <row r="1055" spans="1:6" x14ac:dyDescent="0.3">
      <c r="A1055" s="20"/>
      <c r="B1055" s="17"/>
      <c r="C1055" s="17"/>
      <c r="D1055" s="17"/>
      <c r="E1055" s="17"/>
      <c r="F1055" s="18" t="str">
        <f>IF($B1055="","",IF(COUNTIFS(Batches!$A:$A,$B1055,Batches!$B:$B,$C1055)=0,"Batch not found","OK"))</f>
        <v/>
      </c>
    </row>
    <row r="1056" spans="1:6" x14ac:dyDescent="0.3">
      <c r="A1056" s="20"/>
      <c r="B1056" s="17"/>
      <c r="C1056" s="17"/>
      <c r="D1056" s="17"/>
      <c r="E1056" s="17"/>
      <c r="F1056" s="18" t="str">
        <f>IF($B1056="","",IF(COUNTIFS(Batches!$A:$A,$B1056,Batches!$B:$B,$C1056)=0,"Batch not found","OK"))</f>
        <v/>
      </c>
    </row>
    <row r="1057" spans="1:6" x14ac:dyDescent="0.3">
      <c r="A1057" s="20"/>
      <c r="B1057" s="17"/>
      <c r="C1057" s="17"/>
      <c r="D1057" s="17"/>
      <c r="E1057" s="17"/>
      <c r="F1057" s="18" t="str">
        <f>IF($B1057="","",IF(COUNTIFS(Batches!$A:$A,$B1057,Batches!$B:$B,$C1057)=0,"Batch not found","OK"))</f>
        <v/>
      </c>
    </row>
    <row r="1058" spans="1:6" x14ac:dyDescent="0.3">
      <c r="A1058" s="20"/>
      <c r="B1058" s="17"/>
      <c r="C1058" s="17"/>
      <c r="D1058" s="17"/>
      <c r="E1058" s="17"/>
      <c r="F1058" s="18" t="str">
        <f>IF($B1058="","",IF(COUNTIFS(Batches!$A:$A,$B1058,Batches!$B:$B,$C1058)=0,"Batch not found","OK"))</f>
        <v/>
      </c>
    </row>
    <row r="1059" spans="1:6" x14ac:dyDescent="0.3">
      <c r="A1059" s="20"/>
      <c r="B1059" s="17"/>
      <c r="C1059" s="17"/>
      <c r="D1059" s="17"/>
      <c r="E1059" s="17"/>
      <c r="F1059" s="18" t="str">
        <f>IF($B1059="","",IF(COUNTIFS(Batches!$A:$A,$B1059,Batches!$B:$B,$C1059)=0,"Batch not found","OK"))</f>
        <v/>
      </c>
    </row>
    <row r="1060" spans="1:6" x14ac:dyDescent="0.3">
      <c r="A1060" s="20"/>
      <c r="B1060" s="17"/>
      <c r="C1060" s="17"/>
      <c r="D1060" s="17"/>
      <c r="E1060" s="17"/>
      <c r="F1060" s="18" t="str">
        <f>IF($B1060="","",IF(COUNTIFS(Batches!$A:$A,$B1060,Batches!$B:$B,$C1060)=0,"Batch not found","OK"))</f>
        <v/>
      </c>
    </row>
    <row r="1061" spans="1:6" x14ac:dyDescent="0.3">
      <c r="A1061" s="20"/>
      <c r="B1061" s="17"/>
      <c r="C1061" s="17"/>
      <c r="D1061" s="17"/>
      <c r="E1061" s="17"/>
      <c r="F1061" s="18" t="str">
        <f>IF($B1061="","",IF(COUNTIFS(Batches!$A:$A,$B1061,Batches!$B:$B,$C1061)=0,"Batch not found","OK"))</f>
        <v/>
      </c>
    </row>
    <row r="1062" spans="1:6" x14ac:dyDescent="0.3">
      <c r="A1062" s="20"/>
      <c r="B1062" s="17"/>
      <c r="C1062" s="17"/>
      <c r="D1062" s="17"/>
      <c r="E1062" s="17"/>
      <c r="F1062" s="18" t="str">
        <f>IF($B1062="","",IF(COUNTIFS(Batches!$A:$A,$B1062,Batches!$B:$B,$C1062)=0,"Batch not found","OK"))</f>
        <v/>
      </c>
    </row>
    <row r="1063" spans="1:6" x14ac:dyDescent="0.3">
      <c r="A1063" s="20"/>
      <c r="B1063" s="17"/>
      <c r="C1063" s="17"/>
      <c r="D1063" s="17"/>
      <c r="E1063" s="17"/>
      <c r="F1063" s="18" t="str">
        <f>IF($B1063="","",IF(COUNTIFS(Batches!$A:$A,$B1063,Batches!$B:$B,$C1063)=0,"Batch not found","OK"))</f>
        <v/>
      </c>
    </row>
    <row r="1064" spans="1:6" x14ac:dyDescent="0.3">
      <c r="A1064" s="20"/>
      <c r="B1064" s="17"/>
      <c r="C1064" s="17"/>
      <c r="D1064" s="17"/>
      <c r="E1064" s="17"/>
      <c r="F1064" s="18" t="str">
        <f>IF($B1064="","",IF(COUNTIFS(Batches!$A:$A,$B1064,Batches!$B:$B,$C1064)=0,"Batch not found","OK"))</f>
        <v/>
      </c>
    </row>
    <row r="1065" spans="1:6" x14ac:dyDescent="0.3">
      <c r="A1065" s="20"/>
      <c r="B1065" s="17"/>
      <c r="C1065" s="17"/>
      <c r="D1065" s="17"/>
      <c r="E1065" s="17"/>
      <c r="F1065" s="18" t="str">
        <f>IF($B1065="","",IF(COUNTIFS(Batches!$A:$A,$B1065,Batches!$B:$B,$C1065)=0,"Batch not found","OK"))</f>
        <v/>
      </c>
    </row>
    <row r="1066" spans="1:6" x14ac:dyDescent="0.3">
      <c r="A1066" s="20"/>
      <c r="B1066" s="17"/>
      <c r="C1066" s="17"/>
      <c r="D1066" s="17"/>
      <c r="E1066" s="17"/>
      <c r="F1066" s="18" t="str">
        <f>IF($B1066="","",IF(COUNTIFS(Batches!$A:$A,$B1066,Batches!$B:$B,$C1066)=0,"Batch not found","OK"))</f>
        <v/>
      </c>
    </row>
    <row r="1067" spans="1:6" x14ac:dyDescent="0.3">
      <c r="A1067" s="20"/>
      <c r="B1067" s="17"/>
      <c r="C1067" s="17"/>
      <c r="D1067" s="17"/>
      <c r="E1067" s="17"/>
      <c r="F1067" s="18" t="str">
        <f>IF($B1067="","",IF(COUNTIFS(Batches!$A:$A,$B1067,Batches!$B:$B,$C1067)=0,"Batch not found","OK"))</f>
        <v/>
      </c>
    </row>
    <row r="1068" spans="1:6" x14ac:dyDescent="0.3">
      <c r="A1068" s="20"/>
      <c r="B1068" s="17"/>
      <c r="C1068" s="17"/>
      <c r="D1068" s="17"/>
      <c r="E1068" s="17"/>
      <c r="F1068" s="18" t="str">
        <f>IF($B1068="","",IF(COUNTIFS(Batches!$A:$A,$B1068,Batches!$B:$B,$C1068)=0,"Batch not found","OK"))</f>
        <v/>
      </c>
    </row>
    <row r="1069" spans="1:6" x14ac:dyDescent="0.3">
      <c r="A1069" s="20"/>
      <c r="B1069" s="17"/>
      <c r="C1069" s="17"/>
      <c r="D1069" s="17"/>
      <c r="E1069" s="17"/>
      <c r="F1069" s="18" t="str">
        <f>IF($B1069="","",IF(COUNTIFS(Batches!$A:$A,$B1069,Batches!$B:$B,$C1069)=0,"Batch not found","OK"))</f>
        <v/>
      </c>
    </row>
    <row r="1070" spans="1:6" x14ac:dyDescent="0.3">
      <c r="A1070" s="20"/>
      <c r="B1070" s="17"/>
      <c r="C1070" s="17"/>
      <c r="D1070" s="17"/>
      <c r="E1070" s="17"/>
      <c r="F1070" s="18" t="str">
        <f>IF($B1070="","",IF(COUNTIFS(Batches!$A:$A,$B1070,Batches!$B:$B,$C1070)=0,"Batch not found","OK"))</f>
        <v/>
      </c>
    </row>
    <row r="1071" spans="1:6" x14ac:dyDescent="0.3">
      <c r="A1071" s="20"/>
      <c r="B1071" s="17"/>
      <c r="C1071" s="17"/>
      <c r="D1071" s="17"/>
      <c r="E1071" s="17"/>
      <c r="F1071" s="18" t="str">
        <f>IF($B1071="","",IF(COUNTIFS(Batches!$A:$A,$B1071,Batches!$B:$B,$C1071)=0,"Batch not found","OK"))</f>
        <v/>
      </c>
    </row>
    <row r="1072" spans="1:6" x14ac:dyDescent="0.3">
      <c r="A1072" s="20"/>
      <c r="B1072" s="17"/>
      <c r="C1072" s="17"/>
      <c r="D1072" s="17"/>
      <c r="E1072" s="17"/>
      <c r="F1072" s="18" t="str">
        <f>IF($B1072="","",IF(COUNTIFS(Batches!$A:$A,$B1072,Batches!$B:$B,$C1072)=0,"Batch not found","OK"))</f>
        <v/>
      </c>
    </row>
    <row r="1073" spans="1:6" x14ac:dyDescent="0.3">
      <c r="A1073" s="20"/>
      <c r="B1073" s="17"/>
      <c r="C1073" s="17"/>
      <c r="D1073" s="17"/>
      <c r="E1073" s="17"/>
      <c r="F1073" s="18" t="str">
        <f>IF($B1073="","",IF(COUNTIFS(Batches!$A:$A,$B1073,Batches!$B:$B,$C1073)=0,"Batch not found","OK"))</f>
        <v/>
      </c>
    </row>
    <row r="1074" spans="1:6" x14ac:dyDescent="0.3">
      <c r="A1074" s="20"/>
      <c r="B1074" s="17"/>
      <c r="C1074" s="17"/>
      <c r="D1074" s="17"/>
      <c r="E1074" s="17"/>
      <c r="F1074" s="18" t="str">
        <f>IF($B1074="","",IF(COUNTIFS(Batches!$A:$A,$B1074,Batches!$B:$B,$C1074)=0,"Batch not found","OK"))</f>
        <v/>
      </c>
    </row>
    <row r="1075" spans="1:6" x14ac:dyDescent="0.3">
      <c r="A1075" s="20"/>
      <c r="B1075" s="17"/>
      <c r="C1075" s="17"/>
      <c r="D1075" s="17"/>
      <c r="E1075" s="17"/>
      <c r="F1075" s="18" t="str">
        <f>IF($B1075="","",IF(COUNTIFS(Batches!$A:$A,$B1075,Batches!$B:$B,$C1075)=0,"Batch not found","OK"))</f>
        <v/>
      </c>
    </row>
    <row r="1076" spans="1:6" x14ac:dyDescent="0.3">
      <c r="A1076" s="20"/>
      <c r="B1076" s="17"/>
      <c r="C1076" s="17"/>
      <c r="D1076" s="17"/>
      <c r="E1076" s="17"/>
      <c r="F1076" s="18" t="str">
        <f>IF($B1076="","",IF(COUNTIFS(Batches!$A:$A,$B1076,Batches!$B:$B,$C1076)=0,"Batch not found","OK"))</f>
        <v/>
      </c>
    </row>
    <row r="1077" spans="1:6" x14ac:dyDescent="0.3">
      <c r="A1077" s="20"/>
      <c r="B1077" s="17"/>
      <c r="C1077" s="17"/>
      <c r="D1077" s="17"/>
      <c r="E1077" s="17"/>
      <c r="F1077" s="18" t="str">
        <f>IF($B1077="","",IF(COUNTIFS(Batches!$A:$A,$B1077,Batches!$B:$B,$C1077)=0,"Batch not found","OK"))</f>
        <v/>
      </c>
    </row>
    <row r="1078" spans="1:6" x14ac:dyDescent="0.3">
      <c r="A1078" s="20"/>
      <c r="B1078" s="17"/>
      <c r="C1078" s="17"/>
      <c r="D1078" s="17"/>
      <c r="E1078" s="17"/>
      <c r="F1078" s="18" t="str">
        <f>IF($B1078="","",IF(COUNTIFS(Batches!$A:$A,$B1078,Batches!$B:$B,$C1078)=0,"Batch not found","OK"))</f>
        <v/>
      </c>
    </row>
    <row r="1079" spans="1:6" x14ac:dyDescent="0.3">
      <c r="A1079" s="20"/>
      <c r="B1079" s="17"/>
      <c r="C1079" s="17"/>
      <c r="D1079" s="17"/>
      <c r="E1079" s="17"/>
      <c r="F1079" s="18" t="str">
        <f>IF($B1079="","",IF(COUNTIFS(Batches!$A:$A,$B1079,Batches!$B:$B,$C1079)=0,"Batch not found","OK"))</f>
        <v/>
      </c>
    </row>
    <row r="1080" spans="1:6" x14ac:dyDescent="0.3">
      <c r="A1080" s="20"/>
      <c r="B1080" s="17"/>
      <c r="C1080" s="17"/>
      <c r="D1080" s="17"/>
      <c r="E1080" s="17"/>
      <c r="F1080" s="18" t="str">
        <f>IF($B1080="","",IF(COUNTIFS(Batches!$A:$A,$B1080,Batches!$B:$B,$C1080)=0,"Batch not found","OK"))</f>
        <v/>
      </c>
    </row>
    <row r="1081" spans="1:6" x14ac:dyDescent="0.3">
      <c r="A1081" s="20"/>
      <c r="B1081" s="17"/>
      <c r="C1081" s="17"/>
      <c r="D1081" s="17"/>
      <c r="E1081" s="17"/>
      <c r="F1081" s="18" t="str">
        <f>IF($B1081="","",IF(COUNTIFS(Batches!$A:$A,$B1081,Batches!$B:$B,$C1081)=0,"Batch not found","OK"))</f>
        <v/>
      </c>
    </row>
    <row r="1082" spans="1:6" x14ac:dyDescent="0.3">
      <c r="A1082" s="20"/>
      <c r="B1082" s="17"/>
      <c r="C1082" s="17"/>
      <c r="D1082" s="17"/>
      <c r="E1082" s="17"/>
      <c r="F1082" s="18" t="str">
        <f>IF($B1082="","",IF(COUNTIFS(Batches!$A:$A,$B1082,Batches!$B:$B,$C1082)=0,"Batch not found","OK"))</f>
        <v/>
      </c>
    </row>
    <row r="1083" spans="1:6" x14ac:dyDescent="0.3">
      <c r="A1083" s="20"/>
      <c r="B1083" s="17"/>
      <c r="C1083" s="17"/>
      <c r="D1083" s="17"/>
      <c r="E1083" s="17"/>
      <c r="F1083" s="18" t="str">
        <f>IF($B1083="","",IF(COUNTIFS(Batches!$A:$A,$B1083,Batches!$B:$B,$C1083)=0,"Batch not found","OK"))</f>
        <v/>
      </c>
    </row>
    <row r="1084" spans="1:6" x14ac:dyDescent="0.3">
      <c r="A1084" s="20"/>
      <c r="B1084" s="17"/>
      <c r="C1084" s="17"/>
      <c r="D1084" s="17"/>
      <c r="E1084" s="17"/>
      <c r="F1084" s="18" t="str">
        <f>IF($B1084="","",IF(COUNTIFS(Batches!$A:$A,$B1084,Batches!$B:$B,$C1084)=0,"Batch not found","OK"))</f>
        <v/>
      </c>
    </row>
    <row r="1085" spans="1:6" x14ac:dyDescent="0.3">
      <c r="A1085" s="20"/>
      <c r="B1085" s="17"/>
      <c r="C1085" s="17"/>
      <c r="D1085" s="17"/>
      <c r="E1085" s="17"/>
      <c r="F1085" s="18" t="str">
        <f>IF($B1085="","",IF(COUNTIFS(Batches!$A:$A,$B1085,Batches!$B:$B,$C1085)=0,"Batch not found","OK"))</f>
        <v/>
      </c>
    </row>
    <row r="1086" spans="1:6" x14ac:dyDescent="0.3">
      <c r="A1086" s="20"/>
      <c r="B1086" s="17"/>
      <c r="C1086" s="17"/>
      <c r="D1086" s="17"/>
      <c r="E1086" s="17"/>
      <c r="F1086" s="18" t="str">
        <f>IF($B1086="","",IF(COUNTIFS(Batches!$A:$A,$B1086,Batches!$B:$B,$C1086)=0,"Batch not found","OK"))</f>
        <v/>
      </c>
    </row>
    <row r="1087" spans="1:6" x14ac:dyDescent="0.3">
      <c r="A1087" s="20"/>
      <c r="B1087" s="17"/>
      <c r="C1087" s="17"/>
      <c r="D1087" s="17"/>
      <c r="E1087" s="17"/>
      <c r="F1087" s="18" t="str">
        <f>IF($B1087="","",IF(COUNTIFS(Batches!$A:$A,$B1087,Batches!$B:$B,$C1087)=0,"Batch not found","OK"))</f>
        <v/>
      </c>
    </row>
    <row r="1088" spans="1:6" x14ac:dyDescent="0.3">
      <c r="A1088" s="20"/>
      <c r="B1088" s="17"/>
      <c r="C1088" s="17"/>
      <c r="D1088" s="17"/>
      <c r="E1088" s="17"/>
      <c r="F1088" s="18" t="str">
        <f>IF($B1088="","",IF(COUNTIFS(Batches!$A:$A,$B1088,Batches!$B:$B,$C1088)=0,"Batch not found","OK"))</f>
        <v/>
      </c>
    </row>
    <row r="1089" spans="1:6" x14ac:dyDescent="0.3">
      <c r="A1089" s="20"/>
      <c r="B1089" s="17"/>
      <c r="C1089" s="17"/>
      <c r="D1089" s="17"/>
      <c r="E1089" s="17"/>
      <c r="F1089" s="18" t="str">
        <f>IF($B1089="","",IF(COUNTIFS(Batches!$A:$A,$B1089,Batches!$B:$B,$C1089)=0,"Batch not found","OK"))</f>
        <v/>
      </c>
    </row>
    <row r="1090" spans="1:6" x14ac:dyDescent="0.3">
      <c r="A1090" s="20"/>
      <c r="B1090" s="17"/>
      <c r="C1090" s="17"/>
      <c r="D1090" s="17"/>
      <c r="E1090" s="17"/>
      <c r="F1090" s="18" t="str">
        <f>IF($B1090="","",IF(COUNTIFS(Batches!$A:$A,$B1090,Batches!$B:$B,$C1090)=0,"Batch not found","OK"))</f>
        <v/>
      </c>
    </row>
    <row r="1091" spans="1:6" x14ac:dyDescent="0.3">
      <c r="A1091" s="20"/>
      <c r="B1091" s="17"/>
      <c r="C1091" s="17"/>
      <c r="D1091" s="17"/>
      <c r="E1091" s="17"/>
      <c r="F1091" s="18" t="str">
        <f>IF($B1091="","",IF(COUNTIFS(Batches!$A:$A,$B1091,Batches!$B:$B,$C1091)=0,"Batch not found","OK"))</f>
        <v/>
      </c>
    </row>
    <row r="1092" spans="1:6" x14ac:dyDescent="0.3">
      <c r="A1092" s="20"/>
      <c r="B1092" s="17"/>
      <c r="C1092" s="17"/>
      <c r="D1092" s="17"/>
      <c r="E1092" s="17"/>
      <c r="F1092" s="18" t="str">
        <f>IF($B1092="","",IF(COUNTIFS(Batches!$A:$A,$B1092,Batches!$B:$B,$C1092)=0,"Batch not found","OK"))</f>
        <v/>
      </c>
    </row>
    <row r="1093" spans="1:6" x14ac:dyDescent="0.3">
      <c r="A1093" s="20"/>
      <c r="B1093" s="17"/>
      <c r="C1093" s="17"/>
      <c r="D1093" s="17"/>
      <c r="E1093" s="17"/>
      <c r="F1093" s="18" t="str">
        <f>IF($B1093="","",IF(COUNTIFS(Batches!$A:$A,$B1093,Batches!$B:$B,$C1093)=0,"Batch not found","OK"))</f>
        <v/>
      </c>
    </row>
    <row r="1094" spans="1:6" x14ac:dyDescent="0.3">
      <c r="A1094" s="20"/>
      <c r="B1094" s="17"/>
      <c r="C1094" s="17"/>
      <c r="D1094" s="17"/>
      <c r="E1094" s="17"/>
      <c r="F1094" s="18" t="str">
        <f>IF($B1094="","",IF(COUNTIFS(Batches!$A:$A,$B1094,Batches!$B:$B,$C1094)=0,"Batch not found","OK"))</f>
        <v/>
      </c>
    </row>
    <row r="1095" spans="1:6" x14ac:dyDescent="0.3">
      <c r="A1095" s="20"/>
      <c r="B1095" s="17"/>
      <c r="C1095" s="17"/>
      <c r="D1095" s="17"/>
      <c r="E1095" s="17"/>
      <c r="F1095" s="18" t="str">
        <f>IF($B1095="","",IF(COUNTIFS(Batches!$A:$A,$B1095,Batches!$B:$B,$C1095)=0,"Batch not found","OK"))</f>
        <v/>
      </c>
    </row>
    <row r="1096" spans="1:6" x14ac:dyDescent="0.3">
      <c r="A1096" s="20"/>
      <c r="B1096" s="17"/>
      <c r="C1096" s="17"/>
      <c r="D1096" s="17"/>
      <c r="E1096" s="17"/>
      <c r="F1096" s="18" t="str">
        <f>IF($B1096="","",IF(COUNTIFS(Batches!$A:$A,$B1096,Batches!$B:$B,$C1096)=0,"Batch not found","OK"))</f>
        <v/>
      </c>
    </row>
    <row r="1097" spans="1:6" x14ac:dyDescent="0.3">
      <c r="A1097" s="20"/>
      <c r="B1097" s="17"/>
      <c r="C1097" s="17"/>
      <c r="D1097" s="17"/>
      <c r="E1097" s="17"/>
      <c r="F1097" s="18" t="str">
        <f>IF($B1097="","",IF(COUNTIFS(Batches!$A:$A,$B1097,Batches!$B:$B,$C1097)=0,"Batch not found","OK"))</f>
        <v/>
      </c>
    </row>
    <row r="1098" spans="1:6" x14ac:dyDescent="0.3">
      <c r="A1098" s="20"/>
      <c r="B1098" s="17"/>
      <c r="C1098" s="17"/>
      <c r="D1098" s="17"/>
      <c r="E1098" s="17"/>
      <c r="F1098" s="18" t="str">
        <f>IF($B1098="","",IF(COUNTIFS(Batches!$A:$A,$B1098,Batches!$B:$B,$C1098)=0,"Batch not found","OK"))</f>
        <v/>
      </c>
    </row>
    <row r="1099" spans="1:6" x14ac:dyDescent="0.3">
      <c r="A1099" s="20"/>
      <c r="B1099" s="17"/>
      <c r="C1099" s="17"/>
      <c r="D1099" s="17"/>
      <c r="E1099" s="17"/>
      <c r="F1099" s="18" t="str">
        <f>IF($B1099="","",IF(COUNTIFS(Batches!$A:$A,$B1099,Batches!$B:$B,$C1099)=0,"Batch not found","OK"))</f>
        <v/>
      </c>
    </row>
    <row r="1100" spans="1:6" x14ac:dyDescent="0.3">
      <c r="A1100" s="20"/>
      <c r="B1100" s="17"/>
      <c r="C1100" s="17"/>
      <c r="D1100" s="17"/>
      <c r="E1100" s="17"/>
      <c r="F1100" s="18" t="str">
        <f>IF($B1100="","",IF(COUNTIFS(Batches!$A:$A,$B1100,Batches!$B:$B,$C1100)=0,"Batch not found","OK"))</f>
        <v/>
      </c>
    </row>
    <row r="1101" spans="1:6" x14ac:dyDescent="0.3">
      <c r="A1101" s="20"/>
      <c r="B1101" s="17"/>
      <c r="C1101" s="17"/>
      <c r="D1101" s="17"/>
      <c r="E1101" s="17"/>
      <c r="F1101" s="18" t="str">
        <f>IF($B1101="","",IF(COUNTIFS(Batches!$A:$A,$B1101,Batches!$B:$B,$C1101)=0,"Batch not found","OK"))</f>
        <v/>
      </c>
    </row>
    <row r="1102" spans="1:6" x14ac:dyDescent="0.3">
      <c r="A1102" s="20"/>
      <c r="B1102" s="17"/>
      <c r="C1102" s="17"/>
      <c r="D1102" s="17"/>
      <c r="E1102" s="17"/>
      <c r="F1102" s="18" t="str">
        <f>IF($B1102="","",IF(COUNTIFS(Batches!$A:$A,$B1102,Batches!$B:$B,$C1102)=0,"Batch not found","OK"))</f>
        <v/>
      </c>
    </row>
    <row r="1103" spans="1:6" x14ac:dyDescent="0.3">
      <c r="A1103" s="20"/>
      <c r="B1103" s="17"/>
      <c r="C1103" s="17"/>
      <c r="D1103" s="17"/>
      <c r="E1103" s="17"/>
      <c r="F1103" s="18" t="str">
        <f>IF($B1103="","",IF(COUNTIFS(Batches!$A:$A,$B1103,Batches!$B:$B,$C1103)=0,"Batch not found","OK"))</f>
        <v/>
      </c>
    </row>
    <row r="1104" spans="1:6" x14ac:dyDescent="0.3">
      <c r="A1104" s="20"/>
      <c r="B1104" s="17"/>
      <c r="C1104" s="17"/>
      <c r="D1104" s="17"/>
      <c r="E1104" s="17"/>
      <c r="F1104" s="18" t="str">
        <f>IF($B1104="","",IF(COUNTIFS(Batches!$A:$A,$B1104,Batches!$B:$B,$C1104)=0,"Batch not found","OK"))</f>
        <v/>
      </c>
    </row>
    <row r="1105" spans="1:6" x14ac:dyDescent="0.3">
      <c r="A1105" s="20"/>
      <c r="B1105" s="17"/>
      <c r="C1105" s="17"/>
      <c r="D1105" s="17"/>
      <c r="E1105" s="17"/>
      <c r="F1105" s="18" t="str">
        <f>IF($B1105="","",IF(COUNTIFS(Batches!$A:$A,$B1105,Batches!$B:$B,$C1105)=0,"Batch not found","OK"))</f>
        <v/>
      </c>
    </row>
    <row r="1106" spans="1:6" x14ac:dyDescent="0.3">
      <c r="A1106" s="20"/>
      <c r="B1106" s="17"/>
      <c r="C1106" s="17"/>
      <c r="D1106" s="17"/>
      <c r="E1106" s="17"/>
      <c r="F1106" s="18" t="str">
        <f>IF($B1106="","",IF(COUNTIFS(Batches!$A:$A,$B1106,Batches!$B:$B,$C1106)=0,"Batch not found","OK"))</f>
        <v/>
      </c>
    </row>
    <row r="1107" spans="1:6" x14ac:dyDescent="0.3">
      <c r="A1107" s="20"/>
      <c r="B1107" s="17"/>
      <c r="C1107" s="17"/>
      <c r="D1107" s="17"/>
      <c r="E1107" s="17"/>
      <c r="F1107" s="18" t="str">
        <f>IF($B1107="","",IF(COUNTIFS(Batches!$A:$A,$B1107,Batches!$B:$B,$C1107)=0,"Batch not found","OK"))</f>
        <v/>
      </c>
    </row>
    <row r="1108" spans="1:6" x14ac:dyDescent="0.3">
      <c r="A1108" s="20"/>
      <c r="B1108" s="17"/>
      <c r="C1108" s="17"/>
      <c r="D1108" s="17"/>
      <c r="E1108" s="17"/>
      <c r="F1108" s="18" t="str">
        <f>IF($B1108="","",IF(COUNTIFS(Batches!$A:$A,$B1108,Batches!$B:$B,$C1108)=0,"Batch not found","OK"))</f>
        <v/>
      </c>
    </row>
    <row r="1109" spans="1:6" x14ac:dyDescent="0.3">
      <c r="A1109" s="20"/>
      <c r="B1109" s="17"/>
      <c r="C1109" s="17"/>
      <c r="D1109" s="17"/>
      <c r="E1109" s="17"/>
      <c r="F1109" s="18" t="str">
        <f>IF($B1109="","",IF(COUNTIFS(Batches!$A:$A,$B1109,Batches!$B:$B,$C1109)=0,"Batch not found","OK"))</f>
        <v/>
      </c>
    </row>
    <row r="1110" spans="1:6" x14ac:dyDescent="0.3">
      <c r="A1110" s="20"/>
      <c r="B1110" s="17"/>
      <c r="C1110" s="17"/>
      <c r="D1110" s="17"/>
      <c r="E1110" s="17"/>
      <c r="F1110" s="18" t="str">
        <f>IF($B1110="","",IF(COUNTIFS(Batches!$A:$A,$B1110,Batches!$B:$B,$C1110)=0,"Batch not found","OK"))</f>
        <v/>
      </c>
    </row>
    <row r="1111" spans="1:6" x14ac:dyDescent="0.3">
      <c r="A1111" s="20"/>
      <c r="B1111" s="17"/>
      <c r="C1111" s="17"/>
      <c r="D1111" s="17"/>
      <c r="E1111" s="17"/>
      <c r="F1111" s="18" t="str">
        <f>IF($B1111="","",IF(COUNTIFS(Batches!$A:$A,$B1111,Batches!$B:$B,$C1111)=0,"Batch not found","OK"))</f>
        <v/>
      </c>
    </row>
    <row r="1112" spans="1:6" x14ac:dyDescent="0.3">
      <c r="A1112" s="20"/>
      <c r="B1112" s="17"/>
      <c r="C1112" s="17"/>
      <c r="D1112" s="17"/>
      <c r="E1112" s="17"/>
      <c r="F1112" s="18" t="str">
        <f>IF($B1112="","",IF(COUNTIFS(Batches!$A:$A,$B1112,Batches!$B:$B,$C1112)=0,"Batch not found","OK"))</f>
        <v/>
      </c>
    </row>
    <row r="1113" spans="1:6" x14ac:dyDescent="0.3">
      <c r="A1113" s="20"/>
      <c r="B1113" s="17"/>
      <c r="C1113" s="17"/>
      <c r="D1113" s="17"/>
      <c r="E1113" s="17"/>
      <c r="F1113" s="18" t="str">
        <f>IF($B1113="","",IF(COUNTIFS(Batches!$A:$A,$B1113,Batches!$B:$B,$C1113)=0,"Batch not found","OK"))</f>
        <v/>
      </c>
    </row>
    <row r="1114" spans="1:6" x14ac:dyDescent="0.3">
      <c r="A1114" s="20"/>
      <c r="B1114" s="17"/>
      <c r="C1114" s="17"/>
      <c r="D1114" s="17"/>
      <c r="E1114" s="17"/>
      <c r="F1114" s="18" t="str">
        <f>IF($B1114="","",IF(COUNTIFS(Batches!$A:$A,$B1114,Batches!$B:$B,$C1114)=0,"Batch not found","OK"))</f>
        <v/>
      </c>
    </row>
    <row r="1115" spans="1:6" x14ac:dyDescent="0.3">
      <c r="A1115" s="20"/>
      <c r="B1115" s="17"/>
      <c r="C1115" s="17"/>
      <c r="D1115" s="17"/>
      <c r="E1115" s="17"/>
      <c r="F1115" s="18" t="str">
        <f>IF($B1115="","",IF(COUNTIFS(Batches!$A:$A,$B1115,Batches!$B:$B,$C1115)=0,"Batch not found","OK"))</f>
        <v/>
      </c>
    </row>
    <row r="1116" spans="1:6" x14ac:dyDescent="0.3">
      <c r="A1116" s="20"/>
      <c r="B1116" s="17"/>
      <c r="C1116" s="17"/>
      <c r="D1116" s="17"/>
      <c r="E1116" s="17"/>
      <c r="F1116" s="18" t="str">
        <f>IF($B1116="","",IF(COUNTIFS(Batches!$A:$A,$B1116,Batches!$B:$B,$C1116)=0,"Batch not found","OK"))</f>
        <v/>
      </c>
    </row>
    <row r="1117" spans="1:6" x14ac:dyDescent="0.3">
      <c r="A1117" s="20"/>
      <c r="B1117" s="17"/>
      <c r="C1117" s="17"/>
      <c r="D1117" s="17"/>
      <c r="E1117" s="17"/>
      <c r="F1117" s="18" t="str">
        <f>IF($B1117="","",IF(COUNTIFS(Batches!$A:$A,$B1117,Batches!$B:$B,$C1117)=0,"Batch not found","OK"))</f>
        <v/>
      </c>
    </row>
    <row r="1118" spans="1:6" x14ac:dyDescent="0.3">
      <c r="A1118" s="20"/>
      <c r="B1118" s="17"/>
      <c r="C1118" s="17"/>
      <c r="D1118" s="17"/>
      <c r="E1118" s="17"/>
      <c r="F1118" s="18" t="str">
        <f>IF($B1118="","",IF(COUNTIFS(Batches!$A:$A,$B1118,Batches!$B:$B,$C1118)=0,"Batch not found","OK"))</f>
        <v/>
      </c>
    </row>
    <row r="1119" spans="1:6" x14ac:dyDescent="0.3">
      <c r="A1119" s="20"/>
      <c r="B1119" s="17"/>
      <c r="C1119" s="17"/>
      <c r="D1119" s="17"/>
      <c r="E1119" s="17"/>
      <c r="F1119" s="18" t="str">
        <f>IF($B1119="","",IF(COUNTIFS(Batches!$A:$A,$B1119,Batches!$B:$B,$C1119)=0,"Batch not found","OK"))</f>
        <v/>
      </c>
    </row>
    <row r="1120" spans="1:6" x14ac:dyDescent="0.3">
      <c r="A1120" s="20"/>
      <c r="B1120" s="17"/>
      <c r="C1120" s="17"/>
      <c r="D1120" s="17"/>
      <c r="E1120" s="17"/>
      <c r="F1120" s="18" t="str">
        <f>IF($B1120="","",IF(COUNTIFS(Batches!$A:$A,$B1120,Batches!$B:$B,$C1120)=0,"Batch not found","OK"))</f>
        <v/>
      </c>
    </row>
    <row r="1121" spans="1:6" x14ac:dyDescent="0.3">
      <c r="A1121" s="20"/>
      <c r="B1121" s="17"/>
      <c r="C1121" s="17"/>
      <c r="D1121" s="17"/>
      <c r="E1121" s="17"/>
      <c r="F1121" s="18" t="str">
        <f>IF($B1121="","",IF(COUNTIFS(Batches!$A:$A,$B1121,Batches!$B:$B,$C1121)=0,"Batch not found","OK"))</f>
        <v/>
      </c>
    </row>
    <row r="1122" spans="1:6" x14ac:dyDescent="0.3">
      <c r="A1122" s="20"/>
      <c r="B1122" s="17"/>
      <c r="C1122" s="17"/>
      <c r="D1122" s="17"/>
      <c r="E1122" s="17"/>
      <c r="F1122" s="18" t="str">
        <f>IF($B1122="","",IF(COUNTIFS(Batches!$A:$A,$B1122,Batches!$B:$B,$C1122)=0,"Batch not found","OK"))</f>
        <v/>
      </c>
    </row>
    <row r="1123" spans="1:6" x14ac:dyDescent="0.3">
      <c r="A1123" s="20"/>
      <c r="B1123" s="17"/>
      <c r="C1123" s="17"/>
      <c r="D1123" s="17"/>
      <c r="E1123" s="17"/>
      <c r="F1123" s="18" t="str">
        <f>IF($B1123="","",IF(COUNTIFS(Batches!$A:$A,$B1123,Batches!$B:$B,$C1123)=0,"Batch not found","OK"))</f>
        <v/>
      </c>
    </row>
    <row r="1124" spans="1:6" x14ac:dyDescent="0.3">
      <c r="A1124" s="20"/>
      <c r="B1124" s="17"/>
      <c r="C1124" s="17"/>
      <c r="D1124" s="17"/>
      <c r="E1124" s="17"/>
      <c r="F1124" s="18" t="str">
        <f>IF($B1124="","",IF(COUNTIFS(Batches!$A:$A,$B1124,Batches!$B:$B,$C1124)=0,"Batch not found","OK"))</f>
        <v/>
      </c>
    </row>
    <row r="1125" spans="1:6" x14ac:dyDescent="0.3">
      <c r="A1125" s="20"/>
      <c r="B1125" s="17"/>
      <c r="C1125" s="17"/>
      <c r="D1125" s="17"/>
      <c r="E1125" s="17"/>
      <c r="F1125" s="18" t="str">
        <f>IF($B1125="","",IF(COUNTIFS(Batches!$A:$A,$B1125,Batches!$B:$B,$C1125)=0,"Batch not found","OK"))</f>
        <v/>
      </c>
    </row>
    <row r="1126" spans="1:6" x14ac:dyDescent="0.3">
      <c r="A1126" s="20"/>
      <c r="B1126" s="17"/>
      <c r="C1126" s="17"/>
      <c r="D1126" s="17"/>
      <c r="E1126" s="17"/>
      <c r="F1126" s="18" t="str">
        <f>IF($B1126="","",IF(COUNTIFS(Batches!$A:$A,$B1126,Batches!$B:$B,$C1126)=0,"Batch not found","OK"))</f>
        <v/>
      </c>
    </row>
    <row r="1127" spans="1:6" x14ac:dyDescent="0.3">
      <c r="A1127" s="20"/>
      <c r="B1127" s="17"/>
      <c r="C1127" s="17"/>
      <c r="D1127" s="17"/>
      <c r="E1127" s="17"/>
      <c r="F1127" s="18" t="str">
        <f>IF($B1127="","",IF(COUNTIFS(Batches!$A:$A,$B1127,Batches!$B:$B,$C1127)=0,"Batch not found","OK"))</f>
        <v/>
      </c>
    </row>
    <row r="1128" spans="1:6" x14ac:dyDescent="0.3">
      <c r="A1128" s="20"/>
      <c r="B1128" s="17"/>
      <c r="C1128" s="17"/>
      <c r="D1128" s="17"/>
      <c r="E1128" s="17"/>
      <c r="F1128" s="18" t="str">
        <f>IF($B1128="","",IF(COUNTIFS(Batches!$A:$A,$B1128,Batches!$B:$B,$C1128)=0,"Batch not found","OK"))</f>
        <v/>
      </c>
    </row>
    <row r="1129" spans="1:6" x14ac:dyDescent="0.3">
      <c r="A1129" s="20"/>
      <c r="B1129" s="17"/>
      <c r="C1129" s="17"/>
      <c r="D1129" s="17"/>
      <c r="E1129" s="17"/>
      <c r="F1129" s="18" t="str">
        <f>IF($B1129="","",IF(COUNTIFS(Batches!$A:$A,$B1129,Batches!$B:$B,$C1129)=0,"Batch not found","OK"))</f>
        <v/>
      </c>
    </row>
    <row r="1130" spans="1:6" x14ac:dyDescent="0.3">
      <c r="A1130" s="20"/>
      <c r="B1130" s="17"/>
      <c r="C1130" s="17"/>
      <c r="D1130" s="17"/>
      <c r="E1130" s="17"/>
      <c r="F1130" s="18" t="str">
        <f>IF($B1130="","",IF(COUNTIFS(Batches!$A:$A,$B1130,Batches!$B:$B,$C1130)=0,"Batch not found","OK"))</f>
        <v/>
      </c>
    </row>
    <row r="1131" spans="1:6" x14ac:dyDescent="0.3">
      <c r="A1131" s="20"/>
      <c r="B1131" s="17"/>
      <c r="C1131" s="17"/>
      <c r="D1131" s="17"/>
      <c r="E1131" s="17"/>
      <c r="F1131" s="18" t="str">
        <f>IF($B1131="","",IF(COUNTIFS(Batches!$A:$A,$B1131,Batches!$B:$B,$C1131)=0,"Batch not found","OK"))</f>
        <v/>
      </c>
    </row>
    <row r="1132" spans="1:6" x14ac:dyDescent="0.3">
      <c r="A1132" s="20"/>
      <c r="B1132" s="17"/>
      <c r="C1132" s="17"/>
      <c r="D1132" s="17"/>
      <c r="E1132" s="17"/>
      <c r="F1132" s="18" t="str">
        <f>IF($B1132="","",IF(COUNTIFS(Batches!$A:$A,$B1132,Batches!$B:$B,$C1132)=0,"Batch not found","OK"))</f>
        <v/>
      </c>
    </row>
    <row r="1133" spans="1:6" x14ac:dyDescent="0.3">
      <c r="A1133" s="20"/>
      <c r="B1133" s="17"/>
      <c r="C1133" s="17"/>
      <c r="D1133" s="17"/>
      <c r="E1133" s="17"/>
      <c r="F1133" s="18" t="str">
        <f>IF($B1133="","",IF(COUNTIFS(Batches!$A:$A,$B1133,Batches!$B:$B,$C1133)=0,"Batch not found","OK"))</f>
        <v/>
      </c>
    </row>
    <row r="1134" spans="1:6" x14ac:dyDescent="0.3">
      <c r="A1134" s="20"/>
      <c r="B1134" s="17"/>
      <c r="C1134" s="17"/>
      <c r="D1134" s="17"/>
      <c r="E1134" s="17"/>
      <c r="F1134" s="18" t="str">
        <f>IF($B1134="","",IF(COUNTIFS(Batches!$A:$A,$B1134,Batches!$B:$B,$C1134)=0,"Batch not found","OK"))</f>
        <v/>
      </c>
    </row>
    <row r="1135" spans="1:6" x14ac:dyDescent="0.3">
      <c r="A1135" s="20"/>
      <c r="B1135" s="17"/>
      <c r="C1135" s="17"/>
      <c r="D1135" s="17"/>
      <c r="E1135" s="17"/>
      <c r="F1135" s="18" t="str">
        <f>IF($B1135="","",IF(COUNTIFS(Batches!$A:$A,$B1135,Batches!$B:$B,$C1135)=0,"Batch not found","OK"))</f>
        <v/>
      </c>
    </row>
    <row r="1136" spans="1:6" x14ac:dyDescent="0.3">
      <c r="A1136" s="20"/>
      <c r="B1136" s="17"/>
      <c r="C1136" s="17"/>
      <c r="D1136" s="17"/>
      <c r="E1136" s="17"/>
      <c r="F1136" s="18" t="str">
        <f>IF($B1136="","",IF(COUNTIFS(Batches!$A:$A,$B1136,Batches!$B:$B,$C1136)=0,"Batch not found","OK"))</f>
        <v/>
      </c>
    </row>
    <row r="1137" spans="1:6" x14ac:dyDescent="0.3">
      <c r="A1137" s="20"/>
      <c r="B1137" s="17"/>
      <c r="C1137" s="17"/>
      <c r="D1137" s="17"/>
      <c r="E1137" s="17"/>
      <c r="F1137" s="18" t="str">
        <f>IF($B1137="","",IF(COUNTIFS(Batches!$A:$A,$B1137,Batches!$B:$B,$C1137)=0,"Batch not found","OK"))</f>
        <v/>
      </c>
    </row>
    <row r="1138" spans="1:6" x14ac:dyDescent="0.3">
      <c r="A1138" s="20"/>
      <c r="B1138" s="17"/>
      <c r="C1138" s="17"/>
      <c r="D1138" s="17"/>
      <c r="E1138" s="17"/>
      <c r="F1138" s="18" t="str">
        <f>IF($B1138="","",IF(COUNTIFS(Batches!$A:$A,$B1138,Batches!$B:$B,$C1138)=0,"Batch not found","OK"))</f>
        <v/>
      </c>
    </row>
    <row r="1139" spans="1:6" x14ac:dyDescent="0.3">
      <c r="A1139" s="20"/>
      <c r="B1139" s="17"/>
      <c r="C1139" s="17"/>
      <c r="D1139" s="17"/>
      <c r="E1139" s="17"/>
      <c r="F1139" s="18" t="str">
        <f>IF($B1139="","",IF(COUNTIFS(Batches!$A:$A,$B1139,Batches!$B:$B,$C1139)=0,"Batch not found","OK"))</f>
        <v/>
      </c>
    </row>
    <row r="1140" spans="1:6" x14ac:dyDescent="0.3">
      <c r="A1140" s="20"/>
      <c r="B1140" s="17"/>
      <c r="C1140" s="17"/>
      <c r="D1140" s="17"/>
      <c r="E1140" s="17"/>
      <c r="F1140" s="18" t="str">
        <f>IF($B1140="","",IF(COUNTIFS(Batches!$A:$A,$B1140,Batches!$B:$B,$C1140)=0,"Batch not found","OK"))</f>
        <v/>
      </c>
    </row>
    <row r="1141" spans="1:6" x14ac:dyDescent="0.3">
      <c r="A1141" s="20"/>
      <c r="B1141" s="17"/>
      <c r="C1141" s="17"/>
      <c r="D1141" s="17"/>
      <c r="E1141" s="17"/>
      <c r="F1141" s="18" t="str">
        <f>IF($B1141="","",IF(COUNTIFS(Batches!$A:$A,$B1141,Batches!$B:$B,$C1141)=0,"Batch not found","OK"))</f>
        <v/>
      </c>
    </row>
    <row r="1142" spans="1:6" x14ac:dyDescent="0.3">
      <c r="A1142" s="20"/>
      <c r="B1142" s="17"/>
      <c r="C1142" s="17"/>
      <c r="D1142" s="17"/>
      <c r="E1142" s="17"/>
      <c r="F1142" s="18" t="str">
        <f>IF($B1142="","",IF(COUNTIFS(Batches!$A:$A,$B1142,Batches!$B:$B,$C1142)=0,"Batch not found","OK"))</f>
        <v/>
      </c>
    </row>
    <row r="1143" spans="1:6" x14ac:dyDescent="0.3">
      <c r="A1143" s="20"/>
      <c r="B1143" s="17"/>
      <c r="C1143" s="17"/>
      <c r="D1143" s="17"/>
      <c r="E1143" s="17"/>
      <c r="F1143" s="18" t="str">
        <f>IF($B1143="","",IF(COUNTIFS(Batches!$A:$A,$B1143,Batches!$B:$B,$C1143)=0,"Batch not found","OK"))</f>
        <v/>
      </c>
    </row>
    <row r="1144" spans="1:6" x14ac:dyDescent="0.3">
      <c r="A1144" s="20"/>
      <c r="B1144" s="17"/>
      <c r="C1144" s="17"/>
      <c r="D1144" s="17"/>
      <c r="E1144" s="17"/>
      <c r="F1144" s="18" t="str">
        <f>IF($B1144="","",IF(COUNTIFS(Batches!$A:$A,$B1144,Batches!$B:$B,$C1144)=0,"Batch not found","OK"))</f>
        <v/>
      </c>
    </row>
    <row r="1145" spans="1:6" x14ac:dyDescent="0.3">
      <c r="A1145" s="20"/>
      <c r="B1145" s="17"/>
      <c r="C1145" s="17"/>
      <c r="D1145" s="17"/>
      <c r="E1145" s="17"/>
      <c r="F1145" s="18" t="str">
        <f>IF($B1145="","",IF(COUNTIFS(Batches!$A:$A,$B1145,Batches!$B:$B,$C1145)=0,"Batch not found","OK"))</f>
        <v/>
      </c>
    </row>
    <row r="1146" spans="1:6" x14ac:dyDescent="0.3">
      <c r="A1146" s="20"/>
      <c r="B1146" s="17"/>
      <c r="C1146" s="17"/>
      <c r="D1146" s="17"/>
      <c r="E1146" s="17"/>
      <c r="F1146" s="18" t="str">
        <f>IF($B1146="","",IF(COUNTIFS(Batches!$A:$A,$B1146,Batches!$B:$B,$C1146)=0,"Batch not found","OK"))</f>
        <v/>
      </c>
    </row>
    <row r="1147" spans="1:6" x14ac:dyDescent="0.3">
      <c r="A1147" s="20"/>
      <c r="B1147" s="17"/>
      <c r="C1147" s="17"/>
      <c r="D1147" s="17"/>
      <c r="E1147" s="17"/>
      <c r="F1147" s="18" t="str">
        <f>IF($B1147="","",IF(COUNTIFS(Batches!$A:$A,$B1147,Batches!$B:$B,$C1147)=0,"Batch not found","OK"))</f>
        <v/>
      </c>
    </row>
    <row r="1148" spans="1:6" x14ac:dyDescent="0.3">
      <c r="A1148" s="20"/>
      <c r="B1148" s="17"/>
      <c r="C1148" s="17"/>
      <c r="D1148" s="17"/>
      <c r="E1148" s="17"/>
      <c r="F1148" s="18" t="str">
        <f>IF($B1148="","",IF(COUNTIFS(Batches!$A:$A,$B1148,Batches!$B:$B,$C1148)=0,"Batch not found","OK"))</f>
        <v/>
      </c>
    </row>
    <row r="1149" spans="1:6" x14ac:dyDescent="0.3">
      <c r="A1149" s="20"/>
      <c r="B1149" s="17"/>
      <c r="C1149" s="17"/>
      <c r="D1149" s="17"/>
      <c r="E1149" s="17"/>
      <c r="F1149" s="18" t="str">
        <f>IF($B1149="","",IF(COUNTIFS(Batches!$A:$A,$B1149,Batches!$B:$B,$C1149)=0,"Batch not found","OK"))</f>
        <v/>
      </c>
    </row>
    <row r="1150" spans="1:6" x14ac:dyDescent="0.3">
      <c r="A1150" s="20"/>
      <c r="B1150" s="17"/>
      <c r="C1150" s="17"/>
      <c r="D1150" s="17"/>
      <c r="E1150" s="17"/>
      <c r="F1150" s="18" t="str">
        <f>IF($B1150="","",IF(COUNTIFS(Batches!$A:$A,$B1150,Batches!$B:$B,$C1150)=0,"Batch not found","OK"))</f>
        <v/>
      </c>
    </row>
    <row r="1151" spans="1:6" x14ac:dyDescent="0.3">
      <c r="A1151" s="20"/>
      <c r="B1151" s="17"/>
      <c r="C1151" s="17"/>
      <c r="D1151" s="17"/>
      <c r="E1151" s="17"/>
      <c r="F1151" s="18" t="str">
        <f>IF($B1151="","",IF(COUNTIFS(Batches!$A:$A,$B1151,Batches!$B:$B,$C1151)=0,"Batch not found","OK"))</f>
        <v/>
      </c>
    </row>
    <row r="1152" spans="1:6" x14ac:dyDescent="0.3">
      <c r="A1152" s="20"/>
      <c r="B1152" s="17"/>
      <c r="C1152" s="17"/>
      <c r="D1152" s="17"/>
      <c r="E1152" s="17"/>
      <c r="F1152" s="18" t="str">
        <f>IF($B1152="","",IF(COUNTIFS(Batches!$A:$A,$B1152,Batches!$B:$B,$C1152)=0,"Batch not found","OK"))</f>
        <v/>
      </c>
    </row>
    <row r="1153" spans="1:6" x14ac:dyDescent="0.3">
      <c r="A1153" s="20"/>
      <c r="B1153" s="17"/>
      <c r="C1153" s="17"/>
      <c r="D1153" s="17"/>
      <c r="E1153" s="17"/>
      <c r="F1153" s="18" t="str">
        <f>IF($B1153="","",IF(COUNTIFS(Batches!$A:$A,$B1153,Batches!$B:$B,$C1153)=0,"Batch not found","OK"))</f>
        <v/>
      </c>
    </row>
    <row r="1154" spans="1:6" x14ac:dyDescent="0.3">
      <c r="A1154" s="20"/>
      <c r="B1154" s="17"/>
      <c r="C1154" s="17"/>
      <c r="D1154" s="17"/>
      <c r="E1154" s="17"/>
      <c r="F1154" s="18" t="str">
        <f>IF($B1154="","",IF(COUNTIFS(Batches!$A:$A,$B1154,Batches!$B:$B,$C1154)=0,"Batch not found","OK"))</f>
        <v/>
      </c>
    </row>
    <row r="1155" spans="1:6" x14ac:dyDescent="0.3">
      <c r="A1155" s="20"/>
      <c r="B1155" s="17"/>
      <c r="C1155" s="17"/>
      <c r="D1155" s="17"/>
      <c r="E1155" s="17"/>
      <c r="F1155" s="18" t="str">
        <f>IF($B1155="","",IF(COUNTIFS(Batches!$A:$A,$B1155,Batches!$B:$B,$C1155)=0,"Batch not found","OK"))</f>
        <v/>
      </c>
    </row>
    <row r="1156" spans="1:6" x14ac:dyDescent="0.3">
      <c r="A1156" s="20"/>
      <c r="B1156" s="17"/>
      <c r="C1156" s="17"/>
      <c r="D1156" s="17"/>
      <c r="E1156" s="17"/>
      <c r="F1156" s="18" t="str">
        <f>IF($B1156="","",IF(COUNTIFS(Batches!$A:$A,$B1156,Batches!$B:$B,$C1156)=0,"Batch not found","OK"))</f>
        <v/>
      </c>
    </row>
    <row r="1157" spans="1:6" x14ac:dyDescent="0.3">
      <c r="A1157" s="20"/>
      <c r="B1157" s="17"/>
      <c r="C1157" s="17"/>
      <c r="D1157" s="17"/>
      <c r="E1157" s="17"/>
      <c r="F1157" s="18" t="str">
        <f>IF($B1157="","",IF(COUNTIFS(Batches!$A:$A,$B1157,Batches!$B:$B,$C1157)=0,"Batch not found","OK"))</f>
        <v/>
      </c>
    </row>
    <row r="1158" spans="1:6" x14ac:dyDescent="0.3">
      <c r="A1158" s="20"/>
      <c r="B1158" s="17"/>
      <c r="C1158" s="17"/>
      <c r="D1158" s="17"/>
      <c r="E1158" s="17"/>
      <c r="F1158" s="18" t="str">
        <f>IF($B1158="","",IF(COUNTIFS(Batches!$A:$A,$B1158,Batches!$B:$B,$C1158)=0,"Batch not found","OK"))</f>
        <v/>
      </c>
    </row>
    <row r="1159" spans="1:6" x14ac:dyDescent="0.3">
      <c r="A1159" s="20"/>
      <c r="B1159" s="17"/>
      <c r="C1159" s="17"/>
      <c r="D1159" s="17"/>
      <c r="E1159" s="17"/>
      <c r="F1159" s="18" t="str">
        <f>IF($B1159="","",IF(COUNTIFS(Batches!$A:$A,$B1159,Batches!$B:$B,$C1159)=0,"Batch not found","OK"))</f>
        <v/>
      </c>
    </row>
    <row r="1160" spans="1:6" x14ac:dyDescent="0.3">
      <c r="A1160" s="20"/>
      <c r="B1160" s="17"/>
      <c r="C1160" s="17"/>
      <c r="D1160" s="17"/>
      <c r="E1160" s="17"/>
      <c r="F1160" s="18" t="str">
        <f>IF($B1160="","",IF(COUNTIFS(Batches!$A:$A,$B1160,Batches!$B:$B,$C1160)=0,"Batch not found","OK"))</f>
        <v/>
      </c>
    </row>
    <row r="1161" spans="1:6" x14ac:dyDescent="0.3">
      <c r="A1161" s="20"/>
      <c r="B1161" s="17"/>
      <c r="C1161" s="17"/>
      <c r="D1161" s="17"/>
      <c r="E1161" s="17"/>
      <c r="F1161" s="18" t="str">
        <f>IF($B1161="","",IF(COUNTIFS(Batches!$A:$A,$B1161,Batches!$B:$B,$C1161)=0,"Batch not found","OK"))</f>
        <v/>
      </c>
    </row>
    <row r="1162" spans="1:6" x14ac:dyDescent="0.3">
      <c r="A1162" s="20"/>
      <c r="B1162" s="17"/>
      <c r="C1162" s="17"/>
      <c r="D1162" s="17"/>
      <c r="E1162" s="17"/>
      <c r="F1162" s="18" t="str">
        <f>IF($B1162="","",IF(COUNTIFS(Batches!$A:$A,$B1162,Batches!$B:$B,$C1162)=0,"Batch not found","OK"))</f>
        <v/>
      </c>
    </row>
    <row r="1163" spans="1:6" x14ac:dyDescent="0.3">
      <c r="A1163" s="20"/>
      <c r="B1163" s="17"/>
      <c r="C1163" s="17"/>
      <c r="D1163" s="17"/>
      <c r="E1163" s="17"/>
      <c r="F1163" s="18" t="str">
        <f>IF($B1163="","",IF(COUNTIFS(Batches!$A:$A,$B1163,Batches!$B:$B,$C1163)=0,"Batch not found","OK"))</f>
        <v/>
      </c>
    </row>
    <row r="1164" spans="1:6" x14ac:dyDescent="0.3">
      <c r="A1164" s="20"/>
      <c r="B1164" s="17"/>
      <c r="C1164" s="17"/>
      <c r="D1164" s="17"/>
      <c r="E1164" s="17"/>
      <c r="F1164" s="18" t="str">
        <f>IF($B1164="","",IF(COUNTIFS(Batches!$A:$A,$B1164,Batches!$B:$B,$C1164)=0,"Batch not found","OK"))</f>
        <v/>
      </c>
    </row>
    <row r="1165" spans="1:6" x14ac:dyDescent="0.3">
      <c r="A1165" s="20"/>
      <c r="B1165" s="17"/>
      <c r="C1165" s="17"/>
      <c r="D1165" s="17"/>
      <c r="E1165" s="17"/>
      <c r="F1165" s="18" t="str">
        <f>IF($B1165="","",IF(COUNTIFS(Batches!$A:$A,$B1165,Batches!$B:$B,$C1165)=0,"Batch not found","OK"))</f>
        <v/>
      </c>
    </row>
    <row r="1166" spans="1:6" x14ac:dyDescent="0.3">
      <c r="A1166" s="20"/>
      <c r="B1166" s="17"/>
      <c r="C1166" s="17"/>
      <c r="D1166" s="17"/>
      <c r="E1166" s="17"/>
      <c r="F1166" s="18" t="str">
        <f>IF($B1166="","",IF(COUNTIFS(Batches!$A:$A,$B1166,Batches!$B:$B,$C1166)=0,"Batch not found","OK"))</f>
        <v/>
      </c>
    </row>
    <row r="1167" spans="1:6" x14ac:dyDescent="0.3">
      <c r="A1167" s="20"/>
      <c r="B1167" s="17"/>
      <c r="C1167" s="17"/>
      <c r="D1167" s="17"/>
      <c r="E1167" s="17"/>
      <c r="F1167" s="18" t="str">
        <f>IF($B1167="","",IF(COUNTIFS(Batches!$A:$A,$B1167,Batches!$B:$B,$C1167)=0,"Batch not found","OK"))</f>
        <v/>
      </c>
    </row>
    <row r="1168" spans="1:6" x14ac:dyDescent="0.3">
      <c r="A1168" s="20"/>
      <c r="B1168" s="17"/>
      <c r="C1168" s="17"/>
      <c r="D1168" s="17"/>
      <c r="E1168" s="17"/>
      <c r="F1168" s="18" t="str">
        <f>IF($B1168="","",IF(COUNTIFS(Batches!$A:$A,$B1168,Batches!$B:$B,$C1168)=0,"Batch not found","OK"))</f>
        <v/>
      </c>
    </row>
    <row r="1169" spans="1:6" x14ac:dyDescent="0.3">
      <c r="A1169" s="20"/>
      <c r="B1169" s="17"/>
      <c r="C1169" s="17"/>
      <c r="D1169" s="17"/>
      <c r="E1169" s="17"/>
      <c r="F1169" s="18" t="str">
        <f>IF($B1169="","",IF(COUNTIFS(Batches!$A:$A,$B1169,Batches!$B:$B,$C1169)=0,"Batch not found","OK"))</f>
        <v/>
      </c>
    </row>
    <row r="1170" spans="1:6" x14ac:dyDescent="0.3">
      <c r="A1170" s="20"/>
      <c r="B1170" s="17"/>
      <c r="C1170" s="17"/>
      <c r="D1170" s="17"/>
      <c r="E1170" s="17"/>
      <c r="F1170" s="18" t="str">
        <f>IF($B1170="","",IF(COUNTIFS(Batches!$A:$A,$B1170,Batches!$B:$B,$C1170)=0,"Batch not found","OK"))</f>
        <v/>
      </c>
    </row>
    <row r="1171" spans="1:6" x14ac:dyDescent="0.3">
      <c r="A1171" s="20"/>
      <c r="B1171" s="17"/>
      <c r="C1171" s="17"/>
      <c r="D1171" s="17"/>
      <c r="E1171" s="17"/>
      <c r="F1171" s="18" t="str">
        <f>IF($B1171="","",IF(COUNTIFS(Batches!$A:$A,$B1171,Batches!$B:$B,$C1171)=0,"Batch not found","OK"))</f>
        <v/>
      </c>
    </row>
    <row r="1172" spans="1:6" x14ac:dyDescent="0.3">
      <c r="A1172" s="20"/>
      <c r="B1172" s="17"/>
      <c r="C1172" s="17"/>
      <c r="D1172" s="17"/>
      <c r="E1172" s="17"/>
      <c r="F1172" s="18" t="str">
        <f>IF($B1172="","",IF(COUNTIFS(Batches!$A:$A,$B1172,Batches!$B:$B,$C1172)=0,"Batch not found","OK"))</f>
        <v/>
      </c>
    </row>
    <row r="1173" spans="1:6" x14ac:dyDescent="0.3">
      <c r="A1173" s="20"/>
      <c r="B1173" s="17"/>
      <c r="C1173" s="17"/>
      <c r="D1173" s="17"/>
      <c r="E1173" s="17"/>
      <c r="F1173" s="18" t="str">
        <f>IF($B1173="","",IF(COUNTIFS(Batches!$A:$A,$B1173,Batches!$B:$B,$C1173)=0,"Batch not found","OK"))</f>
        <v/>
      </c>
    </row>
    <row r="1174" spans="1:6" x14ac:dyDescent="0.3">
      <c r="A1174" s="20"/>
      <c r="B1174" s="17"/>
      <c r="C1174" s="17"/>
      <c r="D1174" s="17"/>
      <c r="E1174" s="17"/>
      <c r="F1174" s="18" t="str">
        <f>IF($B1174="","",IF(COUNTIFS(Batches!$A:$A,$B1174,Batches!$B:$B,$C1174)=0,"Batch not found","OK"))</f>
        <v/>
      </c>
    </row>
    <row r="1175" spans="1:6" x14ac:dyDescent="0.3">
      <c r="A1175" s="20"/>
      <c r="B1175" s="17"/>
      <c r="C1175" s="17"/>
      <c r="D1175" s="17"/>
      <c r="E1175" s="17"/>
      <c r="F1175" s="18" t="str">
        <f>IF($B1175="","",IF(COUNTIFS(Batches!$A:$A,$B1175,Batches!$B:$B,$C1175)=0,"Batch not found","OK"))</f>
        <v/>
      </c>
    </row>
    <row r="1176" spans="1:6" x14ac:dyDescent="0.3">
      <c r="A1176" s="20"/>
      <c r="B1176" s="17"/>
      <c r="C1176" s="17"/>
      <c r="D1176" s="17"/>
      <c r="E1176" s="17"/>
      <c r="F1176" s="18" t="str">
        <f>IF($B1176="","",IF(COUNTIFS(Batches!$A:$A,$B1176,Batches!$B:$B,$C1176)=0,"Batch not found","OK"))</f>
        <v/>
      </c>
    </row>
    <row r="1177" spans="1:6" x14ac:dyDescent="0.3">
      <c r="A1177" s="20"/>
      <c r="B1177" s="17"/>
      <c r="C1177" s="17"/>
      <c r="D1177" s="17"/>
      <c r="E1177" s="17"/>
      <c r="F1177" s="18" t="str">
        <f>IF($B1177="","",IF(COUNTIFS(Batches!$A:$A,$B1177,Batches!$B:$B,$C1177)=0,"Batch not found","OK"))</f>
        <v/>
      </c>
    </row>
    <row r="1178" spans="1:6" x14ac:dyDescent="0.3">
      <c r="A1178" s="20"/>
      <c r="B1178" s="17"/>
      <c r="C1178" s="17"/>
      <c r="D1178" s="17"/>
      <c r="E1178" s="17"/>
      <c r="F1178" s="18" t="str">
        <f>IF($B1178="","",IF(COUNTIFS(Batches!$A:$A,$B1178,Batches!$B:$B,$C1178)=0,"Batch not found","OK"))</f>
        <v/>
      </c>
    </row>
    <row r="1179" spans="1:6" x14ac:dyDescent="0.3">
      <c r="A1179" s="20"/>
      <c r="B1179" s="17"/>
      <c r="C1179" s="17"/>
      <c r="D1179" s="17"/>
      <c r="E1179" s="17"/>
      <c r="F1179" s="18" t="str">
        <f>IF($B1179="","",IF(COUNTIFS(Batches!$A:$A,$B1179,Batches!$B:$B,$C1179)=0,"Batch not found","OK"))</f>
        <v/>
      </c>
    </row>
    <row r="1180" spans="1:6" x14ac:dyDescent="0.3">
      <c r="A1180" s="20"/>
      <c r="B1180" s="17"/>
      <c r="C1180" s="17"/>
      <c r="D1180" s="17"/>
      <c r="E1180" s="17"/>
      <c r="F1180" s="18" t="str">
        <f>IF($B1180="","",IF(COUNTIFS(Batches!$A:$A,$B1180,Batches!$B:$B,$C1180)=0,"Batch not found","OK"))</f>
        <v/>
      </c>
    </row>
    <row r="1181" spans="1:6" x14ac:dyDescent="0.3">
      <c r="A1181" s="20"/>
      <c r="B1181" s="17"/>
      <c r="C1181" s="17"/>
      <c r="D1181" s="17"/>
      <c r="E1181" s="17"/>
      <c r="F1181" s="18" t="str">
        <f>IF($B1181="","",IF(COUNTIFS(Batches!$A:$A,$B1181,Batches!$B:$B,$C1181)=0,"Batch not found","OK"))</f>
        <v/>
      </c>
    </row>
    <row r="1182" spans="1:6" x14ac:dyDescent="0.3">
      <c r="A1182" s="20"/>
      <c r="B1182" s="17"/>
      <c r="C1182" s="17"/>
      <c r="D1182" s="17"/>
      <c r="E1182" s="17"/>
      <c r="F1182" s="18" t="str">
        <f>IF($B1182="","",IF(COUNTIFS(Batches!$A:$A,$B1182,Batches!$B:$B,$C1182)=0,"Batch not found","OK"))</f>
        <v/>
      </c>
    </row>
    <row r="1183" spans="1:6" x14ac:dyDescent="0.3">
      <c r="A1183" s="20"/>
      <c r="B1183" s="17"/>
      <c r="C1183" s="17"/>
      <c r="D1183" s="17"/>
      <c r="E1183" s="17"/>
      <c r="F1183" s="18" t="str">
        <f>IF($B1183="","",IF(COUNTIFS(Batches!$A:$A,$B1183,Batches!$B:$B,$C1183)=0,"Batch not found","OK"))</f>
        <v/>
      </c>
    </row>
    <row r="1184" spans="1:6" x14ac:dyDescent="0.3">
      <c r="A1184" s="20"/>
      <c r="B1184" s="17"/>
      <c r="C1184" s="17"/>
      <c r="D1184" s="17"/>
      <c r="E1184" s="17"/>
      <c r="F1184" s="18" t="str">
        <f>IF($B1184="","",IF(COUNTIFS(Batches!$A:$A,$B1184,Batches!$B:$B,$C1184)=0,"Batch not found","OK"))</f>
        <v/>
      </c>
    </row>
    <row r="1185" spans="1:6" x14ac:dyDescent="0.3">
      <c r="A1185" s="20"/>
      <c r="B1185" s="17"/>
      <c r="C1185" s="17"/>
      <c r="D1185" s="17"/>
      <c r="E1185" s="17"/>
      <c r="F1185" s="18" t="str">
        <f>IF($B1185="","",IF(COUNTIFS(Batches!$A:$A,$B1185,Batches!$B:$B,$C1185)=0,"Batch not found","OK"))</f>
        <v/>
      </c>
    </row>
    <row r="1186" spans="1:6" x14ac:dyDescent="0.3">
      <c r="A1186" s="20"/>
      <c r="B1186" s="17"/>
      <c r="C1186" s="17"/>
      <c r="D1186" s="17"/>
      <c r="E1186" s="17"/>
      <c r="F1186" s="18" t="str">
        <f>IF($B1186="","",IF(COUNTIFS(Batches!$A:$A,$B1186,Batches!$B:$B,$C1186)=0,"Batch not found","OK"))</f>
        <v/>
      </c>
    </row>
    <row r="1187" spans="1:6" x14ac:dyDescent="0.3">
      <c r="A1187" s="20"/>
      <c r="B1187" s="17"/>
      <c r="C1187" s="17"/>
      <c r="D1187" s="17"/>
      <c r="E1187" s="17"/>
      <c r="F1187" s="18" t="str">
        <f>IF($B1187="","",IF(COUNTIFS(Batches!$A:$A,$B1187,Batches!$B:$B,$C1187)=0,"Batch not found","OK"))</f>
        <v/>
      </c>
    </row>
    <row r="1188" spans="1:6" x14ac:dyDescent="0.3">
      <c r="A1188" s="20"/>
      <c r="B1188" s="17"/>
      <c r="C1188" s="17"/>
      <c r="D1188" s="17"/>
      <c r="E1188" s="17"/>
      <c r="F1188" s="18" t="str">
        <f>IF($B1188="","",IF(COUNTIFS(Batches!$A:$A,$B1188,Batches!$B:$B,$C1188)=0,"Batch not found","OK"))</f>
        <v/>
      </c>
    </row>
    <row r="1189" spans="1:6" x14ac:dyDescent="0.3">
      <c r="A1189" s="20"/>
      <c r="B1189" s="17"/>
      <c r="C1189" s="17"/>
      <c r="D1189" s="17"/>
      <c r="E1189" s="17"/>
      <c r="F1189" s="18" t="str">
        <f>IF($B1189="","",IF(COUNTIFS(Batches!$A:$A,$B1189,Batches!$B:$B,$C1189)=0,"Batch not found","OK"))</f>
        <v/>
      </c>
    </row>
    <row r="1190" spans="1:6" x14ac:dyDescent="0.3">
      <c r="A1190" s="20"/>
      <c r="B1190" s="17"/>
      <c r="C1190" s="17"/>
      <c r="D1190" s="17"/>
      <c r="E1190" s="17"/>
      <c r="F1190" s="18" t="str">
        <f>IF($B1190="","",IF(COUNTIFS(Batches!$A:$A,$B1190,Batches!$B:$B,$C1190)=0,"Batch not found","OK"))</f>
        <v/>
      </c>
    </row>
    <row r="1191" spans="1:6" x14ac:dyDescent="0.3">
      <c r="A1191" s="20"/>
      <c r="B1191" s="17"/>
      <c r="C1191" s="17"/>
      <c r="D1191" s="17"/>
      <c r="E1191" s="17"/>
      <c r="F1191" s="18" t="str">
        <f>IF($B1191="","",IF(COUNTIFS(Batches!$A:$A,$B1191,Batches!$B:$B,$C1191)=0,"Batch not found","OK"))</f>
        <v/>
      </c>
    </row>
    <row r="1192" spans="1:6" x14ac:dyDescent="0.3">
      <c r="A1192" s="20"/>
      <c r="B1192" s="17"/>
      <c r="C1192" s="17"/>
      <c r="D1192" s="17"/>
      <c r="E1192" s="17"/>
      <c r="F1192" s="18" t="str">
        <f>IF($B1192="","",IF(COUNTIFS(Batches!$A:$A,$B1192,Batches!$B:$B,$C1192)=0,"Batch not found","OK"))</f>
        <v/>
      </c>
    </row>
    <row r="1193" spans="1:6" x14ac:dyDescent="0.3">
      <c r="A1193" s="20"/>
      <c r="B1193" s="17"/>
      <c r="C1193" s="17"/>
      <c r="D1193" s="17"/>
      <c r="E1193" s="17"/>
      <c r="F1193" s="18" t="str">
        <f>IF($B1193="","",IF(COUNTIFS(Batches!$A:$A,$B1193,Batches!$B:$B,$C1193)=0,"Batch not found","OK"))</f>
        <v/>
      </c>
    </row>
    <row r="1194" spans="1:6" x14ac:dyDescent="0.3">
      <c r="A1194" s="20"/>
      <c r="B1194" s="17"/>
      <c r="C1194" s="17"/>
      <c r="D1194" s="17"/>
      <c r="E1194" s="17"/>
      <c r="F1194" s="18" t="str">
        <f>IF($B1194="","",IF(COUNTIFS(Batches!$A:$A,$B1194,Batches!$B:$B,$C1194)=0,"Batch not found","OK"))</f>
        <v/>
      </c>
    </row>
    <row r="1195" spans="1:6" x14ac:dyDescent="0.3">
      <c r="A1195" s="20"/>
      <c r="B1195" s="17"/>
      <c r="C1195" s="17"/>
      <c r="D1195" s="17"/>
      <c r="E1195" s="17"/>
      <c r="F1195" s="18" t="str">
        <f>IF($B1195="","",IF(COUNTIFS(Batches!$A:$A,$B1195,Batches!$B:$B,$C1195)=0,"Batch not found","OK"))</f>
        <v/>
      </c>
    </row>
    <row r="1196" spans="1:6" x14ac:dyDescent="0.3">
      <c r="A1196" s="20"/>
      <c r="B1196" s="17"/>
      <c r="C1196" s="17"/>
      <c r="D1196" s="17"/>
      <c r="E1196" s="17"/>
      <c r="F1196" s="18" t="str">
        <f>IF($B1196="","",IF(COUNTIFS(Batches!$A:$A,$B1196,Batches!$B:$B,$C1196)=0,"Batch not found","OK"))</f>
        <v/>
      </c>
    </row>
    <row r="1197" spans="1:6" x14ac:dyDescent="0.3">
      <c r="A1197" s="20"/>
      <c r="B1197" s="17"/>
      <c r="C1197" s="17"/>
      <c r="D1197" s="17"/>
      <c r="E1197" s="17"/>
      <c r="F1197" s="18" t="str">
        <f>IF($B1197="","",IF(COUNTIFS(Batches!$A:$A,$B1197,Batches!$B:$B,$C1197)=0,"Batch not found","OK"))</f>
        <v/>
      </c>
    </row>
    <row r="1198" spans="1:6" x14ac:dyDescent="0.3">
      <c r="A1198" s="20"/>
      <c r="B1198" s="17"/>
      <c r="C1198" s="17"/>
      <c r="D1198" s="17"/>
      <c r="E1198" s="17"/>
      <c r="F1198" s="18" t="str">
        <f>IF($B1198="","",IF(COUNTIFS(Batches!$A:$A,$B1198,Batches!$B:$B,$C1198)=0,"Batch not found","OK"))</f>
        <v/>
      </c>
    </row>
    <row r="1199" spans="1:6" x14ac:dyDescent="0.3">
      <c r="A1199" s="20"/>
      <c r="B1199" s="17"/>
      <c r="C1199" s="17"/>
      <c r="D1199" s="17"/>
      <c r="E1199" s="17"/>
      <c r="F1199" s="18" t="str">
        <f>IF($B1199="","",IF(COUNTIFS(Batches!$A:$A,$B1199,Batches!$B:$B,$C1199)=0,"Batch not found","OK"))</f>
        <v/>
      </c>
    </row>
    <row r="1200" spans="1:6" x14ac:dyDescent="0.3">
      <c r="A1200" s="20"/>
      <c r="B1200" s="17"/>
      <c r="C1200" s="17"/>
      <c r="D1200" s="17"/>
      <c r="E1200" s="17"/>
      <c r="F1200" s="18" t="str">
        <f>IF($B1200="","",IF(COUNTIFS(Batches!$A:$A,$B1200,Batches!$B:$B,$C1200)=0,"Batch not found","OK"))</f>
        <v/>
      </c>
    </row>
    <row r="1201" spans="1:6" x14ac:dyDescent="0.3">
      <c r="A1201" s="20"/>
      <c r="B1201" s="17"/>
      <c r="C1201" s="17"/>
      <c r="D1201" s="17"/>
      <c r="E1201" s="17"/>
      <c r="F1201" s="18" t="str">
        <f>IF($B1201="","",IF(COUNTIFS(Batches!$A:$A,$B1201,Batches!$B:$B,$C1201)=0,"Batch not found","OK"))</f>
        <v/>
      </c>
    </row>
    <row r="1202" spans="1:6" x14ac:dyDescent="0.3">
      <c r="A1202" s="20"/>
      <c r="B1202" s="17"/>
      <c r="C1202" s="17"/>
      <c r="D1202" s="17"/>
      <c r="E1202" s="17"/>
      <c r="F1202" s="18" t="str">
        <f>IF($B1202="","",IF(COUNTIFS(Batches!$A:$A,$B1202,Batches!$B:$B,$C1202)=0,"Batch not found","OK"))</f>
        <v/>
      </c>
    </row>
    <row r="1203" spans="1:6" x14ac:dyDescent="0.3">
      <c r="A1203" s="20"/>
      <c r="B1203" s="17"/>
      <c r="C1203" s="17"/>
      <c r="D1203" s="17"/>
      <c r="E1203" s="17"/>
      <c r="F1203" s="18" t="str">
        <f>IF($B1203="","",IF(COUNTIFS(Batches!$A:$A,$B1203,Batches!$B:$B,$C1203)=0,"Batch not found","OK"))</f>
        <v/>
      </c>
    </row>
    <row r="1204" spans="1:6" x14ac:dyDescent="0.3">
      <c r="A1204" s="20"/>
      <c r="B1204" s="17"/>
      <c r="C1204" s="17"/>
      <c r="D1204" s="17"/>
      <c r="E1204" s="17"/>
      <c r="F1204" s="18" t="str">
        <f>IF($B1204="","",IF(COUNTIFS(Batches!$A:$A,$B1204,Batches!$B:$B,$C1204)=0,"Batch not found","OK"))</f>
        <v/>
      </c>
    </row>
    <row r="1205" spans="1:6" x14ac:dyDescent="0.3">
      <c r="A1205" s="20"/>
      <c r="B1205" s="17"/>
      <c r="C1205" s="17"/>
      <c r="D1205" s="17"/>
      <c r="E1205" s="17"/>
      <c r="F1205" s="18" t="str">
        <f>IF($B1205="","",IF(COUNTIFS(Batches!$A:$A,$B1205,Batches!$B:$B,$C1205)=0,"Batch not found","OK"))</f>
        <v/>
      </c>
    </row>
    <row r="1206" spans="1:6" x14ac:dyDescent="0.3">
      <c r="A1206" s="20"/>
      <c r="B1206" s="17"/>
      <c r="C1206" s="17"/>
      <c r="D1206" s="17"/>
      <c r="E1206" s="17"/>
      <c r="F1206" s="18" t="str">
        <f>IF($B1206="","",IF(COUNTIFS(Batches!$A:$A,$B1206,Batches!$B:$B,$C1206)=0,"Batch not found","OK"))</f>
        <v/>
      </c>
    </row>
    <row r="1207" spans="1:6" x14ac:dyDescent="0.3">
      <c r="A1207" s="20"/>
      <c r="B1207" s="17"/>
      <c r="C1207" s="17"/>
      <c r="D1207" s="17"/>
      <c r="E1207" s="17"/>
      <c r="F1207" s="18" t="str">
        <f>IF($B1207="","",IF(COUNTIFS(Batches!$A:$A,$B1207,Batches!$B:$B,$C1207)=0,"Batch not found","OK"))</f>
        <v/>
      </c>
    </row>
    <row r="1208" spans="1:6" x14ac:dyDescent="0.3">
      <c r="A1208" s="20"/>
      <c r="B1208" s="17"/>
      <c r="C1208" s="17"/>
      <c r="D1208" s="17"/>
      <c r="E1208" s="17"/>
      <c r="F1208" s="18" t="str">
        <f>IF($B1208="","",IF(COUNTIFS(Batches!$A:$A,$B1208,Batches!$B:$B,$C1208)=0,"Batch not found","OK"))</f>
        <v/>
      </c>
    </row>
    <row r="1209" spans="1:6" x14ac:dyDescent="0.3">
      <c r="A1209" s="20"/>
      <c r="B1209" s="17"/>
      <c r="C1209" s="17"/>
      <c r="D1209" s="17"/>
      <c r="E1209" s="17"/>
      <c r="F1209" s="18" t="str">
        <f>IF($B1209="","",IF(COUNTIFS(Batches!$A:$A,$B1209,Batches!$B:$B,$C1209)=0,"Batch not found","OK"))</f>
        <v/>
      </c>
    </row>
    <row r="1210" spans="1:6" x14ac:dyDescent="0.3">
      <c r="A1210" s="20"/>
      <c r="B1210" s="17"/>
      <c r="C1210" s="17"/>
      <c r="D1210" s="17"/>
      <c r="E1210" s="17"/>
      <c r="F1210" s="18" t="str">
        <f>IF($B1210="","",IF(COUNTIFS(Batches!$A:$A,$B1210,Batches!$B:$B,$C1210)=0,"Batch not found","OK"))</f>
        <v/>
      </c>
    </row>
    <row r="1211" spans="1:6" x14ac:dyDescent="0.3">
      <c r="A1211" s="20"/>
      <c r="B1211" s="17"/>
      <c r="C1211" s="17"/>
      <c r="D1211" s="17"/>
      <c r="E1211" s="17"/>
      <c r="F1211" s="18" t="str">
        <f>IF($B1211="","",IF(COUNTIFS(Batches!$A:$A,$B1211,Batches!$B:$B,$C1211)=0,"Batch not found","OK"))</f>
        <v/>
      </c>
    </row>
    <row r="1212" spans="1:6" x14ac:dyDescent="0.3">
      <c r="A1212" s="20"/>
      <c r="B1212" s="17"/>
      <c r="C1212" s="17"/>
      <c r="D1212" s="17"/>
      <c r="E1212" s="17"/>
      <c r="F1212" s="18" t="str">
        <f>IF($B1212="","",IF(COUNTIFS(Batches!$A:$A,$B1212,Batches!$B:$B,$C1212)=0,"Batch not found","OK"))</f>
        <v/>
      </c>
    </row>
    <row r="1213" spans="1:6" x14ac:dyDescent="0.3">
      <c r="A1213" s="20"/>
      <c r="B1213" s="17"/>
      <c r="C1213" s="17"/>
      <c r="D1213" s="17"/>
      <c r="E1213" s="17"/>
      <c r="F1213" s="18" t="str">
        <f>IF($B1213="","",IF(COUNTIFS(Batches!$A:$A,$B1213,Batches!$B:$B,$C1213)=0,"Batch not found","OK"))</f>
        <v/>
      </c>
    </row>
    <row r="1214" spans="1:6" x14ac:dyDescent="0.3">
      <c r="A1214" s="20"/>
      <c r="B1214" s="17"/>
      <c r="C1214" s="17"/>
      <c r="D1214" s="17"/>
      <c r="E1214" s="17"/>
      <c r="F1214" s="18" t="str">
        <f>IF($B1214="","",IF(COUNTIFS(Batches!$A:$A,$B1214,Batches!$B:$B,$C1214)=0,"Batch not found","OK"))</f>
        <v/>
      </c>
    </row>
    <row r="1215" spans="1:6" x14ac:dyDescent="0.3">
      <c r="A1215" s="20"/>
      <c r="B1215" s="17"/>
      <c r="C1215" s="17"/>
      <c r="D1215" s="17"/>
      <c r="E1215" s="17"/>
      <c r="F1215" s="18" t="str">
        <f>IF($B1215="","",IF(COUNTIFS(Batches!$A:$A,$B1215,Batches!$B:$B,$C1215)=0,"Batch not found","OK"))</f>
        <v/>
      </c>
    </row>
    <row r="1216" spans="1:6" x14ac:dyDescent="0.3">
      <c r="A1216" s="20"/>
      <c r="B1216" s="17"/>
      <c r="C1216" s="17"/>
      <c r="D1216" s="17"/>
      <c r="E1216" s="17"/>
      <c r="F1216" s="18" t="str">
        <f>IF($B1216="","",IF(COUNTIFS(Batches!$A:$A,$B1216,Batches!$B:$B,$C1216)=0,"Batch not found","OK"))</f>
        <v/>
      </c>
    </row>
    <row r="1217" spans="1:6" x14ac:dyDescent="0.3">
      <c r="A1217" s="20"/>
      <c r="B1217" s="17"/>
      <c r="C1217" s="17"/>
      <c r="D1217" s="17"/>
      <c r="E1217" s="17"/>
      <c r="F1217" s="18" t="str">
        <f>IF($B1217="","",IF(COUNTIFS(Batches!$A:$A,$B1217,Batches!$B:$B,$C1217)=0,"Batch not found","OK"))</f>
        <v/>
      </c>
    </row>
    <row r="1218" spans="1:6" x14ac:dyDescent="0.3">
      <c r="A1218" s="20"/>
      <c r="B1218" s="17"/>
      <c r="C1218" s="17"/>
      <c r="D1218" s="17"/>
      <c r="E1218" s="17"/>
      <c r="F1218" s="18" t="str">
        <f>IF($B1218="","",IF(COUNTIFS(Batches!$A:$A,$B1218,Batches!$B:$B,$C1218)=0,"Batch not found","OK"))</f>
        <v/>
      </c>
    </row>
    <row r="1219" spans="1:6" x14ac:dyDescent="0.3">
      <c r="A1219" s="20"/>
      <c r="B1219" s="17"/>
      <c r="C1219" s="17"/>
      <c r="D1219" s="17"/>
      <c r="E1219" s="17"/>
      <c r="F1219" s="18" t="str">
        <f>IF($B1219="","",IF(COUNTIFS(Batches!$A:$A,$B1219,Batches!$B:$B,$C1219)=0,"Batch not found","OK"))</f>
        <v/>
      </c>
    </row>
    <row r="1220" spans="1:6" x14ac:dyDescent="0.3">
      <c r="A1220" s="20"/>
      <c r="B1220" s="17"/>
      <c r="C1220" s="17"/>
      <c r="D1220" s="17"/>
      <c r="E1220" s="17"/>
      <c r="F1220" s="18" t="str">
        <f>IF($B1220="","",IF(COUNTIFS(Batches!$A:$A,$B1220,Batches!$B:$B,$C1220)=0,"Batch not found","OK"))</f>
        <v/>
      </c>
    </row>
    <row r="1221" spans="1:6" x14ac:dyDescent="0.3">
      <c r="A1221" s="20"/>
      <c r="B1221" s="17"/>
      <c r="C1221" s="17"/>
      <c r="D1221" s="17"/>
      <c r="E1221" s="17"/>
      <c r="F1221" s="18" t="str">
        <f>IF($B1221="","",IF(COUNTIFS(Batches!$A:$A,$B1221,Batches!$B:$B,$C1221)=0,"Batch not found","OK"))</f>
        <v/>
      </c>
    </row>
    <row r="1222" spans="1:6" x14ac:dyDescent="0.3">
      <c r="A1222" s="20"/>
      <c r="B1222" s="17"/>
      <c r="C1222" s="17"/>
      <c r="D1222" s="17"/>
      <c r="E1222" s="17"/>
      <c r="F1222" s="18" t="str">
        <f>IF($B1222="","",IF(COUNTIFS(Batches!$A:$A,$B1222,Batches!$B:$B,$C1222)=0,"Batch not found","OK"))</f>
        <v/>
      </c>
    </row>
    <row r="1223" spans="1:6" x14ac:dyDescent="0.3">
      <c r="A1223" s="20"/>
      <c r="B1223" s="17"/>
      <c r="C1223" s="17"/>
      <c r="D1223" s="17"/>
      <c r="E1223" s="17"/>
      <c r="F1223" s="18" t="str">
        <f>IF($B1223="","",IF(COUNTIFS(Batches!$A:$A,$B1223,Batches!$B:$B,$C1223)=0,"Batch not found","OK"))</f>
        <v/>
      </c>
    </row>
    <row r="1224" spans="1:6" x14ac:dyDescent="0.3">
      <c r="A1224" s="20"/>
      <c r="B1224" s="17"/>
      <c r="C1224" s="17"/>
      <c r="D1224" s="17"/>
      <c r="E1224" s="17"/>
      <c r="F1224" s="18" t="str">
        <f>IF($B1224="","",IF(COUNTIFS(Batches!$A:$A,$B1224,Batches!$B:$B,$C1224)=0,"Batch not found","OK"))</f>
        <v/>
      </c>
    </row>
    <row r="1225" spans="1:6" x14ac:dyDescent="0.3">
      <c r="A1225" s="20"/>
      <c r="B1225" s="17"/>
      <c r="C1225" s="17"/>
      <c r="D1225" s="17"/>
      <c r="E1225" s="17"/>
      <c r="F1225" s="18" t="str">
        <f>IF($B1225="","",IF(COUNTIFS(Batches!$A:$A,$B1225,Batches!$B:$B,$C1225)=0,"Batch not found","OK"))</f>
        <v/>
      </c>
    </row>
    <row r="1226" spans="1:6" x14ac:dyDescent="0.3">
      <c r="A1226" s="20"/>
      <c r="B1226" s="17"/>
      <c r="C1226" s="17"/>
      <c r="D1226" s="17"/>
      <c r="E1226" s="17"/>
      <c r="F1226" s="18" t="str">
        <f>IF($B1226="","",IF(COUNTIFS(Batches!$A:$A,$B1226,Batches!$B:$B,$C1226)=0,"Batch not found","OK"))</f>
        <v/>
      </c>
    </row>
    <row r="1227" spans="1:6" x14ac:dyDescent="0.3">
      <c r="A1227" s="20"/>
      <c r="B1227" s="17"/>
      <c r="C1227" s="17"/>
      <c r="D1227" s="17"/>
      <c r="E1227" s="17"/>
      <c r="F1227" s="18" t="str">
        <f>IF($B1227="","",IF(COUNTIFS(Batches!$A:$A,$B1227,Batches!$B:$B,$C1227)=0,"Batch not found","OK"))</f>
        <v/>
      </c>
    </row>
    <row r="1228" spans="1:6" x14ac:dyDescent="0.3">
      <c r="A1228" s="20"/>
      <c r="B1228" s="17"/>
      <c r="C1228" s="17"/>
      <c r="D1228" s="17"/>
      <c r="E1228" s="17"/>
      <c r="F1228" s="18" t="str">
        <f>IF($B1228="","",IF(COUNTIFS(Batches!$A:$A,$B1228,Batches!$B:$B,$C1228)=0,"Batch not found","OK"))</f>
        <v/>
      </c>
    </row>
    <row r="1229" spans="1:6" x14ac:dyDescent="0.3">
      <c r="A1229" s="20"/>
      <c r="B1229" s="17"/>
      <c r="C1229" s="17"/>
      <c r="D1229" s="17"/>
      <c r="E1229" s="17"/>
      <c r="F1229" s="18" t="str">
        <f>IF($B1229="","",IF(COUNTIFS(Batches!$A:$A,$B1229,Batches!$B:$B,$C1229)=0,"Batch not found","OK"))</f>
        <v/>
      </c>
    </row>
    <row r="1230" spans="1:6" x14ac:dyDescent="0.3">
      <c r="A1230" s="20"/>
      <c r="B1230" s="17"/>
      <c r="C1230" s="17"/>
      <c r="D1230" s="17"/>
      <c r="E1230" s="17"/>
      <c r="F1230" s="18" t="str">
        <f>IF($B1230="","",IF(COUNTIFS(Batches!$A:$A,$B1230,Batches!$B:$B,$C1230)=0,"Batch not found","OK"))</f>
        <v/>
      </c>
    </row>
    <row r="1231" spans="1:6" x14ac:dyDescent="0.3">
      <c r="A1231" s="20"/>
      <c r="B1231" s="17"/>
      <c r="C1231" s="17"/>
      <c r="D1231" s="17"/>
      <c r="E1231" s="17"/>
      <c r="F1231" s="18" t="str">
        <f>IF($B1231="","",IF(COUNTIFS(Batches!$A:$A,$B1231,Batches!$B:$B,$C1231)=0,"Batch not found","OK"))</f>
        <v/>
      </c>
    </row>
    <row r="1232" spans="1:6" x14ac:dyDescent="0.3">
      <c r="A1232" s="20"/>
      <c r="B1232" s="17"/>
      <c r="C1232" s="17"/>
      <c r="D1232" s="17"/>
      <c r="E1232" s="17"/>
      <c r="F1232" s="18" t="str">
        <f>IF($B1232="","",IF(COUNTIFS(Batches!$A:$A,$B1232,Batches!$B:$B,$C1232)=0,"Batch not found","OK"))</f>
        <v/>
      </c>
    </row>
    <row r="1233" spans="1:6" x14ac:dyDescent="0.3">
      <c r="A1233" s="20"/>
      <c r="B1233" s="17"/>
      <c r="C1233" s="17"/>
      <c r="D1233" s="17"/>
      <c r="E1233" s="17"/>
      <c r="F1233" s="18" t="str">
        <f>IF($B1233="","",IF(COUNTIFS(Batches!$A:$A,$B1233,Batches!$B:$B,$C1233)=0,"Batch not found","OK"))</f>
        <v/>
      </c>
    </row>
    <row r="1234" spans="1:6" x14ac:dyDescent="0.3">
      <c r="A1234" s="20"/>
      <c r="B1234" s="17"/>
      <c r="C1234" s="17"/>
      <c r="D1234" s="17"/>
      <c r="E1234" s="17"/>
      <c r="F1234" s="18" t="str">
        <f>IF($B1234="","",IF(COUNTIFS(Batches!$A:$A,$B1234,Batches!$B:$B,$C1234)=0,"Batch not found","OK"))</f>
        <v/>
      </c>
    </row>
    <row r="1235" spans="1:6" x14ac:dyDescent="0.3">
      <c r="A1235" s="20"/>
      <c r="B1235" s="17"/>
      <c r="C1235" s="17"/>
      <c r="D1235" s="17"/>
      <c r="E1235" s="17"/>
      <c r="F1235" s="18" t="str">
        <f>IF($B1235="","",IF(COUNTIFS(Batches!$A:$A,$B1235,Batches!$B:$B,$C1235)=0,"Batch not found","OK"))</f>
        <v/>
      </c>
    </row>
    <row r="1236" spans="1:6" x14ac:dyDescent="0.3">
      <c r="A1236" s="20"/>
      <c r="B1236" s="17"/>
      <c r="C1236" s="17"/>
      <c r="D1236" s="17"/>
      <c r="E1236" s="17"/>
      <c r="F1236" s="18" t="str">
        <f>IF($B1236="","",IF(COUNTIFS(Batches!$A:$A,$B1236,Batches!$B:$B,$C1236)=0,"Batch not found","OK"))</f>
        <v/>
      </c>
    </row>
    <row r="1237" spans="1:6" x14ac:dyDescent="0.3">
      <c r="A1237" s="20"/>
      <c r="B1237" s="17"/>
      <c r="C1237" s="17"/>
      <c r="D1237" s="17"/>
      <c r="E1237" s="17"/>
      <c r="F1237" s="18" t="str">
        <f>IF($B1237="","",IF(COUNTIFS(Batches!$A:$A,$B1237,Batches!$B:$B,$C1237)=0,"Batch not found","OK"))</f>
        <v/>
      </c>
    </row>
    <row r="1238" spans="1:6" x14ac:dyDescent="0.3">
      <c r="A1238" s="20"/>
      <c r="B1238" s="17"/>
      <c r="C1238" s="17"/>
      <c r="D1238" s="17"/>
      <c r="E1238" s="17"/>
      <c r="F1238" s="18" t="str">
        <f>IF($B1238="","",IF(COUNTIFS(Batches!$A:$A,$B1238,Batches!$B:$B,$C1238)=0,"Batch not found","OK"))</f>
        <v/>
      </c>
    </row>
    <row r="1239" spans="1:6" x14ac:dyDescent="0.3">
      <c r="A1239" s="20"/>
      <c r="B1239" s="17"/>
      <c r="C1239" s="17"/>
      <c r="D1239" s="17"/>
      <c r="E1239" s="17"/>
      <c r="F1239" s="18" t="str">
        <f>IF($B1239="","",IF(COUNTIFS(Batches!$A:$A,$B1239,Batches!$B:$B,$C1239)=0,"Batch not found","OK"))</f>
        <v/>
      </c>
    </row>
    <row r="1240" spans="1:6" x14ac:dyDescent="0.3">
      <c r="A1240" s="20"/>
      <c r="B1240" s="17"/>
      <c r="C1240" s="17"/>
      <c r="D1240" s="17"/>
      <c r="E1240" s="17"/>
      <c r="F1240" s="18" t="str">
        <f>IF($B1240="","",IF(COUNTIFS(Batches!$A:$A,$B1240,Batches!$B:$B,$C1240)=0,"Batch not found","OK"))</f>
        <v/>
      </c>
    </row>
    <row r="1241" spans="1:6" x14ac:dyDescent="0.3">
      <c r="A1241" s="20"/>
      <c r="B1241" s="17"/>
      <c r="C1241" s="17"/>
      <c r="D1241" s="17"/>
      <c r="E1241" s="17"/>
      <c r="F1241" s="18" t="str">
        <f>IF($B1241="","",IF(COUNTIFS(Batches!$A:$A,$B1241,Batches!$B:$B,$C1241)=0,"Batch not found","OK"))</f>
        <v/>
      </c>
    </row>
    <row r="1242" spans="1:6" x14ac:dyDescent="0.3">
      <c r="A1242" s="20"/>
      <c r="B1242" s="17"/>
      <c r="C1242" s="17"/>
      <c r="D1242" s="17"/>
      <c r="E1242" s="17"/>
      <c r="F1242" s="18" t="str">
        <f>IF($B1242="","",IF(COUNTIFS(Batches!$A:$A,$B1242,Batches!$B:$B,$C1242)=0,"Batch not found","OK"))</f>
        <v/>
      </c>
    </row>
    <row r="1243" spans="1:6" x14ac:dyDescent="0.3">
      <c r="A1243" s="20"/>
      <c r="B1243" s="17"/>
      <c r="C1243" s="17"/>
      <c r="D1243" s="17"/>
      <c r="E1243" s="17"/>
      <c r="F1243" s="18" t="str">
        <f>IF($B1243="","",IF(COUNTIFS(Batches!$A:$A,$B1243,Batches!$B:$B,$C1243)=0,"Batch not found","OK"))</f>
        <v/>
      </c>
    </row>
    <row r="1244" spans="1:6" x14ac:dyDescent="0.3">
      <c r="A1244" s="20"/>
      <c r="B1244" s="17"/>
      <c r="C1244" s="17"/>
      <c r="D1244" s="17"/>
      <c r="E1244" s="17"/>
      <c r="F1244" s="18" t="str">
        <f>IF($B1244="","",IF(COUNTIFS(Batches!$A:$A,$B1244,Batches!$B:$B,$C1244)=0,"Batch not found","OK"))</f>
        <v/>
      </c>
    </row>
    <row r="1245" spans="1:6" x14ac:dyDescent="0.3">
      <c r="A1245" s="20"/>
      <c r="B1245" s="17"/>
      <c r="C1245" s="17"/>
      <c r="D1245" s="17"/>
      <c r="E1245" s="17"/>
      <c r="F1245" s="18" t="str">
        <f>IF($B1245="","",IF(COUNTIFS(Batches!$A:$A,$B1245,Batches!$B:$B,$C1245)=0,"Batch not found","OK"))</f>
        <v/>
      </c>
    </row>
    <row r="1246" spans="1:6" x14ac:dyDescent="0.3">
      <c r="A1246" s="20"/>
      <c r="B1246" s="17"/>
      <c r="C1246" s="17"/>
      <c r="D1246" s="17"/>
      <c r="E1246" s="17"/>
      <c r="F1246" s="18" t="str">
        <f>IF($B1246="","",IF(COUNTIFS(Batches!$A:$A,$B1246,Batches!$B:$B,$C1246)=0,"Batch not found","OK"))</f>
        <v/>
      </c>
    </row>
    <row r="1247" spans="1:6" x14ac:dyDescent="0.3">
      <c r="A1247" s="20"/>
      <c r="B1247" s="17"/>
      <c r="C1247" s="17"/>
      <c r="D1247" s="17"/>
      <c r="E1247" s="17"/>
      <c r="F1247" s="18" t="str">
        <f>IF($B1247="","",IF(COUNTIFS(Batches!$A:$A,$B1247,Batches!$B:$B,$C1247)=0,"Batch not found","OK"))</f>
        <v/>
      </c>
    </row>
    <row r="1248" spans="1:6" x14ac:dyDescent="0.3">
      <c r="A1248" s="20"/>
      <c r="B1248" s="17"/>
      <c r="C1248" s="17"/>
      <c r="D1248" s="17"/>
      <c r="E1248" s="17"/>
      <c r="F1248" s="18" t="str">
        <f>IF($B1248="","",IF(COUNTIFS(Batches!$A:$A,$B1248,Batches!$B:$B,$C1248)=0,"Batch not found","OK"))</f>
        <v/>
      </c>
    </row>
    <row r="1249" spans="1:6" x14ac:dyDescent="0.3">
      <c r="A1249" s="20"/>
      <c r="B1249" s="17"/>
      <c r="C1249" s="17"/>
      <c r="D1249" s="17"/>
      <c r="E1249" s="17"/>
      <c r="F1249" s="18" t="str">
        <f>IF($B1249="","",IF(COUNTIFS(Batches!$A:$A,$B1249,Batches!$B:$B,$C1249)=0,"Batch not found","OK"))</f>
        <v/>
      </c>
    </row>
    <row r="1250" spans="1:6" x14ac:dyDescent="0.3">
      <c r="A1250" s="20"/>
      <c r="B1250" s="17"/>
      <c r="C1250" s="17"/>
      <c r="D1250" s="17"/>
      <c r="E1250" s="17"/>
      <c r="F1250" s="18" t="str">
        <f>IF($B1250="","",IF(COUNTIFS(Batches!$A:$A,$B1250,Batches!$B:$B,$C1250)=0,"Batch not found","OK"))</f>
        <v/>
      </c>
    </row>
    <row r="1251" spans="1:6" x14ac:dyDescent="0.3">
      <c r="A1251" s="20"/>
      <c r="B1251" s="17"/>
      <c r="C1251" s="17"/>
      <c r="D1251" s="17"/>
      <c r="E1251" s="17"/>
      <c r="F1251" s="18" t="str">
        <f>IF($B1251="","",IF(COUNTIFS(Batches!$A:$A,$B1251,Batches!$B:$B,$C1251)=0,"Batch not found","OK"))</f>
        <v/>
      </c>
    </row>
    <row r="1252" spans="1:6" x14ac:dyDescent="0.3">
      <c r="A1252" s="20"/>
      <c r="B1252" s="17"/>
      <c r="C1252" s="17"/>
      <c r="D1252" s="17"/>
      <c r="E1252" s="17"/>
      <c r="F1252" s="18" t="str">
        <f>IF($B1252="","",IF(COUNTIFS(Batches!$A:$A,$B1252,Batches!$B:$B,$C1252)=0,"Batch not found","OK"))</f>
        <v/>
      </c>
    </row>
    <row r="1253" spans="1:6" x14ac:dyDescent="0.3">
      <c r="A1253" s="20"/>
      <c r="B1253" s="17"/>
      <c r="C1253" s="17"/>
      <c r="D1253" s="17"/>
      <c r="E1253" s="17"/>
      <c r="F1253" s="18" t="str">
        <f>IF($B1253="","",IF(COUNTIFS(Batches!$A:$A,$B1253,Batches!$B:$B,$C1253)=0,"Batch not found","OK"))</f>
        <v/>
      </c>
    </row>
    <row r="1254" spans="1:6" x14ac:dyDescent="0.3">
      <c r="A1254" s="20"/>
      <c r="B1254" s="17"/>
      <c r="C1254" s="17"/>
      <c r="D1254" s="17"/>
      <c r="E1254" s="17"/>
      <c r="F1254" s="18" t="str">
        <f>IF($B1254="","",IF(COUNTIFS(Batches!$A:$A,$B1254,Batches!$B:$B,$C1254)=0,"Batch not found","OK"))</f>
        <v/>
      </c>
    </row>
    <row r="1255" spans="1:6" x14ac:dyDescent="0.3">
      <c r="A1255" s="20"/>
      <c r="B1255" s="17"/>
      <c r="C1255" s="17"/>
      <c r="D1255" s="17"/>
      <c r="E1255" s="17"/>
      <c r="F1255" s="18" t="str">
        <f>IF($B1255="","",IF(COUNTIFS(Batches!$A:$A,$B1255,Batches!$B:$B,$C1255)=0,"Batch not found","OK"))</f>
        <v/>
      </c>
    </row>
    <row r="1256" spans="1:6" x14ac:dyDescent="0.3">
      <c r="A1256" s="20"/>
      <c r="B1256" s="17"/>
      <c r="C1256" s="17"/>
      <c r="D1256" s="17"/>
      <c r="E1256" s="17"/>
      <c r="F1256" s="18" t="str">
        <f>IF($B1256="","",IF(COUNTIFS(Batches!$A:$A,$B1256,Batches!$B:$B,$C1256)=0,"Batch not found","OK"))</f>
        <v/>
      </c>
    </row>
    <row r="1257" spans="1:6" x14ac:dyDescent="0.3">
      <c r="A1257" s="20"/>
      <c r="B1257" s="17"/>
      <c r="C1257" s="17"/>
      <c r="D1257" s="17"/>
      <c r="E1257" s="17"/>
      <c r="F1257" s="18" t="str">
        <f>IF($B1257="","",IF(COUNTIFS(Batches!$A:$A,$B1257,Batches!$B:$B,$C1257)=0,"Batch not found","OK"))</f>
        <v/>
      </c>
    </row>
    <row r="1258" spans="1:6" x14ac:dyDescent="0.3">
      <c r="A1258" s="20"/>
      <c r="B1258" s="17"/>
      <c r="C1258" s="17"/>
      <c r="D1258" s="17"/>
      <c r="E1258" s="17"/>
      <c r="F1258" s="18" t="str">
        <f>IF($B1258="","",IF(COUNTIFS(Batches!$A:$A,$B1258,Batches!$B:$B,$C1258)=0,"Batch not found","OK"))</f>
        <v/>
      </c>
    </row>
    <row r="1259" spans="1:6" x14ac:dyDescent="0.3">
      <c r="A1259" s="20"/>
      <c r="B1259" s="17"/>
      <c r="C1259" s="17"/>
      <c r="D1259" s="17"/>
      <c r="E1259" s="17"/>
      <c r="F1259" s="18" t="str">
        <f>IF($B1259="","",IF(COUNTIFS(Batches!$A:$A,$B1259,Batches!$B:$B,$C1259)=0,"Batch not found","OK"))</f>
        <v/>
      </c>
    </row>
    <row r="1260" spans="1:6" x14ac:dyDescent="0.3">
      <c r="A1260" s="20"/>
      <c r="B1260" s="17"/>
      <c r="C1260" s="17"/>
      <c r="D1260" s="17"/>
      <c r="E1260" s="17"/>
      <c r="F1260" s="18" t="str">
        <f>IF($B1260="","",IF(COUNTIFS(Batches!$A:$A,$B1260,Batches!$B:$B,$C1260)=0,"Batch not found","OK"))</f>
        <v/>
      </c>
    </row>
    <row r="1261" spans="1:6" x14ac:dyDescent="0.3">
      <c r="A1261" s="20"/>
      <c r="B1261" s="17"/>
      <c r="C1261" s="17"/>
      <c r="D1261" s="17"/>
      <c r="E1261" s="17"/>
      <c r="F1261" s="18" t="str">
        <f>IF($B1261="","",IF(COUNTIFS(Batches!$A:$A,$B1261,Batches!$B:$B,$C1261)=0,"Batch not found","OK"))</f>
        <v/>
      </c>
    </row>
    <row r="1262" spans="1:6" x14ac:dyDescent="0.3">
      <c r="A1262" s="20"/>
      <c r="B1262" s="17"/>
      <c r="C1262" s="17"/>
      <c r="D1262" s="17"/>
      <c r="E1262" s="17"/>
      <c r="F1262" s="18" t="str">
        <f>IF($B1262="","",IF(COUNTIFS(Batches!$A:$A,$B1262,Batches!$B:$B,$C1262)=0,"Batch not found","OK"))</f>
        <v/>
      </c>
    </row>
    <row r="1263" spans="1:6" x14ac:dyDescent="0.3">
      <c r="A1263" s="20"/>
      <c r="B1263" s="17"/>
      <c r="C1263" s="17"/>
      <c r="D1263" s="17"/>
      <c r="E1263" s="17"/>
      <c r="F1263" s="18" t="str">
        <f>IF($B1263="","",IF(COUNTIFS(Batches!$A:$A,$B1263,Batches!$B:$B,$C1263)=0,"Batch not found","OK"))</f>
        <v/>
      </c>
    </row>
    <row r="1264" spans="1:6" x14ac:dyDescent="0.3">
      <c r="A1264" s="20"/>
      <c r="B1264" s="17"/>
      <c r="C1264" s="17"/>
      <c r="D1264" s="17"/>
      <c r="E1264" s="17"/>
      <c r="F1264" s="18" t="str">
        <f>IF($B1264="","",IF(COUNTIFS(Batches!$A:$A,$B1264,Batches!$B:$B,$C1264)=0,"Batch not found","OK"))</f>
        <v/>
      </c>
    </row>
    <row r="1265" spans="1:6" x14ac:dyDescent="0.3">
      <c r="A1265" s="20"/>
      <c r="B1265" s="17"/>
      <c r="C1265" s="17"/>
      <c r="D1265" s="17"/>
      <c r="E1265" s="17"/>
      <c r="F1265" s="18" t="str">
        <f>IF($B1265="","",IF(COUNTIFS(Batches!$A:$A,$B1265,Batches!$B:$B,$C1265)=0,"Batch not found","OK"))</f>
        <v/>
      </c>
    </row>
    <row r="1266" spans="1:6" x14ac:dyDescent="0.3">
      <c r="A1266" s="20"/>
      <c r="B1266" s="17"/>
      <c r="C1266" s="17"/>
      <c r="D1266" s="17"/>
      <c r="E1266" s="17"/>
      <c r="F1266" s="18" t="str">
        <f>IF($B1266="","",IF(COUNTIFS(Batches!$A:$A,$B1266,Batches!$B:$B,$C1266)=0,"Batch not found","OK"))</f>
        <v/>
      </c>
    </row>
    <row r="1267" spans="1:6" x14ac:dyDescent="0.3">
      <c r="A1267" s="20"/>
      <c r="B1267" s="17"/>
      <c r="C1267" s="17"/>
      <c r="D1267" s="17"/>
      <c r="E1267" s="17"/>
      <c r="F1267" s="18" t="str">
        <f>IF($B1267="","",IF(COUNTIFS(Batches!$A:$A,$B1267,Batches!$B:$B,$C1267)=0,"Batch not found","OK"))</f>
        <v/>
      </c>
    </row>
    <row r="1268" spans="1:6" x14ac:dyDescent="0.3">
      <c r="A1268" s="20"/>
      <c r="B1268" s="17"/>
      <c r="C1268" s="17"/>
      <c r="D1268" s="17"/>
      <c r="E1268" s="17"/>
      <c r="F1268" s="18" t="str">
        <f>IF($B1268="","",IF(COUNTIFS(Batches!$A:$A,$B1268,Batches!$B:$B,$C1268)=0,"Batch not found","OK"))</f>
        <v/>
      </c>
    </row>
    <row r="1269" spans="1:6" x14ac:dyDescent="0.3">
      <c r="A1269" s="20"/>
      <c r="B1269" s="17"/>
      <c r="C1269" s="17"/>
      <c r="D1269" s="17"/>
      <c r="E1269" s="17"/>
      <c r="F1269" s="18" t="str">
        <f>IF($B1269="","",IF(COUNTIFS(Batches!$A:$A,$B1269,Batches!$B:$B,$C1269)=0,"Batch not found","OK"))</f>
        <v/>
      </c>
    </row>
    <row r="1270" spans="1:6" x14ac:dyDescent="0.3">
      <c r="A1270" s="20"/>
      <c r="B1270" s="17"/>
      <c r="C1270" s="17"/>
      <c r="D1270" s="17"/>
      <c r="E1270" s="17"/>
      <c r="F1270" s="18" t="str">
        <f>IF($B1270="","",IF(COUNTIFS(Batches!$A:$A,$B1270,Batches!$B:$B,$C1270)=0,"Batch not found","OK"))</f>
        <v/>
      </c>
    </row>
    <row r="1271" spans="1:6" x14ac:dyDescent="0.3">
      <c r="A1271" s="20"/>
      <c r="B1271" s="17"/>
      <c r="C1271" s="17"/>
      <c r="D1271" s="17"/>
      <c r="E1271" s="17"/>
      <c r="F1271" s="18" t="str">
        <f>IF($B1271="","",IF(COUNTIFS(Batches!$A:$A,$B1271,Batches!$B:$B,$C1271)=0,"Batch not found","OK"))</f>
        <v/>
      </c>
    </row>
    <row r="1272" spans="1:6" x14ac:dyDescent="0.3">
      <c r="A1272" s="20"/>
      <c r="B1272" s="17"/>
      <c r="C1272" s="17"/>
      <c r="D1272" s="17"/>
      <c r="E1272" s="17"/>
      <c r="F1272" s="18" t="str">
        <f>IF($B1272="","",IF(COUNTIFS(Batches!$A:$A,$B1272,Batches!$B:$B,$C1272)=0,"Batch not found","OK"))</f>
        <v/>
      </c>
    </row>
    <row r="1273" spans="1:6" x14ac:dyDescent="0.3">
      <c r="A1273" s="20"/>
      <c r="B1273" s="17"/>
      <c r="C1273" s="17"/>
      <c r="D1273" s="17"/>
      <c r="E1273" s="17"/>
      <c r="F1273" s="18" t="str">
        <f>IF($B1273="","",IF(COUNTIFS(Batches!$A:$A,$B1273,Batches!$B:$B,$C1273)=0,"Batch not found","OK"))</f>
        <v/>
      </c>
    </row>
    <row r="1274" spans="1:6" x14ac:dyDescent="0.3">
      <c r="A1274" s="20"/>
      <c r="B1274" s="17"/>
      <c r="C1274" s="17"/>
      <c r="D1274" s="17"/>
      <c r="E1274" s="17"/>
      <c r="F1274" s="18" t="str">
        <f>IF($B1274="","",IF(COUNTIFS(Batches!$A:$A,$B1274,Batches!$B:$B,$C1274)=0,"Batch not found","OK"))</f>
        <v/>
      </c>
    </row>
    <row r="1275" spans="1:6" x14ac:dyDescent="0.3">
      <c r="A1275" s="20"/>
      <c r="B1275" s="17"/>
      <c r="C1275" s="17"/>
      <c r="D1275" s="17"/>
      <c r="E1275" s="17"/>
      <c r="F1275" s="18" t="str">
        <f>IF($B1275="","",IF(COUNTIFS(Batches!$A:$A,$B1275,Batches!$B:$B,$C1275)=0,"Batch not found","OK"))</f>
        <v/>
      </c>
    </row>
    <row r="1276" spans="1:6" x14ac:dyDescent="0.3">
      <c r="A1276" s="20"/>
      <c r="B1276" s="17"/>
      <c r="C1276" s="17"/>
      <c r="D1276" s="17"/>
      <c r="E1276" s="17"/>
      <c r="F1276" s="18" t="str">
        <f>IF($B1276="","",IF(COUNTIFS(Batches!$A:$A,$B1276,Batches!$B:$B,$C1276)=0,"Batch not found","OK"))</f>
        <v/>
      </c>
    </row>
    <row r="1277" spans="1:6" x14ac:dyDescent="0.3">
      <c r="A1277" s="20"/>
      <c r="B1277" s="17"/>
      <c r="C1277" s="17"/>
      <c r="D1277" s="17"/>
      <c r="E1277" s="17"/>
      <c r="F1277" s="18" t="str">
        <f>IF($B1277="","",IF(COUNTIFS(Batches!$A:$A,$B1277,Batches!$B:$B,$C1277)=0,"Batch not found","OK"))</f>
        <v/>
      </c>
    </row>
    <row r="1278" spans="1:6" x14ac:dyDescent="0.3">
      <c r="A1278" s="20"/>
      <c r="B1278" s="17"/>
      <c r="C1278" s="17"/>
      <c r="D1278" s="17"/>
      <c r="E1278" s="17"/>
      <c r="F1278" s="18" t="str">
        <f>IF($B1278="","",IF(COUNTIFS(Batches!$A:$A,$B1278,Batches!$B:$B,$C1278)=0,"Batch not found","OK"))</f>
        <v/>
      </c>
    </row>
    <row r="1279" spans="1:6" x14ac:dyDescent="0.3">
      <c r="A1279" s="20"/>
      <c r="B1279" s="17"/>
      <c r="C1279" s="17"/>
      <c r="D1279" s="17"/>
      <c r="E1279" s="17"/>
      <c r="F1279" s="18" t="str">
        <f>IF($B1279="","",IF(COUNTIFS(Batches!$A:$A,$B1279,Batches!$B:$B,$C1279)=0,"Batch not found","OK"))</f>
        <v/>
      </c>
    </row>
    <row r="1280" spans="1:6" x14ac:dyDescent="0.3">
      <c r="A1280" s="20"/>
      <c r="B1280" s="17"/>
      <c r="C1280" s="17"/>
      <c r="D1280" s="17"/>
      <c r="E1280" s="17"/>
      <c r="F1280" s="18" t="str">
        <f>IF($B1280="","",IF(COUNTIFS(Batches!$A:$A,$B1280,Batches!$B:$B,$C1280)=0,"Batch not found","OK"))</f>
        <v/>
      </c>
    </row>
    <row r="1281" spans="1:6" x14ac:dyDescent="0.3">
      <c r="A1281" s="20"/>
      <c r="B1281" s="17"/>
      <c r="C1281" s="17"/>
      <c r="D1281" s="17"/>
      <c r="E1281" s="17"/>
      <c r="F1281" s="18" t="str">
        <f>IF($B1281="","",IF(COUNTIFS(Batches!$A:$A,$B1281,Batches!$B:$B,$C1281)=0,"Batch not found","OK"))</f>
        <v/>
      </c>
    </row>
    <row r="1282" spans="1:6" x14ac:dyDescent="0.3">
      <c r="A1282" s="20"/>
      <c r="B1282" s="17"/>
      <c r="C1282" s="17"/>
      <c r="D1282" s="17"/>
      <c r="E1282" s="17"/>
      <c r="F1282" s="18" t="str">
        <f>IF($B1282="","",IF(COUNTIFS(Batches!$A:$A,$B1282,Batches!$B:$B,$C1282)=0,"Batch not found","OK"))</f>
        <v/>
      </c>
    </row>
    <row r="1283" spans="1:6" x14ac:dyDescent="0.3">
      <c r="A1283" s="20"/>
      <c r="B1283" s="17"/>
      <c r="C1283" s="17"/>
      <c r="D1283" s="17"/>
      <c r="E1283" s="17"/>
      <c r="F1283" s="18" t="str">
        <f>IF($B1283="","",IF(COUNTIFS(Batches!$A:$A,$B1283,Batches!$B:$B,$C1283)=0,"Batch not found","OK"))</f>
        <v/>
      </c>
    </row>
    <row r="1284" spans="1:6" x14ac:dyDescent="0.3">
      <c r="A1284" s="20"/>
      <c r="B1284" s="17"/>
      <c r="C1284" s="17"/>
      <c r="D1284" s="17"/>
      <c r="E1284" s="17"/>
      <c r="F1284" s="18" t="str">
        <f>IF($B1284="","",IF(COUNTIFS(Batches!$A:$A,$B1284,Batches!$B:$B,$C1284)=0,"Batch not found","OK"))</f>
        <v/>
      </c>
    </row>
    <row r="1285" spans="1:6" x14ac:dyDescent="0.3">
      <c r="A1285" s="20"/>
      <c r="B1285" s="17"/>
      <c r="C1285" s="17"/>
      <c r="D1285" s="17"/>
      <c r="E1285" s="17"/>
      <c r="F1285" s="18" t="str">
        <f>IF($B1285="","",IF(COUNTIFS(Batches!$A:$A,$B1285,Batches!$B:$B,$C1285)=0,"Batch not found","OK"))</f>
        <v/>
      </c>
    </row>
    <row r="1286" spans="1:6" x14ac:dyDescent="0.3">
      <c r="A1286" s="20"/>
      <c r="B1286" s="17"/>
      <c r="C1286" s="17"/>
      <c r="D1286" s="17"/>
      <c r="E1286" s="17"/>
      <c r="F1286" s="18" t="str">
        <f>IF($B1286="","",IF(COUNTIFS(Batches!$A:$A,$B1286,Batches!$B:$B,$C1286)=0,"Batch not found","OK"))</f>
        <v/>
      </c>
    </row>
    <row r="1287" spans="1:6" x14ac:dyDescent="0.3">
      <c r="A1287" s="20"/>
      <c r="B1287" s="17"/>
      <c r="C1287" s="17"/>
      <c r="D1287" s="17"/>
      <c r="E1287" s="17"/>
      <c r="F1287" s="18" t="str">
        <f>IF($B1287="","",IF(COUNTIFS(Batches!$A:$A,$B1287,Batches!$B:$B,$C1287)=0,"Batch not found","OK"))</f>
        <v/>
      </c>
    </row>
    <row r="1288" spans="1:6" x14ac:dyDescent="0.3">
      <c r="A1288" s="20"/>
      <c r="B1288" s="17"/>
      <c r="C1288" s="17"/>
      <c r="D1288" s="17"/>
      <c r="E1288" s="17"/>
      <c r="F1288" s="18" t="str">
        <f>IF($B1288="","",IF(COUNTIFS(Batches!$A:$A,$B1288,Batches!$B:$B,$C1288)=0,"Batch not found","OK"))</f>
        <v/>
      </c>
    </row>
    <row r="1289" spans="1:6" x14ac:dyDescent="0.3">
      <c r="A1289" s="20"/>
      <c r="B1289" s="17"/>
      <c r="C1289" s="17"/>
      <c r="D1289" s="17"/>
      <c r="E1289" s="17"/>
      <c r="F1289" s="18" t="str">
        <f>IF($B1289="","",IF(COUNTIFS(Batches!$A:$A,$B1289,Batches!$B:$B,$C1289)=0,"Batch not found","OK"))</f>
        <v/>
      </c>
    </row>
    <row r="1290" spans="1:6" x14ac:dyDescent="0.3">
      <c r="A1290" s="20"/>
      <c r="B1290" s="17"/>
      <c r="C1290" s="17"/>
      <c r="D1290" s="17"/>
      <c r="E1290" s="17"/>
      <c r="F1290" s="18" t="str">
        <f>IF($B1290="","",IF(COUNTIFS(Batches!$A:$A,$B1290,Batches!$B:$B,$C1290)=0,"Batch not found","OK"))</f>
        <v/>
      </c>
    </row>
    <row r="1291" spans="1:6" x14ac:dyDescent="0.3">
      <c r="A1291" s="20"/>
      <c r="B1291" s="17"/>
      <c r="C1291" s="17"/>
      <c r="D1291" s="17"/>
      <c r="E1291" s="17"/>
      <c r="F1291" s="18" t="str">
        <f>IF($B1291="","",IF(COUNTIFS(Batches!$A:$A,$B1291,Batches!$B:$B,$C1291)=0,"Batch not found","OK"))</f>
        <v/>
      </c>
    </row>
    <row r="1292" spans="1:6" x14ac:dyDescent="0.3">
      <c r="A1292" s="20"/>
      <c r="B1292" s="17"/>
      <c r="C1292" s="17"/>
      <c r="D1292" s="17"/>
      <c r="E1292" s="17"/>
      <c r="F1292" s="18" t="str">
        <f>IF($B1292="","",IF(COUNTIFS(Batches!$A:$A,$B1292,Batches!$B:$B,$C1292)=0,"Batch not found","OK"))</f>
        <v/>
      </c>
    </row>
    <row r="1293" spans="1:6" x14ac:dyDescent="0.3">
      <c r="A1293" s="20"/>
      <c r="B1293" s="17"/>
      <c r="C1293" s="17"/>
      <c r="D1293" s="17"/>
      <c r="E1293" s="17"/>
      <c r="F1293" s="18" t="str">
        <f>IF($B1293="","",IF(COUNTIFS(Batches!$A:$A,$B1293,Batches!$B:$B,$C1293)=0,"Batch not found","OK"))</f>
        <v/>
      </c>
    </row>
    <row r="1294" spans="1:6" x14ac:dyDescent="0.3">
      <c r="A1294" s="20"/>
      <c r="B1294" s="17"/>
      <c r="C1294" s="17"/>
      <c r="D1294" s="17"/>
      <c r="E1294" s="17"/>
      <c r="F1294" s="18" t="str">
        <f>IF($B1294="","",IF(COUNTIFS(Batches!$A:$A,$B1294,Batches!$B:$B,$C1294)=0,"Batch not found","OK"))</f>
        <v/>
      </c>
    </row>
    <row r="1295" spans="1:6" x14ac:dyDescent="0.3">
      <c r="A1295" s="20"/>
      <c r="B1295" s="17"/>
      <c r="C1295" s="17"/>
      <c r="D1295" s="17"/>
      <c r="E1295" s="17"/>
      <c r="F1295" s="18" t="str">
        <f>IF($B1295="","",IF(COUNTIFS(Batches!$A:$A,$B1295,Batches!$B:$B,$C1295)=0,"Batch not found","OK"))</f>
        <v/>
      </c>
    </row>
    <row r="1296" spans="1:6" x14ac:dyDescent="0.3">
      <c r="A1296" s="20"/>
      <c r="B1296" s="17"/>
      <c r="C1296" s="17"/>
      <c r="D1296" s="17"/>
      <c r="E1296" s="17"/>
      <c r="F1296" s="18" t="str">
        <f>IF($B1296="","",IF(COUNTIFS(Batches!$A:$A,$B1296,Batches!$B:$B,$C1296)=0,"Batch not found","OK"))</f>
        <v/>
      </c>
    </row>
    <row r="1297" spans="1:6" x14ac:dyDescent="0.3">
      <c r="A1297" s="20"/>
      <c r="B1297" s="17"/>
      <c r="C1297" s="17"/>
      <c r="D1297" s="17"/>
      <c r="E1297" s="17"/>
      <c r="F1297" s="18" t="str">
        <f>IF($B1297="","",IF(COUNTIFS(Batches!$A:$A,$B1297,Batches!$B:$B,$C1297)=0,"Batch not found","OK"))</f>
        <v/>
      </c>
    </row>
    <row r="1298" spans="1:6" x14ac:dyDescent="0.3">
      <c r="A1298" s="20"/>
      <c r="B1298" s="17"/>
      <c r="C1298" s="17"/>
      <c r="D1298" s="17"/>
      <c r="E1298" s="17"/>
      <c r="F1298" s="18" t="str">
        <f>IF($B1298="","",IF(COUNTIFS(Batches!$A:$A,$B1298,Batches!$B:$B,$C1298)=0,"Batch not found","OK"))</f>
        <v/>
      </c>
    </row>
    <row r="1299" spans="1:6" x14ac:dyDescent="0.3">
      <c r="A1299" s="20"/>
      <c r="B1299" s="17"/>
      <c r="C1299" s="17"/>
      <c r="D1299" s="17"/>
      <c r="E1299" s="17"/>
      <c r="F1299" s="18" t="str">
        <f>IF($B1299="","",IF(COUNTIFS(Batches!$A:$A,$B1299,Batches!$B:$B,$C1299)=0,"Batch not found","OK"))</f>
        <v/>
      </c>
    </row>
    <row r="1300" spans="1:6" x14ac:dyDescent="0.3">
      <c r="A1300" s="20"/>
      <c r="B1300" s="17"/>
      <c r="C1300" s="17"/>
      <c r="D1300" s="17"/>
      <c r="E1300" s="17"/>
      <c r="F1300" s="18" t="str">
        <f>IF($B1300="","",IF(COUNTIFS(Batches!$A:$A,$B1300,Batches!$B:$B,$C1300)=0,"Batch not found","OK"))</f>
        <v/>
      </c>
    </row>
    <row r="1301" spans="1:6" x14ac:dyDescent="0.3">
      <c r="A1301" s="20"/>
      <c r="B1301" s="17"/>
      <c r="C1301" s="17"/>
      <c r="D1301" s="17"/>
      <c r="E1301" s="17"/>
      <c r="F1301" s="18" t="str">
        <f>IF($B1301="","",IF(COUNTIFS(Batches!$A:$A,$B1301,Batches!$B:$B,$C1301)=0,"Batch not found","OK"))</f>
        <v/>
      </c>
    </row>
    <row r="1302" spans="1:6" x14ac:dyDescent="0.3">
      <c r="A1302" s="20"/>
      <c r="B1302" s="17"/>
      <c r="C1302" s="17"/>
      <c r="D1302" s="17"/>
      <c r="E1302" s="17"/>
      <c r="F1302" s="18" t="str">
        <f>IF($B1302="","",IF(COUNTIFS(Batches!$A:$A,$B1302,Batches!$B:$B,$C1302)=0,"Batch not found","OK"))</f>
        <v/>
      </c>
    </row>
    <row r="1303" spans="1:6" x14ac:dyDescent="0.3">
      <c r="A1303" s="20"/>
      <c r="B1303" s="17"/>
      <c r="C1303" s="17"/>
      <c r="D1303" s="17"/>
      <c r="E1303" s="17"/>
      <c r="F1303" s="18" t="str">
        <f>IF($B1303="","",IF(COUNTIFS(Batches!$A:$A,$B1303,Batches!$B:$B,$C1303)=0,"Batch not found","OK"))</f>
        <v/>
      </c>
    </row>
    <row r="1304" spans="1:6" x14ac:dyDescent="0.3">
      <c r="A1304" s="20"/>
      <c r="B1304" s="17"/>
      <c r="C1304" s="17"/>
      <c r="D1304" s="17"/>
      <c r="E1304" s="17"/>
      <c r="F1304" s="18" t="str">
        <f>IF($B1304="","",IF(COUNTIFS(Batches!$A:$A,$B1304,Batches!$B:$B,$C1304)=0,"Batch not found","OK"))</f>
        <v/>
      </c>
    </row>
    <row r="1305" spans="1:6" x14ac:dyDescent="0.3">
      <c r="A1305" s="20"/>
      <c r="B1305" s="17"/>
      <c r="C1305" s="17"/>
      <c r="D1305" s="17"/>
      <c r="E1305" s="17"/>
      <c r="F1305" s="18" t="str">
        <f>IF($B1305="","",IF(COUNTIFS(Batches!$A:$A,$B1305,Batches!$B:$B,$C1305)=0,"Batch not found","OK"))</f>
        <v/>
      </c>
    </row>
    <row r="1306" spans="1:6" x14ac:dyDescent="0.3">
      <c r="A1306" s="20"/>
      <c r="B1306" s="17"/>
      <c r="C1306" s="17"/>
      <c r="D1306" s="17"/>
      <c r="E1306" s="17"/>
      <c r="F1306" s="18" t="str">
        <f>IF($B1306="","",IF(COUNTIFS(Batches!$A:$A,$B1306,Batches!$B:$B,$C1306)=0,"Batch not found","OK"))</f>
        <v/>
      </c>
    </row>
    <row r="1307" spans="1:6" x14ac:dyDescent="0.3">
      <c r="A1307" s="20"/>
      <c r="B1307" s="17"/>
      <c r="C1307" s="17"/>
      <c r="D1307" s="17"/>
      <c r="E1307" s="17"/>
      <c r="F1307" s="18" t="str">
        <f>IF($B1307="","",IF(COUNTIFS(Batches!$A:$A,$B1307,Batches!$B:$B,$C1307)=0,"Batch not found","OK"))</f>
        <v/>
      </c>
    </row>
    <row r="1308" spans="1:6" x14ac:dyDescent="0.3">
      <c r="A1308" s="20"/>
      <c r="B1308" s="17"/>
      <c r="C1308" s="17"/>
      <c r="D1308" s="17"/>
      <c r="E1308" s="17"/>
      <c r="F1308" s="18" t="str">
        <f>IF($B1308="","",IF(COUNTIFS(Batches!$A:$A,$B1308,Batches!$B:$B,$C1308)=0,"Batch not found","OK"))</f>
        <v/>
      </c>
    </row>
    <row r="1309" spans="1:6" x14ac:dyDescent="0.3">
      <c r="A1309" s="20"/>
      <c r="B1309" s="17"/>
      <c r="C1309" s="17"/>
      <c r="D1309" s="17"/>
      <c r="E1309" s="17"/>
      <c r="F1309" s="18" t="str">
        <f>IF($B1309="","",IF(COUNTIFS(Batches!$A:$A,$B1309,Batches!$B:$B,$C1309)=0,"Batch not found","OK"))</f>
        <v/>
      </c>
    </row>
    <row r="1310" spans="1:6" x14ac:dyDescent="0.3">
      <c r="A1310" s="20"/>
      <c r="B1310" s="17"/>
      <c r="C1310" s="17"/>
      <c r="D1310" s="17"/>
      <c r="E1310" s="17"/>
      <c r="F1310" s="18" t="str">
        <f>IF($B1310="","",IF(COUNTIFS(Batches!$A:$A,$B1310,Batches!$B:$B,$C1310)=0,"Batch not found","OK"))</f>
        <v/>
      </c>
    </row>
    <row r="1311" spans="1:6" x14ac:dyDescent="0.3">
      <c r="A1311" s="20"/>
      <c r="B1311" s="17"/>
      <c r="C1311" s="17"/>
      <c r="D1311" s="17"/>
      <c r="E1311" s="17"/>
      <c r="F1311" s="18" t="str">
        <f>IF($B1311="","",IF(COUNTIFS(Batches!$A:$A,$B1311,Batches!$B:$B,$C1311)=0,"Batch not found","OK"))</f>
        <v/>
      </c>
    </row>
    <row r="1312" spans="1:6" x14ac:dyDescent="0.3">
      <c r="A1312" s="20"/>
      <c r="B1312" s="17"/>
      <c r="C1312" s="17"/>
      <c r="D1312" s="17"/>
      <c r="E1312" s="17"/>
      <c r="F1312" s="18" t="str">
        <f>IF($B1312="","",IF(COUNTIFS(Batches!$A:$A,$B1312,Batches!$B:$B,$C1312)=0,"Batch not found","OK"))</f>
        <v/>
      </c>
    </row>
    <row r="1313" spans="1:6" x14ac:dyDescent="0.3">
      <c r="A1313" s="20"/>
      <c r="B1313" s="17"/>
      <c r="C1313" s="17"/>
      <c r="D1313" s="17"/>
      <c r="E1313" s="17"/>
      <c r="F1313" s="18" t="str">
        <f>IF($B1313="","",IF(COUNTIFS(Batches!$A:$A,$B1313,Batches!$B:$B,$C1313)=0,"Batch not found","OK"))</f>
        <v/>
      </c>
    </row>
    <row r="1314" spans="1:6" x14ac:dyDescent="0.3">
      <c r="A1314" s="20"/>
      <c r="B1314" s="17"/>
      <c r="C1314" s="17"/>
      <c r="D1314" s="17"/>
      <c r="E1314" s="17"/>
      <c r="F1314" s="18" t="str">
        <f>IF($B1314="","",IF(COUNTIFS(Batches!$A:$A,$B1314,Batches!$B:$B,$C1314)=0,"Batch not found","OK"))</f>
        <v/>
      </c>
    </row>
    <row r="1315" spans="1:6" x14ac:dyDescent="0.3">
      <c r="A1315" s="20"/>
      <c r="B1315" s="17"/>
      <c r="C1315" s="17"/>
      <c r="D1315" s="17"/>
      <c r="E1315" s="17"/>
      <c r="F1315" s="18" t="str">
        <f>IF($B1315="","",IF(COUNTIFS(Batches!$A:$A,$B1315,Batches!$B:$B,$C1315)=0,"Batch not found","OK"))</f>
        <v/>
      </c>
    </row>
    <row r="1316" spans="1:6" x14ac:dyDescent="0.3">
      <c r="A1316" s="20"/>
      <c r="B1316" s="17"/>
      <c r="C1316" s="17"/>
      <c r="D1316" s="17"/>
      <c r="E1316" s="17"/>
      <c r="F1316" s="18" t="str">
        <f>IF($B1316="","",IF(COUNTIFS(Batches!$A:$A,$B1316,Batches!$B:$B,$C1316)=0,"Batch not found","OK"))</f>
        <v/>
      </c>
    </row>
    <row r="1317" spans="1:6" x14ac:dyDescent="0.3">
      <c r="A1317" s="20"/>
      <c r="B1317" s="17"/>
      <c r="C1317" s="17"/>
      <c r="D1317" s="17"/>
      <c r="E1317" s="17"/>
      <c r="F1317" s="18" t="str">
        <f>IF($B1317="","",IF(COUNTIFS(Batches!$A:$A,$B1317,Batches!$B:$B,$C1317)=0,"Batch not found","OK"))</f>
        <v/>
      </c>
    </row>
    <row r="1318" spans="1:6" x14ac:dyDescent="0.3">
      <c r="A1318" s="20"/>
      <c r="B1318" s="17"/>
      <c r="C1318" s="17"/>
      <c r="D1318" s="17"/>
      <c r="E1318" s="17"/>
      <c r="F1318" s="18" t="str">
        <f>IF($B1318="","",IF(COUNTIFS(Batches!$A:$A,$B1318,Batches!$B:$B,$C1318)=0,"Batch not found","OK"))</f>
        <v/>
      </c>
    </row>
    <row r="1319" spans="1:6" x14ac:dyDescent="0.3">
      <c r="A1319" s="20"/>
      <c r="B1319" s="17"/>
      <c r="C1319" s="17"/>
      <c r="D1319" s="17"/>
      <c r="E1319" s="17"/>
      <c r="F1319" s="18" t="str">
        <f>IF($B1319="","",IF(COUNTIFS(Batches!$A:$A,$B1319,Batches!$B:$B,$C1319)=0,"Batch not found","OK"))</f>
        <v/>
      </c>
    </row>
    <row r="1320" spans="1:6" x14ac:dyDescent="0.3">
      <c r="A1320" s="20"/>
      <c r="B1320" s="17"/>
      <c r="C1320" s="17"/>
      <c r="D1320" s="17"/>
      <c r="E1320" s="17"/>
      <c r="F1320" s="18" t="str">
        <f>IF($B1320="","",IF(COUNTIFS(Batches!$A:$A,$B1320,Batches!$B:$B,$C1320)=0,"Batch not found","OK"))</f>
        <v/>
      </c>
    </row>
    <row r="1321" spans="1:6" x14ac:dyDescent="0.3">
      <c r="A1321" s="20"/>
      <c r="B1321" s="17"/>
      <c r="C1321" s="17"/>
      <c r="D1321" s="17"/>
      <c r="E1321" s="17"/>
      <c r="F1321" s="18" t="str">
        <f>IF($B1321="","",IF(COUNTIFS(Batches!$A:$A,$B1321,Batches!$B:$B,$C1321)=0,"Batch not found","OK"))</f>
        <v/>
      </c>
    </row>
    <row r="1322" spans="1:6" x14ac:dyDescent="0.3">
      <c r="A1322" s="20"/>
      <c r="B1322" s="17"/>
      <c r="C1322" s="17"/>
      <c r="D1322" s="17"/>
      <c r="E1322" s="17"/>
      <c r="F1322" s="18" t="str">
        <f>IF($B1322="","",IF(COUNTIFS(Batches!$A:$A,$B1322,Batches!$B:$B,$C1322)=0,"Batch not found","OK"))</f>
        <v/>
      </c>
    </row>
    <row r="1323" spans="1:6" x14ac:dyDescent="0.3">
      <c r="A1323" s="20"/>
      <c r="B1323" s="17"/>
      <c r="C1323" s="17"/>
      <c r="D1323" s="17"/>
      <c r="E1323" s="17"/>
      <c r="F1323" s="18" t="str">
        <f>IF($B1323="","",IF(COUNTIFS(Batches!$A:$A,$B1323,Batches!$B:$B,$C1323)=0,"Batch not found","OK"))</f>
        <v/>
      </c>
    </row>
    <row r="1324" spans="1:6" x14ac:dyDescent="0.3">
      <c r="A1324" s="20"/>
      <c r="B1324" s="17"/>
      <c r="C1324" s="17"/>
      <c r="D1324" s="17"/>
      <c r="E1324" s="17"/>
      <c r="F1324" s="18" t="str">
        <f>IF($B1324="","",IF(COUNTIFS(Batches!$A:$A,$B1324,Batches!$B:$B,$C1324)=0,"Batch not found","OK"))</f>
        <v/>
      </c>
    </row>
    <row r="1325" spans="1:6" x14ac:dyDescent="0.3">
      <c r="A1325" s="20"/>
      <c r="B1325" s="17"/>
      <c r="C1325" s="17"/>
      <c r="D1325" s="17"/>
      <c r="E1325" s="17"/>
      <c r="F1325" s="18" t="str">
        <f>IF($B1325="","",IF(COUNTIFS(Batches!$A:$A,$B1325,Batches!$B:$B,$C1325)=0,"Batch not found","OK"))</f>
        <v/>
      </c>
    </row>
    <row r="1326" spans="1:6" x14ac:dyDescent="0.3">
      <c r="A1326" s="20"/>
      <c r="B1326" s="17"/>
      <c r="C1326" s="17"/>
      <c r="D1326" s="17"/>
      <c r="E1326" s="17"/>
      <c r="F1326" s="18" t="str">
        <f>IF($B1326="","",IF(COUNTIFS(Batches!$A:$A,$B1326,Batches!$B:$B,$C1326)=0,"Batch not found","OK"))</f>
        <v/>
      </c>
    </row>
    <row r="1327" spans="1:6" x14ac:dyDescent="0.3">
      <c r="A1327" s="20"/>
      <c r="B1327" s="17"/>
      <c r="C1327" s="17"/>
      <c r="D1327" s="17"/>
      <c r="E1327" s="17"/>
      <c r="F1327" s="18" t="str">
        <f>IF($B1327="","",IF(COUNTIFS(Batches!$A:$A,$B1327,Batches!$B:$B,$C1327)=0,"Batch not found","OK"))</f>
        <v/>
      </c>
    </row>
    <row r="1328" spans="1:6" x14ac:dyDescent="0.3">
      <c r="A1328" s="20"/>
      <c r="B1328" s="17"/>
      <c r="C1328" s="17"/>
      <c r="D1328" s="17"/>
      <c r="E1328" s="17"/>
      <c r="F1328" s="18" t="str">
        <f>IF($B1328="","",IF(COUNTIFS(Batches!$A:$A,$B1328,Batches!$B:$B,$C1328)=0,"Batch not found","OK"))</f>
        <v/>
      </c>
    </row>
    <row r="1329" spans="1:6" x14ac:dyDescent="0.3">
      <c r="A1329" s="20"/>
      <c r="B1329" s="17"/>
      <c r="C1329" s="17"/>
      <c r="D1329" s="17"/>
      <c r="E1329" s="17"/>
      <c r="F1329" s="18" t="str">
        <f>IF($B1329="","",IF(COUNTIFS(Batches!$A:$A,$B1329,Batches!$B:$B,$C1329)=0,"Batch not found","OK"))</f>
        <v/>
      </c>
    </row>
    <row r="1330" spans="1:6" x14ac:dyDescent="0.3">
      <c r="A1330" s="20"/>
      <c r="B1330" s="17"/>
      <c r="C1330" s="17"/>
      <c r="D1330" s="17"/>
      <c r="E1330" s="17"/>
      <c r="F1330" s="18" t="str">
        <f>IF($B1330="","",IF(COUNTIFS(Batches!$A:$A,$B1330,Batches!$B:$B,$C1330)=0,"Batch not found","OK"))</f>
        <v/>
      </c>
    </row>
    <row r="1331" spans="1:6" x14ac:dyDescent="0.3">
      <c r="A1331" s="20"/>
      <c r="B1331" s="17"/>
      <c r="C1331" s="17"/>
      <c r="D1331" s="17"/>
      <c r="E1331" s="17"/>
      <c r="F1331" s="18" t="str">
        <f>IF($B1331="","",IF(COUNTIFS(Batches!$A:$A,$B1331,Batches!$B:$B,$C1331)=0,"Batch not found","OK"))</f>
        <v/>
      </c>
    </row>
    <row r="1332" spans="1:6" x14ac:dyDescent="0.3">
      <c r="A1332" s="20"/>
      <c r="B1332" s="17"/>
      <c r="C1332" s="17"/>
      <c r="D1332" s="17"/>
      <c r="E1332" s="17"/>
      <c r="F1332" s="18" t="str">
        <f>IF($B1332="","",IF(COUNTIFS(Batches!$A:$A,$B1332,Batches!$B:$B,$C1332)=0,"Batch not found","OK"))</f>
        <v/>
      </c>
    </row>
    <row r="1333" spans="1:6" x14ac:dyDescent="0.3">
      <c r="A1333" s="20"/>
      <c r="B1333" s="17"/>
      <c r="C1333" s="17"/>
      <c r="D1333" s="17"/>
      <c r="E1333" s="17"/>
      <c r="F1333" s="18" t="str">
        <f>IF($B1333="","",IF(COUNTIFS(Batches!$A:$A,$B1333,Batches!$B:$B,$C1333)=0,"Batch not found","OK"))</f>
        <v/>
      </c>
    </row>
    <row r="1334" spans="1:6" x14ac:dyDescent="0.3">
      <c r="A1334" s="20"/>
      <c r="B1334" s="17"/>
      <c r="C1334" s="17"/>
      <c r="D1334" s="17"/>
      <c r="E1334" s="17"/>
      <c r="F1334" s="18" t="str">
        <f>IF($B1334="","",IF(COUNTIFS(Batches!$A:$A,$B1334,Batches!$B:$B,$C1334)=0,"Batch not found","OK"))</f>
        <v/>
      </c>
    </row>
    <row r="1335" spans="1:6" x14ac:dyDescent="0.3">
      <c r="A1335" s="20"/>
      <c r="B1335" s="17"/>
      <c r="C1335" s="17"/>
      <c r="D1335" s="17"/>
      <c r="E1335" s="17"/>
      <c r="F1335" s="18" t="str">
        <f>IF($B1335="","",IF(COUNTIFS(Batches!$A:$A,$B1335,Batches!$B:$B,$C1335)=0,"Batch not found","OK"))</f>
        <v/>
      </c>
    </row>
    <row r="1336" spans="1:6" x14ac:dyDescent="0.3">
      <c r="A1336" s="20"/>
      <c r="B1336" s="17"/>
      <c r="C1336" s="17"/>
      <c r="D1336" s="17"/>
      <c r="E1336" s="17"/>
      <c r="F1336" s="18" t="str">
        <f>IF($B1336="","",IF(COUNTIFS(Batches!$A:$A,$B1336,Batches!$B:$B,$C1336)=0,"Batch not found","OK"))</f>
        <v/>
      </c>
    </row>
    <row r="1337" spans="1:6" x14ac:dyDescent="0.3">
      <c r="A1337" s="20"/>
      <c r="B1337" s="17"/>
      <c r="C1337" s="17"/>
      <c r="D1337" s="17"/>
      <c r="E1337" s="17"/>
      <c r="F1337" s="18" t="str">
        <f>IF($B1337="","",IF(COUNTIFS(Batches!$A:$A,$B1337,Batches!$B:$B,$C1337)=0,"Batch not found","OK"))</f>
        <v/>
      </c>
    </row>
    <row r="1338" spans="1:6" x14ac:dyDescent="0.3">
      <c r="A1338" s="20"/>
      <c r="B1338" s="17"/>
      <c r="C1338" s="17"/>
      <c r="D1338" s="17"/>
      <c r="E1338" s="17"/>
      <c r="F1338" s="18" t="str">
        <f>IF($B1338="","",IF(COUNTIFS(Batches!$A:$A,$B1338,Batches!$B:$B,$C1338)=0,"Batch not found","OK"))</f>
        <v/>
      </c>
    </row>
    <row r="1339" spans="1:6" x14ac:dyDescent="0.3">
      <c r="A1339" s="20"/>
      <c r="B1339" s="17"/>
      <c r="C1339" s="17"/>
      <c r="D1339" s="17"/>
      <c r="E1339" s="17"/>
      <c r="F1339" s="18" t="str">
        <f>IF($B1339="","",IF(COUNTIFS(Batches!$A:$A,$B1339,Batches!$B:$B,$C1339)=0,"Batch not found","OK"))</f>
        <v/>
      </c>
    </row>
    <row r="1340" spans="1:6" x14ac:dyDescent="0.3">
      <c r="A1340" s="20"/>
      <c r="B1340" s="17"/>
      <c r="C1340" s="17"/>
      <c r="D1340" s="17"/>
      <c r="E1340" s="17"/>
      <c r="F1340" s="18" t="str">
        <f>IF($B1340="","",IF(COUNTIFS(Batches!$A:$A,$B1340,Batches!$B:$B,$C1340)=0,"Batch not found","OK"))</f>
        <v/>
      </c>
    </row>
    <row r="1341" spans="1:6" x14ac:dyDescent="0.3">
      <c r="A1341" s="20"/>
      <c r="B1341" s="17"/>
      <c r="C1341" s="17"/>
      <c r="D1341" s="17"/>
      <c r="E1341" s="17"/>
      <c r="F1341" s="18" t="str">
        <f>IF($B1341="","",IF(COUNTIFS(Batches!$A:$A,$B1341,Batches!$B:$B,$C1341)=0,"Batch not found","OK"))</f>
        <v/>
      </c>
    </row>
    <row r="1342" spans="1:6" x14ac:dyDescent="0.3">
      <c r="A1342" s="20"/>
      <c r="B1342" s="17"/>
      <c r="C1342" s="17"/>
      <c r="D1342" s="17"/>
      <c r="E1342" s="17"/>
      <c r="F1342" s="18" t="str">
        <f>IF($B1342="","",IF(COUNTIFS(Batches!$A:$A,$B1342,Batches!$B:$B,$C1342)=0,"Batch not found","OK"))</f>
        <v/>
      </c>
    </row>
    <row r="1343" spans="1:6" x14ac:dyDescent="0.3">
      <c r="A1343" s="20"/>
      <c r="B1343" s="17"/>
      <c r="C1343" s="17"/>
      <c r="D1343" s="17"/>
      <c r="E1343" s="17"/>
      <c r="F1343" s="18" t="str">
        <f>IF($B1343="","",IF(COUNTIFS(Batches!$A:$A,$B1343,Batches!$B:$B,$C1343)=0,"Batch not found","OK"))</f>
        <v/>
      </c>
    </row>
    <row r="1344" spans="1:6" x14ac:dyDescent="0.3">
      <c r="A1344" s="20"/>
      <c r="B1344" s="17"/>
      <c r="C1344" s="17"/>
      <c r="D1344" s="17"/>
      <c r="E1344" s="17"/>
      <c r="F1344" s="18" t="str">
        <f>IF($B1344="","",IF(COUNTIFS(Batches!$A:$A,$B1344,Batches!$B:$B,$C1344)=0,"Batch not found","OK"))</f>
        <v/>
      </c>
    </row>
    <row r="1345" spans="1:6" x14ac:dyDescent="0.3">
      <c r="A1345" s="20"/>
      <c r="B1345" s="17"/>
      <c r="C1345" s="17"/>
      <c r="D1345" s="17"/>
      <c r="E1345" s="17"/>
      <c r="F1345" s="18" t="str">
        <f>IF($B1345="","",IF(COUNTIFS(Batches!$A:$A,$B1345,Batches!$B:$B,$C1345)=0,"Batch not found","OK"))</f>
        <v/>
      </c>
    </row>
    <row r="1346" spans="1:6" x14ac:dyDescent="0.3">
      <c r="A1346" s="20"/>
      <c r="B1346" s="17"/>
      <c r="C1346" s="17"/>
      <c r="D1346" s="17"/>
      <c r="E1346" s="17"/>
      <c r="F1346" s="18" t="str">
        <f>IF($B1346="","",IF(COUNTIFS(Batches!$A:$A,$B1346,Batches!$B:$B,$C1346)=0,"Batch not found","OK"))</f>
        <v/>
      </c>
    </row>
    <row r="1347" spans="1:6" x14ac:dyDescent="0.3">
      <c r="A1347" s="20"/>
      <c r="B1347" s="17"/>
      <c r="C1347" s="17"/>
      <c r="D1347" s="17"/>
      <c r="E1347" s="17"/>
      <c r="F1347" s="18" t="str">
        <f>IF($B1347="","",IF(COUNTIFS(Batches!$A:$A,$B1347,Batches!$B:$B,$C1347)=0,"Batch not found","OK"))</f>
        <v/>
      </c>
    </row>
    <row r="1348" spans="1:6" x14ac:dyDescent="0.3">
      <c r="A1348" s="20"/>
      <c r="B1348" s="17"/>
      <c r="C1348" s="17"/>
      <c r="D1348" s="17"/>
      <c r="E1348" s="17"/>
      <c r="F1348" s="18" t="str">
        <f>IF($B1348="","",IF(COUNTIFS(Batches!$A:$A,$B1348,Batches!$B:$B,$C1348)=0,"Batch not found","OK"))</f>
        <v/>
      </c>
    </row>
    <row r="1349" spans="1:6" x14ac:dyDescent="0.3">
      <c r="A1349" s="20"/>
      <c r="B1349" s="17"/>
      <c r="C1349" s="17"/>
      <c r="D1349" s="17"/>
      <c r="E1349" s="17"/>
      <c r="F1349" s="18" t="str">
        <f>IF($B1349="","",IF(COUNTIFS(Batches!$A:$A,$B1349,Batches!$B:$B,$C1349)=0,"Batch not found","OK"))</f>
        <v/>
      </c>
    </row>
    <row r="1350" spans="1:6" x14ac:dyDescent="0.3">
      <c r="A1350" s="20"/>
      <c r="B1350" s="17"/>
      <c r="C1350" s="17"/>
      <c r="D1350" s="17"/>
      <c r="E1350" s="17"/>
      <c r="F1350" s="18" t="str">
        <f>IF($B1350="","",IF(COUNTIFS(Batches!$A:$A,$B1350,Batches!$B:$B,$C1350)=0,"Batch not found","OK"))</f>
        <v/>
      </c>
    </row>
    <row r="1351" spans="1:6" x14ac:dyDescent="0.3">
      <c r="A1351" s="20"/>
      <c r="B1351" s="17"/>
      <c r="C1351" s="17"/>
      <c r="D1351" s="17"/>
      <c r="E1351" s="17"/>
      <c r="F1351" s="18" t="str">
        <f>IF($B1351="","",IF(COUNTIFS(Batches!$A:$A,$B1351,Batches!$B:$B,$C1351)=0,"Batch not found","OK"))</f>
        <v/>
      </c>
    </row>
    <row r="1352" spans="1:6" x14ac:dyDescent="0.3">
      <c r="A1352" s="20"/>
      <c r="B1352" s="17"/>
      <c r="C1352" s="17"/>
      <c r="D1352" s="17"/>
      <c r="E1352" s="17"/>
      <c r="F1352" s="18" t="str">
        <f>IF($B1352="","",IF(COUNTIFS(Batches!$A:$A,$B1352,Batches!$B:$B,$C1352)=0,"Batch not found","OK"))</f>
        <v/>
      </c>
    </row>
    <row r="1353" spans="1:6" x14ac:dyDescent="0.3">
      <c r="A1353" s="20"/>
      <c r="B1353" s="17"/>
      <c r="C1353" s="17"/>
      <c r="D1353" s="17"/>
      <c r="E1353" s="17"/>
      <c r="F1353" s="18" t="str">
        <f>IF($B1353="","",IF(COUNTIFS(Batches!$A:$A,$B1353,Batches!$B:$B,$C1353)=0,"Batch not found","OK"))</f>
        <v/>
      </c>
    </row>
    <row r="1354" spans="1:6" x14ac:dyDescent="0.3">
      <c r="A1354" s="20"/>
      <c r="B1354" s="17"/>
      <c r="C1354" s="17"/>
      <c r="D1354" s="17"/>
      <c r="E1354" s="17"/>
      <c r="F1354" s="18" t="str">
        <f>IF($B1354="","",IF(COUNTIFS(Batches!$A:$A,$B1354,Batches!$B:$B,$C1354)=0,"Batch not found","OK"))</f>
        <v/>
      </c>
    </row>
    <row r="1355" spans="1:6" x14ac:dyDescent="0.3">
      <c r="A1355" s="20"/>
      <c r="B1355" s="17"/>
      <c r="C1355" s="17"/>
      <c r="D1355" s="17"/>
      <c r="E1355" s="17"/>
      <c r="F1355" s="18" t="str">
        <f>IF($B1355="","",IF(COUNTIFS(Batches!$A:$A,$B1355,Batches!$B:$B,$C1355)=0,"Batch not found","OK"))</f>
        <v/>
      </c>
    </row>
    <row r="1356" spans="1:6" x14ac:dyDescent="0.3">
      <c r="A1356" s="20"/>
      <c r="B1356" s="17"/>
      <c r="C1356" s="17"/>
      <c r="D1356" s="17"/>
      <c r="E1356" s="17"/>
      <c r="F1356" s="18" t="str">
        <f>IF($B1356="","",IF(COUNTIFS(Batches!$A:$A,$B1356,Batches!$B:$B,$C1356)=0,"Batch not found","OK"))</f>
        <v/>
      </c>
    </row>
    <row r="1357" spans="1:6" x14ac:dyDescent="0.3">
      <c r="A1357" s="20"/>
      <c r="B1357" s="17"/>
      <c r="C1357" s="17"/>
      <c r="D1357" s="17"/>
      <c r="E1357" s="17"/>
      <c r="F1357" s="18" t="str">
        <f>IF($B1357="","",IF(COUNTIFS(Batches!$A:$A,$B1357,Batches!$B:$B,$C1357)=0,"Batch not found","OK"))</f>
        <v/>
      </c>
    </row>
    <row r="1358" spans="1:6" x14ac:dyDescent="0.3">
      <c r="A1358" s="20"/>
      <c r="B1358" s="17"/>
      <c r="C1358" s="17"/>
      <c r="D1358" s="17"/>
      <c r="E1358" s="17"/>
      <c r="F1358" s="18" t="str">
        <f>IF($B1358="","",IF(COUNTIFS(Batches!$A:$A,$B1358,Batches!$B:$B,$C1358)=0,"Batch not found","OK"))</f>
        <v/>
      </c>
    </row>
    <row r="1359" spans="1:6" x14ac:dyDescent="0.3">
      <c r="A1359" s="20"/>
      <c r="B1359" s="17"/>
      <c r="C1359" s="17"/>
      <c r="D1359" s="17"/>
      <c r="E1359" s="17"/>
      <c r="F1359" s="18" t="str">
        <f>IF($B1359="","",IF(COUNTIFS(Batches!$A:$A,$B1359,Batches!$B:$B,$C1359)=0,"Batch not found","OK"))</f>
        <v/>
      </c>
    </row>
    <row r="1360" spans="1:6" x14ac:dyDescent="0.3">
      <c r="A1360" s="20"/>
      <c r="B1360" s="17"/>
      <c r="C1360" s="17"/>
      <c r="D1360" s="17"/>
      <c r="E1360" s="17"/>
      <c r="F1360" s="18" t="str">
        <f>IF($B1360="","",IF(COUNTIFS(Batches!$A:$A,$B1360,Batches!$B:$B,$C1360)=0,"Batch not found","OK"))</f>
        <v/>
      </c>
    </row>
    <row r="1361" spans="1:6" x14ac:dyDescent="0.3">
      <c r="A1361" s="20"/>
      <c r="B1361" s="17"/>
      <c r="C1361" s="17"/>
      <c r="D1361" s="17"/>
      <c r="E1361" s="17"/>
      <c r="F1361" s="18" t="str">
        <f>IF($B1361="","",IF(COUNTIFS(Batches!$A:$A,$B1361,Batches!$B:$B,$C1361)=0,"Batch not found","OK"))</f>
        <v/>
      </c>
    </row>
    <row r="1362" spans="1:6" x14ac:dyDescent="0.3">
      <c r="A1362" s="20"/>
      <c r="B1362" s="17"/>
      <c r="C1362" s="17"/>
      <c r="D1362" s="17"/>
      <c r="E1362" s="17"/>
      <c r="F1362" s="18" t="str">
        <f>IF($B1362="","",IF(COUNTIFS(Batches!$A:$A,$B1362,Batches!$B:$B,$C1362)=0,"Batch not found","OK"))</f>
        <v/>
      </c>
    </row>
    <row r="1363" spans="1:6" x14ac:dyDescent="0.3">
      <c r="A1363" s="20"/>
      <c r="B1363" s="17"/>
      <c r="C1363" s="17"/>
      <c r="D1363" s="17"/>
      <c r="E1363" s="17"/>
      <c r="F1363" s="18" t="str">
        <f>IF($B1363="","",IF(COUNTIFS(Batches!$A:$A,$B1363,Batches!$B:$B,$C1363)=0,"Batch not found","OK"))</f>
        <v/>
      </c>
    </row>
    <row r="1364" spans="1:6" x14ac:dyDescent="0.3">
      <c r="A1364" s="20"/>
      <c r="B1364" s="17"/>
      <c r="C1364" s="17"/>
      <c r="D1364" s="17"/>
      <c r="E1364" s="17"/>
      <c r="F1364" s="18" t="str">
        <f>IF($B1364="","",IF(COUNTIFS(Batches!$A:$A,$B1364,Batches!$B:$B,$C1364)=0,"Batch not found","OK"))</f>
        <v/>
      </c>
    </row>
    <row r="1365" spans="1:6" x14ac:dyDescent="0.3">
      <c r="A1365" s="20"/>
      <c r="B1365" s="17"/>
      <c r="C1365" s="17"/>
      <c r="D1365" s="17"/>
      <c r="E1365" s="17"/>
      <c r="F1365" s="18" t="str">
        <f>IF($B1365="","",IF(COUNTIFS(Batches!$A:$A,$B1365,Batches!$B:$B,$C1365)=0,"Batch not found","OK"))</f>
        <v/>
      </c>
    </row>
    <row r="1366" spans="1:6" x14ac:dyDescent="0.3">
      <c r="A1366" s="20"/>
      <c r="B1366" s="17"/>
      <c r="C1366" s="17"/>
      <c r="D1366" s="17"/>
      <c r="E1366" s="17"/>
      <c r="F1366" s="18" t="str">
        <f>IF($B1366="","",IF(COUNTIFS(Batches!$A:$A,$B1366,Batches!$B:$B,$C1366)=0,"Batch not found","OK"))</f>
        <v/>
      </c>
    </row>
    <row r="1367" spans="1:6" x14ac:dyDescent="0.3">
      <c r="A1367" s="20"/>
      <c r="B1367" s="17"/>
      <c r="C1367" s="17"/>
      <c r="D1367" s="17"/>
      <c r="E1367" s="17"/>
      <c r="F1367" s="18" t="str">
        <f>IF($B1367="","",IF(COUNTIFS(Batches!$A:$A,$B1367,Batches!$B:$B,$C1367)=0,"Batch not found","OK"))</f>
        <v/>
      </c>
    </row>
    <row r="1368" spans="1:6" x14ac:dyDescent="0.3">
      <c r="A1368" s="20"/>
      <c r="B1368" s="17"/>
      <c r="C1368" s="17"/>
      <c r="D1368" s="17"/>
      <c r="E1368" s="17"/>
      <c r="F1368" s="18" t="str">
        <f>IF($B1368="","",IF(COUNTIFS(Batches!$A:$A,$B1368,Batches!$B:$B,$C1368)=0,"Batch not found","OK"))</f>
        <v/>
      </c>
    </row>
    <row r="1369" spans="1:6" x14ac:dyDescent="0.3">
      <c r="A1369" s="20"/>
      <c r="B1369" s="17"/>
      <c r="C1369" s="17"/>
      <c r="D1369" s="17"/>
      <c r="E1369" s="17"/>
      <c r="F1369" s="18" t="str">
        <f>IF($B1369="","",IF(COUNTIFS(Batches!$A:$A,$B1369,Batches!$B:$B,$C1369)=0,"Batch not found","OK"))</f>
        <v/>
      </c>
    </row>
    <row r="1370" spans="1:6" x14ac:dyDescent="0.3">
      <c r="A1370" s="20"/>
      <c r="B1370" s="17"/>
      <c r="C1370" s="17"/>
      <c r="D1370" s="17"/>
      <c r="E1370" s="17"/>
      <c r="F1370" s="18" t="str">
        <f>IF($B1370="","",IF(COUNTIFS(Batches!$A:$A,$B1370,Batches!$B:$B,$C1370)=0,"Batch not found","OK"))</f>
        <v/>
      </c>
    </row>
    <row r="1371" spans="1:6" x14ac:dyDescent="0.3">
      <c r="A1371" s="20"/>
      <c r="B1371" s="17"/>
      <c r="C1371" s="17"/>
      <c r="D1371" s="17"/>
      <c r="E1371" s="17"/>
      <c r="F1371" s="18" t="str">
        <f>IF($B1371="","",IF(COUNTIFS(Batches!$A:$A,$B1371,Batches!$B:$B,$C1371)=0,"Batch not found","OK"))</f>
        <v/>
      </c>
    </row>
    <row r="1372" spans="1:6" x14ac:dyDescent="0.3">
      <c r="A1372" s="20"/>
      <c r="B1372" s="17"/>
      <c r="C1372" s="17"/>
      <c r="D1372" s="17"/>
      <c r="E1372" s="17"/>
      <c r="F1372" s="18" t="str">
        <f>IF($B1372="","",IF(COUNTIFS(Batches!$A:$A,$B1372,Batches!$B:$B,$C1372)=0,"Batch not found","OK"))</f>
        <v/>
      </c>
    </row>
    <row r="1373" spans="1:6" x14ac:dyDescent="0.3">
      <c r="A1373" s="20"/>
      <c r="B1373" s="17"/>
      <c r="C1373" s="17"/>
      <c r="D1373" s="17"/>
      <c r="E1373" s="17"/>
      <c r="F1373" s="18" t="str">
        <f>IF($B1373="","",IF(COUNTIFS(Batches!$A:$A,$B1373,Batches!$B:$B,$C1373)=0,"Batch not found","OK"))</f>
        <v/>
      </c>
    </row>
    <row r="1374" spans="1:6" x14ac:dyDescent="0.3">
      <c r="A1374" s="20"/>
      <c r="B1374" s="17"/>
      <c r="C1374" s="17"/>
      <c r="D1374" s="17"/>
      <c r="E1374" s="17"/>
      <c r="F1374" s="18" t="str">
        <f>IF($B1374="","",IF(COUNTIFS(Batches!$A:$A,$B1374,Batches!$B:$B,$C1374)=0,"Batch not found","OK"))</f>
        <v/>
      </c>
    </row>
    <row r="1375" spans="1:6" x14ac:dyDescent="0.3">
      <c r="A1375" s="20"/>
      <c r="B1375" s="17"/>
      <c r="C1375" s="17"/>
      <c r="D1375" s="17"/>
      <c r="E1375" s="17"/>
      <c r="F1375" s="18" t="str">
        <f>IF($B1375="","",IF(COUNTIFS(Batches!$A:$A,$B1375,Batches!$B:$B,$C1375)=0,"Batch not found","OK"))</f>
        <v/>
      </c>
    </row>
    <row r="1376" spans="1:6" x14ac:dyDescent="0.3">
      <c r="A1376" s="20"/>
      <c r="B1376" s="17"/>
      <c r="C1376" s="17"/>
      <c r="D1376" s="17"/>
      <c r="E1376" s="17"/>
      <c r="F1376" s="18" t="str">
        <f>IF($B1376="","",IF(COUNTIFS(Batches!$A:$A,$B1376,Batches!$B:$B,$C1376)=0,"Batch not found","OK"))</f>
        <v/>
      </c>
    </row>
    <row r="1377" spans="1:6" x14ac:dyDescent="0.3">
      <c r="A1377" s="20"/>
      <c r="B1377" s="17"/>
      <c r="C1377" s="17"/>
      <c r="D1377" s="17"/>
      <c r="E1377" s="17"/>
      <c r="F1377" s="18" t="str">
        <f>IF($B1377="","",IF(COUNTIFS(Batches!$A:$A,$B1377,Batches!$B:$B,$C1377)=0,"Batch not found","OK"))</f>
        <v/>
      </c>
    </row>
    <row r="1378" spans="1:6" x14ac:dyDescent="0.3">
      <c r="A1378" s="20"/>
      <c r="B1378" s="17"/>
      <c r="C1378" s="17"/>
      <c r="D1378" s="17"/>
      <c r="E1378" s="17"/>
      <c r="F1378" s="18" t="str">
        <f>IF($B1378="","",IF(COUNTIFS(Batches!$A:$A,$B1378,Batches!$B:$B,$C1378)=0,"Batch not found","OK"))</f>
        <v/>
      </c>
    </row>
    <row r="1379" spans="1:6" x14ac:dyDescent="0.3">
      <c r="A1379" s="20"/>
      <c r="B1379" s="17"/>
      <c r="C1379" s="17"/>
      <c r="D1379" s="17"/>
      <c r="E1379" s="17"/>
      <c r="F1379" s="18" t="str">
        <f>IF($B1379="","",IF(COUNTIFS(Batches!$A:$A,$B1379,Batches!$B:$B,$C1379)=0,"Batch not found","OK"))</f>
        <v/>
      </c>
    </row>
    <row r="1380" spans="1:6" x14ac:dyDescent="0.3">
      <c r="A1380" s="20"/>
      <c r="B1380" s="17"/>
      <c r="C1380" s="17"/>
      <c r="D1380" s="17"/>
      <c r="E1380" s="17"/>
      <c r="F1380" s="18" t="str">
        <f>IF($B1380="","",IF(COUNTIFS(Batches!$A:$A,$B1380,Batches!$B:$B,$C1380)=0,"Batch not found","OK"))</f>
        <v/>
      </c>
    </row>
    <row r="1381" spans="1:6" x14ac:dyDescent="0.3">
      <c r="A1381" s="20"/>
      <c r="B1381" s="17"/>
      <c r="C1381" s="17"/>
      <c r="D1381" s="17"/>
      <c r="E1381" s="17"/>
      <c r="F1381" s="18" t="str">
        <f>IF($B1381="","",IF(COUNTIFS(Batches!$A:$A,$B1381,Batches!$B:$B,$C1381)=0,"Batch not found","OK"))</f>
        <v/>
      </c>
    </row>
    <row r="1382" spans="1:6" x14ac:dyDescent="0.3">
      <c r="A1382" s="20"/>
      <c r="B1382" s="17"/>
      <c r="C1382" s="17"/>
      <c r="D1382" s="17"/>
      <c r="E1382" s="17"/>
      <c r="F1382" s="18" t="str">
        <f>IF($B1382="","",IF(COUNTIFS(Batches!$A:$A,$B1382,Batches!$B:$B,$C1382)=0,"Batch not found","OK"))</f>
        <v/>
      </c>
    </row>
    <row r="1383" spans="1:6" x14ac:dyDescent="0.3">
      <c r="A1383" s="20"/>
      <c r="B1383" s="17"/>
      <c r="C1383" s="17"/>
      <c r="D1383" s="17"/>
      <c r="E1383" s="17"/>
      <c r="F1383" s="18" t="str">
        <f>IF($B1383="","",IF(COUNTIFS(Batches!$A:$A,$B1383,Batches!$B:$B,$C1383)=0,"Batch not found","OK"))</f>
        <v/>
      </c>
    </row>
    <row r="1384" spans="1:6" x14ac:dyDescent="0.3">
      <c r="A1384" s="20"/>
      <c r="B1384" s="17"/>
      <c r="C1384" s="17"/>
      <c r="D1384" s="17"/>
      <c r="E1384" s="17"/>
      <c r="F1384" s="18" t="str">
        <f>IF($B1384="","",IF(COUNTIFS(Batches!$A:$A,$B1384,Batches!$B:$B,$C1384)=0,"Batch not found","OK"))</f>
        <v/>
      </c>
    </row>
    <row r="1385" spans="1:6" x14ac:dyDescent="0.3">
      <c r="A1385" s="20"/>
      <c r="B1385" s="17"/>
      <c r="C1385" s="17"/>
      <c r="D1385" s="17"/>
      <c r="E1385" s="17"/>
      <c r="F1385" s="18" t="str">
        <f>IF($B1385="","",IF(COUNTIFS(Batches!$A:$A,$B1385,Batches!$B:$B,$C1385)=0,"Batch not found","OK"))</f>
        <v/>
      </c>
    </row>
    <row r="1386" spans="1:6" x14ac:dyDescent="0.3">
      <c r="A1386" s="20"/>
      <c r="B1386" s="17"/>
      <c r="C1386" s="17"/>
      <c r="D1386" s="17"/>
      <c r="E1386" s="17"/>
      <c r="F1386" s="18" t="str">
        <f>IF($B1386="","",IF(COUNTIFS(Batches!$A:$A,$B1386,Batches!$B:$B,$C1386)=0,"Batch not found","OK"))</f>
        <v/>
      </c>
    </row>
    <row r="1387" spans="1:6" x14ac:dyDescent="0.3">
      <c r="A1387" s="20"/>
      <c r="B1387" s="17"/>
      <c r="C1387" s="17"/>
      <c r="D1387" s="17"/>
      <c r="E1387" s="17"/>
      <c r="F1387" s="18" t="str">
        <f>IF($B1387="","",IF(COUNTIFS(Batches!$A:$A,$B1387,Batches!$B:$B,$C1387)=0,"Batch not found","OK"))</f>
        <v/>
      </c>
    </row>
    <row r="1388" spans="1:6" x14ac:dyDescent="0.3">
      <c r="A1388" s="20"/>
      <c r="B1388" s="17"/>
      <c r="C1388" s="17"/>
      <c r="D1388" s="17"/>
      <c r="E1388" s="17"/>
      <c r="F1388" s="18" t="str">
        <f>IF($B1388="","",IF(COUNTIFS(Batches!$A:$A,$B1388,Batches!$B:$B,$C1388)=0,"Batch not found","OK"))</f>
        <v/>
      </c>
    </row>
    <row r="1389" spans="1:6" x14ac:dyDescent="0.3">
      <c r="A1389" s="20"/>
      <c r="B1389" s="17"/>
      <c r="C1389" s="17"/>
      <c r="D1389" s="17"/>
      <c r="E1389" s="17"/>
      <c r="F1389" s="18" t="str">
        <f>IF($B1389="","",IF(COUNTIFS(Batches!$A:$A,$B1389,Batches!$B:$B,$C1389)=0,"Batch not found","OK"))</f>
        <v/>
      </c>
    </row>
    <row r="1390" spans="1:6" x14ac:dyDescent="0.3">
      <c r="A1390" s="20"/>
      <c r="B1390" s="17"/>
      <c r="C1390" s="17"/>
      <c r="D1390" s="17"/>
      <c r="E1390" s="17"/>
      <c r="F1390" s="18" t="str">
        <f>IF($B1390="","",IF(COUNTIFS(Batches!$A:$A,$B1390,Batches!$B:$B,$C1390)=0,"Batch not found","OK"))</f>
        <v/>
      </c>
    </row>
    <row r="1391" spans="1:6" x14ac:dyDescent="0.3">
      <c r="A1391" s="20"/>
      <c r="B1391" s="17"/>
      <c r="C1391" s="17"/>
      <c r="D1391" s="17"/>
      <c r="E1391" s="17"/>
      <c r="F1391" s="18" t="str">
        <f>IF($B1391="","",IF(COUNTIFS(Batches!$A:$A,$B1391,Batches!$B:$B,$C1391)=0,"Batch not found","OK"))</f>
        <v/>
      </c>
    </row>
    <row r="1392" spans="1:6" x14ac:dyDescent="0.3">
      <c r="A1392" s="20"/>
      <c r="B1392" s="17"/>
      <c r="C1392" s="17"/>
      <c r="D1392" s="17"/>
      <c r="E1392" s="17"/>
      <c r="F1392" s="18" t="str">
        <f>IF($B1392="","",IF(COUNTIFS(Batches!$A:$A,$B1392,Batches!$B:$B,$C1392)=0,"Batch not found","OK"))</f>
        <v/>
      </c>
    </row>
    <row r="1393" spans="1:6" x14ac:dyDescent="0.3">
      <c r="A1393" s="20"/>
      <c r="B1393" s="17"/>
      <c r="C1393" s="17"/>
      <c r="D1393" s="17"/>
      <c r="E1393" s="17"/>
      <c r="F1393" s="18" t="str">
        <f>IF($B1393="","",IF(COUNTIFS(Batches!$A:$A,$B1393,Batches!$B:$B,$C1393)=0,"Batch not found","OK"))</f>
        <v/>
      </c>
    </row>
    <row r="1394" spans="1:6" x14ac:dyDescent="0.3">
      <c r="A1394" s="20"/>
      <c r="B1394" s="17"/>
      <c r="C1394" s="17"/>
      <c r="D1394" s="17"/>
      <c r="E1394" s="17"/>
      <c r="F1394" s="18" t="str">
        <f>IF($B1394="","",IF(COUNTIFS(Batches!$A:$A,$B1394,Batches!$B:$B,$C1394)=0,"Batch not found","OK"))</f>
        <v/>
      </c>
    </row>
    <row r="1395" spans="1:6" x14ac:dyDescent="0.3">
      <c r="A1395" s="20"/>
      <c r="B1395" s="17"/>
      <c r="C1395" s="17"/>
      <c r="D1395" s="17"/>
      <c r="E1395" s="17"/>
      <c r="F1395" s="18" t="str">
        <f>IF($B1395="","",IF(COUNTIFS(Batches!$A:$A,$B1395,Batches!$B:$B,$C1395)=0,"Batch not found","OK"))</f>
        <v/>
      </c>
    </row>
    <row r="1396" spans="1:6" x14ac:dyDescent="0.3">
      <c r="A1396" s="20"/>
      <c r="B1396" s="17"/>
      <c r="C1396" s="17"/>
      <c r="D1396" s="17"/>
      <c r="E1396" s="17"/>
      <c r="F1396" s="18" t="str">
        <f>IF($B1396="","",IF(COUNTIFS(Batches!$A:$A,$B1396,Batches!$B:$B,$C1396)=0,"Batch not found","OK"))</f>
        <v/>
      </c>
    </row>
    <row r="1397" spans="1:6" x14ac:dyDescent="0.3">
      <c r="A1397" s="20"/>
      <c r="B1397" s="17"/>
      <c r="C1397" s="17"/>
      <c r="D1397" s="17"/>
      <c r="E1397" s="17"/>
      <c r="F1397" s="18" t="str">
        <f>IF($B1397="","",IF(COUNTIFS(Batches!$A:$A,$B1397,Batches!$B:$B,$C1397)=0,"Batch not found","OK"))</f>
        <v/>
      </c>
    </row>
    <row r="1398" spans="1:6" x14ac:dyDescent="0.3">
      <c r="A1398" s="20"/>
      <c r="B1398" s="17"/>
      <c r="C1398" s="17"/>
      <c r="D1398" s="17"/>
      <c r="E1398" s="17"/>
      <c r="F1398" s="18" t="str">
        <f>IF($B1398="","",IF(COUNTIFS(Batches!$A:$A,$B1398,Batches!$B:$B,$C1398)=0,"Batch not found","OK"))</f>
        <v/>
      </c>
    </row>
    <row r="1399" spans="1:6" x14ac:dyDescent="0.3">
      <c r="A1399" s="20"/>
      <c r="B1399" s="17"/>
      <c r="C1399" s="17"/>
      <c r="D1399" s="17"/>
      <c r="E1399" s="17"/>
      <c r="F1399" s="18" t="str">
        <f>IF($B1399="","",IF(COUNTIFS(Batches!$A:$A,$B1399,Batches!$B:$B,$C1399)=0,"Batch not found","OK"))</f>
        <v/>
      </c>
    </row>
    <row r="1400" spans="1:6" x14ac:dyDescent="0.3">
      <c r="A1400" s="20"/>
      <c r="B1400" s="17"/>
      <c r="C1400" s="17"/>
      <c r="D1400" s="17"/>
      <c r="E1400" s="17"/>
      <c r="F1400" s="18" t="str">
        <f>IF($B1400="","",IF(COUNTIFS(Batches!$A:$A,$B1400,Batches!$B:$B,$C1400)=0,"Batch not found","OK"))</f>
        <v/>
      </c>
    </row>
    <row r="1401" spans="1:6" x14ac:dyDescent="0.3">
      <c r="A1401" s="20"/>
      <c r="B1401" s="17"/>
      <c r="C1401" s="17"/>
      <c r="D1401" s="17"/>
      <c r="E1401" s="17"/>
      <c r="F1401" s="18" t="str">
        <f>IF($B1401="","",IF(COUNTIFS(Batches!$A:$A,$B1401,Batches!$B:$B,$C1401)=0,"Batch not found","OK"))</f>
        <v/>
      </c>
    </row>
    <row r="1402" spans="1:6" x14ac:dyDescent="0.3">
      <c r="A1402" s="20"/>
      <c r="B1402" s="17"/>
      <c r="C1402" s="17"/>
      <c r="D1402" s="17"/>
      <c r="E1402" s="17"/>
      <c r="F1402" s="18" t="str">
        <f>IF($B1402="","",IF(COUNTIFS(Batches!$A:$A,$B1402,Batches!$B:$B,$C1402)=0,"Batch not found","OK"))</f>
        <v/>
      </c>
    </row>
    <row r="1403" spans="1:6" x14ac:dyDescent="0.3">
      <c r="A1403" s="20"/>
      <c r="B1403" s="17"/>
      <c r="C1403" s="17"/>
      <c r="D1403" s="17"/>
      <c r="E1403" s="17"/>
      <c r="F1403" s="18" t="str">
        <f>IF($B1403="","",IF(COUNTIFS(Batches!$A:$A,$B1403,Batches!$B:$B,$C1403)=0,"Batch not found","OK"))</f>
        <v/>
      </c>
    </row>
    <row r="1404" spans="1:6" x14ac:dyDescent="0.3">
      <c r="A1404" s="20"/>
      <c r="B1404" s="17"/>
      <c r="C1404" s="17"/>
      <c r="D1404" s="17"/>
      <c r="E1404" s="17"/>
      <c r="F1404" s="18" t="str">
        <f>IF($B1404="","",IF(COUNTIFS(Batches!$A:$A,$B1404,Batches!$B:$B,$C1404)=0,"Batch not found","OK"))</f>
        <v/>
      </c>
    </row>
    <row r="1405" spans="1:6" x14ac:dyDescent="0.3">
      <c r="A1405" s="20"/>
      <c r="B1405" s="17"/>
      <c r="C1405" s="17"/>
      <c r="D1405" s="17"/>
      <c r="E1405" s="17"/>
      <c r="F1405" s="18" t="str">
        <f>IF($B1405="","",IF(COUNTIFS(Batches!$A:$A,$B1405,Batches!$B:$B,$C1405)=0,"Batch not found","OK"))</f>
        <v/>
      </c>
    </row>
    <row r="1406" spans="1:6" x14ac:dyDescent="0.3">
      <c r="A1406" s="20"/>
      <c r="B1406" s="17"/>
      <c r="C1406" s="17"/>
      <c r="D1406" s="17"/>
      <c r="E1406" s="17"/>
      <c r="F1406" s="18" t="str">
        <f>IF($B1406="","",IF(COUNTIFS(Batches!$A:$A,$B1406,Batches!$B:$B,$C1406)=0,"Batch not found","OK"))</f>
        <v/>
      </c>
    </row>
    <row r="1407" spans="1:6" x14ac:dyDescent="0.3">
      <c r="A1407" s="20"/>
      <c r="B1407" s="17"/>
      <c r="C1407" s="17"/>
      <c r="D1407" s="17"/>
      <c r="E1407" s="17"/>
      <c r="F1407" s="18" t="str">
        <f>IF($B1407="","",IF(COUNTIFS(Batches!$A:$A,$B1407,Batches!$B:$B,$C1407)=0,"Batch not found","OK"))</f>
        <v/>
      </c>
    </row>
    <row r="1408" spans="1:6" x14ac:dyDescent="0.3">
      <c r="A1408" s="20"/>
      <c r="B1408" s="17"/>
      <c r="C1408" s="17"/>
      <c r="D1408" s="17"/>
      <c r="E1408" s="17"/>
      <c r="F1408" s="18" t="str">
        <f>IF($B1408="","",IF(COUNTIFS(Batches!$A:$A,$B1408,Batches!$B:$B,$C1408)=0,"Batch not found","OK"))</f>
        <v/>
      </c>
    </row>
    <row r="1409" spans="1:6" x14ac:dyDescent="0.3">
      <c r="A1409" s="20"/>
      <c r="B1409" s="17"/>
      <c r="C1409" s="17"/>
      <c r="D1409" s="17"/>
      <c r="E1409" s="17"/>
      <c r="F1409" s="18" t="str">
        <f>IF($B1409="","",IF(COUNTIFS(Batches!$A:$A,$B1409,Batches!$B:$B,$C1409)=0,"Batch not found","OK"))</f>
        <v/>
      </c>
    </row>
    <row r="1410" spans="1:6" x14ac:dyDescent="0.3">
      <c r="A1410" s="20"/>
      <c r="B1410" s="17"/>
      <c r="C1410" s="17"/>
      <c r="D1410" s="17"/>
      <c r="E1410" s="17"/>
      <c r="F1410" s="18" t="str">
        <f>IF($B1410="","",IF(COUNTIFS(Batches!$A:$A,$B1410,Batches!$B:$B,$C1410)=0,"Batch not found","OK"))</f>
        <v/>
      </c>
    </row>
    <row r="1411" spans="1:6" x14ac:dyDescent="0.3">
      <c r="A1411" s="20"/>
      <c r="B1411" s="17"/>
      <c r="C1411" s="17"/>
      <c r="D1411" s="17"/>
      <c r="E1411" s="17"/>
      <c r="F1411" s="18" t="str">
        <f>IF($B1411="","",IF(COUNTIFS(Batches!$A:$A,$B1411,Batches!$B:$B,$C1411)=0,"Batch not found","OK"))</f>
        <v/>
      </c>
    </row>
    <row r="1412" spans="1:6" x14ac:dyDescent="0.3">
      <c r="A1412" s="20"/>
      <c r="B1412" s="17"/>
      <c r="C1412" s="17"/>
      <c r="D1412" s="17"/>
      <c r="E1412" s="17"/>
      <c r="F1412" s="18" t="str">
        <f>IF($B1412="","",IF(COUNTIFS(Batches!$A:$A,$B1412,Batches!$B:$B,$C1412)=0,"Batch not found","OK"))</f>
        <v/>
      </c>
    </row>
    <row r="1413" spans="1:6" x14ac:dyDescent="0.3">
      <c r="A1413" s="20"/>
      <c r="B1413" s="17"/>
      <c r="C1413" s="17"/>
      <c r="D1413" s="17"/>
      <c r="E1413" s="17"/>
      <c r="F1413" s="18" t="str">
        <f>IF($B1413="","",IF(COUNTIFS(Batches!$A:$A,$B1413,Batches!$B:$B,$C1413)=0,"Batch not found","OK"))</f>
        <v/>
      </c>
    </row>
    <row r="1414" spans="1:6" x14ac:dyDescent="0.3">
      <c r="A1414" s="20"/>
      <c r="B1414" s="17"/>
      <c r="C1414" s="17"/>
      <c r="D1414" s="17"/>
      <c r="E1414" s="17"/>
      <c r="F1414" s="18" t="str">
        <f>IF($B1414="","",IF(COUNTIFS(Batches!$A:$A,$B1414,Batches!$B:$B,$C1414)=0,"Batch not found","OK"))</f>
        <v/>
      </c>
    </row>
    <row r="1415" spans="1:6" x14ac:dyDescent="0.3">
      <c r="A1415" s="20"/>
      <c r="B1415" s="17"/>
      <c r="C1415" s="17"/>
      <c r="D1415" s="17"/>
      <c r="E1415" s="17"/>
      <c r="F1415" s="18" t="str">
        <f>IF($B1415="","",IF(COUNTIFS(Batches!$A:$A,$B1415,Batches!$B:$B,$C1415)=0,"Batch not found","OK"))</f>
        <v/>
      </c>
    </row>
    <row r="1416" spans="1:6" x14ac:dyDescent="0.3">
      <c r="A1416" s="20"/>
      <c r="B1416" s="17"/>
      <c r="C1416" s="17"/>
      <c r="D1416" s="17"/>
      <c r="E1416" s="17"/>
      <c r="F1416" s="18" t="str">
        <f>IF($B1416="","",IF(COUNTIFS(Batches!$A:$A,$B1416,Batches!$B:$B,$C1416)=0,"Batch not found","OK"))</f>
        <v/>
      </c>
    </row>
    <row r="1417" spans="1:6" x14ac:dyDescent="0.3">
      <c r="A1417" s="20"/>
      <c r="B1417" s="17"/>
      <c r="C1417" s="17"/>
      <c r="D1417" s="17"/>
      <c r="E1417" s="17"/>
      <c r="F1417" s="18" t="str">
        <f>IF($B1417="","",IF(COUNTIFS(Batches!$A:$A,$B1417,Batches!$B:$B,$C1417)=0,"Batch not found","OK"))</f>
        <v/>
      </c>
    </row>
    <row r="1418" spans="1:6" x14ac:dyDescent="0.3">
      <c r="A1418" s="20"/>
      <c r="B1418" s="17"/>
      <c r="C1418" s="17"/>
      <c r="D1418" s="17"/>
      <c r="E1418" s="17"/>
      <c r="F1418" s="18" t="str">
        <f>IF($B1418="","",IF(COUNTIFS(Batches!$A:$A,$B1418,Batches!$B:$B,$C1418)=0,"Batch not found","OK"))</f>
        <v/>
      </c>
    </row>
    <row r="1419" spans="1:6" x14ac:dyDescent="0.3">
      <c r="A1419" s="20"/>
      <c r="B1419" s="17"/>
      <c r="C1419" s="17"/>
      <c r="D1419" s="17"/>
      <c r="E1419" s="17"/>
      <c r="F1419" s="18" t="str">
        <f>IF($B1419="","",IF(COUNTIFS(Batches!$A:$A,$B1419,Batches!$B:$B,$C1419)=0,"Batch not found","OK"))</f>
        <v/>
      </c>
    </row>
    <row r="1420" spans="1:6" x14ac:dyDescent="0.3">
      <c r="A1420" s="20"/>
      <c r="B1420" s="17"/>
      <c r="C1420" s="17"/>
      <c r="D1420" s="17"/>
      <c r="E1420" s="17"/>
      <c r="F1420" s="18" t="str">
        <f>IF($B1420="","",IF(COUNTIFS(Batches!$A:$A,$B1420,Batches!$B:$B,$C1420)=0,"Batch not found","OK"))</f>
        <v/>
      </c>
    </row>
    <row r="1421" spans="1:6" x14ac:dyDescent="0.3">
      <c r="A1421" s="20"/>
      <c r="B1421" s="17"/>
      <c r="C1421" s="17"/>
      <c r="D1421" s="17"/>
      <c r="E1421" s="17"/>
      <c r="F1421" s="18" t="str">
        <f>IF($B1421="","",IF(COUNTIFS(Batches!$A:$A,$B1421,Batches!$B:$B,$C1421)=0,"Batch not found","OK"))</f>
        <v/>
      </c>
    </row>
    <row r="1422" spans="1:6" x14ac:dyDescent="0.3">
      <c r="A1422" s="20"/>
      <c r="B1422" s="17"/>
      <c r="C1422" s="17"/>
      <c r="D1422" s="17"/>
      <c r="E1422" s="17"/>
      <c r="F1422" s="18" t="str">
        <f>IF($B1422="","",IF(COUNTIFS(Batches!$A:$A,$B1422,Batches!$B:$B,$C1422)=0,"Batch not found","OK"))</f>
        <v/>
      </c>
    </row>
    <row r="1423" spans="1:6" x14ac:dyDescent="0.3">
      <c r="A1423" s="20"/>
      <c r="B1423" s="17"/>
      <c r="C1423" s="17"/>
      <c r="D1423" s="17"/>
      <c r="E1423" s="17"/>
      <c r="F1423" s="18" t="str">
        <f>IF($B1423="","",IF(COUNTIFS(Batches!$A:$A,$B1423,Batches!$B:$B,$C1423)=0,"Batch not found","OK"))</f>
        <v/>
      </c>
    </row>
    <row r="1424" spans="1:6" x14ac:dyDescent="0.3">
      <c r="A1424" s="20"/>
      <c r="B1424" s="17"/>
      <c r="C1424" s="17"/>
      <c r="D1424" s="17"/>
      <c r="E1424" s="17"/>
      <c r="F1424" s="18" t="str">
        <f>IF($B1424="","",IF(COUNTIFS(Batches!$A:$A,$B1424,Batches!$B:$B,$C1424)=0,"Batch not found","OK"))</f>
        <v/>
      </c>
    </row>
    <row r="1425" spans="1:6" x14ac:dyDescent="0.3">
      <c r="A1425" s="20"/>
      <c r="B1425" s="17"/>
      <c r="C1425" s="17"/>
      <c r="D1425" s="17"/>
      <c r="E1425" s="17"/>
      <c r="F1425" s="18" t="str">
        <f>IF($B1425="","",IF(COUNTIFS(Batches!$A:$A,$B1425,Batches!$B:$B,$C1425)=0,"Batch not found","OK"))</f>
        <v/>
      </c>
    </row>
    <row r="1426" spans="1:6" x14ac:dyDescent="0.3">
      <c r="A1426" s="20"/>
      <c r="B1426" s="17"/>
      <c r="C1426" s="17"/>
      <c r="D1426" s="17"/>
      <c r="E1426" s="17"/>
      <c r="F1426" s="18" t="str">
        <f>IF($B1426="","",IF(COUNTIFS(Batches!$A:$A,$B1426,Batches!$B:$B,$C1426)=0,"Batch not found","OK"))</f>
        <v/>
      </c>
    </row>
    <row r="1427" spans="1:6" x14ac:dyDescent="0.3">
      <c r="A1427" s="20"/>
      <c r="B1427" s="17"/>
      <c r="C1427" s="17"/>
      <c r="D1427" s="17"/>
      <c r="E1427" s="17"/>
      <c r="F1427" s="18" t="str">
        <f>IF($B1427="","",IF(COUNTIFS(Batches!$A:$A,$B1427,Batches!$B:$B,$C1427)=0,"Batch not found","OK"))</f>
        <v/>
      </c>
    </row>
    <row r="1428" spans="1:6" x14ac:dyDescent="0.3">
      <c r="A1428" s="20"/>
      <c r="B1428" s="17"/>
      <c r="C1428" s="17"/>
      <c r="D1428" s="17"/>
      <c r="E1428" s="17"/>
      <c r="F1428" s="18" t="str">
        <f>IF($B1428="","",IF(COUNTIFS(Batches!$A:$A,$B1428,Batches!$B:$B,$C1428)=0,"Batch not found","OK"))</f>
        <v/>
      </c>
    </row>
    <row r="1429" spans="1:6" x14ac:dyDescent="0.3">
      <c r="A1429" s="20"/>
      <c r="B1429" s="17"/>
      <c r="C1429" s="17"/>
      <c r="D1429" s="17"/>
      <c r="E1429" s="17"/>
      <c r="F1429" s="18" t="str">
        <f>IF($B1429="","",IF(COUNTIFS(Batches!$A:$A,$B1429,Batches!$B:$B,$C1429)=0,"Batch not found","OK"))</f>
        <v/>
      </c>
    </row>
    <row r="1430" spans="1:6" x14ac:dyDescent="0.3">
      <c r="A1430" s="20"/>
      <c r="B1430" s="17"/>
      <c r="C1430" s="17"/>
      <c r="D1430" s="17"/>
      <c r="E1430" s="17"/>
      <c r="F1430" s="18" t="str">
        <f>IF($B1430="","",IF(COUNTIFS(Batches!$A:$A,$B1430,Batches!$B:$B,$C1430)=0,"Batch not found","OK"))</f>
        <v/>
      </c>
    </row>
    <row r="1431" spans="1:6" x14ac:dyDescent="0.3">
      <c r="A1431" s="20"/>
      <c r="B1431" s="17"/>
      <c r="C1431" s="17"/>
      <c r="D1431" s="17"/>
      <c r="E1431" s="17"/>
      <c r="F1431" s="18" t="str">
        <f>IF($B1431="","",IF(COUNTIFS(Batches!$A:$A,$B1431,Batches!$B:$B,$C1431)=0,"Batch not found","OK"))</f>
        <v/>
      </c>
    </row>
    <row r="1432" spans="1:6" x14ac:dyDescent="0.3">
      <c r="A1432" s="20"/>
      <c r="B1432" s="17"/>
      <c r="C1432" s="17"/>
      <c r="D1432" s="17"/>
      <c r="E1432" s="17"/>
      <c r="F1432" s="18" t="str">
        <f>IF($B1432="","",IF(COUNTIFS(Batches!$A:$A,$B1432,Batches!$B:$B,$C1432)=0,"Batch not found","OK"))</f>
        <v/>
      </c>
    </row>
    <row r="1433" spans="1:6" x14ac:dyDescent="0.3">
      <c r="A1433" s="20"/>
      <c r="B1433" s="17"/>
      <c r="C1433" s="17"/>
      <c r="D1433" s="17"/>
      <c r="E1433" s="17"/>
      <c r="F1433" s="18" t="str">
        <f>IF($B1433="","",IF(COUNTIFS(Batches!$A:$A,$B1433,Batches!$B:$B,$C1433)=0,"Batch not found","OK"))</f>
        <v/>
      </c>
    </row>
    <row r="1434" spans="1:6" x14ac:dyDescent="0.3">
      <c r="A1434" s="20"/>
      <c r="B1434" s="17"/>
      <c r="C1434" s="17"/>
      <c r="D1434" s="17"/>
      <c r="E1434" s="17"/>
      <c r="F1434" s="18" t="str">
        <f>IF($B1434="","",IF(COUNTIFS(Batches!$A:$A,$B1434,Batches!$B:$B,$C1434)=0,"Batch not found","OK"))</f>
        <v/>
      </c>
    </row>
    <row r="1435" spans="1:6" x14ac:dyDescent="0.3">
      <c r="A1435" s="20"/>
      <c r="B1435" s="17"/>
      <c r="C1435" s="17"/>
      <c r="D1435" s="17"/>
      <c r="E1435" s="17"/>
      <c r="F1435" s="18" t="str">
        <f>IF($B1435="","",IF(COUNTIFS(Batches!$A:$A,$B1435,Batches!$B:$B,$C1435)=0,"Batch not found","OK"))</f>
        <v/>
      </c>
    </row>
    <row r="1436" spans="1:6" x14ac:dyDescent="0.3">
      <c r="A1436" s="20"/>
      <c r="B1436" s="17"/>
      <c r="C1436" s="17"/>
      <c r="D1436" s="17"/>
      <c r="E1436" s="17"/>
      <c r="F1436" s="18" t="str">
        <f>IF($B1436="","",IF(COUNTIFS(Batches!$A:$A,$B1436,Batches!$B:$B,$C1436)=0,"Batch not found","OK"))</f>
        <v/>
      </c>
    </row>
    <row r="1437" spans="1:6" x14ac:dyDescent="0.3">
      <c r="A1437" s="20"/>
      <c r="B1437" s="17"/>
      <c r="C1437" s="17"/>
      <c r="D1437" s="17"/>
      <c r="E1437" s="17"/>
      <c r="F1437" s="18" t="str">
        <f>IF($B1437="","",IF(COUNTIFS(Batches!$A:$A,$B1437,Batches!$B:$B,$C1437)=0,"Batch not found","OK"))</f>
        <v/>
      </c>
    </row>
    <row r="1438" spans="1:6" x14ac:dyDescent="0.3">
      <c r="A1438" s="20"/>
      <c r="B1438" s="17"/>
      <c r="C1438" s="17"/>
      <c r="D1438" s="17"/>
      <c r="E1438" s="17"/>
      <c r="F1438" s="18" t="str">
        <f>IF($B1438="","",IF(COUNTIFS(Batches!$A:$A,$B1438,Batches!$B:$B,$C1438)=0,"Batch not found","OK"))</f>
        <v/>
      </c>
    </row>
    <row r="1439" spans="1:6" x14ac:dyDescent="0.3">
      <c r="A1439" s="20"/>
      <c r="B1439" s="17"/>
      <c r="C1439" s="17"/>
      <c r="D1439" s="17"/>
      <c r="E1439" s="17"/>
      <c r="F1439" s="18" t="str">
        <f>IF($B1439="","",IF(COUNTIFS(Batches!$A:$A,$B1439,Batches!$B:$B,$C1439)=0,"Batch not found","OK"))</f>
        <v/>
      </c>
    </row>
    <row r="1440" spans="1:6" x14ac:dyDescent="0.3">
      <c r="A1440" s="20"/>
      <c r="B1440" s="17"/>
      <c r="C1440" s="17"/>
      <c r="D1440" s="17"/>
      <c r="E1440" s="17"/>
      <c r="F1440" s="18" t="str">
        <f>IF($B1440="","",IF(COUNTIFS(Batches!$A:$A,$B1440,Batches!$B:$B,$C1440)=0,"Batch not found","OK"))</f>
        <v/>
      </c>
    </row>
    <row r="1441" spans="1:6" x14ac:dyDescent="0.3">
      <c r="A1441" s="20"/>
      <c r="B1441" s="17"/>
      <c r="C1441" s="17"/>
      <c r="D1441" s="17"/>
      <c r="E1441" s="17"/>
      <c r="F1441" s="18" t="str">
        <f>IF($B1441="","",IF(COUNTIFS(Batches!$A:$A,$B1441,Batches!$B:$B,$C1441)=0,"Batch not found","OK"))</f>
        <v/>
      </c>
    </row>
    <row r="1442" spans="1:6" x14ac:dyDescent="0.3">
      <c r="A1442" s="20"/>
      <c r="B1442" s="17"/>
      <c r="C1442" s="17"/>
      <c r="D1442" s="17"/>
      <c r="E1442" s="17"/>
      <c r="F1442" s="18" t="str">
        <f>IF($B1442="","",IF(COUNTIFS(Batches!$A:$A,$B1442,Batches!$B:$B,$C1442)=0,"Batch not found","OK"))</f>
        <v/>
      </c>
    </row>
    <row r="1443" spans="1:6" x14ac:dyDescent="0.3">
      <c r="A1443" s="20"/>
      <c r="B1443" s="17"/>
      <c r="C1443" s="17"/>
      <c r="D1443" s="17"/>
      <c r="E1443" s="17"/>
      <c r="F1443" s="18" t="str">
        <f>IF($B1443="","",IF(COUNTIFS(Batches!$A:$A,$B1443,Batches!$B:$B,$C1443)=0,"Batch not found","OK"))</f>
        <v/>
      </c>
    </row>
    <row r="1444" spans="1:6" x14ac:dyDescent="0.3">
      <c r="A1444" s="20"/>
      <c r="B1444" s="17"/>
      <c r="C1444" s="17"/>
      <c r="D1444" s="17"/>
      <c r="E1444" s="17"/>
      <c r="F1444" s="18" t="str">
        <f>IF($B1444="","",IF(COUNTIFS(Batches!$A:$A,$B1444,Batches!$B:$B,$C1444)=0,"Batch not found","OK"))</f>
        <v/>
      </c>
    </row>
    <row r="1445" spans="1:6" x14ac:dyDescent="0.3">
      <c r="A1445" s="20"/>
      <c r="B1445" s="17"/>
      <c r="C1445" s="17"/>
      <c r="D1445" s="17"/>
      <c r="E1445" s="17"/>
      <c r="F1445" s="18" t="str">
        <f>IF($B1445="","",IF(COUNTIFS(Batches!$A:$A,$B1445,Batches!$B:$B,$C1445)=0,"Batch not found","OK"))</f>
        <v/>
      </c>
    </row>
    <row r="1446" spans="1:6" x14ac:dyDescent="0.3">
      <c r="A1446" s="20"/>
      <c r="B1446" s="17"/>
      <c r="C1446" s="17"/>
      <c r="D1446" s="17"/>
      <c r="E1446" s="17"/>
      <c r="F1446" s="18" t="str">
        <f>IF($B1446="","",IF(COUNTIFS(Batches!$A:$A,$B1446,Batches!$B:$B,$C1446)=0,"Batch not found","OK"))</f>
        <v/>
      </c>
    </row>
    <row r="1447" spans="1:6" x14ac:dyDescent="0.3">
      <c r="A1447" s="20"/>
      <c r="B1447" s="17"/>
      <c r="C1447" s="17"/>
      <c r="D1447" s="17"/>
      <c r="E1447" s="17"/>
      <c r="F1447" s="18" t="str">
        <f>IF($B1447="","",IF(COUNTIFS(Batches!$A:$A,$B1447,Batches!$B:$B,$C1447)=0,"Batch not found","OK"))</f>
        <v/>
      </c>
    </row>
    <row r="1448" spans="1:6" x14ac:dyDescent="0.3">
      <c r="A1448" s="20"/>
      <c r="B1448" s="17"/>
      <c r="C1448" s="17"/>
      <c r="D1448" s="17"/>
      <c r="E1448" s="17"/>
      <c r="F1448" s="18" t="str">
        <f>IF($B1448="","",IF(COUNTIFS(Batches!$A:$A,$B1448,Batches!$B:$B,$C1448)=0,"Batch not found","OK"))</f>
        <v/>
      </c>
    </row>
    <row r="1449" spans="1:6" x14ac:dyDescent="0.3">
      <c r="A1449" s="20"/>
      <c r="B1449" s="17"/>
      <c r="C1449" s="17"/>
      <c r="D1449" s="17"/>
      <c r="E1449" s="17"/>
      <c r="F1449" s="18" t="str">
        <f>IF($B1449="","",IF(COUNTIFS(Batches!$A:$A,$B1449,Batches!$B:$B,$C1449)=0,"Batch not found","OK"))</f>
        <v/>
      </c>
    </row>
    <row r="1450" spans="1:6" x14ac:dyDescent="0.3">
      <c r="A1450" s="20"/>
      <c r="B1450" s="17"/>
      <c r="C1450" s="17"/>
      <c r="D1450" s="17"/>
      <c r="E1450" s="17"/>
      <c r="F1450" s="18" t="str">
        <f>IF($B1450="","",IF(COUNTIFS(Batches!$A:$A,$B1450,Batches!$B:$B,$C1450)=0,"Batch not found","OK"))</f>
        <v/>
      </c>
    </row>
    <row r="1451" spans="1:6" x14ac:dyDescent="0.3">
      <c r="A1451" s="20"/>
      <c r="B1451" s="17"/>
      <c r="C1451" s="17"/>
      <c r="D1451" s="17"/>
      <c r="E1451" s="17"/>
      <c r="F1451" s="18" t="str">
        <f>IF($B1451="","",IF(COUNTIFS(Batches!$A:$A,$B1451,Batches!$B:$B,$C1451)=0,"Batch not found","OK"))</f>
        <v/>
      </c>
    </row>
    <row r="1452" spans="1:6" x14ac:dyDescent="0.3">
      <c r="A1452" s="20"/>
      <c r="B1452" s="17"/>
      <c r="C1452" s="17"/>
      <c r="D1452" s="17"/>
      <c r="E1452" s="17"/>
      <c r="F1452" s="18" t="str">
        <f>IF($B1452="","",IF(COUNTIFS(Batches!$A:$A,$B1452,Batches!$B:$B,$C1452)=0,"Batch not found","OK"))</f>
        <v/>
      </c>
    </row>
    <row r="1453" spans="1:6" x14ac:dyDescent="0.3">
      <c r="A1453" s="20"/>
      <c r="B1453" s="17"/>
      <c r="C1453" s="17"/>
      <c r="D1453" s="17"/>
      <c r="E1453" s="17"/>
      <c r="F1453" s="18" t="str">
        <f>IF($B1453="","",IF(COUNTIFS(Batches!$A:$A,$B1453,Batches!$B:$B,$C1453)=0,"Batch not found","OK"))</f>
        <v/>
      </c>
    </row>
    <row r="1454" spans="1:6" x14ac:dyDescent="0.3">
      <c r="A1454" s="20"/>
      <c r="B1454" s="17"/>
      <c r="C1454" s="17"/>
      <c r="D1454" s="17"/>
      <c r="E1454" s="17"/>
      <c r="F1454" s="18" t="str">
        <f>IF($B1454="","",IF(COUNTIFS(Batches!$A:$A,$B1454,Batches!$B:$B,$C1454)=0,"Batch not found","OK"))</f>
        <v/>
      </c>
    </row>
    <row r="1455" spans="1:6" x14ac:dyDescent="0.3">
      <c r="A1455" s="20"/>
      <c r="B1455" s="17"/>
      <c r="C1455" s="17"/>
      <c r="D1455" s="17"/>
      <c r="E1455" s="17"/>
      <c r="F1455" s="18" t="str">
        <f>IF($B1455="","",IF(COUNTIFS(Batches!$A:$A,$B1455,Batches!$B:$B,$C1455)=0,"Batch not found","OK"))</f>
        <v/>
      </c>
    </row>
    <row r="1456" spans="1:6" x14ac:dyDescent="0.3">
      <c r="A1456" s="20"/>
      <c r="B1456" s="17"/>
      <c r="C1456" s="17"/>
      <c r="D1456" s="17"/>
      <c r="E1456" s="17"/>
      <c r="F1456" s="18" t="str">
        <f>IF($B1456="","",IF(COUNTIFS(Batches!$A:$A,$B1456,Batches!$B:$B,$C1456)=0,"Batch not found","OK"))</f>
        <v/>
      </c>
    </row>
    <row r="1457" spans="1:6" x14ac:dyDescent="0.3">
      <c r="A1457" s="20"/>
      <c r="B1457" s="17"/>
      <c r="C1457" s="17"/>
      <c r="D1457" s="17"/>
      <c r="E1457" s="17"/>
      <c r="F1457" s="18" t="str">
        <f>IF($B1457="","",IF(COUNTIFS(Batches!$A:$A,$B1457,Batches!$B:$B,$C1457)=0,"Batch not found","OK"))</f>
        <v/>
      </c>
    </row>
    <row r="1458" spans="1:6" x14ac:dyDescent="0.3">
      <c r="A1458" s="20"/>
      <c r="B1458" s="17"/>
      <c r="C1458" s="17"/>
      <c r="D1458" s="17"/>
      <c r="E1458" s="17"/>
      <c r="F1458" s="18" t="str">
        <f>IF($B1458="","",IF(COUNTIFS(Batches!$A:$A,$B1458,Batches!$B:$B,$C1458)=0,"Batch not found","OK"))</f>
        <v/>
      </c>
    </row>
    <row r="1459" spans="1:6" x14ac:dyDescent="0.3">
      <c r="A1459" s="20"/>
      <c r="B1459" s="17"/>
      <c r="C1459" s="17"/>
      <c r="D1459" s="17"/>
      <c r="E1459" s="17"/>
      <c r="F1459" s="18" t="str">
        <f>IF($B1459="","",IF(COUNTIFS(Batches!$A:$A,$B1459,Batches!$B:$B,$C1459)=0,"Batch not found","OK"))</f>
        <v/>
      </c>
    </row>
    <row r="1460" spans="1:6" x14ac:dyDescent="0.3">
      <c r="A1460" s="20"/>
      <c r="B1460" s="17"/>
      <c r="C1460" s="17"/>
      <c r="D1460" s="17"/>
      <c r="E1460" s="17"/>
      <c r="F1460" s="18" t="str">
        <f>IF($B1460="","",IF(COUNTIFS(Batches!$A:$A,$B1460,Batches!$B:$B,$C1460)=0,"Batch not found","OK"))</f>
        <v/>
      </c>
    </row>
    <row r="1461" spans="1:6" x14ac:dyDescent="0.3">
      <c r="A1461" s="20"/>
      <c r="B1461" s="17"/>
      <c r="C1461" s="17"/>
      <c r="D1461" s="17"/>
      <c r="E1461" s="17"/>
      <c r="F1461" s="18" t="str">
        <f>IF($B1461="","",IF(COUNTIFS(Batches!$A:$A,$B1461,Batches!$B:$B,$C1461)=0,"Batch not found","OK"))</f>
        <v/>
      </c>
    </row>
    <row r="1462" spans="1:6" x14ac:dyDescent="0.3">
      <c r="A1462" s="20"/>
      <c r="B1462" s="17"/>
      <c r="C1462" s="17"/>
      <c r="D1462" s="17"/>
      <c r="E1462" s="17"/>
      <c r="F1462" s="18" t="str">
        <f>IF($B1462="","",IF(COUNTIFS(Batches!$A:$A,$B1462,Batches!$B:$B,$C1462)=0,"Batch not found","OK"))</f>
        <v/>
      </c>
    </row>
    <row r="1463" spans="1:6" x14ac:dyDescent="0.3">
      <c r="A1463" s="20"/>
      <c r="B1463" s="17"/>
      <c r="C1463" s="17"/>
      <c r="D1463" s="17"/>
      <c r="E1463" s="17"/>
      <c r="F1463" s="18" t="str">
        <f>IF($B1463="","",IF(COUNTIFS(Batches!$A:$A,$B1463,Batches!$B:$B,$C1463)=0,"Batch not found","OK"))</f>
        <v/>
      </c>
    </row>
    <row r="1464" spans="1:6" x14ac:dyDescent="0.3">
      <c r="A1464" s="20"/>
      <c r="B1464" s="17"/>
      <c r="C1464" s="17"/>
      <c r="D1464" s="17"/>
      <c r="E1464" s="17"/>
      <c r="F1464" s="18" t="str">
        <f>IF($B1464="","",IF(COUNTIFS(Batches!$A:$A,$B1464,Batches!$B:$B,$C1464)=0,"Batch not found","OK"))</f>
        <v/>
      </c>
    </row>
    <row r="1465" spans="1:6" x14ac:dyDescent="0.3">
      <c r="A1465" s="20"/>
      <c r="B1465" s="17"/>
      <c r="C1465" s="17"/>
      <c r="D1465" s="17"/>
      <c r="E1465" s="17"/>
      <c r="F1465" s="18" t="str">
        <f>IF($B1465="","",IF(COUNTIFS(Batches!$A:$A,$B1465,Batches!$B:$B,$C1465)=0,"Batch not found","OK"))</f>
        <v/>
      </c>
    </row>
    <row r="1466" spans="1:6" x14ac:dyDescent="0.3">
      <c r="A1466" s="20"/>
      <c r="B1466" s="17"/>
      <c r="C1466" s="17"/>
      <c r="D1466" s="17"/>
      <c r="E1466" s="17"/>
      <c r="F1466" s="18" t="str">
        <f>IF($B1466="","",IF(COUNTIFS(Batches!$A:$A,$B1466,Batches!$B:$B,$C1466)=0,"Batch not found","OK"))</f>
        <v/>
      </c>
    </row>
    <row r="1467" spans="1:6" x14ac:dyDescent="0.3">
      <c r="A1467" s="20"/>
      <c r="B1467" s="17"/>
      <c r="C1467" s="17"/>
      <c r="D1467" s="17"/>
      <c r="E1467" s="17"/>
      <c r="F1467" s="18" t="str">
        <f>IF($B1467="","",IF(COUNTIFS(Batches!$A:$A,$B1467,Batches!$B:$B,$C1467)=0,"Batch not found","OK"))</f>
        <v/>
      </c>
    </row>
    <row r="1468" spans="1:6" x14ac:dyDescent="0.3">
      <c r="A1468" s="20"/>
      <c r="B1468" s="17"/>
      <c r="C1468" s="17"/>
      <c r="D1468" s="17"/>
      <c r="E1468" s="17"/>
      <c r="F1468" s="18" t="str">
        <f>IF($B1468="","",IF(COUNTIFS(Batches!$A:$A,$B1468,Batches!$B:$B,$C1468)=0,"Batch not found","OK"))</f>
        <v/>
      </c>
    </row>
    <row r="1469" spans="1:6" x14ac:dyDescent="0.3">
      <c r="A1469" s="20"/>
      <c r="B1469" s="17"/>
      <c r="C1469" s="17"/>
      <c r="D1469" s="17"/>
      <c r="E1469" s="17"/>
      <c r="F1469" s="18" t="str">
        <f>IF($B1469="","",IF(COUNTIFS(Batches!$A:$A,$B1469,Batches!$B:$B,$C1469)=0,"Batch not found","OK"))</f>
        <v/>
      </c>
    </row>
    <row r="1470" spans="1:6" x14ac:dyDescent="0.3">
      <c r="A1470" s="20"/>
      <c r="B1470" s="17"/>
      <c r="C1470" s="17"/>
      <c r="D1470" s="17"/>
      <c r="E1470" s="17"/>
      <c r="F1470" s="18" t="str">
        <f>IF($B1470="","",IF(COUNTIFS(Batches!$A:$A,$B1470,Batches!$B:$B,$C1470)=0,"Batch not found","OK"))</f>
        <v/>
      </c>
    </row>
    <row r="1471" spans="1:6" x14ac:dyDescent="0.3">
      <c r="A1471" s="20"/>
      <c r="B1471" s="17"/>
      <c r="C1471" s="17"/>
      <c r="D1471" s="17"/>
      <c r="E1471" s="17"/>
      <c r="F1471" s="18" t="str">
        <f>IF($B1471="","",IF(COUNTIFS(Batches!$A:$A,$B1471,Batches!$B:$B,$C1471)=0,"Batch not found","OK"))</f>
        <v/>
      </c>
    </row>
    <row r="1472" spans="1:6" x14ac:dyDescent="0.3">
      <c r="A1472" s="20"/>
      <c r="B1472" s="17"/>
      <c r="C1472" s="17"/>
      <c r="D1472" s="17"/>
      <c r="E1472" s="17"/>
      <c r="F1472" s="18" t="str">
        <f>IF($B1472="","",IF(COUNTIFS(Batches!$A:$A,$B1472,Batches!$B:$B,$C1472)=0,"Batch not found","OK"))</f>
        <v/>
      </c>
    </row>
    <row r="1473" spans="1:6" x14ac:dyDescent="0.3">
      <c r="A1473" s="20"/>
      <c r="B1473" s="17"/>
      <c r="C1473" s="17"/>
      <c r="D1473" s="17"/>
      <c r="E1473" s="17"/>
      <c r="F1473" s="18" t="str">
        <f>IF($B1473="","",IF(COUNTIFS(Batches!$A:$A,$B1473,Batches!$B:$B,$C1473)=0,"Batch not found","OK"))</f>
        <v/>
      </c>
    </row>
    <row r="1474" spans="1:6" x14ac:dyDescent="0.3">
      <c r="A1474" s="20"/>
      <c r="B1474" s="17"/>
      <c r="C1474" s="17"/>
      <c r="D1474" s="17"/>
      <c r="E1474" s="17"/>
      <c r="F1474" s="18" t="str">
        <f>IF($B1474="","",IF(COUNTIFS(Batches!$A:$A,$B1474,Batches!$B:$B,$C1474)=0,"Batch not found","OK"))</f>
        <v/>
      </c>
    </row>
    <row r="1475" spans="1:6" x14ac:dyDescent="0.3">
      <c r="A1475" s="20"/>
      <c r="B1475" s="17"/>
      <c r="C1475" s="17"/>
      <c r="D1475" s="17"/>
      <c r="E1475" s="17"/>
      <c r="F1475" s="18" t="str">
        <f>IF($B1475="","",IF(COUNTIFS(Batches!$A:$A,$B1475,Batches!$B:$B,$C1475)=0,"Batch not found","OK"))</f>
        <v/>
      </c>
    </row>
    <row r="1476" spans="1:6" x14ac:dyDescent="0.3">
      <c r="A1476" s="20"/>
      <c r="B1476" s="17"/>
      <c r="C1476" s="17"/>
      <c r="D1476" s="17"/>
      <c r="E1476" s="17"/>
      <c r="F1476" s="18" t="str">
        <f>IF($B1476="","",IF(COUNTIFS(Batches!$A:$A,$B1476,Batches!$B:$B,$C1476)=0,"Batch not found","OK"))</f>
        <v/>
      </c>
    </row>
    <row r="1477" spans="1:6" x14ac:dyDescent="0.3">
      <c r="A1477" s="20"/>
      <c r="B1477" s="17"/>
      <c r="C1477" s="17"/>
      <c r="D1477" s="17"/>
      <c r="E1477" s="17"/>
      <c r="F1477" s="18" t="str">
        <f>IF($B1477="","",IF(COUNTIFS(Batches!$A:$A,$B1477,Batches!$B:$B,$C1477)=0,"Batch not found","OK"))</f>
        <v/>
      </c>
    </row>
    <row r="1478" spans="1:6" x14ac:dyDescent="0.3">
      <c r="A1478" s="20"/>
      <c r="B1478" s="17"/>
      <c r="C1478" s="17"/>
      <c r="D1478" s="17"/>
      <c r="E1478" s="17"/>
      <c r="F1478" s="18" t="str">
        <f>IF($B1478="","",IF(COUNTIFS(Batches!$A:$A,$B1478,Batches!$B:$B,$C1478)=0,"Batch not found","OK"))</f>
        <v/>
      </c>
    </row>
    <row r="1479" spans="1:6" x14ac:dyDescent="0.3">
      <c r="A1479" s="20"/>
      <c r="B1479" s="17"/>
      <c r="C1479" s="17"/>
      <c r="D1479" s="17"/>
      <c r="E1479" s="17"/>
      <c r="F1479" s="18" t="str">
        <f>IF($B1479="","",IF(COUNTIFS(Batches!$A:$A,$B1479,Batches!$B:$B,$C1479)=0,"Batch not found","OK"))</f>
        <v/>
      </c>
    </row>
    <row r="1480" spans="1:6" x14ac:dyDescent="0.3">
      <c r="A1480" s="20"/>
      <c r="B1480" s="17"/>
      <c r="C1480" s="17"/>
      <c r="D1480" s="17"/>
      <c r="E1480" s="17"/>
      <c r="F1480" s="18" t="str">
        <f>IF($B1480="","",IF(COUNTIFS(Batches!$A:$A,$B1480,Batches!$B:$B,$C1480)=0,"Batch not found","OK"))</f>
        <v/>
      </c>
    </row>
    <row r="1481" spans="1:6" x14ac:dyDescent="0.3">
      <c r="A1481" s="20"/>
      <c r="B1481" s="17"/>
      <c r="C1481" s="17"/>
      <c r="D1481" s="17"/>
      <c r="E1481" s="17"/>
      <c r="F1481" s="18" t="str">
        <f>IF($B1481="","",IF(COUNTIFS(Batches!$A:$A,$B1481,Batches!$B:$B,$C1481)=0,"Batch not found","OK"))</f>
        <v/>
      </c>
    </row>
    <row r="1482" spans="1:6" x14ac:dyDescent="0.3">
      <c r="A1482" s="20"/>
      <c r="B1482" s="17"/>
      <c r="C1482" s="17"/>
      <c r="D1482" s="17"/>
      <c r="E1482" s="17"/>
      <c r="F1482" s="18" t="str">
        <f>IF($B1482="","",IF(COUNTIFS(Batches!$A:$A,$B1482,Batches!$B:$B,$C1482)=0,"Batch not found","OK"))</f>
        <v/>
      </c>
    </row>
    <row r="1483" spans="1:6" x14ac:dyDescent="0.3">
      <c r="A1483" s="20"/>
      <c r="B1483" s="17"/>
      <c r="C1483" s="17"/>
      <c r="D1483" s="17"/>
      <c r="E1483" s="17"/>
      <c r="F1483" s="18" t="str">
        <f>IF($B1483="","",IF(COUNTIFS(Batches!$A:$A,$B1483,Batches!$B:$B,$C1483)=0,"Batch not found","OK"))</f>
        <v/>
      </c>
    </row>
    <row r="1484" spans="1:6" x14ac:dyDescent="0.3">
      <c r="A1484" s="20"/>
      <c r="B1484" s="17"/>
      <c r="C1484" s="17"/>
      <c r="D1484" s="17"/>
      <c r="E1484" s="17"/>
      <c r="F1484" s="18" t="str">
        <f>IF($B1484="","",IF(COUNTIFS(Batches!$A:$A,$B1484,Batches!$B:$B,$C1484)=0,"Batch not found","OK"))</f>
        <v/>
      </c>
    </row>
    <row r="1485" spans="1:6" x14ac:dyDescent="0.3">
      <c r="A1485" s="20"/>
      <c r="B1485" s="17"/>
      <c r="C1485" s="17"/>
      <c r="D1485" s="17"/>
      <c r="E1485" s="17"/>
      <c r="F1485" s="18" t="str">
        <f>IF($B1485="","",IF(COUNTIFS(Batches!$A:$A,$B1485,Batches!$B:$B,$C1485)=0,"Batch not found","OK"))</f>
        <v/>
      </c>
    </row>
    <row r="1486" spans="1:6" x14ac:dyDescent="0.3">
      <c r="A1486" s="20"/>
      <c r="B1486" s="17"/>
      <c r="C1486" s="17"/>
      <c r="D1486" s="17"/>
      <c r="E1486" s="17"/>
      <c r="F1486" s="18" t="str">
        <f>IF($B1486="","",IF(COUNTIFS(Batches!$A:$A,$B1486,Batches!$B:$B,$C1486)=0,"Batch not found","OK"))</f>
        <v/>
      </c>
    </row>
    <row r="1487" spans="1:6" x14ac:dyDescent="0.3">
      <c r="A1487" s="20"/>
      <c r="B1487" s="17"/>
      <c r="C1487" s="17"/>
      <c r="D1487" s="17"/>
      <c r="E1487" s="17"/>
      <c r="F1487" s="18" t="str">
        <f>IF($B1487="","",IF(COUNTIFS(Batches!$A:$A,$B1487,Batches!$B:$B,$C1487)=0,"Batch not found","OK"))</f>
        <v/>
      </c>
    </row>
    <row r="1488" spans="1:6" x14ac:dyDescent="0.3">
      <c r="A1488" s="20"/>
      <c r="B1488" s="17"/>
      <c r="C1488" s="17"/>
      <c r="D1488" s="17"/>
      <c r="E1488" s="17"/>
      <c r="F1488" s="18" t="str">
        <f>IF($B1488="","",IF(COUNTIFS(Batches!$A:$A,$B1488,Batches!$B:$B,$C1488)=0,"Batch not found","OK"))</f>
        <v/>
      </c>
    </row>
    <row r="1489" spans="1:6" x14ac:dyDescent="0.3">
      <c r="A1489" s="20"/>
      <c r="B1489" s="17"/>
      <c r="C1489" s="17"/>
      <c r="D1489" s="17"/>
      <c r="E1489" s="17"/>
      <c r="F1489" s="18" t="str">
        <f>IF($B1489="","",IF(COUNTIFS(Batches!$A:$A,$B1489,Batches!$B:$B,$C1489)=0,"Batch not found","OK"))</f>
        <v/>
      </c>
    </row>
    <row r="1490" spans="1:6" x14ac:dyDescent="0.3">
      <c r="A1490" s="20"/>
      <c r="B1490" s="17"/>
      <c r="C1490" s="17"/>
      <c r="D1490" s="17"/>
      <c r="E1490" s="17"/>
      <c r="F1490" s="18" t="str">
        <f>IF($B1490="","",IF(COUNTIFS(Batches!$A:$A,$B1490,Batches!$B:$B,$C1490)=0,"Batch not found","OK"))</f>
        <v/>
      </c>
    </row>
    <row r="1491" spans="1:6" x14ac:dyDescent="0.3">
      <c r="A1491" s="20"/>
      <c r="B1491" s="17"/>
      <c r="C1491" s="17"/>
      <c r="D1491" s="17"/>
      <c r="E1491" s="17"/>
      <c r="F1491" s="18" t="str">
        <f>IF($B1491="","",IF(COUNTIFS(Batches!$A:$A,$B1491,Batches!$B:$B,$C1491)=0,"Batch not found","OK"))</f>
        <v/>
      </c>
    </row>
    <row r="1492" spans="1:6" x14ac:dyDescent="0.3">
      <c r="A1492" s="20"/>
      <c r="B1492" s="17"/>
      <c r="C1492" s="17"/>
      <c r="D1492" s="17"/>
      <c r="E1492" s="17"/>
      <c r="F1492" s="18" t="str">
        <f>IF($B1492="","",IF(COUNTIFS(Batches!$A:$A,$B1492,Batches!$B:$B,$C1492)=0,"Batch not found","OK"))</f>
        <v/>
      </c>
    </row>
    <row r="1493" spans="1:6" x14ac:dyDescent="0.3">
      <c r="A1493" s="20"/>
      <c r="B1493" s="17"/>
      <c r="C1493" s="17"/>
      <c r="D1493" s="17"/>
      <c r="E1493" s="17"/>
      <c r="F1493" s="18" t="str">
        <f>IF($B1493="","",IF(COUNTIFS(Batches!$A:$A,$B1493,Batches!$B:$B,$C1493)=0,"Batch not found","OK"))</f>
        <v/>
      </c>
    </row>
    <row r="1494" spans="1:6" x14ac:dyDescent="0.3">
      <c r="A1494" s="20"/>
      <c r="B1494" s="17"/>
      <c r="C1494" s="17"/>
      <c r="D1494" s="17"/>
      <c r="E1494" s="17"/>
      <c r="F1494" s="18" t="str">
        <f>IF($B1494="","",IF(COUNTIFS(Batches!$A:$A,$B1494,Batches!$B:$B,$C1494)=0,"Batch not found","OK"))</f>
        <v/>
      </c>
    </row>
    <row r="1495" spans="1:6" x14ac:dyDescent="0.3">
      <c r="A1495" s="20"/>
      <c r="B1495" s="17"/>
      <c r="C1495" s="17"/>
      <c r="D1495" s="17"/>
      <c r="E1495" s="17"/>
      <c r="F1495" s="18" t="str">
        <f>IF($B1495="","",IF(COUNTIFS(Batches!$A:$A,$B1495,Batches!$B:$B,$C1495)=0,"Batch not found","OK"))</f>
        <v/>
      </c>
    </row>
    <row r="1496" spans="1:6" x14ac:dyDescent="0.3">
      <c r="A1496" s="20"/>
      <c r="B1496" s="17"/>
      <c r="C1496" s="17"/>
      <c r="D1496" s="17"/>
      <c r="E1496" s="17"/>
      <c r="F1496" s="18" t="str">
        <f>IF($B1496="","",IF(COUNTIFS(Batches!$A:$A,$B1496,Batches!$B:$B,$C1496)=0,"Batch not found","OK"))</f>
        <v/>
      </c>
    </row>
    <row r="1497" spans="1:6" x14ac:dyDescent="0.3">
      <c r="A1497" s="20"/>
      <c r="B1497" s="17"/>
      <c r="C1497" s="17"/>
      <c r="D1497" s="17"/>
      <c r="E1497" s="17"/>
      <c r="F1497" s="18" t="str">
        <f>IF($B1497="","",IF(COUNTIFS(Batches!$A:$A,$B1497,Batches!$B:$B,$C1497)=0,"Batch not found","OK"))</f>
        <v/>
      </c>
    </row>
    <row r="1498" spans="1:6" x14ac:dyDescent="0.3">
      <c r="A1498" s="20"/>
      <c r="B1498" s="17"/>
      <c r="C1498" s="17"/>
      <c r="D1498" s="17"/>
      <c r="E1498" s="17"/>
      <c r="F1498" s="18" t="str">
        <f>IF($B1498="","",IF(COUNTIFS(Batches!$A:$A,$B1498,Batches!$B:$B,$C1498)=0,"Batch not found","OK"))</f>
        <v/>
      </c>
    </row>
    <row r="1499" spans="1:6" x14ac:dyDescent="0.3">
      <c r="A1499" s="20"/>
      <c r="B1499" s="17"/>
      <c r="C1499" s="17"/>
      <c r="D1499" s="17"/>
      <c r="E1499" s="17"/>
      <c r="F1499" s="18" t="str">
        <f>IF($B1499="","",IF(COUNTIFS(Batches!$A:$A,$B1499,Batches!$B:$B,$C1499)=0,"Batch not found","OK"))</f>
        <v/>
      </c>
    </row>
    <row r="1500" spans="1:6" x14ac:dyDescent="0.3">
      <c r="A1500" s="20"/>
      <c r="B1500" s="17"/>
      <c r="C1500" s="17"/>
      <c r="D1500" s="17"/>
      <c r="E1500" s="17"/>
      <c r="F1500" s="18" t="str">
        <f>IF($B1500="","",IF(COUNTIFS(Batches!$A:$A,$B1500,Batches!$B:$B,$C1500)=0,"Batch not found","OK"))</f>
        <v/>
      </c>
    </row>
    <row r="1501" spans="1:6" x14ac:dyDescent="0.3">
      <c r="A1501" s="20"/>
      <c r="B1501" s="17"/>
      <c r="C1501" s="17"/>
      <c r="D1501" s="17"/>
      <c r="E1501" s="17"/>
      <c r="F1501" s="18" t="str">
        <f>IF($B1501="","",IF(COUNTIFS(Batches!$A:$A,$B1501,Batches!$B:$B,$C1501)=0,"Batch not found","OK"))</f>
        <v/>
      </c>
    </row>
    <row r="1502" spans="1:6" x14ac:dyDescent="0.3">
      <c r="A1502" s="20"/>
      <c r="B1502" s="17"/>
      <c r="C1502" s="17"/>
      <c r="D1502" s="17"/>
      <c r="E1502" s="17"/>
      <c r="F1502" s="18" t="str">
        <f>IF($B1502="","",IF(COUNTIFS(Batches!$A:$A,$B1502,Batches!$B:$B,$C1502)=0,"Batch not found","OK"))</f>
        <v/>
      </c>
    </row>
    <row r="1503" spans="1:6" x14ac:dyDescent="0.3">
      <c r="A1503" s="20"/>
      <c r="B1503" s="17"/>
      <c r="C1503" s="17"/>
      <c r="D1503" s="17"/>
      <c r="E1503" s="17"/>
      <c r="F1503" s="18" t="str">
        <f>IF($B1503="","",IF(COUNTIFS(Batches!$A:$A,$B1503,Batches!$B:$B,$C1503)=0,"Batch not found","OK"))</f>
        <v/>
      </c>
    </row>
    <row r="1504" spans="1:6" x14ac:dyDescent="0.3">
      <c r="A1504" s="20"/>
      <c r="B1504" s="17"/>
      <c r="C1504" s="17"/>
      <c r="D1504" s="17"/>
      <c r="E1504" s="17"/>
      <c r="F1504" s="18" t="str">
        <f>IF($B1504="","",IF(COUNTIFS(Batches!$A:$A,$B1504,Batches!$B:$B,$C1504)=0,"Batch not found","OK"))</f>
        <v/>
      </c>
    </row>
    <row r="1505" spans="1:6" x14ac:dyDescent="0.3">
      <c r="A1505" s="20"/>
      <c r="B1505" s="17"/>
      <c r="C1505" s="17"/>
      <c r="D1505" s="17"/>
      <c r="E1505" s="17"/>
      <c r="F1505" s="18" t="str">
        <f>IF($B1505="","",IF(COUNTIFS(Batches!$A:$A,$B1505,Batches!$B:$B,$C1505)=0,"Batch not found","OK"))</f>
        <v/>
      </c>
    </row>
    <row r="1506" spans="1:6" x14ac:dyDescent="0.3">
      <c r="A1506" s="20"/>
      <c r="B1506" s="17"/>
      <c r="C1506" s="17"/>
      <c r="D1506" s="17"/>
      <c r="E1506" s="17"/>
      <c r="F1506" s="18" t="str">
        <f>IF($B1506="","",IF(COUNTIFS(Batches!$A:$A,$B1506,Batches!$B:$B,$C1506)=0,"Batch not found","OK"))</f>
        <v/>
      </c>
    </row>
    <row r="1507" spans="1:6" x14ac:dyDescent="0.3">
      <c r="A1507" s="20"/>
      <c r="B1507" s="17"/>
      <c r="C1507" s="17"/>
      <c r="D1507" s="17"/>
      <c r="E1507" s="17"/>
      <c r="F1507" s="18" t="str">
        <f>IF($B1507="","",IF(COUNTIFS(Batches!$A:$A,$B1507,Batches!$B:$B,$C1507)=0,"Batch not found","OK"))</f>
        <v/>
      </c>
    </row>
    <row r="1508" spans="1:6" x14ac:dyDescent="0.3">
      <c r="A1508" s="20"/>
      <c r="B1508" s="17"/>
      <c r="C1508" s="17"/>
      <c r="D1508" s="17"/>
      <c r="E1508" s="17"/>
      <c r="F1508" s="18" t="str">
        <f>IF($B1508="","",IF(COUNTIFS(Batches!$A:$A,$B1508,Batches!$B:$B,$C1508)=0,"Batch not found","OK"))</f>
        <v/>
      </c>
    </row>
    <row r="1509" spans="1:6" x14ac:dyDescent="0.3">
      <c r="A1509" s="20"/>
      <c r="B1509" s="17"/>
      <c r="C1509" s="17"/>
      <c r="D1509" s="17"/>
      <c r="E1509" s="17"/>
      <c r="F1509" s="18" t="str">
        <f>IF($B1509="","",IF(COUNTIFS(Batches!$A:$A,$B1509,Batches!$B:$B,$C1509)=0,"Batch not found","OK"))</f>
        <v/>
      </c>
    </row>
    <row r="1510" spans="1:6" x14ac:dyDescent="0.3">
      <c r="A1510" s="20"/>
      <c r="B1510" s="17"/>
      <c r="C1510" s="17"/>
      <c r="D1510" s="17"/>
      <c r="E1510" s="17"/>
      <c r="F1510" s="18" t="str">
        <f>IF($B1510="","",IF(COUNTIFS(Batches!$A:$A,$B1510,Batches!$B:$B,$C1510)=0,"Batch not found","OK"))</f>
        <v/>
      </c>
    </row>
    <row r="1511" spans="1:6" x14ac:dyDescent="0.3">
      <c r="A1511" s="20"/>
      <c r="B1511" s="17"/>
      <c r="C1511" s="17"/>
      <c r="D1511" s="17"/>
      <c r="E1511" s="17"/>
      <c r="F1511" s="18" t="str">
        <f>IF($B1511="","",IF(COUNTIFS(Batches!$A:$A,$B1511,Batches!$B:$B,$C1511)=0,"Batch not found","OK"))</f>
        <v/>
      </c>
    </row>
    <row r="1512" spans="1:6" x14ac:dyDescent="0.3">
      <c r="A1512" s="20"/>
      <c r="B1512" s="17"/>
      <c r="C1512" s="17"/>
      <c r="D1512" s="17"/>
      <c r="E1512" s="17"/>
      <c r="F1512" s="18" t="str">
        <f>IF($B1512="","",IF(COUNTIFS(Batches!$A:$A,$B1512,Batches!$B:$B,$C1512)=0,"Batch not found","OK"))</f>
        <v/>
      </c>
    </row>
    <row r="1513" spans="1:6" x14ac:dyDescent="0.3">
      <c r="A1513" s="20"/>
      <c r="B1513" s="17"/>
      <c r="C1513" s="17"/>
      <c r="D1513" s="17"/>
      <c r="E1513" s="17"/>
      <c r="F1513" s="18" t="str">
        <f>IF($B1513="","",IF(COUNTIFS(Batches!$A:$A,$B1513,Batches!$B:$B,$C1513)=0,"Batch not found","OK"))</f>
        <v/>
      </c>
    </row>
    <row r="1514" spans="1:6" x14ac:dyDescent="0.3">
      <c r="A1514" s="20"/>
      <c r="B1514" s="17"/>
      <c r="C1514" s="17"/>
      <c r="D1514" s="17"/>
      <c r="E1514" s="17"/>
      <c r="F1514" s="18" t="str">
        <f>IF($B1514="","",IF(COUNTIFS(Batches!$A:$A,$B1514,Batches!$B:$B,$C1514)=0,"Batch not found","OK"))</f>
        <v/>
      </c>
    </row>
    <row r="1515" spans="1:6" x14ac:dyDescent="0.3">
      <c r="A1515" s="20"/>
      <c r="B1515" s="17"/>
      <c r="C1515" s="17"/>
      <c r="D1515" s="17"/>
      <c r="E1515" s="17"/>
      <c r="F1515" s="18" t="str">
        <f>IF($B1515="","",IF(COUNTIFS(Batches!$A:$A,$B1515,Batches!$B:$B,$C1515)=0,"Batch not found","OK"))</f>
        <v/>
      </c>
    </row>
    <row r="1516" spans="1:6" x14ac:dyDescent="0.3">
      <c r="A1516" s="20"/>
      <c r="B1516" s="17"/>
      <c r="C1516" s="17"/>
      <c r="D1516" s="17"/>
      <c r="E1516" s="17"/>
      <c r="F1516" s="18" t="str">
        <f>IF($B1516="","",IF(COUNTIFS(Batches!$A:$A,$B1516,Batches!$B:$B,$C1516)=0,"Batch not found","OK"))</f>
        <v/>
      </c>
    </row>
    <row r="1517" spans="1:6" x14ac:dyDescent="0.3">
      <c r="A1517" s="20"/>
      <c r="B1517" s="17"/>
      <c r="C1517" s="17"/>
      <c r="D1517" s="17"/>
      <c r="E1517" s="17"/>
      <c r="F1517" s="18" t="str">
        <f>IF($B1517="","",IF(COUNTIFS(Batches!$A:$A,$B1517,Batches!$B:$B,$C1517)=0,"Batch not found","OK"))</f>
        <v/>
      </c>
    </row>
    <row r="1518" spans="1:6" x14ac:dyDescent="0.3">
      <c r="A1518" s="20"/>
      <c r="B1518" s="17"/>
      <c r="C1518" s="17"/>
      <c r="D1518" s="17"/>
      <c r="E1518" s="17"/>
      <c r="F1518" s="18" t="str">
        <f>IF($B1518="","",IF(COUNTIFS(Batches!$A:$A,$B1518,Batches!$B:$B,$C1518)=0,"Batch not found","OK"))</f>
        <v/>
      </c>
    </row>
    <row r="1519" spans="1:6" x14ac:dyDescent="0.3">
      <c r="A1519" s="20"/>
      <c r="B1519" s="17"/>
      <c r="C1519" s="17"/>
      <c r="D1519" s="17"/>
      <c r="E1519" s="17"/>
      <c r="F1519" s="18" t="str">
        <f>IF($B1519="","",IF(COUNTIFS(Batches!$A:$A,$B1519,Batches!$B:$B,$C1519)=0,"Batch not found","OK"))</f>
        <v/>
      </c>
    </row>
    <row r="1520" spans="1:6" x14ac:dyDescent="0.3">
      <c r="A1520" s="20"/>
      <c r="B1520" s="17"/>
      <c r="C1520" s="17"/>
      <c r="D1520" s="17"/>
      <c r="E1520" s="17"/>
      <c r="F1520" s="18" t="str">
        <f>IF($B1520="","",IF(COUNTIFS(Batches!$A:$A,$B1520,Batches!$B:$B,$C1520)=0,"Batch not found","OK"))</f>
        <v/>
      </c>
    </row>
    <row r="1521" spans="1:6" x14ac:dyDescent="0.3">
      <c r="A1521" s="20"/>
      <c r="B1521" s="17"/>
      <c r="C1521" s="17"/>
      <c r="D1521" s="17"/>
      <c r="E1521" s="17"/>
      <c r="F1521" s="18" t="str">
        <f>IF($B1521="","",IF(COUNTIFS(Batches!$A:$A,$B1521,Batches!$B:$B,$C1521)=0,"Batch not found","OK"))</f>
        <v/>
      </c>
    </row>
    <row r="1522" spans="1:6" x14ac:dyDescent="0.3">
      <c r="A1522" s="20"/>
      <c r="B1522" s="17"/>
      <c r="C1522" s="17"/>
      <c r="D1522" s="17"/>
      <c r="E1522" s="17"/>
      <c r="F1522" s="18" t="str">
        <f>IF($B1522="","",IF(COUNTIFS(Batches!$A:$A,$B1522,Batches!$B:$B,$C1522)=0,"Batch not found","OK"))</f>
        <v/>
      </c>
    </row>
    <row r="1523" spans="1:6" x14ac:dyDescent="0.3">
      <c r="A1523" s="20"/>
      <c r="B1523" s="17"/>
      <c r="C1523" s="17"/>
      <c r="D1523" s="17"/>
      <c r="E1523" s="17"/>
      <c r="F1523" s="18" t="str">
        <f>IF($B1523="","",IF(COUNTIFS(Batches!$A:$A,$B1523,Batches!$B:$B,$C1523)=0,"Batch not found","OK"))</f>
        <v/>
      </c>
    </row>
    <row r="1524" spans="1:6" x14ac:dyDescent="0.3">
      <c r="A1524" s="20"/>
      <c r="B1524" s="17"/>
      <c r="C1524" s="17"/>
      <c r="D1524" s="17"/>
      <c r="E1524" s="17"/>
      <c r="F1524" s="18" t="str">
        <f>IF($B1524="","",IF(COUNTIFS(Batches!$A:$A,$B1524,Batches!$B:$B,$C1524)=0,"Batch not found","OK"))</f>
        <v/>
      </c>
    </row>
    <row r="1525" spans="1:6" x14ac:dyDescent="0.3">
      <c r="A1525" s="20"/>
      <c r="B1525" s="17"/>
      <c r="C1525" s="17"/>
      <c r="D1525" s="17"/>
      <c r="E1525" s="17"/>
      <c r="F1525" s="18" t="str">
        <f>IF($B1525="","",IF(COUNTIFS(Batches!$A:$A,$B1525,Batches!$B:$B,$C1525)=0,"Batch not found","OK"))</f>
        <v/>
      </c>
    </row>
    <row r="1526" spans="1:6" x14ac:dyDescent="0.3">
      <c r="A1526" s="20"/>
      <c r="B1526" s="17"/>
      <c r="C1526" s="17"/>
      <c r="D1526" s="17"/>
      <c r="E1526" s="17"/>
      <c r="F1526" s="18" t="str">
        <f>IF($B1526="","",IF(COUNTIFS(Batches!$A:$A,$B1526,Batches!$B:$B,$C1526)=0,"Batch not found","OK"))</f>
        <v/>
      </c>
    </row>
    <row r="1527" spans="1:6" x14ac:dyDescent="0.3">
      <c r="A1527" s="20"/>
      <c r="B1527" s="17"/>
      <c r="C1527" s="17"/>
      <c r="D1527" s="17"/>
      <c r="E1527" s="17"/>
      <c r="F1527" s="18" t="str">
        <f>IF($B1527="","",IF(COUNTIFS(Batches!$A:$A,$B1527,Batches!$B:$B,$C1527)=0,"Batch not found","OK"))</f>
        <v/>
      </c>
    </row>
    <row r="1528" spans="1:6" x14ac:dyDescent="0.3">
      <c r="A1528" s="20"/>
      <c r="B1528" s="17"/>
      <c r="C1528" s="17"/>
      <c r="D1528" s="17"/>
      <c r="E1528" s="17"/>
      <c r="F1528" s="18" t="str">
        <f>IF($B1528="","",IF(COUNTIFS(Batches!$A:$A,$B1528,Batches!$B:$B,$C1528)=0,"Batch not found","OK"))</f>
        <v/>
      </c>
    </row>
    <row r="1529" spans="1:6" x14ac:dyDescent="0.3">
      <c r="A1529" s="20"/>
      <c r="B1529" s="17"/>
      <c r="C1529" s="17"/>
      <c r="D1529" s="17"/>
      <c r="E1529" s="17"/>
      <c r="F1529" s="18" t="str">
        <f>IF($B1529="","",IF(COUNTIFS(Batches!$A:$A,$B1529,Batches!$B:$B,$C1529)=0,"Batch not found","OK"))</f>
        <v/>
      </c>
    </row>
    <row r="1530" spans="1:6" x14ac:dyDescent="0.3">
      <c r="A1530" s="20"/>
      <c r="B1530" s="17"/>
      <c r="C1530" s="17"/>
      <c r="D1530" s="17"/>
      <c r="E1530" s="17"/>
      <c r="F1530" s="18" t="str">
        <f>IF($B1530="","",IF(COUNTIFS(Batches!$A:$A,$B1530,Batches!$B:$B,$C1530)=0,"Batch not found","OK"))</f>
        <v/>
      </c>
    </row>
    <row r="1531" spans="1:6" x14ac:dyDescent="0.3">
      <c r="A1531" s="20"/>
      <c r="B1531" s="17"/>
      <c r="C1531" s="17"/>
      <c r="D1531" s="17"/>
      <c r="E1531" s="17"/>
      <c r="F1531" s="18" t="str">
        <f>IF($B1531="","",IF(COUNTIFS(Batches!$A:$A,$B1531,Batches!$B:$B,$C1531)=0,"Batch not found","OK"))</f>
        <v/>
      </c>
    </row>
    <row r="1532" spans="1:6" x14ac:dyDescent="0.3">
      <c r="A1532" s="20"/>
      <c r="B1532" s="17"/>
      <c r="C1532" s="17"/>
      <c r="D1532" s="17"/>
      <c r="E1532" s="17"/>
      <c r="F1532" s="18" t="str">
        <f>IF($B1532="","",IF(COUNTIFS(Batches!$A:$A,$B1532,Batches!$B:$B,$C1532)=0,"Batch not found","OK"))</f>
        <v/>
      </c>
    </row>
    <row r="1533" spans="1:6" x14ac:dyDescent="0.3">
      <c r="A1533" s="20"/>
      <c r="B1533" s="17"/>
      <c r="C1533" s="17"/>
      <c r="D1533" s="17"/>
      <c r="E1533" s="17"/>
      <c r="F1533" s="18" t="str">
        <f>IF($B1533="","",IF(COUNTIFS(Batches!$A:$A,$B1533,Batches!$B:$B,$C1533)=0,"Batch not found","OK"))</f>
        <v/>
      </c>
    </row>
    <row r="1534" spans="1:6" x14ac:dyDescent="0.3">
      <c r="A1534" s="20"/>
      <c r="B1534" s="17"/>
      <c r="C1534" s="17"/>
      <c r="D1534" s="17"/>
      <c r="E1534" s="17"/>
      <c r="F1534" s="18" t="str">
        <f>IF($B1534="","",IF(COUNTIFS(Batches!$A:$A,$B1534,Batches!$B:$B,$C1534)=0,"Batch not found","OK"))</f>
        <v/>
      </c>
    </row>
    <row r="1535" spans="1:6" x14ac:dyDescent="0.3">
      <c r="A1535" s="20"/>
      <c r="B1535" s="17"/>
      <c r="C1535" s="17"/>
      <c r="D1535" s="17"/>
      <c r="E1535" s="17"/>
      <c r="F1535" s="18" t="str">
        <f>IF($B1535="","",IF(COUNTIFS(Batches!$A:$A,$B1535,Batches!$B:$B,$C1535)=0,"Batch not found","OK"))</f>
        <v/>
      </c>
    </row>
    <row r="1536" spans="1:6" x14ac:dyDescent="0.3">
      <c r="A1536" s="20"/>
      <c r="B1536" s="17"/>
      <c r="C1536" s="17"/>
      <c r="D1536" s="17"/>
      <c r="E1536" s="17"/>
      <c r="F1536" s="18" t="str">
        <f>IF($B1536="","",IF(COUNTIFS(Batches!$A:$A,$B1536,Batches!$B:$B,$C1536)=0,"Batch not found","OK"))</f>
        <v/>
      </c>
    </row>
    <row r="1537" spans="1:6" x14ac:dyDescent="0.3">
      <c r="A1537" s="20"/>
      <c r="B1537" s="17"/>
      <c r="C1537" s="17"/>
      <c r="D1537" s="17"/>
      <c r="E1537" s="17"/>
      <c r="F1537" s="18" t="str">
        <f>IF($B1537="","",IF(COUNTIFS(Batches!$A:$A,$B1537,Batches!$B:$B,$C1537)=0,"Batch not found","OK"))</f>
        <v/>
      </c>
    </row>
    <row r="1538" spans="1:6" x14ac:dyDescent="0.3">
      <c r="A1538" s="20"/>
      <c r="B1538" s="17"/>
      <c r="C1538" s="17"/>
      <c r="D1538" s="17"/>
      <c r="E1538" s="17"/>
      <c r="F1538" s="18" t="str">
        <f>IF($B1538="","",IF(COUNTIFS(Batches!$A:$A,$B1538,Batches!$B:$B,$C1538)=0,"Batch not found","OK"))</f>
        <v/>
      </c>
    </row>
    <row r="1539" spans="1:6" x14ac:dyDescent="0.3">
      <c r="A1539" s="20"/>
      <c r="B1539" s="17"/>
      <c r="C1539" s="17"/>
      <c r="D1539" s="17"/>
      <c r="E1539" s="17"/>
      <c r="F1539" s="18" t="str">
        <f>IF($B1539="","",IF(COUNTIFS(Batches!$A:$A,$B1539,Batches!$B:$B,$C1539)=0,"Batch not found","OK"))</f>
        <v/>
      </c>
    </row>
    <row r="1540" spans="1:6" x14ac:dyDescent="0.3">
      <c r="A1540" s="20"/>
      <c r="B1540" s="17"/>
      <c r="C1540" s="17"/>
      <c r="D1540" s="17"/>
      <c r="E1540" s="17"/>
      <c r="F1540" s="18" t="str">
        <f>IF($B1540="","",IF(COUNTIFS(Batches!$A:$A,$B1540,Batches!$B:$B,$C1540)=0,"Batch not found","OK"))</f>
        <v/>
      </c>
    </row>
    <row r="1541" spans="1:6" x14ac:dyDescent="0.3">
      <c r="A1541" s="20"/>
      <c r="B1541" s="17"/>
      <c r="C1541" s="17"/>
      <c r="D1541" s="17"/>
      <c r="E1541" s="17"/>
      <c r="F1541" s="18" t="str">
        <f>IF($B1541="","",IF(COUNTIFS(Batches!$A:$A,$B1541,Batches!$B:$B,$C1541)=0,"Batch not found","OK"))</f>
        <v/>
      </c>
    </row>
    <row r="1542" spans="1:6" x14ac:dyDescent="0.3">
      <c r="A1542" s="20"/>
      <c r="B1542" s="17"/>
      <c r="C1542" s="17"/>
      <c r="D1542" s="17"/>
      <c r="E1542" s="17"/>
      <c r="F1542" s="18" t="str">
        <f>IF($B1542="","",IF(COUNTIFS(Batches!$A:$A,$B1542,Batches!$B:$B,$C1542)=0,"Batch not found","OK"))</f>
        <v/>
      </c>
    </row>
    <row r="1543" spans="1:6" x14ac:dyDescent="0.3">
      <c r="A1543" s="20"/>
      <c r="B1543" s="17"/>
      <c r="C1543" s="17"/>
      <c r="D1543" s="17"/>
      <c r="E1543" s="17"/>
      <c r="F1543" s="18" t="str">
        <f>IF($B1543="","",IF(COUNTIFS(Batches!$A:$A,$B1543,Batches!$B:$B,$C1543)=0,"Batch not found","OK"))</f>
        <v/>
      </c>
    </row>
    <row r="1544" spans="1:6" x14ac:dyDescent="0.3">
      <c r="A1544" s="20"/>
      <c r="B1544" s="17"/>
      <c r="C1544" s="17"/>
      <c r="D1544" s="17"/>
      <c r="E1544" s="17"/>
      <c r="F1544" s="18" t="str">
        <f>IF($B1544="","",IF(COUNTIFS(Batches!$A:$A,$B1544,Batches!$B:$B,$C1544)=0,"Batch not found","OK"))</f>
        <v/>
      </c>
    </row>
    <row r="1545" spans="1:6" x14ac:dyDescent="0.3">
      <c r="A1545" s="20"/>
      <c r="B1545" s="17"/>
      <c r="C1545" s="17"/>
      <c r="D1545" s="17"/>
      <c r="E1545" s="17"/>
      <c r="F1545" s="18" t="str">
        <f>IF($B1545="","",IF(COUNTIFS(Batches!$A:$A,$B1545,Batches!$B:$B,$C1545)=0,"Batch not found","OK"))</f>
        <v/>
      </c>
    </row>
    <row r="1546" spans="1:6" x14ac:dyDescent="0.3">
      <c r="A1546" s="20"/>
      <c r="B1546" s="17"/>
      <c r="C1546" s="17"/>
      <c r="D1546" s="17"/>
      <c r="E1546" s="17"/>
      <c r="F1546" s="18" t="str">
        <f>IF($B1546="","",IF(COUNTIFS(Batches!$A:$A,$B1546,Batches!$B:$B,$C1546)=0,"Batch not found","OK"))</f>
        <v/>
      </c>
    </row>
    <row r="1547" spans="1:6" x14ac:dyDescent="0.3">
      <c r="A1547" s="20"/>
      <c r="B1547" s="17"/>
      <c r="C1547" s="17"/>
      <c r="D1547" s="17"/>
      <c r="E1547" s="17"/>
      <c r="F1547" s="18" t="str">
        <f>IF($B1547="","",IF(COUNTIFS(Batches!$A:$A,$B1547,Batches!$B:$B,$C1547)=0,"Batch not found","OK"))</f>
        <v/>
      </c>
    </row>
    <row r="1548" spans="1:6" x14ac:dyDescent="0.3">
      <c r="A1548" s="20"/>
      <c r="B1548" s="17"/>
      <c r="C1548" s="17"/>
      <c r="D1548" s="17"/>
      <c r="E1548" s="17"/>
      <c r="F1548" s="18" t="str">
        <f>IF($B1548="","",IF(COUNTIFS(Batches!$A:$A,$B1548,Batches!$B:$B,$C1548)=0,"Batch not found","OK"))</f>
        <v/>
      </c>
    </row>
    <row r="1549" spans="1:6" x14ac:dyDescent="0.3">
      <c r="A1549" s="20"/>
      <c r="B1549" s="17"/>
      <c r="C1549" s="17"/>
      <c r="D1549" s="17"/>
      <c r="E1549" s="17"/>
      <c r="F1549" s="18" t="str">
        <f>IF($B1549="","",IF(COUNTIFS(Batches!$A:$A,$B1549,Batches!$B:$B,$C1549)=0,"Batch not found","OK"))</f>
        <v/>
      </c>
    </row>
    <row r="1550" spans="1:6" x14ac:dyDescent="0.3">
      <c r="A1550" s="20"/>
      <c r="B1550" s="17"/>
      <c r="C1550" s="17"/>
      <c r="D1550" s="17"/>
      <c r="E1550" s="17"/>
      <c r="F1550" s="18" t="str">
        <f>IF($B1550="","",IF(COUNTIFS(Batches!$A:$A,$B1550,Batches!$B:$B,$C1550)=0,"Batch not found","OK"))</f>
        <v/>
      </c>
    </row>
    <row r="1551" spans="1:6" x14ac:dyDescent="0.3">
      <c r="A1551" s="20"/>
      <c r="B1551" s="17"/>
      <c r="C1551" s="17"/>
      <c r="D1551" s="17"/>
      <c r="E1551" s="17"/>
      <c r="F1551" s="18" t="str">
        <f>IF($B1551="","",IF(COUNTIFS(Batches!$A:$A,$B1551,Batches!$B:$B,$C1551)=0,"Batch not found","OK"))</f>
        <v/>
      </c>
    </row>
    <row r="1552" spans="1:6" x14ac:dyDescent="0.3">
      <c r="A1552" s="20"/>
      <c r="B1552" s="17"/>
      <c r="C1552" s="17"/>
      <c r="D1552" s="17"/>
      <c r="E1552" s="17"/>
      <c r="F1552" s="18" t="str">
        <f>IF($B1552="","",IF(COUNTIFS(Batches!$A:$A,$B1552,Batches!$B:$B,$C1552)=0,"Batch not found","OK"))</f>
        <v/>
      </c>
    </row>
    <row r="1553" spans="1:6" x14ac:dyDescent="0.3">
      <c r="A1553" s="20"/>
      <c r="B1553" s="17"/>
      <c r="C1553" s="17"/>
      <c r="D1553" s="17"/>
      <c r="E1553" s="17"/>
      <c r="F1553" s="18" t="str">
        <f>IF($B1553="","",IF(COUNTIFS(Batches!$A:$A,$B1553,Batches!$B:$B,$C1553)=0,"Batch not found","OK"))</f>
        <v/>
      </c>
    </row>
    <row r="1554" spans="1:6" x14ac:dyDescent="0.3">
      <c r="A1554" s="20"/>
      <c r="B1554" s="17"/>
      <c r="C1554" s="17"/>
      <c r="D1554" s="17"/>
      <c r="E1554" s="17"/>
      <c r="F1554" s="18" t="str">
        <f>IF($B1554="","",IF(COUNTIFS(Batches!$A:$A,$B1554,Batches!$B:$B,$C1554)=0,"Batch not found","OK"))</f>
        <v/>
      </c>
    </row>
    <row r="1555" spans="1:6" x14ac:dyDescent="0.3">
      <c r="A1555" s="20"/>
      <c r="B1555" s="17"/>
      <c r="C1555" s="17"/>
      <c r="D1555" s="17"/>
      <c r="E1555" s="17"/>
      <c r="F1555" s="18" t="str">
        <f>IF($B1555="","",IF(COUNTIFS(Batches!$A:$A,$B1555,Batches!$B:$B,$C1555)=0,"Batch not found","OK"))</f>
        <v/>
      </c>
    </row>
    <row r="1556" spans="1:6" x14ac:dyDescent="0.3">
      <c r="A1556" s="20"/>
      <c r="B1556" s="17"/>
      <c r="C1556" s="17"/>
      <c r="D1556" s="17"/>
      <c r="E1556" s="17"/>
      <c r="F1556" s="18" t="str">
        <f>IF($B1556="","",IF(COUNTIFS(Batches!$A:$A,$B1556,Batches!$B:$B,$C1556)=0,"Batch not found","OK"))</f>
        <v/>
      </c>
    </row>
    <row r="1557" spans="1:6" x14ac:dyDescent="0.3">
      <c r="A1557" s="20"/>
      <c r="B1557" s="17"/>
      <c r="C1557" s="17"/>
      <c r="D1557" s="17"/>
      <c r="E1557" s="17"/>
      <c r="F1557" s="18" t="str">
        <f>IF($B1557="","",IF(COUNTIFS(Batches!$A:$A,$B1557,Batches!$B:$B,$C1557)=0,"Batch not found","OK"))</f>
        <v/>
      </c>
    </row>
    <row r="1558" spans="1:6" x14ac:dyDescent="0.3">
      <c r="A1558" s="20"/>
      <c r="B1558" s="17"/>
      <c r="C1558" s="17"/>
      <c r="D1558" s="17"/>
      <c r="E1558" s="17"/>
      <c r="F1558" s="18" t="str">
        <f>IF($B1558="","",IF(COUNTIFS(Batches!$A:$A,$B1558,Batches!$B:$B,$C1558)=0,"Batch not found","OK"))</f>
        <v/>
      </c>
    </row>
    <row r="1559" spans="1:6" x14ac:dyDescent="0.3">
      <c r="A1559" s="20"/>
      <c r="B1559" s="17"/>
      <c r="C1559" s="17"/>
      <c r="D1559" s="17"/>
      <c r="E1559" s="17"/>
      <c r="F1559" s="18" t="str">
        <f>IF($B1559="","",IF(COUNTIFS(Batches!$A:$A,$B1559,Batches!$B:$B,$C1559)=0,"Batch not found","OK"))</f>
        <v/>
      </c>
    </row>
    <row r="1560" spans="1:6" x14ac:dyDescent="0.3">
      <c r="A1560" s="20"/>
      <c r="B1560" s="17"/>
      <c r="C1560" s="17"/>
      <c r="D1560" s="17"/>
      <c r="E1560" s="17"/>
      <c r="F1560" s="18" t="str">
        <f>IF($B1560="","",IF(COUNTIFS(Batches!$A:$A,$B1560,Batches!$B:$B,$C1560)=0,"Batch not found","OK"))</f>
        <v/>
      </c>
    </row>
    <row r="1561" spans="1:6" x14ac:dyDescent="0.3">
      <c r="A1561" s="20"/>
      <c r="B1561" s="17"/>
      <c r="C1561" s="17"/>
      <c r="D1561" s="17"/>
      <c r="E1561" s="17"/>
      <c r="F1561" s="18" t="str">
        <f>IF($B1561="","",IF(COUNTIFS(Batches!$A:$A,$B1561,Batches!$B:$B,$C1561)=0,"Batch not found","OK"))</f>
        <v/>
      </c>
    </row>
    <row r="1562" spans="1:6" x14ac:dyDescent="0.3">
      <c r="A1562" s="20"/>
      <c r="B1562" s="17"/>
      <c r="C1562" s="17"/>
      <c r="D1562" s="17"/>
      <c r="E1562" s="17"/>
      <c r="F1562" s="18" t="str">
        <f>IF($B1562="","",IF(COUNTIFS(Batches!$A:$A,$B1562,Batches!$B:$B,$C1562)=0,"Batch not found","OK"))</f>
        <v/>
      </c>
    </row>
    <row r="1563" spans="1:6" x14ac:dyDescent="0.3">
      <c r="A1563" s="20"/>
      <c r="B1563" s="17"/>
      <c r="C1563" s="17"/>
      <c r="D1563" s="17"/>
      <c r="E1563" s="17"/>
      <c r="F1563" s="18" t="str">
        <f>IF($B1563="","",IF(COUNTIFS(Batches!$A:$A,$B1563,Batches!$B:$B,$C1563)=0,"Batch not found","OK"))</f>
        <v/>
      </c>
    </row>
    <row r="1564" spans="1:6" x14ac:dyDescent="0.3">
      <c r="A1564" s="20"/>
      <c r="B1564" s="17"/>
      <c r="C1564" s="17"/>
      <c r="D1564" s="17"/>
      <c r="E1564" s="17"/>
      <c r="F1564" s="18" t="str">
        <f>IF($B1564="","",IF(COUNTIFS(Batches!$A:$A,$B1564,Batches!$B:$B,$C1564)=0,"Batch not found","OK"))</f>
        <v/>
      </c>
    </row>
    <row r="1565" spans="1:6" x14ac:dyDescent="0.3">
      <c r="A1565" s="20"/>
      <c r="B1565" s="17"/>
      <c r="C1565" s="17"/>
      <c r="D1565" s="17"/>
      <c r="E1565" s="17"/>
      <c r="F1565" s="18" t="str">
        <f>IF($B1565="","",IF(COUNTIFS(Batches!$A:$A,$B1565,Batches!$B:$B,$C1565)=0,"Batch not found","OK"))</f>
        <v/>
      </c>
    </row>
    <row r="1566" spans="1:6" x14ac:dyDescent="0.3">
      <c r="A1566" s="20"/>
      <c r="B1566" s="17"/>
      <c r="C1566" s="17"/>
      <c r="D1566" s="17"/>
      <c r="E1566" s="17"/>
      <c r="F1566" s="18" t="str">
        <f>IF($B1566="","",IF(COUNTIFS(Batches!$A:$A,$B1566,Batches!$B:$B,$C1566)=0,"Batch not found","OK"))</f>
        <v/>
      </c>
    </row>
    <row r="1567" spans="1:6" x14ac:dyDescent="0.3">
      <c r="A1567" s="20"/>
      <c r="B1567" s="17"/>
      <c r="C1567" s="17"/>
      <c r="D1567" s="17"/>
      <c r="E1567" s="17"/>
      <c r="F1567" s="18" t="str">
        <f>IF($B1567="","",IF(COUNTIFS(Batches!$A:$A,$B1567,Batches!$B:$B,$C1567)=0,"Batch not found","OK"))</f>
        <v/>
      </c>
    </row>
    <row r="1568" spans="1:6" x14ac:dyDescent="0.3">
      <c r="A1568" s="20"/>
      <c r="B1568" s="17"/>
      <c r="C1568" s="17"/>
      <c r="D1568" s="17"/>
      <c r="E1568" s="17"/>
      <c r="F1568" s="18" t="str">
        <f>IF($B1568="","",IF(COUNTIFS(Batches!$A:$A,$B1568,Batches!$B:$B,$C1568)=0,"Batch not found","OK"))</f>
        <v/>
      </c>
    </row>
    <row r="1569" spans="1:6" x14ac:dyDescent="0.3">
      <c r="A1569" s="20"/>
      <c r="B1569" s="17"/>
      <c r="C1569" s="17"/>
      <c r="D1569" s="17"/>
      <c r="E1569" s="17"/>
      <c r="F1569" s="18" t="str">
        <f>IF($B1569="","",IF(COUNTIFS(Batches!$A:$A,$B1569,Batches!$B:$B,$C1569)=0,"Batch not found","OK"))</f>
        <v/>
      </c>
    </row>
    <row r="1570" spans="1:6" x14ac:dyDescent="0.3">
      <c r="A1570" s="20"/>
      <c r="B1570" s="17"/>
      <c r="C1570" s="17"/>
      <c r="D1570" s="17"/>
      <c r="E1570" s="17"/>
      <c r="F1570" s="18" t="str">
        <f>IF($B1570="","",IF(COUNTIFS(Batches!$A:$A,$B1570,Batches!$B:$B,$C1570)=0,"Batch not found","OK"))</f>
        <v/>
      </c>
    </row>
    <row r="1571" spans="1:6" x14ac:dyDescent="0.3">
      <c r="A1571" s="20"/>
      <c r="B1571" s="17"/>
      <c r="C1571" s="17"/>
      <c r="D1571" s="17"/>
      <c r="E1571" s="17"/>
      <c r="F1571" s="18" t="str">
        <f>IF($B1571="","",IF(COUNTIFS(Batches!$A:$A,$B1571,Batches!$B:$B,$C1571)=0,"Batch not found","OK"))</f>
        <v/>
      </c>
    </row>
    <row r="1572" spans="1:6" x14ac:dyDescent="0.3">
      <c r="A1572" s="20"/>
      <c r="B1572" s="17"/>
      <c r="C1572" s="17"/>
      <c r="D1572" s="17"/>
      <c r="E1572" s="17"/>
      <c r="F1572" s="18" t="str">
        <f>IF($B1572="","",IF(COUNTIFS(Batches!$A:$A,$B1572,Batches!$B:$B,$C1572)=0,"Batch not found","OK"))</f>
        <v/>
      </c>
    </row>
    <row r="1573" spans="1:6" x14ac:dyDescent="0.3">
      <c r="A1573" s="20"/>
      <c r="B1573" s="17"/>
      <c r="C1573" s="17"/>
      <c r="D1573" s="17"/>
      <c r="E1573" s="17"/>
      <c r="F1573" s="18" t="str">
        <f>IF($B1573="","",IF(COUNTIFS(Batches!$A:$A,$B1573,Batches!$B:$B,$C1573)=0,"Batch not found","OK"))</f>
        <v/>
      </c>
    </row>
    <row r="1574" spans="1:6" x14ac:dyDescent="0.3">
      <c r="A1574" s="20"/>
      <c r="B1574" s="17"/>
      <c r="C1574" s="17"/>
      <c r="D1574" s="17"/>
      <c r="E1574" s="17"/>
      <c r="F1574" s="18" t="str">
        <f>IF($B1574="","",IF(COUNTIFS(Batches!$A:$A,$B1574,Batches!$B:$B,$C1574)=0,"Batch not found","OK"))</f>
        <v/>
      </c>
    </row>
    <row r="1575" spans="1:6" x14ac:dyDescent="0.3">
      <c r="A1575" s="20"/>
      <c r="B1575" s="17"/>
      <c r="C1575" s="17"/>
      <c r="D1575" s="17"/>
      <c r="E1575" s="17"/>
      <c r="F1575" s="18" t="str">
        <f>IF($B1575="","",IF(COUNTIFS(Batches!$A:$A,$B1575,Batches!$B:$B,$C1575)=0,"Batch not found","OK"))</f>
        <v/>
      </c>
    </row>
    <row r="1576" spans="1:6" x14ac:dyDescent="0.3">
      <c r="A1576" s="20"/>
      <c r="B1576" s="17"/>
      <c r="C1576" s="17"/>
      <c r="D1576" s="17"/>
      <c r="E1576" s="17"/>
      <c r="F1576" s="18" t="str">
        <f>IF($B1576="","",IF(COUNTIFS(Batches!$A:$A,$B1576,Batches!$B:$B,$C1576)=0,"Batch not found","OK"))</f>
        <v/>
      </c>
    </row>
    <row r="1577" spans="1:6" x14ac:dyDescent="0.3">
      <c r="A1577" s="20"/>
      <c r="B1577" s="17"/>
      <c r="C1577" s="17"/>
      <c r="D1577" s="17"/>
      <c r="E1577" s="17"/>
      <c r="F1577" s="18" t="str">
        <f>IF($B1577="","",IF(COUNTIFS(Batches!$A:$A,$B1577,Batches!$B:$B,$C1577)=0,"Batch not found","OK"))</f>
        <v/>
      </c>
    </row>
    <row r="1578" spans="1:6" x14ac:dyDescent="0.3">
      <c r="A1578" s="20"/>
      <c r="B1578" s="17"/>
      <c r="C1578" s="17"/>
      <c r="D1578" s="17"/>
      <c r="E1578" s="17"/>
      <c r="F1578" s="18" t="str">
        <f>IF($B1578="","",IF(COUNTIFS(Batches!$A:$A,$B1578,Batches!$B:$B,$C1578)=0,"Batch not found","OK"))</f>
        <v/>
      </c>
    </row>
    <row r="1579" spans="1:6" x14ac:dyDescent="0.3">
      <c r="A1579" s="20"/>
      <c r="B1579" s="17"/>
      <c r="C1579" s="17"/>
      <c r="D1579" s="17"/>
      <c r="E1579" s="17"/>
      <c r="F1579" s="18" t="str">
        <f>IF($B1579="","",IF(COUNTIFS(Batches!$A:$A,$B1579,Batches!$B:$B,$C1579)=0,"Batch not found","OK"))</f>
        <v/>
      </c>
    </row>
    <row r="1580" spans="1:6" x14ac:dyDescent="0.3">
      <c r="A1580" s="20"/>
      <c r="B1580" s="17"/>
      <c r="C1580" s="17"/>
      <c r="D1580" s="17"/>
      <c r="E1580" s="17"/>
      <c r="F1580" s="18" t="str">
        <f>IF($B1580="","",IF(COUNTIFS(Batches!$A:$A,$B1580,Batches!$B:$B,$C1580)=0,"Batch not found","OK"))</f>
        <v/>
      </c>
    </row>
    <row r="1581" spans="1:6" x14ac:dyDescent="0.3">
      <c r="A1581" s="20"/>
      <c r="B1581" s="17"/>
      <c r="C1581" s="17"/>
      <c r="D1581" s="17"/>
      <c r="E1581" s="17"/>
      <c r="F1581" s="18" t="str">
        <f>IF($B1581="","",IF(COUNTIFS(Batches!$A:$A,$B1581,Batches!$B:$B,$C1581)=0,"Batch not found","OK"))</f>
        <v/>
      </c>
    </row>
    <row r="1582" spans="1:6" x14ac:dyDescent="0.3">
      <c r="A1582" s="20"/>
      <c r="B1582" s="17"/>
      <c r="C1582" s="17"/>
      <c r="D1582" s="17"/>
      <c r="E1582" s="17"/>
      <c r="F1582" s="18" t="str">
        <f>IF($B1582="","",IF(COUNTIFS(Batches!$A:$A,$B1582,Batches!$B:$B,$C1582)=0,"Batch not found","OK"))</f>
        <v/>
      </c>
    </row>
    <row r="1583" spans="1:6" x14ac:dyDescent="0.3">
      <c r="A1583" s="20"/>
      <c r="B1583" s="17"/>
      <c r="C1583" s="17"/>
      <c r="D1583" s="17"/>
      <c r="E1583" s="17"/>
      <c r="F1583" s="18" t="str">
        <f>IF($B1583="","",IF(COUNTIFS(Batches!$A:$A,$B1583,Batches!$B:$B,$C1583)=0,"Batch not found","OK"))</f>
        <v/>
      </c>
    </row>
    <row r="1584" spans="1:6" x14ac:dyDescent="0.3">
      <c r="A1584" s="20"/>
      <c r="B1584" s="17"/>
      <c r="C1584" s="17"/>
      <c r="D1584" s="17"/>
      <c r="E1584" s="17"/>
      <c r="F1584" s="18" t="str">
        <f>IF($B1584="","",IF(COUNTIFS(Batches!$A:$A,$B1584,Batches!$B:$B,$C1584)=0,"Batch not found","OK"))</f>
        <v/>
      </c>
    </row>
    <row r="1585" spans="1:6" x14ac:dyDescent="0.3">
      <c r="A1585" s="20"/>
      <c r="B1585" s="17"/>
      <c r="C1585" s="17"/>
      <c r="D1585" s="17"/>
      <c r="E1585" s="17"/>
      <c r="F1585" s="18" t="str">
        <f>IF($B1585="","",IF(COUNTIFS(Batches!$A:$A,$B1585,Batches!$B:$B,$C1585)=0,"Batch not found","OK"))</f>
        <v/>
      </c>
    </row>
    <row r="1586" spans="1:6" x14ac:dyDescent="0.3">
      <c r="A1586" s="20"/>
      <c r="B1586" s="17"/>
      <c r="C1586" s="17"/>
      <c r="D1586" s="17"/>
      <c r="E1586" s="17"/>
      <c r="F1586" s="18" t="str">
        <f>IF($B1586="","",IF(COUNTIFS(Batches!$A:$A,$B1586,Batches!$B:$B,$C1586)=0,"Batch not found","OK"))</f>
        <v/>
      </c>
    </row>
    <row r="1587" spans="1:6" x14ac:dyDescent="0.3">
      <c r="A1587" s="20"/>
      <c r="B1587" s="17"/>
      <c r="C1587" s="17"/>
      <c r="D1587" s="17"/>
      <c r="E1587" s="17"/>
      <c r="F1587" s="18" t="str">
        <f>IF($B1587="","",IF(COUNTIFS(Batches!$A:$A,$B1587,Batches!$B:$B,$C1587)=0,"Batch not found","OK"))</f>
        <v/>
      </c>
    </row>
    <row r="1588" spans="1:6" x14ac:dyDescent="0.3">
      <c r="A1588" s="20"/>
      <c r="B1588" s="17"/>
      <c r="C1588" s="17"/>
      <c r="D1588" s="17"/>
      <c r="E1588" s="17"/>
      <c r="F1588" s="18" t="str">
        <f>IF($B1588="","",IF(COUNTIFS(Batches!$A:$A,$B1588,Batches!$B:$B,$C1588)=0,"Batch not found","OK"))</f>
        <v/>
      </c>
    </row>
    <row r="1589" spans="1:6" x14ac:dyDescent="0.3">
      <c r="A1589" s="20"/>
      <c r="B1589" s="17"/>
      <c r="C1589" s="17"/>
      <c r="D1589" s="17"/>
      <c r="E1589" s="17"/>
      <c r="F1589" s="18" t="str">
        <f>IF($B1589="","",IF(COUNTIFS(Batches!$A:$A,$B1589,Batches!$B:$B,$C1589)=0,"Batch not found","OK"))</f>
        <v/>
      </c>
    </row>
    <row r="1590" spans="1:6" x14ac:dyDescent="0.3">
      <c r="A1590" s="20"/>
      <c r="B1590" s="17"/>
      <c r="C1590" s="17"/>
      <c r="D1590" s="17"/>
      <c r="E1590" s="17"/>
      <c r="F1590" s="18" t="str">
        <f>IF($B1590="","",IF(COUNTIFS(Batches!$A:$A,$B1590,Batches!$B:$B,$C1590)=0,"Batch not found","OK"))</f>
        <v/>
      </c>
    </row>
    <row r="1591" spans="1:6" x14ac:dyDescent="0.3">
      <c r="A1591" s="20"/>
      <c r="B1591" s="17"/>
      <c r="C1591" s="17"/>
      <c r="D1591" s="17"/>
      <c r="E1591" s="17"/>
      <c r="F1591" s="18" t="str">
        <f>IF($B1591="","",IF(COUNTIFS(Batches!$A:$A,$B1591,Batches!$B:$B,$C1591)=0,"Batch not found","OK"))</f>
        <v/>
      </c>
    </row>
    <row r="1592" spans="1:6" x14ac:dyDescent="0.3">
      <c r="A1592" s="20"/>
      <c r="B1592" s="17"/>
      <c r="C1592" s="17"/>
      <c r="D1592" s="17"/>
      <c r="E1592" s="17"/>
      <c r="F1592" s="18" t="str">
        <f>IF($B1592="","",IF(COUNTIFS(Batches!$A:$A,$B1592,Batches!$B:$B,$C1592)=0,"Batch not found","OK"))</f>
        <v/>
      </c>
    </row>
    <row r="1593" spans="1:6" x14ac:dyDescent="0.3">
      <c r="A1593" s="20"/>
      <c r="B1593" s="17"/>
      <c r="C1593" s="17"/>
      <c r="D1593" s="17"/>
      <c r="E1593" s="17"/>
      <c r="F1593" s="18" t="str">
        <f>IF($B1593="","",IF(COUNTIFS(Batches!$A:$A,$B1593,Batches!$B:$B,$C1593)=0,"Batch not found","OK"))</f>
        <v/>
      </c>
    </row>
    <row r="1594" spans="1:6" x14ac:dyDescent="0.3">
      <c r="A1594" s="20"/>
      <c r="B1594" s="17"/>
      <c r="C1594" s="17"/>
      <c r="D1594" s="17"/>
      <c r="E1594" s="17"/>
      <c r="F1594" s="18" t="str">
        <f>IF($B1594="","",IF(COUNTIFS(Batches!$A:$A,$B1594,Batches!$B:$B,$C1594)=0,"Batch not found","OK"))</f>
        <v/>
      </c>
    </row>
    <row r="1595" spans="1:6" x14ac:dyDescent="0.3">
      <c r="A1595" s="20"/>
      <c r="B1595" s="17"/>
      <c r="C1595" s="17"/>
      <c r="D1595" s="17"/>
      <c r="E1595" s="17"/>
      <c r="F1595" s="18" t="str">
        <f>IF($B1595="","",IF(COUNTIFS(Batches!$A:$A,$B1595,Batches!$B:$B,$C1595)=0,"Batch not found","OK"))</f>
        <v/>
      </c>
    </row>
    <row r="1596" spans="1:6" x14ac:dyDescent="0.3">
      <c r="A1596" s="20"/>
      <c r="B1596" s="17"/>
      <c r="C1596" s="17"/>
      <c r="D1596" s="17"/>
      <c r="E1596" s="17"/>
      <c r="F1596" s="18" t="str">
        <f>IF($B1596="","",IF(COUNTIFS(Batches!$A:$A,$B1596,Batches!$B:$B,$C1596)=0,"Batch not found","OK"))</f>
        <v/>
      </c>
    </row>
    <row r="1597" spans="1:6" x14ac:dyDescent="0.3">
      <c r="A1597" s="20"/>
      <c r="B1597" s="17"/>
      <c r="C1597" s="17"/>
      <c r="D1597" s="17"/>
      <c r="E1597" s="17"/>
      <c r="F1597" s="18" t="str">
        <f>IF($B1597="","",IF(COUNTIFS(Batches!$A:$A,$B1597,Batches!$B:$B,$C1597)=0,"Batch not found","OK"))</f>
        <v/>
      </c>
    </row>
    <row r="1598" spans="1:6" x14ac:dyDescent="0.3">
      <c r="A1598" s="20"/>
      <c r="B1598" s="17"/>
      <c r="C1598" s="17"/>
      <c r="D1598" s="17"/>
      <c r="E1598" s="17"/>
      <c r="F1598" s="18" t="str">
        <f>IF($B1598="","",IF(COUNTIFS(Batches!$A:$A,$B1598,Batches!$B:$B,$C1598)=0,"Batch not found","OK"))</f>
        <v/>
      </c>
    </row>
    <row r="1599" spans="1:6" x14ac:dyDescent="0.3">
      <c r="A1599" s="20"/>
      <c r="B1599" s="17"/>
      <c r="C1599" s="17"/>
      <c r="D1599" s="17"/>
      <c r="E1599" s="17"/>
      <c r="F1599" s="18" t="str">
        <f>IF($B1599="","",IF(COUNTIFS(Batches!$A:$A,$B1599,Batches!$B:$B,$C1599)=0,"Batch not found","OK"))</f>
        <v/>
      </c>
    </row>
    <row r="1600" spans="1:6" x14ac:dyDescent="0.3">
      <c r="A1600" s="20"/>
      <c r="B1600" s="17"/>
      <c r="C1600" s="17"/>
      <c r="D1600" s="17"/>
      <c r="E1600" s="17"/>
      <c r="F1600" s="18" t="str">
        <f>IF($B1600="","",IF(COUNTIFS(Batches!$A:$A,$B1600,Batches!$B:$B,$C1600)=0,"Batch not found","OK"))</f>
        <v/>
      </c>
    </row>
    <row r="1601" spans="1:6" x14ac:dyDescent="0.3">
      <c r="A1601" s="20"/>
      <c r="B1601" s="17"/>
      <c r="C1601" s="17"/>
      <c r="D1601" s="17"/>
      <c r="E1601" s="17"/>
      <c r="F1601" s="18" t="str">
        <f>IF($B1601="","",IF(COUNTIFS(Batches!$A:$A,$B1601,Batches!$B:$B,$C1601)=0,"Batch not found","OK"))</f>
        <v/>
      </c>
    </row>
    <row r="1602" spans="1:6" x14ac:dyDescent="0.3">
      <c r="A1602" s="20"/>
      <c r="B1602" s="17"/>
      <c r="C1602" s="17"/>
      <c r="D1602" s="17"/>
      <c r="E1602" s="17"/>
      <c r="F1602" s="18" t="str">
        <f>IF($B1602="","",IF(COUNTIFS(Batches!$A:$A,$B1602,Batches!$B:$B,$C1602)=0,"Batch not found","OK"))</f>
        <v/>
      </c>
    </row>
    <row r="1603" spans="1:6" x14ac:dyDescent="0.3">
      <c r="A1603" s="20"/>
      <c r="B1603" s="17"/>
      <c r="C1603" s="17"/>
      <c r="D1603" s="17"/>
      <c r="E1603" s="17"/>
      <c r="F1603" s="18" t="str">
        <f>IF($B1603="","",IF(COUNTIFS(Batches!$A:$A,$B1603,Batches!$B:$B,$C1603)=0,"Batch not found","OK"))</f>
        <v/>
      </c>
    </row>
    <row r="1604" spans="1:6" x14ac:dyDescent="0.3">
      <c r="A1604" s="20"/>
      <c r="B1604" s="17"/>
      <c r="C1604" s="17"/>
      <c r="D1604" s="17"/>
      <c r="E1604" s="17"/>
      <c r="F1604" s="18" t="str">
        <f>IF($B1604="","",IF(COUNTIFS(Batches!$A:$A,$B1604,Batches!$B:$B,$C1604)=0,"Batch not found","OK"))</f>
        <v/>
      </c>
    </row>
    <row r="1605" spans="1:6" x14ac:dyDescent="0.3">
      <c r="A1605" s="20"/>
      <c r="B1605" s="17"/>
      <c r="C1605" s="17"/>
      <c r="D1605" s="17"/>
      <c r="E1605" s="17"/>
      <c r="F1605" s="18" t="str">
        <f>IF($B1605="","",IF(COUNTIFS(Batches!$A:$A,$B1605,Batches!$B:$B,$C1605)=0,"Batch not found","OK"))</f>
        <v/>
      </c>
    </row>
    <row r="1606" spans="1:6" x14ac:dyDescent="0.3">
      <c r="A1606" s="20"/>
      <c r="B1606" s="17"/>
      <c r="C1606" s="17"/>
      <c r="D1606" s="17"/>
      <c r="E1606" s="17"/>
      <c r="F1606" s="18" t="str">
        <f>IF($B1606="","",IF(COUNTIFS(Batches!$A:$A,$B1606,Batches!$B:$B,$C1606)=0,"Batch not found","OK"))</f>
        <v/>
      </c>
    </row>
    <row r="1607" spans="1:6" x14ac:dyDescent="0.3">
      <c r="A1607" s="20"/>
      <c r="B1607" s="17"/>
      <c r="C1607" s="17"/>
      <c r="D1607" s="17"/>
      <c r="E1607" s="17"/>
      <c r="F1607" s="18" t="str">
        <f>IF($B1607="","",IF(COUNTIFS(Batches!$A:$A,$B1607,Batches!$B:$B,$C1607)=0,"Batch not found","OK"))</f>
        <v/>
      </c>
    </row>
    <row r="1608" spans="1:6" x14ac:dyDescent="0.3">
      <c r="A1608" s="20"/>
      <c r="B1608" s="17"/>
      <c r="C1608" s="17"/>
      <c r="D1608" s="17"/>
      <c r="E1608" s="17"/>
      <c r="F1608" s="18" t="str">
        <f>IF($B1608="","",IF(COUNTIFS(Batches!$A:$A,$B1608,Batches!$B:$B,$C1608)=0,"Batch not found","OK"))</f>
        <v/>
      </c>
    </row>
    <row r="1609" spans="1:6" x14ac:dyDescent="0.3">
      <c r="A1609" s="20"/>
      <c r="B1609" s="17"/>
      <c r="C1609" s="17"/>
      <c r="D1609" s="17"/>
      <c r="E1609" s="17"/>
      <c r="F1609" s="18" t="str">
        <f>IF($B1609="","",IF(COUNTIFS(Batches!$A:$A,$B1609,Batches!$B:$B,$C1609)=0,"Batch not found","OK"))</f>
        <v/>
      </c>
    </row>
    <row r="1610" spans="1:6" x14ac:dyDescent="0.3">
      <c r="A1610" s="20"/>
      <c r="B1610" s="17"/>
      <c r="C1610" s="17"/>
      <c r="D1610" s="17"/>
      <c r="E1610" s="17"/>
      <c r="F1610" s="18" t="str">
        <f>IF($B1610="","",IF(COUNTIFS(Batches!$A:$A,$B1610,Batches!$B:$B,$C1610)=0,"Batch not found","OK"))</f>
        <v/>
      </c>
    </row>
    <row r="1611" spans="1:6" x14ac:dyDescent="0.3">
      <c r="A1611" s="20"/>
      <c r="B1611" s="17"/>
      <c r="C1611" s="17"/>
      <c r="D1611" s="17"/>
      <c r="E1611" s="17"/>
      <c r="F1611" s="18" t="str">
        <f>IF($B1611="","",IF(COUNTIFS(Batches!$A:$A,$B1611,Batches!$B:$B,$C1611)=0,"Batch not found","OK"))</f>
        <v/>
      </c>
    </row>
    <row r="1612" spans="1:6" x14ac:dyDescent="0.3">
      <c r="A1612" s="20"/>
      <c r="B1612" s="17"/>
      <c r="C1612" s="17"/>
      <c r="D1612" s="17"/>
      <c r="E1612" s="17"/>
      <c r="F1612" s="18" t="str">
        <f>IF($B1612="","",IF(COUNTIFS(Batches!$A:$A,$B1612,Batches!$B:$B,$C1612)=0,"Batch not found","OK"))</f>
        <v/>
      </c>
    </row>
    <row r="1613" spans="1:6" x14ac:dyDescent="0.3">
      <c r="A1613" s="20"/>
      <c r="B1613" s="17"/>
      <c r="C1613" s="17"/>
      <c r="D1613" s="17"/>
      <c r="E1613" s="17"/>
      <c r="F1613" s="18" t="str">
        <f>IF($B1613="","",IF(COUNTIFS(Batches!$A:$A,$B1613,Batches!$B:$B,$C1613)=0,"Batch not found","OK"))</f>
        <v/>
      </c>
    </row>
    <row r="1614" spans="1:6" x14ac:dyDescent="0.3">
      <c r="A1614" s="20"/>
      <c r="B1614" s="17"/>
      <c r="C1614" s="17"/>
      <c r="D1614" s="17"/>
      <c r="E1614" s="17"/>
      <c r="F1614" s="18" t="str">
        <f>IF($B1614="","",IF(COUNTIFS(Batches!$A:$A,$B1614,Batches!$B:$B,$C1614)=0,"Batch not found","OK"))</f>
        <v/>
      </c>
    </row>
    <row r="1615" spans="1:6" x14ac:dyDescent="0.3">
      <c r="A1615" s="20"/>
      <c r="B1615" s="17"/>
      <c r="C1615" s="17"/>
      <c r="D1615" s="17"/>
      <c r="E1615" s="17"/>
      <c r="F1615" s="18" t="str">
        <f>IF($B1615="","",IF(COUNTIFS(Batches!$A:$A,$B1615,Batches!$B:$B,$C1615)=0,"Batch not found","OK"))</f>
        <v/>
      </c>
    </row>
    <row r="1616" spans="1:6" x14ac:dyDescent="0.3">
      <c r="A1616" s="20"/>
      <c r="B1616" s="17"/>
      <c r="C1616" s="17"/>
      <c r="D1616" s="17"/>
      <c r="E1616" s="17"/>
      <c r="F1616" s="18" t="str">
        <f>IF($B1616="","",IF(COUNTIFS(Batches!$A:$A,$B1616,Batches!$B:$B,$C1616)=0,"Batch not found","OK"))</f>
        <v/>
      </c>
    </row>
    <row r="1617" spans="1:6" x14ac:dyDescent="0.3">
      <c r="A1617" s="20"/>
      <c r="B1617" s="17"/>
      <c r="C1617" s="17"/>
      <c r="D1617" s="17"/>
      <c r="E1617" s="17"/>
      <c r="F1617" s="18" t="str">
        <f>IF($B1617="","",IF(COUNTIFS(Batches!$A:$A,$B1617,Batches!$B:$B,$C1617)=0,"Batch not found","OK"))</f>
        <v/>
      </c>
    </row>
    <row r="1618" spans="1:6" x14ac:dyDescent="0.3">
      <c r="A1618" s="20"/>
      <c r="B1618" s="17"/>
      <c r="C1618" s="17"/>
      <c r="D1618" s="17"/>
      <c r="E1618" s="17"/>
      <c r="F1618" s="18" t="str">
        <f>IF($B1618="","",IF(COUNTIFS(Batches!$A:$A,$B1618,Batches!$B:$B,$C1618)=0,"Batch not found","OK"))</f>
        <v/>
      </c>
    </row>
    <row r="1619" spans="1:6" x14ac:dyDescent="0.3">
      <c r="A1619" s="20"/>
      <c r="B1619" s="17"/>
      <c r="C1619" s="17"/>
      <c r="D1619" s="17"/>
      <c r="E1619" s="17"/>
      <c r="F1619" s="18" t="str">
        <f>IF($B1619="","",IF(COUNTIFS(Batches!$A:$A,$B1619,Batches!$B:$B,$C1619)=0,"Batch not found","OK"))</f>
        <v/>
      </c>
    </row>
    <row r="1620" spans="1:6" x14ac:dyDescent="0.3">
      <c r="A1620" s="20"/>
      <c r="B1620" s="17"/>
      <c r="C1620" s="17"/>
      <c r="D1620" s="17"/>
      <c r="E1620" s="17"/>
      <c r="F1620" s="18" t="str">
        <f>IF($B1620="","",IF(COUNTIFS(Batches!$A:$A,$B1620,Batches!$B:$B,$C1620)=0,"Batch not found","OK"))</f>
        <v/>
      </c>
    </row>
    <row r="1621" spans="1:6" x14ac:dyDescent="0.3">
      <c r="A1621" s="20"/>
      <c r="B1621" s="17"/>
      <c r="C1621" s="17"/>
      <c r="D1621" s="17"/>
      <c r="E1621" s="17"/>
      <c r="F1621" s="18" t="str">
        <f>IF($B1621="","",IF(COUNTIFS(Batches!$A:$A,$B1621,Batches!$B:$B,$C1621)=0,"Batch not found","OK"))</f>
        <v/>
      </c>
    </row>
    <row r="1622" spans="1:6" x14ac:dyDescent="0.3">
      <c r="A1622" s="20"/>
      <c r="B1622" s="17"/>
      <c r="C1622" s="17"/>
      <c r="D1622" s="17"/>
      <c r="E1622" s="17"/>
      <c r="F1622" s="18" t="str">
        <f>IF($B1622="","",IF(COUNTIFS(Batches!$A:$A,$B1622,Batches!$B:$B,$C1622)=0,"Batch not found","OK"))</f>
        <v/>
      </c>
    </row>
    <row r="1623" spans="1:6" x14ac:dyDescent="0.3">
      <c r="A1623" s="20"/>
      <c r="B1623" s="17"/>
      <c r="C1623" s="17"/>
      <c r="D1623" s="17"/>
      <c r="E1623" s="17"/>
      <c r="F1623" s="18" t="str">
        <f>IF($B1623="","",IF(COUNTIFS(Batches!$A:$A,$B1623,Batches!$B:$B,$C1623)=0,"Batch not found","OK"))</f>
        <v/>
      </c>
    </row>
    <row r="1624" spans="1:6" x14ac:dyDescent="0.3">
      <c r="A1624" s="20"/>
      <c r="B1624" s="17"/>
      <c r="C1624" s="17"/>
      <c r="D1624" s="17"/>
      <c r="E1624" s="17"/>
      <c r="F1624" s="18" t="str">
        <f>IF($B1624="","",IF(COUNTIFS(Batches!$A:$A,$B1624,Batches!$B:$B,$C1624)=0,"Batch not found","OK"))</f>
        <v/>
      </c>
    </row>
    <row r="1625" spans="1:6" x14ac:dyDescent="0.3">
      <c r="A1625" s="20"/>
      <c r="B1625" s="17"/>
      <c r="C1625" s="17"/>
      <c r="D1625" s="17"/>
      <c r="E1625" s="17"/>
      <c r="F1625" s="18" t="str">
        <f>IF($B1625="","",IF(COUNTIFS(Batches!$A:$A,$B1625,Batches!$B:$B,$C1625)=0,"Batch not found","OK"))</f>
        <v/>
      </c>
    </row>
    <row r="1626" spans="1:6" x14ac:dyDescent="0.3">
      <c r="A1626" s="20"/>
      <c r="B1626" s="17"/>
      <c r="C1626" s="17"/>
      <c r="D1626" s="17"/>
      <c r="E1626" s="17"/>
      <c r="F1626" s="18" t="str">
        <f>IF($B1626="","",IF(COUNTIFS(Batches!$A:$A,$B1626,Batches!$B:$B,$C1626)=0,"Batch not found","OK"))</f>
        <v/>
      </c>
    </row>
    <row r="1627" spans="1:6" x14ac:dyDescent="0.3">
      <c r="A1627" s="20"/>
      <c r="B1627" s="17"/>
      <c r="C1627" s="17"/>
      <c r="D1627" s="17"/>
      <c r="E1627" s="17"/>
      <c r="F1627" s="18" t="str">
        <f>IF($B1627="","",IF(COUNTIFS(Batches!$A:$A,$B1627,Batches!$B:$B,$C1627)=0,"Batch not found","OK"))</f>
        <v/>
      </c>
    </row>
    <row r="1628" spans="1:6" x14ac:dyDescent="0.3">
      <c r="A1628" s="20"/>
      <c r="B1628" s="17"/>
      <c r="C1628" s="17"/>
      <c r="D1628" s="17"/>
      <c r="E1628" s="17"/>
      <c r="F1628" s="18" t="str">
        <f>IF($B1628="","",IF(COUNTIFS(Batches!$A:$A,$B1628,Batches!$B:$B,$C1628)=0,"Batch not found","OK"))</f>
        <v/>
      </c>
    </row>
    <row r="1629" spans="1:6" x14ac:dyDescent="0.3">
      <c r="A1629" s="20"/>
      <c r="B1629" s="17"/>
      <c r="C1629" s="17"/>
      <c r="D1629" s="17"/>
      <c r="E1629" s="17"/>
      <c r="F1629" s="18" t="str">
        <f>IF($B1629="","",IF(COUNTIFS(Batches!$A:$A,$B1629,Batches!$B:$B,$C1629)=0,"Batch not found","OK"))</f>
        <v/>
      </c>
    </row>
    <row r="1630" spans="1:6" x14ac:dyDescent="0.3">
      <c r="A1630" s="20"/>
      <c r="B1630" s="17"/>
      <c r="C1630" s="17"/>
      <c r="D1630" s="17"/>
      <c r="E1630" s="17"/>
      <c r="F1630" s="18" t="str">
        <f>IF($B1630="","",IF(COUNTIFS(Batches!$A:$A,$B1630,Batches!$B:$B,$C1630)=0,"Batch not found","OK"))</f>
        <v/>
      </c>
    </row>
    <row r="1631" spans="1:6" x14ac:dyDescent="0.3">
      <c r="A1631" s="20"/>
      <c r="B1631" s="17"/>
      <c r="C1631" s="17"/>
      <c r="D1631" s="17"/>
      <c r="E1631" s="17"/>
      <c r="F1631" s="18" t="str">
        <f>IF($B1631="","",IF(COUNTIFS(Batches!$A:$A,$B1631,Batches!$B:$B,$C1631)=0,"Batch not found","OK"))</f>
        <v/>
      </c>
    </row>
    <row r="1632" spans="1:6" x14ac:dyDescent="0.3">
      <c r="A1632" s="20"/>
      <c r="B1632" s="17"/>
      <c r="C1632" s="17"/>
      <c r="D1632" s="17"/>
      <c r="E1632" s="17"/>
      <c r="F1632" s="18" t="str">
        <f>IF($B1632="","",IF(COUNTIFS(Batches!$A:$A,$B1632,Batches!$B:$B,$C1632)=0,"Batch not found","OK"))</f>
        <v/>
      </c>
    </row>
    <row r="1633" spans="1:6" x14ac:dyDescent="0.3">
      <c r="A1633" s="20"/>
      <c r="B1633" s="17"/>
      <c r="C1633" s="17"/>
      <c r="D1633" s="17"/>
      <c r="E1633" s="17"/>
      <c r="F1633" s="18" t="str">
        <f>IF($B1633="","",IF(COUNTIFS(Batches!$A:$A,$B1633,Batches!$B:$B,$C1633)=0,"Batch not found","OK"))</f>
        <v/>
      </c>
    </row>
    <row r="1634" spans="1:6" x14ac:dyDescent="0.3">
      <c r="A1634" s="20"/>
      <c r="B1634" s="17"/>
      <c r="C1634" s="17"/>
      <c r="D1634" s="17"/>
      <c r="E1634" s="17"/>
      <c r="F1634" s="18" t="str">
        <f>IF($B1634="","",IF(COUNTIFS(Batches!$A:$A,$B1634,Batches!$B:$B,$C1634)=0,"Batch not found","OK"))</f>
        <v/>
      </c>
    </row>
    <row r="1635" spans="1:6" x14ac:dyDescent="0.3">
      <c r="A1635" s="20"/>
      <c r="B1635" s="17"/>
      <c r="C1635" s="17"/>
      <c r="D1635" s="17"/>
      <c r="E1635" s="17"/>
      <c r="F1635" s="18" t="str">
        <f>IF($B1635="","",IF(COUNTIFS(Batches!$A:$A,$B1635,Batches!$B:$B,$C1635)=0,"Batch not found","OK"))</f>
        <v/>
      </c>
    </row>
    <row r="1636" spans="1:6" x14ac:dyDescent="0.3">
      <c r="A1636" s="20"/>
      <c r="B1636" s="17"/>
      <c r="C1636" s="17"/>
      <c r="D1636" s="17"/>
      <c r="E1636" s="17"/>
      <c r="F1636" s="18" t="str">
        <f>IF($B1636="","",IF(COUNTIFS(Batches!$A:$A,$B1636,Batches!$B:$B,$C1636)=0,"Batch not found","OK"))</f>
        <v/>
      </c>
    </row>
    <row r="1637" spans="1:6" x14ac:dyDescent="0.3">
      <c r="A1637" s="20"/>
      <c r="B1637" s="17"/>
      <c r="C1637" s="17"/>
      <c r="D1637" s="17"/>
      <c r="E1637" s="17"/>
      <c r="F1637" s="18" t="str">
        <f>IF($B1637="","",IF(COUNTIFS(Batches!$A:$A,$B1637,Batches!$B:$B,$C1637)=0,"Batch not found","OK"))</f>
        <v/>
      </c>
    </row>
    <row r="1638" spans="1:6" x14ac:dyDescent="0.3">
      <c r="A1638" s="20"/>
      <c r="B1638" s="17"/>
      <c r="C1638" s="17"/>
      <c r="D1638" s="17"/>
      <c r="E1638" s="17"/>
      <c r="F1638" s="18" t="str">
        <f>IF($B1638="","",IF(COUNTIFS(Batches!$A:$A,$B1638,Batches!$B:$B,$C1638)=0,"Batch not found","OK"))</f>
        <v/>
      </c>
    </row>
    <row r="1639" spans="1:6" x14ac:dyDescent="0.3">
      <c r="A1639" s="20"/>
      <c r="B1639" s="17"/>
      <c r="C1639" s="17"/>
      <c r="D1639" s="17"/>
      <c r="E1639" s="17"/>
      <c r="F1639" s="18" t="str">
        <f>IF($B1639="","",IF(COUNTIFS(Batches!$A:$A,$B1639,Batches!$B:$B,$C1639)=0,"Batch not found","OK"))</f>
        <v/>
      </c>
    </row>
    <row r="1640" spans="1:6" x14ac:dyDescent="0.3">
      <c r="A1640" s="20"/>
      <c r="B1640" s="17"/>
      <c r="C1640" s="17"/>
      <c r="D1640" s="17"/>
      <c r="E1640" s="17"/>
      <c r="F1640" s="18" t="str">
        <f>IF($B1640="","",IF(COUNTIFS(Batches!$A:$A,$B1640,Batches!$B:$B,$C1640)=0,"Batch not found","OK"))</f>
        <v/>
      </c>
    </row>
    <row r="1641" spans="1:6" x14ac:dyDescent="0.3">
      <c r="A1641" s="20"/>
      <c r="B1641" s="17"/>
      <c r="C1641" s="17"/>
      <c r="D1641" s="17"/>
      <c r="E1641" s="17"/>
      <c r="F1641" s="18" t="str">
        <f>IF($B1641="","",IF(COUNTIFS(Batches!$A:$A,$B1641,Batches!$B:$B,$C1641)=0,"Batch not found","OK"))</f>
        <v/>
      </c>
    </row>
    <row r="1642" spans="1:6" x14ac:dyDescent="0.3">
      <c r="A1642" s="20"/>
      <c r="B1642" s="17"/>
      <c r="C1642" s="17"/>
      <c r="D1642" s="17"/>
      <c r="E1642" s="17"/>
      <c r="F1642" s="18" t="str">
        <f>IF($B1642="","",IF(COUNTIFS(Batches!$A:$A,$B1642,Batches!$B:$B,$C1642)=0,"Batch not found","OK"))</f>
        <v/>
      </c>
    </row>
    <row r="1643" spans="1:6" x14ac:dyDescent="0.3">
      <c r="A1643" s="20"/>
      <c r="B1643" s="17"/>
      <c r="C1643" s="17"/>
      <c r="D1643" s="17"/>
      <c r="E1643" s="17"/>
      <c r="F1643" s="18" t="str">
        <f>IF($B1643="","",IF(COUNTIFS(Batches!$A:$A,$B1643,Batches!$B:$B,$C1643)=0,"Batch not found","OK"))</f>
        <v/>
      </c>
    </row>
    <row r="1644" spans="1:6" x14ac:dyDescent="0.3">
      <c r="A1644" s="20"/>
      <c r="B1644" s="17"/>
      <c r="C1644" s="17"/>
      <c r="D1644" s="17"/>
      <c r="E1644" s="17"/>
      <c r="F1644" s="18" t="str">
        <f>IF($B1644="","",IF(COUNTIFS(Batches!$A:$A,$B1644,Batches!$B:$B,$C1644)=0,"Batch not found","OK"))</f>
        <v/>
      </c>
    </row>
    <row r="1645" spans="1:6" x14ac:dyDescent="0.3">
      <c r="A1645" s="20"/>
      <c r="B1645" s="17"/>
      <c r="C1645" s="17"/>
      <c r="D1645" s="17"/>
      <c r="E1645" s="17"/>
      <c r="F1645" s="18" t="str">
        <f>IF($B1645="","",IF(COUNTIFS(Batches!$A:$A,$B1645,Batches!$B:$B,$C1645)=0,"Batch not found","OK"))</f>
        <v/>
      </c>
    </row>
    <row r="1646" spans="1:6" x14ac:dyDescent="0.3">
      <c r="A1646" s="20"/>
      <c r="B1646" s="17"/>
      <c r="C1646" s="17"/>
      <c r="D1646" s="17"/>
      <c r="E1646" s="17"/>
      <c r="F1646" s="18" t="str">
        <f>IF($B1646="","",IF(COUNTIFS(Batches!$A:$A,$B1646,Batches!$B:$B,$C1646)=0,"Batch not found","OK"))</f>
        <v/>
      </c>
    </row>
    <row r="1647" spans="1:6" x14ac:dyDescent="0.3">
      <c r="A1647" s="20"/>
      <c r="B1647" s="17"/>
      <c r="C1647" s="17"/>
      <c r="D1647" s="17"/>
      <c r="E1647" s="17"/>
      <c r="F1647" s="18" t="str">
        <f>IF($B1647="","",IF(COUNTIFS(Batches!$A:$A,$B1647,Batches!$B:$B,$C1647)=0,"Batch not found","OK"))</f>
        <v/>
      </c>
    </row>
    <row r="1648" spans="1:6" x14ac:dyDescent="0.3">
      <c r="A1648" s="20"/>
      <c r="B1648" s="17"/>
      <c r="C1648" s="17"/>
      <c r="D1648" s="17"/>
      <c r="E1648" s="17"/>
      <c r="F1648" s="18" t="str">
        <f>IF($B1648="","",IF(COUNTIFS(Batches!$A:$A,$B1648,Batches!$B:$B,$C1648)=0,"Batch not found","OK"))</f>
        <v/>
      </c>
    </row>
    <row r="1649" spans="1:6" x14ac:dyDescent="0.3">
      <c r="A1649" s="20"/>
      <c r="B1649" s="17"/>
      <c r="C1649" s="17"/>
      <c r="D1649" s="17"/>
      <c r="E1649" s="17"/>
      <c r="F1649" s="18" t="str">
        <f>IF($B1649="","",IF(COUNTIFS(Batches!$A:$A,$B1649,Batches!$B:$B,$C1649)=0,"Batch not found","OK"))</f>
        <v/>
      </c>
    </row>
    <row r="1650" spans="1:6" x14ac:dyDescent="0.3">
      <c r="A1650" s="20"/>
      <c r="B1650" s="17"/>
      <c r="C1650" s="17"/>
      <c r="D1650" s="17"/>
      <c r="E1650" s="17"/>
      <c r="F1650" s="18" t="str">
        <f>IF($B1650="","",IF(COUNTIFS(Batches!$A:$A,$B1650,Batches!$B:$B,$C1650)=0,"Batch not found","OK"))</f>
        <v/>
      </c>
    </row>
    <row r="1651" spans="1:6" x14ac:dyDescent="0.3">
      <c r="A1651" s="20"/>
      <c r="B1651" s="17"/>
      <c r="C1651" s="17"/>
      <c r="D1651" s="17"/>
      <c r="E1651" s="17"/>
      <c r="F1651" s="18" t="str">
        <f>IF($B1651="","",IF(COUNTIFS(Batches!$A:$A,$B1651,Batches!$B:$B,$C1651)=0,"Batch not found","OK"))</f>
        <v/>
      </c>
    </row>
    <row r="1652" spans="1:6" x14ac:dyDescent="0.3">
      <c r="A1652" s="20"/>
      <c r="B1652" s="17"/>
      <c r="C1652" s="17"/>
      <c r="D1652" s="17"/>
      <c r="E1652" s="17"/>
      <c r="F1652" s="18" t="str">
        <f>IF($B1652="","",IF(COUNTIFS(Batches!$A:$A,$B1652,Batches!$B:$B,$C1652)=0,"Batch not found","OK"))</f>
        <v/>
      </c>
    </row>
    <row r="1653" spans="1:6" x14ac:dyDescent="0.3">
      <c r="A1653" s="20"/>
      <c r="B1653" s="17"/>
      <c r="C1653" s="17"/>
      <c r="D1653" s="17"/>
      <c r="E1653" s="17"/>
      <c r="F1653" s="18" t="str">
        <f>IF($B1653="","",IF(COUNTIFS(Batches!$A:$A,$B1653,Batches!$B:$B,$C1653)=0,"Batch not found","OK"))</f>
        <v/>
      </c>
    </row>
    <row r="1654" spans="1:6" x14ac:dyDescent="0.3">
      <c r="A1654" s="20"/>
      <c r="B1654" s="17"/>
      <c r="C1654" s="17"/>
      <c r="D1654" s="17"/>
      <c r="E1654" s="17"/>
      <c r="F1654" s="18" t="str">
        <f>IF($B1654="","",IF(COUNTIFS(Batches!$A:$A,$B1654,Batches!$B:$B,$C1654)=0,"Batch not found","OK"))</f>
        <v/>
      </c>
    </row>
    <row r="1655" spans="1:6" x14ac:dyDescent="0.3">
      <c r="A1655" s="20"/>
      <c r="B1655" s="17"/>
      <c r="C1655" s="17"/>
      <c r="D1655" s="17"/>
      <c r="E1655" s="17"/>
      <c r="F1655" s="18" t="str">
        <f>IF($B1655="","",IF(COUNTIFS(Batches!$A:$A,$B1655,Batches!$B:$B,$C1655)=0,"Batch not found","OK"))</f>
        <v/>
      </c>
    </row>
    <row r="1656" spans="1:6" x14ac:dyDescent="0.3">
      <c r="A1656" s="20"/>
      <c r="B1656" s="17"/>
      <c r="C1656" s="17"/>
      <c r="D1656" s="17"/>
      <c r="E1656" s="17"/>
      <c r="F1656" s="18" t="str">
        <f>IF($B1656="","",IF(COUNTIFS(Batches!$A:$A,$B1656,Batches!$B:$B,$C1656)=0,"Batch not found","OK"))</f>
        <v/>
      </c>
    </row>
    <row r="1657" spans="1:6" x14ac:dyDescent="0.3">
      <c r="A1657" s="20"/>
      <c r="B1657" s="17"/>
      <c r="C1657" s="17"/>
      <c r="D1657" s="17"/>
      <c r="E1657" s="17"/>
      <c r="F1657" s="18" t="str">
        <f>IF($B1657="","",IF(COUNTIFS(Batches!$A:$A,$B1657,Batches!$B:$B,$C1657)=0,"Batch not found","OK"))</f>
        <v/>
      </c>
    </row>
    <row r="1658" spans="1:6" x14ac:dyDescent="0.3">
      <c r="A1658" s="20"/>
      <c r="B1658" s="17"/>
      <c r="C1658" s="17"/>
      <c r="D1658" s="17"/>
      <c r="E1658" s="17"/>
      <c r="F1658" s="18" t="str">
        <f>IF($B1658="","",IF(COUNTIFS(Batches!$A:$A,$B1658,Batches!$B:$B,$C1658)=0,"Batch not found","OK"))</f>
        <v/>
      </c>
    </row>
    <row r="1659" spans="1:6" x14ac:dyDescent="0.3">
      <c r="A1659" s="20"/>
      <c r="B1659" s="17"/>
      <c r="C1659" s="17"/>
      <c r="D1659" s="17"/>
      <c r="E1659" s="17"/>
      <c r="F1659" s="18" t="str">
        <f>IF($B1659="","",IF(COUNTIFS(Batches!$A:$A,$B1659,Batches!$B:$B,$C1659)=0,"Batch not found","OK"))</f>
        <v/>
      </c>
    </row>
    <row r="1660" spans="1:6" x14ac:dyDescent="0.3">
      <c r="A1660" s="20"/>
      <c r="B1660" s="17"/>
      <c r="C1660" s="17"/>
      <c r="D1660" s="17"/>
      <c r="E1660" s="17"/>
      <c r="F1660" s="18" t="str">
        <f>IF($B1660="","",IF(COUNTIFS(Batches!$A:$A,$B1660,Batches!$B:$B,$C1660)=0,"Batch not found","OK"))</f>
        <v/>
      </c>
    </row>
    <row r="1661" spans="1:6" x14ac:dyDescent="0.3">
      <c r="A1661" s="20"/>
      <c r="B1661" s="17"/>
      <c r="C1661" s="17"/>
      <c r="D1661" s="17"/>
      <c r="E1661" s="17"/>
      <c r="F1661" s="18" t="str">
        <f>IF($B1661="","",IF(COUNTIFS(Batches!$A:$A,$B1661,Batches!$B:$B,$C1661)=0,"Batch not found","OK"))</f>
        <v/>
      </c>
    </row>
    <row r="1662" spans="1:6" x14ac:dyDescent="0.3">
      <c r="A1662" s="20"/>
      <c r="B1662" s="17"/>
      <c r="C1662" s="17"/>
      <c r="D1662" s="17"/>
      <c r="E1662" s="17"/>
      <c r="F1662" s="18" t="str">
        <f>IF($B1662="","",IF(COUNTIFS(Batches!$A:$A,$B1662,Batches!$B:$B,$C1662)=0,"Batch not found","OK"))</f>
        <v/>
      </c>
    </row>
    <row r="1663" spans="1:6" x14ac:dyDescent="0.3">
      <c r="A1663" s="20"/>
      <c r="B1663" s="17"/>
      <c r="C1663" s="17"/>
      <c r="D1663" s="17"/>
      <c r="E1663" s="17"/>
      <c r="F1663" s="18" t="str">
        <f>IF($B1663="","",IF(COUNTIFS(Batches!$A:$A,$B1663,Batches!$B:$B,$C1663)=0,"Batch not found","OK"))</f>
        <v/>
      </c>
    </row>
    <row r="1664" spans="1:6" x14ac:dyDescent="0.3">
      <c r="A1664" s="20"/>
      <c r="B1664" s="17"/>
      <c r="C1664" s="17"/>
      <c r="D1664" s="17"/>
      <c r="E1664" s="17"/>
      <c r="F1664" s="18" t="str">
        <f>IF($B1664="","",IF(COUNTIFS(Batches!$A:$A,$B1664,Batches!$B:$B,$C1664)=0,"Batch not found","OK"))</f>
        <v/>
      </c>
    </row>
    <row r="1665" spans="1:6" x14ac:dyDescent="0.3">
      <c r="A1665" s="20"/>
      <c r="B1665" s="17"/>
      <c r="C1665" s="17"/>
      <c r="D1665" s="17"/>
      <c r="E1665" s="17"/>
      <c r="F1665" s="18" t="str">
        <f>IF($B1665="","",IF(COUNTIFS(Batches!$A:$A,$B1665,Batches!$B:$B,$C1665)=0,"Batch not found","OK"))</f>
        <v/>
      </c>
    </row>
    <row r="1666" spans="1:6" x14ac:dyDescent="0.3">
      <c r="A1666" s="20"/>
      <c r="B1666" s="17"/>
      <c r="C1666" s="17"/>
      <c r="D1666" s="17"/>
      <c r="E1666" s="17"/>
      <c r="F1666" s="18" t="str">
        <f>IF($B1666="","",IF(COUNTIFS(Batches!$A:$A,$B1666,Batches!$B:$B,$C1666)=0,"Batch not found","OK"))</f>
        <v/>
      </c>
    </row>
    <row r="1667" spans="1:6" x14ac:dyDescent="0.3">
      <c r="A1667" s="20"/>
      <c r="B1667" s="17"/>
      <c r="C1667" s="17"/>
      <c r="D1667" s="17"/>
      <c r="E1667" s="17"/>
      <c r="F1667" s="18" t="str">
        <f>IF($B1667="","",IF(COUNTIFS(Batches!$A:$A,$B1667,Batches!$B:$B,$C1667)=0,"Batch not found","OK"))</f>
        <v/>
      </c>
    </row>
    <row r="1668" spans="1:6" x14ac:dyDescent="0.3">
      <c r="A1668" s="20"/>
      <c r="B1668" s="17"/>
      <c r="C1668" s="17"/>
      <c r="D1668" s="17"/>
      <c r="E1668" s="17"/>
      <c r="F1668" s="18" t="str">
        <f>IF($B1668="","",IF(COUNTIFS(Batches!$A:$A,$B1668,Batches!$B:$B,$C1668)=0,"Batch not found","OK"))</f>
        <v/>
      </c>
    </row>
    <row r="1669" spans="1:6" x14ac:dyDescent="0.3">
      <c r="A1669" s="20"/>
      <c r="B1669" s="17"/>
      <c r="C1669" s="17"/>
      <c r="D1669" s="17"/>
      <c r="E1669" s="17"/>
      <c r="F1669" s="18" t="str">
        <f>IF($B1669="","",IF(COUNTIFS(Batches!$A:$A,$B1669,Batches!$B:$B,$C1669)=0,"Batch not found","OK"))</f>
        <v/>
      </c>
    </row>
    <row r="1670" spans="1:6" x14ac:dyDescent="0.3">
      <c r="A1670" s="20"/>
      <c r="B1670" s="17"/>
      <c r="C1670" s="17"/>
      <c r="D1670" s="17"/>
      <c r="E1670" s="17"/>
      <c r="F1670" s="18" t="str">
        <f>IF($B1670="","",IF(COUNTIFS(Batches!$A:$A,$B1670,Batches!$B:$B,$C1670)=0,"Batch not found","OK"))</f>
        <v/>
      </c>
    </row>
    <row r="1671" spans="1:6" x14ac:dyDescent="0.3">
      <c r="A1671" s="20"/>
      <c r="B1671" s="17"/>
      <c r="C1671" s="17"/>
      <c r="D1671" s="17"/>
      <c r="E1671" s="17"/>
      <c r="F1671" s="18" t="str">
        <f>IF($B1671="","",IF(COUNTIFS(Batches!$A:$A,$B1671,Batches!$B:$B,$C1671)=0,"Batch not found","OK"))</f>
        <v/>
      </c>
    </row>
    <row r="1672" spans="1:6" x14ac:dyDescent="0.3">
      <c r="A1672" s="20"/>
      <c r="B1672" s="17"/>
      <c r="C1672" s="17"/>
      <c r="D1672" s="17"/>
      <c r="E1672" s="17"/>
      <c r="F1672" s="18" t="str">
        <f>IF($B1672="","",IF(COUNTIFS(Batches!$A:$A,$B1672,Batches!$B:$B,$C1672)=0,"Batch not found","OK"))</f>
        <v/>
      </c>
    </row>
    <row r="1673" spans="1:6" x14ac:dyDescent="0.3">
      <c r="A1673" s="20"/>
      <c r="B1673" s="17"/>
      <c r="C1673" s="17"/>
      <c r="D1673" s="17"/>
      <c r="E1673" s="17"/>
      <c r="F1673" s="18" t="str">
        <f>IF($B1673="","",IF(COUNTIFS(Batches!$A:$A,$B1673,Batches!$B:$B,$C1673)=0,"Batch not found","OK"))</f>
        <v/>
      </c>
    </row>
    <row r="1674" spans="1:6" x14ac:dyDescent="0.3">
      <c r="A1674" s="20"/>
      <c r="B1674" s="17"/>
      <c r="C1674" s="17"/>
      <c r="D1674" s="17"/>
      <c r="E1674" s="17"/>
      <c r="F1674" s="18" t="str">
        <f>IF($B1674="","",IF(COUNTIFS(Batches!$A:$A,$B1674,Batches!$B:$B,$C1674)=0,"Batch not found","OK"))</f>
        <v/>
      </c>
    </row>
    <row r="1675" spans="1:6" x14ac:dyDescent="0.3">
      <c r="A1675" s="20"/>
      <c r="B1675" s="17"/>
      <c r="C1675" s="17"/>
      <c r="D1675" s="17"/>
      <c r="E1675" s="17"/>
      <c r="F1675" s="18" t="str">
        <f>IF($B1675="","",IF(COUNTIFS(Batches!$A:$A,$B1675,Batches!$B:$B,$C1675)=0,"Batch not found","OK"))</f>
        <v/>
      </c>
    </row>
    <row r="1676" spans="1:6" x14ac:dyDescent="0.3">
      <c r="A1676" s="20"/>
      <c r="B1676" s="17"/>
      <c r="C1676" s="17"/>
      <c r="D1676" s="17"/>
      <c r="E1676" s="17"/>
      <c r="F1676" s="18" t="str">
        <f>IF($B1676="","",IF(COUNTIFS(Batches!$A:$A,$B1676,Batches!$B:$B,$C1676)=0,"Batch not found","OK"))</f>
        <v/>
      </c>
    </row>
    <row r="1677" spans="1:6" x14ac:dyDescent="0.3">
      <c r="A1677" s="20"/>
      <c r="B1677" s="17"/>
      <c r="C1677" s="17"/>
      <c r="D1677" s="17"/>
      <c r="E1677" s="17"/>
      <c r="F1677" s="18" t="str">
        <f>IF($B1677="","",IF(COUNTIFS(Batches!$A:$A,$B1677,Batches!$B:$B,$C1677)=0,"Batch not found","OK"))</f>
        <v/>
      </c>
    </row>
    <row r="1678" spans="1:6" x14ac:dyDescent="0.3">
      <c r="A1678" s="20"/>
      <c r="B1678" s="17"/>
      <c r="C1678" s="17"/>
      <c r="D1678" s="17"/>
      <c r="E1678" s="17"/>
      <c r="F1678" s="18" t="str">
        <f>IF($B1678="","",IF(COUNTIFS(Batches!$A:$A,$B1678,Batches!$B:$B,$C1678)=0,"Batch not found","OK"))</f>
        <v/>
      </c>
    </row>
    <row r="1679" spans="1:6" x14ac:dyDescent="0.3">
      <c r="A1679" s="20"/>
      <c r="B1679" s="17"/>
      <c r="C1679" s="17"/>
      <c r="D1679" s="17"/>
      <c r="E1679" s="17"/>
      <c r="F1679" s="18" t="str">
        <f>IF($B1679="","",IF(COUNTIFS(Batches!$A:$A,$B1679,Batches!$B:$B,$C1679)=0,"Batch not found","OK"))</f>
        <v/>
      </c>
    </row>
    <row r="1680" spans="1:6" x14ac:dyDescent="0.3">
      <c r="A1680" s="20"/>
      <c r="B1680" s="17"/>
      <c r="C1680" s="17"/>
      <c r="D1680" s="17"/>
      <c r="E1680" s="17"/>
      <c r="F1680" s="18" t="str">
        <f>IF($B1680="","",IF(COUNTIFS(Batches!$A:$A,$B1680,Batches!$B:$B,$C1680)=0,"Batch not found","OK"))</f>
        <v/>
      </c>
    </row>
    <row r="1681" spans="1:6" x14ac:dyDescent="0.3">
      <c r="A1681" s="20"/>
      <c r="B1681" s="17"/>
      <c r="C1681" s="17"/>
      <c r="D1681" s="17"/>
      <c r="E1681" s="17"/>
      <c r="F1681" s="18" t="str">
        <f>IF($B1681="","",IF(COUNTIFS(Batches!$A:$A,$B1681,Batches!$B:$B,$C1681)=0,"Batch not found","OK"))</f>
        <v/>
      </c>
    </row>
    <row r="1682" spans="1:6" x14ac:dyDescent="0.3">
      <c r="A1682" s="20"/>
      <c r="B1682" s="17"/>
      <c r="C1682" s="17"/>
      <c r="D1682" s="17"/>
      <c r="E1682" s="17"/>
      <c r="F1682" s="18" t="str">
        <f>IF($B1682="","",IF(COUNTIFS(Batches!$A:$A,$B1682,Batches!$B:$B,$C1682)=0,"Batch not found","OK"))</f>
        <v/>
      </c>
    </row>
    <row r="1683" spans="1:6" x14ac:dyDescent="0.3">
      <c r="A1683" s="20"/>
      <c r="B1683" s="17"/>
      <c r="C1683" s="17"/>
      <c r="D1683" s="17"/>
      <c r="E1683" s="17"/>
      <c r="F1683" s="18" t="str">
        <f>IF($B1683="","",IF(COUNTIFS(Batches!$A:$A,$B1683,Batches!$B:$B,$C1683)=0,"Batch not found","OK"))</f>
        <v/>
      </c>
    </row>
    <row r="1684" spans="1:6" x14ac:dyDescent="0.3">
      <c r="A1684" s="20"/>
      <c r="B1684" s="17"/>
      <c r="C1684" s="17"/>
      <c r="D1684" s="17"/>
      <c r="E1684" s="17"/>
      <c r="F1684" s="18" t="str">
        <f>IF($B1684="","",IF(COUNTIFS(Batches!$A:$A,$B1684,Batches!$B:$B,$C1684)=0,"Batch not found","OK"))</f>
        <v/>
      </c>
    </row>
    <row r="1685" spans="1:6" x14ac:dyDescent="0.3">
      <c r="A1685" s="20"/>
      <c r="B1685" s="17"/>
      <c r="C1685" s="17"/>
      <c r="D1685" s="17"/>
      <c r="E1685" s="17"/>
      <c r="F1685" s="18" t="str">
        <f>IF($B1685="","",IF(COUNTIFS(Batches!$A:$A,$B1685,Batches!$B:$B,$C1685)=0,"Batch not found","OK"))</f>
        <v/>
      </c>
    </row>
    <row r="1686" spans="1:6" x14ac:dyDescent="0.3">
      <c r="A1686" s="20"/>
      <c r="B1686" s="17"/>
      <c r="C1686" s="17"/>
      <c r="D1686" s="17"/>
      <c r="E1686" s="17"/>
      <c r="F1686" s="18" t="str">
        <f>IF($B1686="","",IF(COUNTIFS(Batches!$A:$A,$B1686,Batches!$B:$B,$C1686)=0,"Batch not found","OK"))</f>
        <v/>
      </c>
    </row>
    <row r="1687" spans="1:6" x14ac:dyDescent="0.3">
      <c r="A1687" s="20"/>
      <c r="B1687" s="17"/>
      <c r="C1687" s="17"/>
      <c r="D1687" s="17"/>
      <c r="E1687" s="17"/>
      <c r="F1687" s="18" t="str">
        <f>IF($B1687="","",IF(COUNTIFS(Batches!$A:$A,$B1687,Batches!$B:$B,$C1687)=0,"Batch not found","OK"))</f>
        <v/>
      </c>
    </row>
    <row r="1688" spans="1:6" x14ac:dyDescent="0.3">
      <c r="A1688" s="20"/>
      <c r="B1688" s="17"/>
      <c r="C1688" s="17"/>
      <c r="D1688" s="17"/>
      <c r="E1688" s="17"/>
      <c r="F1688" s="18" t="str">
        <f>IF($B1688="","",IF(COUNTIFS(Batches!$A:$A,$B1688,Batches!$B:$B,$C1688)=0,"Batch not found","OK"))</f>
        <v/>
      </c>
    </row>
    <row r="1689" spans="1:6" x14ac:dyDescent="0.3">
      <c r="A1689" s="20"/>
      <c r="B1689" s="17"/>
      <c r="C1689" s="17"/>
      <c r="D1689" s="17"/>
      <c r="E1689" s="17"/>
      <c r="F1689" s="18" t="str">
        <f>IF($B1689="","",IF(COUNTIFS(Batches!$A:$A,$B1689,Batches!$B:$B,$C1689)=0,"Batch not found","OK"))</f>
        <v/>
      </c>
    </row>
    <row r="1690" spans="1:6" x14ac:dyDescent="0.3">
      <c r="A1690" s="20"/>
      <c r="B1690" s="17"/>
      <c r="C1690" s="17"/>
      <c r="D1690" s="17"/>
      <c r="E1690" s="17"/>
      <c r="F1690" s="18" t="str">
        <f>IF($B1690="","",IF(COUNTIFS(Batches!$A:$A,$B1690,Batches!$B:$B,$C1690)=0,"Batch not found","OK"))</f>
        <v/>
      </c>
    </row>
    <row r="1691" spans="1:6" x14ac:dyDescent="0.3">
      <c r="A1691" s="20"/>
      <c r="B1691" s="17"/>
      <c r="C1691" s="17"/>
      <c r="D1691" s="17"/>
      <c r="E1691" s="17"/>
      <c r="F1691" s="18" t="str">
        <f>IF($B1691="","",IF(COUNTIFS(Batches!$A:$A,$B1691,Batches!$B:$B,$C1691)=0,"Batch not found","OK"))</f>
        <v/>
      </c>
    </row>
    <row r="1692" spans="1:6" x14ac:dyDescent="0.3">
      <c r="A1692" s="20"/>
      <c r="B1692" s="17"/>
      <c r="C1692" s="17"/>
      <c r="D1692" s="17"/>
      <c r="E1692" s="17"/>
      <c r="F1692" s="18" t="str">
        <f>IF($B1692="","",IF(COUNTIFS(Batches!$A:$A,$B1692,Batches!$B:$B,$C1692)=0,"Batch not found","OK"))</f>
        <v/>
      </c>
    </row>
    <row r="1693" spans="1:6" x14ac:dyDescent="0.3">
      <c r="A1693" s="20"/>
      <c r="B1693" s="17"/>
      <c r="C1693" s="17"/>
      <c r="D1693" s="17"/>
      <c r="E1693" s="17"/>
      <c r="F1693" s="18" t="str">
        <f>IF($B1693="","",IF(COUNTIFS(Batches!$A:$A,$B1693,Batches!$B:$B,$C1693)=0,"Batch not found","OK"))</f>
        <v/>
      </c>
    </row>
    <row r="1694" spans="1:6" x14ac:dyDescent="0.3">
      <c r="A1694" s="20"/>
      <c r="B1694" s="17"/>
      <c r="C1694" s="17"/>
      <c r="D1694" s="17"/>
      <c r="E1694" s="17"/>
      <c r="F1694" s="18" t="str">
        <f>IF($B1694="","",IF(COUNTIFS(Batches!$A:$A,$B1694,Batches!$B:$B,$C1694)=0,"Batch not found","OK"))</f>
        <v/>
      </c>
    </row>
    <row r="1695" spans="1:6" x14ac:dyDescent="0.3">
      <c r="A1695" s="20"/>
      <c r="B1695" s="17"/>
      <c r="C1695" s="17"/>
      <c r="D1695" s="17"/>
      <c r="E1695" s="17"/>
      <c r="F1695" s="18" t="str">
        <f>IF($B1695="","",IF(COUNTIFS(Batches!$A:$A,$B1695,Batches!$B:$B,$C1695)=0,"Batch not found","OK"))</f>
        <v/>
      </c>
    </row>
    <row r="1696" spans="1:6" x14ac:dyDescent="0.3">
      <c r="A1696" s="20"/>
      <c r="B1696" s="17"/>
      <c r="C1696" s="17"/>
      <c r="D1696" s="17"/>
      <c r="E1696" s="17"/>
      <c r="F1696" s="18" t="str">
        <f>IF($B1696="","",IF(COUNTIFS(Batches!$A:$A,$B1696,Batches!$B:$B,$C1696)=0,"Batch not found","OK"))</f>
        <v/>
      </c>
    </row>
    <row r="1697" spans="1:6" x14ac:dyDescent="0.3">
      <c r="A1697" s="20"/>
      <c r="B1697" s="17"/>
      <c r="C1697" s="17"/>
      <c r="D1697" s="17"/>
      <c r="E1697" s="17"/>
      <c r="F1697" s="18" t="str">
        <f>IF($B1697="","",IF(COUNTIFS(Batches!$A:$A,$B1697,Batches!$B:$B,$C1697)=0,"Batch not found","OK"))</f>
        <v/>
      </c>
    </row>
    <row r="1698" spans="1:6" x14ac:dyDescent="0.3">
      <c r="A1698" s="20"/>
      <c r="B1698" s="17"/>
      <c r="C1698" s="17"/>
      <c r="D1698" s="17"/>
      <c r="E1698" s="17"/>
      <c r="F1698" s="18" t="str">
        <f>IF($B1698="","",IF(COUNTIFS(Batches!$A:$A,$B1698,Batches!$B:$B,$C1698)=0,"Batch not found","OK"))</f>
        <v/>
      </c>
    </row>
    <row r="1699" spans="1:6" x14ac:dyDescent="0.3">
      <c r="A1699" s="20"/>
      <c r="B1699" s="17"/>
      <c r="C1699" s="17"/>
      <c r="D1699" s="17"/>
      <c r="E1699" s="17"/>
      <c r="F1699" s="18" t="str">
        <f>IF($B1699="","",IF(COUNTIFS(Batches!$A:$A,$B1699,Batches!$B:$B,$C1699)=0,"Batch not found","OK"))</f>
        <v/>
      </c>
    </row>
    <row r="1700" spans="1:6" x14ac:dyDescent="0.3">
      <c r="A1700" s="20"/>
      <c r="B1700" s="17"/>
      <c r="C1700" s="17"/>
      <c r="D1700" s="17"/>
      <c r="E1700" s="17"/>
      <c r="F1700" s="18" t="str">
        <f>IF($B1700="","",IF(COUNTIFS(Batches!$A:$A,$B1700,Batches!$B:$B,$C1700)=0,"Batch not found","OK"))</f>
        <v/>
      </c>
    </row>
    <row r="1701" spans="1:6" x14ac:dyDescent="0.3">
      <c r="A1701" s="20"/>
      <c r="B1701" s="17"/>
      <c r="C1701" s="17"/>
      <c r="D1701" s="17"/>
      <c r="E1701" s="17"/>
      <c r="F1701" s="18" t="str">
        <f>IF($B1701="","",IF(COUNTIFS(Batches!$A:$A,$B1701,Batches!$B:$B,$C1701)=0,"Batch not found","OK"))</f>
        <v/>
      </c>
    </row>
    <row r="1702" spans="1:6" x14ac:dyDescent="0.3">
      <c r="A1702" s="20"/>
      <c r="B1702" s="17"/>
      <c r="C1702" s="17"/>
      <c r="D1702" s="17"/>
      <c r="E1702" s="17"/>
      <c r="F1702" s="18" t="str">
        <f>IF($B1702="","",IF(COUNTIFS(Batches!$A:$A,$B1702,Batches!$B:$B,$C1702)=0,"Batch not found","OK"))</f>
        <v/>
      </c>
    </row>
    <row r="1703" spans="1:6" x14ac:dyDescent="0.3">
      <c r="A1703" s="20"/>
      <c r="B1703" s="17"/>
      <c r="C1703" s="17"/>
      <c r="D1703" s="17"/>
      <c r="E1703" s="17"/>
      <c r="F1703" s="18" t="str">
        <f>IF($B1703="","",IF(COUNTIFS(Batches!$A:$A,$B1703,Batches!$B:$B,$C1703)=0,"Batch not found","OK"))</f>
        <v/>
      </c>
    </row>
    <row r="1704" spans="1:6" x14ac:dyDescent="0.3">
      <c r="A1704" s="20"/>
      <c r="B1704" s="17"/>
      <c r="C1704" s="17"/>
      <c r="D1704" s="17"/>
      <c r="E1704" s="17"/>
      <c r="F1704" s="18" t="str">
        <f>IF($B1704="","",IF(COUNTIFS(Batches!$A:$A,$B1704,Batches!$B:$B,$C1704)=0,"Batch not found","OK"))</f>
        <v/>
      </c>
    </row>
    <row r="1705" spans="1:6" x14ac:dyDescent="0.3">
      <c r="A1705" s="20"/>
      <c r="B1705" s="17"/>
      <c r="C1705" s="17"/>
      <c r="D1705" s="17"/>
      <c r="E1705" s="17"/>
      <c r="F1705" s="18" t="str">
        <f>IF($B1705="","",IF(COUNTIFS(Batches!$A:$A,$B1705,Batches!$B:$B,$C1705)=0,"Batch not found","OK"))</f>
        <v/>
      </c>
    </row>
    <row r="1706" spans="1:6" x14ac:dyDescent="0.3">
      <c r="A1706" s="20"/>
      <c r="B1706" s="17"/>
      <c r="C1706" s="17"/>
      <c r="D1706" s="17"/>
      <c r="E1706" s="17"/>
      <c r="F1706" s="18" t="str">
        <f>IF($B1706="","",IF(COUNTIFS(Batches!$A:$A,$B1706,Batches!$B:$B,$C1706)=0,"Batch not found","OK"))</f>
        <v/>
      </c>
    </row>
    <row r="1707" spans="1:6" x14ac:dyDescent="0.3">
      <c r="A1707" s="20"/>
      <c r="B1707" s="17"/>
      <c r="C1707" s="17"/>
      <c r="D1707" s="17"/>
      <c r="E1707" s="17"/>
      <c r="F1707" s="18" t="str">
        <f>IF($B1707="","",IF(COUNTIFS(Batches!$A:$A,$B1707,Batches!$B:$B,$C1707)=0,"Batch not found","OK"))</f>
        <v/>
      </c>
    </row>
    <row r="1708" spans="1:6" x14ac:dyDescent="0.3">
      <c r="A1708" s="20"/>
      <c r="B1708" s="17"/>
      <c r="C1708" s="17"/>
      <c r="D1708" s="17"/>
      <c r="E1708" s="17"/>
      <c r="F1708" s="18" t="str">
        <f>IF($B1708="","",IF(COUNTIFS(Batches!$A:$A,$B1708,Batches!$B:$B,$C1708)=0,"Batch not found","OK"))</f>
        <v/>
      </c>
    </row>
    <row r="1709" spans="1:6" x14ac:dyDescent="0.3">
      <c r="A1709" s="20"/>
      <c r="B1709" s="17"/>
      <c r="C1709" s="17"/>
      <c r="D1709" s="17"/>
      <c r="E1709" s="17"/>
      <c r="F1709" s="18" t="str">
        <f>IF($B1709="","",IF(COUNTIFS(Batches!$A:$A,$B1709,Batches!$B:$B,$C1709)=0,"Batch not found","OK"))</f>
        <v/>
      </c>
    </row>
    <row r="1710" spans="1:6" x14ac:dyDescent="0.3">
      <c r="A1710" s="20"/>
      <c r="B1710" s="17"/>
      <c r="C1710" s="17"/>
      <c r="D1710" s="17"/>
      <c r="E1710" s="17"/>
      <c r="F1710" s="18" t="str">
        <f>IF($B1710="","",IF(COUNTIFS(Batches!$A:$A,$B1710,Batches!$B:$B,$C1710)=0,"Batch not found","OK"))</f>
        <v/>
      </c>
    </row>
    <row r="1711" spans="1:6" x14ac:dyDescent="0.3">
      <c r="A1711" s="20"/>
      <c r="B1711" s="17"/>
      <c r="C1711" s="17"/>
      <c r="D1711" s="17"/>
      <c r="E1711" s="17"/>
      <c r="F1711" s="18" t="str">
        <f>IF($B1711="","",IF(COUNTIFS(Batches!$A:$A,$B1711,Batches!$B:$B,$C1711)=0,"Batch not found","OK"))</f>
        <v/>
      </c>
    </row>
    <row r="1712" spans="1:6" x14ac:dyDescent="0.3">
      <c r="A1712" s="20"/>
      <c r="B1712" s="17"/>
      <c r="C1712" s="17"/>
      <c r="D1712" s="17"/>
      <c r="E1712" s="17"/>
      <c r="F1712" s="18" t="str">
        <f>IF($B1712="","",IF(COUNTIFS(Batches!$A:$A,$B1712,Batches!$B:$B,$C1712)=0,"Batch not found","OK"))</f>
        <v/>
      </c>
    </row>
    <row r="1713" spans="1:6" x14ac:dyDescent="0.3">
      <c r="A1713" s="20"/>
      <c r="B1713" s="17"/>
      <c r="C1713" s="17"/>
      <c r="D1713" s="17"/>
      <c r="E1713" s="17"/>
      <c r="F1713" s="18" t="str">
        <f>IF($B1713="","",IF(COUNTIFS(Batches!$A:$A,$B1713,Batches!$B:$B,$C1713)=0,"Batch not found","OK"))</f>
        <v/>
      </c>
    </row>
    <row r="1714" spans="1:6" x14ac:dyDescent="0.3">
      <c r="A1714" s="20"/>
      <c r="B1714" s="17"/>
      <c r="C1714" s="17"/>
      <c r="D1714" s="17"/>
      <c r="E1714" s="17"/>
      <c r="F1714" s="18" t="str">
        <f>IF($B1714="","",IF(COUNTIFS(Batches!$A:$A,$B1714,Batches!$B:$B,$C1714)=0,"Batch not found","OK"))</f>
        <v/>
      </c>
    </row>
    <row r="1715" spans="1:6" x14ac:dyDescent="0.3">
      <c r="A1715" s="20"/>
      <c r="B1715" s="17"/>
      <c r="C1715" s="17"/>
      <c r="D1715" s="17"/>
      <c r="E1715" s="17"/>
      <c r="F1715" s="18" t="str">
        <f>IF($B1715="","",IF(COUNTIFS(Batches!$A:$A,$B1715,Batches!$B:$B,$C1715)=0,"Batch not found","OK"))</f>
        <v/>
      </c>
    </row>
    <row r="1716" spans="1:6" x14ac:dyDescent="0.3">
      <c r="A1716" s="20"/>
      <c r="B1716" s="17"/>
      <c r="C1716" s="17"/>
      <c r="D1716" s="17"/>
      <c r="E1716" s="17"/>
      <c r="F1716" s="18" t="str">
        <f>IF($B1716="","",IF(COUNTIFS(Batches!$A:$A,$B1716,Batches!$B:$B,$C1716)=0,"Batch not found","OK"))</f>
        <v/>
      </c>
    </row>
    <row r="1717" spans="1:6" x14ac:dyDescent="0.3">
      <c r="A1717" s="20"/>
      <c r="B1717" s="17"/>
      <c r="C1717" s="17"/>
      <c r="D1717" s="17"/>
      <c r="E1717" s="17"/>
      <c r="F1717" s="18" t="str">
        <f>IF($B1717="","",IF(COUNTIFS(Batches!$A:$A,$B1717,Batches!$B:$B,$C1717)=0,"Batch not found","OK"))</f>
        <v/>
      </c>
    </row>
    <row r="1718" spans="1:6" x14ac:dyDescent="0.3">
      <c r="A1718" s="20"/>
      <c r="B1718" s="17"/>
      <c r="C1718" s="17"/>
      <c r="D1718" s="17"/>
      <c r="E1718" s="17"/>
      <c r="F1718" s="18" t="str">
        <f>IF($B1718="","",IF(COUNTIFS(Batches!$A:$A,$B1718,Batches!$B:$B,$C1718)=0,"Batch not found","OK"))</f>
        <v/>
      </c>
    </row>
    <row r="1719" spans="1:6" x14ac:dyDescent="0.3">
      <c r="A1719" s="20"/>
      <c r="B1719" s="17"/>
      <c r="C1719" s="17"/>
      <c r="D1719" s="17"/>
      <c r="E1719" s="17"/>
      <c r="F1719" s="18" t="str">
        <f>IF($B1719="","",IF(COUNTIFS(Batches!$A:$A,$B1719,Batches!$B:$B,$C1719)=0,"Batch not found","OK"))</f>
        <v/>
      </c>
    </row>
    <row r="1720" spans="1:6" x14ac:dyDescent="0.3">
      <c r="A1720" s="20"/>
      <c r="B1720" s="17"/>
      <c r="C1720" s="17"/>
      <c r="D1720" s="17"/>
      <c r="E1720" s="17"/>
      <c r="F1720" s="18" t="str">
        <f>IF($B1720="","",IF(COUNTIFS(Batches!$A:$A,$B1720,Batches!$B:$B,$C1720)=0,"Batch not found","OK"))</f>
        <v/>
      </c>
    </row>
    <row r="1721" spans="1:6" x14ac:dyDescent="0.3">
      <c r="A1721" s="20"/>
      <c r="B1721" s="17"/>
      <c r="C1721" s="17"/>
      <c r="D1721" s="17"/>
      <c r="E1721" s="17"/>
      <c r="F1721" s="18" t="str">
        <f>IF($B1721="","",IF(COUNTIFS(Batches!$A:$A,$B1721,Batches!$B:$B,$C1721)=0,"Batch not found","OK"))</f>
        <v/>
      </c>
    </row>
    <row r="1722" spans="1:6" x14ac:dyDescent="0.3">
      <c r="A1722" s="20"/>
      <c r="B1722" s="17"/>
      <c r="C1722" s="17"/>
      <c r="D1722" s="17"/>
      <c r="E1722" s="17"/>
      <c r="F1722" s="18" t="str">
        <f>IF($B1722="","",IF(COUNTIFS(Batches!$A:$A,$B1722,Batches!$B:$B,$C1722)=0,"Batch not found","OK"))</f>
        <v/>
      </c>
    </row>
    <row r="1723" spans="1:6" x14ac:dyDescent="0.3">
      <c r="A1723" s="20"/>
      <c r="B1723" s="17"/>
      <c r="C1723" s="17"/>
      <c r="D1723" s="17"/>
      <c r="E1723" s="17"/>
      <c r="F1723" s="18" t="str">
        <f>IF($B1723="","",IF(COUNTIFS(Batches!$A:$A,$B1723,Batches!$B:$B,$C1723)=0,"Batch not found","OK"))</f>
        <v/>
      </c>
    </row>
    <row r="1724" spans="1:6" x14ac:dyDescent="0.3">
      <c r="A1724" s="20"/>
      <c r="B1724" s="17"/>
      <c r="C1724" s="17"/>
      <c r="D1724" s="17"/>
      <c r="E1724" s="17"/>
      <c r="F1724" s="18" t="str">
        <f>IF($B1724="","",IF(COUNTIFS(Batches!$A:$A,$B1724,Batches!$B:$B,$C1724)=0,"Batch not found","OK"))</f>
        <v/>
      </c>
    </row>
    <row r="1725" spans="1:6" x14ac:dyDescent="0.3">
      <c r="A1725" s="20"/>
      <c r="B1725" s="17"/>
      <c r="C1725" s="17"/>
      <c r="D1725" s="17"/>
      <c r="E1725" s="17"/>
      <c r="F1725" s="18" t="str">
        <f>IF($B1725="","",IF(COUNTIFS(Batches!$A:$A,$B1725,Batches!$B:$B,$C1725)=0,"Batch not found","OK"))</f>
        <v/>
      </c>
    </row>
    <row r="1726" spans="1:6" x14ac:dyDescent="0.3">
      <c r="A1726" s="20"/>
      <c r="B1726" s="17"/>
      <c r="C1726" s="17"/>
      <c r="D1726" s="17"/>
      <c r="E1726" s="17"/>
      <c r="F1726" s="18" t="str">
        <f>IF($B1726="","",IF(COUNTIFS(Batches!$A:$A,$B1726,Batches!$B:$B,$C1726)=0,"Batch not found","OK"))</f>
        <v/>
      </c>
    </row>
    <row r="1727" spans="1:6" x14ac:dyDescent="0.3">
      <c r="A1727" s="20"/>
      <c r="B1727" s="17"/>
      <c r="C1727" s="17"/>
      <c r="D1727" s="17"/>
      <c r="E1727" s="17"/>
      <c r="F1727" s="18" t="str">
        <f>IF($B1727="","",IF(COUNTIFS(Batches!$A:$A,$B1727,Batches!$B:$B,$C1727)=0,"Batch not found","OK"))</f>
        <v/>
      </c>
    </row>
    <row r="1728" spans="1:6" x14ac:dyDescent="0.3">
      <c r="A1728" s="20"/>
      <c r="B1728" s="17"/>
      <c r="C1728" s="17"/>
      <c r="D1728" s="17"/>
      <c r="E1728" s="17"/>
      <c r="F1728" s="18" t="str">
        <f>IF($B1728="","",IF(COUNTIFS(Batches!$A:$A,$B1728,Batches!$B:$B,$C1728)=0,"Batch not found","OK"))</f>
        <v/>
      </c>
    </row>
    <row r="1729" spans="1:6" x14ac:dyDescent="0.3">
      <c r="A1729" s="20"/>
      <c r="B1729" s="17"/>
      <c r="C1729" s="17"/>
      <c r="D1729" s="17"/>
      <c r="E1729" s="17"/>
      <c r="F1729" s="18" t="str">
        <f>IF($B1729="","",IF(COUNTIFS(Batches!$A:$A,$B1729,Batches!$B:$B,$C1729)=0,"Batch not found","OK"))</f>
        <v/>
      </c>
    </row>
    <row r="1730" spans="1:6" x14ac:dyDescent="0.3">
      <c r="A1730" s="20"/>
      <c r="B1730" s="17"/>
      <c r="C1730" s="17"/>
      <c r="D1730" s="17"/>
      <c r="E1730" s="17"/>
      <c r="F1730" s="18" t="str">
        <f>IF($B1730="","",IF(COUNTIFS(Batches!$A:$A,$B1730,Batches!$B:$B,$C1730)=0,"Batch not found","OK"))</f>
        <v/>
      </c>
    </row>
    <row r="1731" spans="1:6" x14ac:dyDescent="0.3">
      <c r="A1731" s="20"/>
      <c r="B1731" s="17"/>
      <c r="C1731" s="17"/>
      <c r="D1731" s="17"/>
      <c r="E1731" s="17"/>
      <c r="F1731" s="18" t="str">
        <f>IF($B1731="","",IF(COUNTIFS(Batches!$A:$A,$B1731,Batches!$B:$B,$C1731)=0,"Batch not found","OK"))</f>
        <v/>
      </c>
    </row>
    <row r="1732" spans="1:6" x14ac:dyDescent="0.3">
      <c r="A1732" s="20"/>
      <c r="B1732" s="17"/>
      <c r="C1732" s="17"/>
      <c r="D1732" s="17"/>
      <c r="E1732" s="17"/>
      <c r="F1732" s="18" t="str">
        <f>IF($B1732="","",IF(COUNTIFS(Batches!$A:$A,$B1732,Batches!$B:$B,$C1732)=0,"Batch not found","OK"))</f>
        <v/>
      </c>
    </row>
    <row r="1733" spans="1:6" x14ac:dyDescent="0.3">
      <c r="A1733" s="20"/>
      <c r="B1733" s="17"/>
      <c r="C1733" s="17"/>
      <c r="D1733" s="17"/>
      <c r="E1733" s="17"/>
      <c r="F1733" s="18" t="str">
        <f>IF($B1733="","",IF(COUNTIFS(Batches!$A:$A,$B1733,Batches!$B:$B,$C1733)=0,"Batch not found","OK"))</f>
        <v/>
      </c>
    </row>
    <row r="1734" spans="1:6" x14ac:dyDescent="0.3">
      <c r="A1734" s="20"/>
      <c r="B1734" s="17"/>
      <c r="C1734" s="17"/>
      <c r="D1734" s="17"/>
      <c r="E1734" s="17"/>
      <c r="F1734" s="18" t="str">
        <f>IF($B1734="","",IF(COUNTIFS(Batches!$A:$A,$B1734,Batches!$B:$B,$C1734)=0,"Batch not found","OK"))</f>
        <v/>
      </c>
    </row>
    <row r="1735" spans="1:6" x14ac:dyDescent="0.3">
      <c r="A1735" s="20"/>
      <c r="B1735" s="17"/>
      <c r="C1735" s="17"/>
      <c r="D1735" s="17"/>
      <c r="E1735" s="17"/>
      <c r="F1735" s="18" t="str">
        <f>IF($B1735="","",IF(COUNTIFS(Batches!$A:$A,$B1735,Batches!$B:$B,$C1735)=0,"Batch not found","OK"))</f>
        <v/>
      </c>
    </row>
    <row r="1736" spans="1:6" x14ac:dyDescent="0.3">
      <c r="A1736" s="20"/>
      <c r="B1736" s="17"/>
      <c r="C1736" s="17"/>
      <c r="D1736" s="17"/>
      <c r="E1736" s="17"/>
      <c r="F1736" s="18" t="str">
        <f>IF($B1736="","",IF(COUNTIFS(Batches!$A:$A,$B1736,Batches!$B:$B,$C1736)=0,"Batch not found","OK"))</f>
        <v/>
      </c>
    </row>
    <row r="1737" spans="1:6" x14ac:dyDescent="0.3">
      <c r="A1737" s="20"/>
      <c r="B1737" s="17"/>
      <c r="C1737" s="17"/>
      <c r="D1737" s="17"/>
      <c r="E1737" s="17"/>
      <c r="F1737" s="18" t="str">
        <f>IF($B1737="","",IF(COUNTIFS(Batches!$A:$A,$B1737,Batches!$B:$B,$C1737)=0,"Batch not found","OK"))</f>
        <v/>
      </c>
    </row>
    <row r="1738" spans="1:6" x14ac:dyDescent="0.3">
      <c r="A1738" s="20"/>
      <c r="B1738" s="17"/>
      <c r="C1738" s="17"/>
      <c r="D1738" s="17"/>
      <c r="E1738" s="17"/>
      <c r="F1738" s="18" t="str">
        <f>IF($B1738="","",IF(COUNTIFS(Batches!$A:$A,$B1738,Batches!$B:$B,$C1738)=0,"Batch not found","OK"))</f>
        <v/>
      </c>
    </row>
    <row r="1739" spans="1:6" x14ac:dyDescent="0.3">
      <c r="A1739" s="20"/>
      <c r="B1739" s="17"/>
      <c r="C1739" s="17"/>
      <c r="D1739" s="17"/>
      <c r="E1739" s="17"/>
      <c r="F1739" s="18" t="str">
        <f>IF($B1739="","",IF(COUNTIFS(Batches!$A:$A,$B1739,Batches!$B:$B,$C1739)=0,"Batch not found","OK"))</f>
        <v/>
      </c>
    </row>
    <row r="1740" spans="1:6" x14ac:dyDescent="0.3">
      <c r="A1740" s="20"/>
      <c r="B1740" s="17"/>
      <c r="C1740" s="17"/>
      <c r="D1740" s="17"/>
      <c r="E1740" s="17"/>
      <c r="F1740" s="18" t="str">
        <f>IF($B1740="","",IF(COUNTIFS(Batches!$A:$A,$B1740,Batches!$B:$B,$C1740)=0,"Batch not found","OK"))</f>
        <v/>
      </c>
    </row>
    <row r="1741" spans="1:6" x14ac:dyDescent="0.3">
      <c r="A1741" s="20"/>
      <c r="B1741" s="17"/>
      <c r="C1741" s="17"/>
      <c r="D1741" s="17"/>
      <c r="E1741" s="17"/>
      <c r="F1741" s="18" t="str">
        <f>IF($B1741="","",IF(COUNTIFS(Batches!$A:$A,$B1741,Batches!$B:$B,$C1741)=0,"Batch not found","OK"))</f>
        <v/>
      </c>
    </row>
    <row r="1742" spans="1:6" x14ac:dyDescent="0.3">
      <c r="A1742" s="20"/>
      <c r="B1742" s="17"/>
      <c r="C1742" s="17"/>
      <c r="D1742" s="17"/>
      <c r="E1742" s="17"/>
      <c r="F1742" s="18" t="str">
        <f>IF($B1742="","",IF(COUNTIFS(Batches!$A:$A,$B1742,Batches!$B:$B,$C1742)=0,"Batch not found","OK"))</f>
        <v/>
      </c>
    </row>
    <row r="1743" spans="1:6" x14ac:dyDescent="0.3">
      <c r="A1743" s="20"/>
      <c r="B1743" s="17"/>
      <c r="C1743" s="17"/>
      <c r="D1743" s="17"/>
      <c r="E1743" s="17"/>
      <c r="F1743" s="18" t="str">
        <f>IF($B1743="","",IF(COUNTIFS(Batches!$A:$A,$B1743,Batches!$B:$B,$C1743)=0,"Batch not found","OK"))</f>
        <v/>
      </c>
    </row>
    <row r="1744" spans="1:6" x14ac:dyDescent="0.3">
      <c r="A1744" s="20"/>
      <c r="B1744" s="17"/>
      <c r="C1744" s="17"/>
      <c r="D1744" s="17"/>
      <c r="E1744" s="17"/>
      <c r="F1744" s="18" t="str">
        <f>IF($B1744="","",IF(COUNTIFS(Batches!$A:$A,$B1744,Batches!$B:$B,$C1744)=0,"Batch not found","OK"))</f>
        <v/>
      </c>
    </row>
    <row r="1745" spans="1:6" x14ac:dyDescent="0.3">
      <c r="A1745" s="20"/>
      <c r="B1745" s="17"/>
      <c r="C1745" s="17"/>
      <c r="D1745" s="17"/>
      <c r="E1745" s="17"/>
      <c r="F1745" s="18" t="str">
        <f>IF($B1745="","",IF(COUNTIFS(Batches!$A:$A,$B1745,Batches!$B:$B,$C1745)=0,"Batch not found","OK"))</f>
        <v/>
      </c>
    </row>
    <row r="1746" spans="1:6" x14ac:dyDescent="0.3">
      <c r="A1746" s="20"/>
      <c r="B1746" s="17"/>
      <c r="C1746" s="17"/>
      <c r="D1746" s="17"/>
      <c r="E1746" s="17"/>
      <c r="F1746" s="18" t="str">
        <f>IF($B1746="","",IF(COUNTIFS(Batches!$A:$A,$B1746,Batches!$B:$B,$C1746)=0,"Batch not found","OK"))</f>
        <v/>
      </c>
    </row>
    <row r="1747" spans="1:6" x14ac:dyDescent="0.3">
      <c r="A1747" s="20"/>
      <c r="B1747" s="17"/>
      <c r="C1747" s="17"/>
      <c r="D1747" s="17"/>
      <c r="E1747" s="17"/>
      <c r="F1747" s="18" t="str">
        <f>IF($B1747="","",IF(COUNTIFS(Batches!$A:$A,$B1747,Batches!$B:$B,$C1747)=0,"Batch not found","OK"))</f>
        <v/>
      </c>
    </row>
    <row r="1748" spans="1:6" x14ac:dyDescent="0.3">
      <c r="A1748" s="20"/>
      <c r="B1748" s="17"/>
      <c r="C1748" s="17"/>
      <c r="D1748" s="17"/>
      <c r="E1748" s="17"/>
      <c r="F1748" s="18" t="str">
        <f>IF($B1748="","",IF(COUNTIFS(Batches!$A:$A,$B1748,Batches!$B:$B,$C1748)=0,"Batch not found","OK"))</f>
        <v/>
      </c>
    </row>
    <row r="1749" spans="1:6" x14ac:dyDescent="0.3">
      <c r="A1749" s="20"/>
      <c r="B1749" s="17"/>
      <c r="C1749" s="17"/>
      <c r="D1749" s="17"/>
      <c r="E1749" s="17"/>
      <c r="F1749" s="18" t="str">
        <f>IF($B1749="","",IF(COUNTIFS(Batches!$A:$A,$B1749,Batches!$B:$B,$C1749)=0,"Batch not found","OK"))</f>
        <v/>
      </c>
    </row>
    <row r="1750" spans="1:6" x14ac:dyDescent="0.3">
      <c r="A1750" s="20"/>
      <c r="B1750" s="17"/>
      <c r="C1750" s="17"/>
      <c r="D1750" s="17"/>
      <c r="E1750" s="17"/>
      <c r="F1750" s="18" t="str">
        <f>IF($B1750="","",IF(COUNTIFS(Batches!$A:$A,$B1750,Batches!$B:$B,$C1750)=0,"Batch not found","OK"))</f>
        <v/>
      </c>
    </row>
    <row r="1751" spans="1:6" x14ac:dyDescent="0.3">
      <c r="A1751" s="20"/>
      <c r="B1751" s="17"/>
      <c r="C1751" s="17"/>
      <c r="D1751" s="17"/>
      <c r="E1751" s="17"/>
      <c r="F1751" s="18" t="str">
        <f>IF($B1751="","",IF(COUNTIFS(Batches!$A:$A,$B1751,Batches!$B:$B,$C1751)=0,"Batch not found","OK"))</f>
        <v/>
      </c>
    </row>
    <row r="1752" spans="1:6" x14ac:dyDescent="0.3">
      <c r="A1752" s="20"/>
      <c r="B1752" s="17"/>
      <c r="C1752" s="17"/>
      <c r="D1752" s="17"/>
      <c r="E1752" s="17"/>
      <c r="F1752" s="18" t="str">
        <f>IF($B1752="","",IF(COUNTIFS(Batches!$A:$A,$B1752,Batches!$B:$B,$C1752)=0,"Batch not found","OK"))</f>
        <v/>
      </c>
    </row>
    <row r="1753" spans="1:6" x14ac:dyDescent="0.3">
      <c r="A1753" s="20"/>
      <c r="B1753" s="17"/>
      <c r="C1753" s="17"/>
      <c r="D1753" s="17"/>
      <c r="E1753" s="17"/>
      <c r="F1753" s="18" t="str">
        <f>IF($B1753="","",IF(COUNTIFS(Batches!$A:$A,$B1753,Batches!$B:$B,$C1753)=0,"Batch not found","OK"))</f>
        <v/>
      </c>
    </row>
    <row r="1754" spans="1:6" x14ac:dyDescent="0.3">
      <c r="A1754" s="20"/>
      <c r="B1754" s="17"/>
      <c r="C1754" s="17"/>
      <c r="D1754" s="17"/>
      <c r="E1754" s="17"/>
      <c r="F1754" s="18" t="str">
        <f>IF($B1754="","",IF(COUNTIFS(Batches!$A:$A,$B1754,Batches!$B:$B,$C1754)=0,"Batch not found","OK"))</f>
        <v/>
      </c>
    </row>
    <row r="1755" spans="1:6" x14ac:dyDescent="0.3">
      <c r="A1755" s="20"/>
      <c r="B1755" s="17"/>
      <c r="C1755" s="17"/>
      <c r="D1755" s="17"/>
      <c r="E1755" s="17"/>
      <c r="F1755" s="18" t="str">
        <f>IF($B1755="","",IF(COUNTIFS(Batches!$A:$A,$B1755,Batches!$B:$B,$C1755)=0,"Batch not found","OK"))</f>
        <v/>
      </c>
    </row>
    <row r="1756" spans="1:6" x14ac:dyDescent="0.3">
      <c r="A1756" s="20"/>
      <c r="B1756" s="17"/>
      <c r="C1756" s="17"/>
      <c r="D1756" s="17"/>
      <c r="E1756" s="17"/>
      <c r="F1756" s="18" t="str">
        <f>IF($B1756="","",IF(COUNTIFS(Batches!$A:$A,$B1756,Batches!$B:$B,$C1756)=0,"Batch not found","OK"))</f>
        <v/>
      </c>
    </row>
    <row r="1757" spans="1:6" x14ac:dyDescent="0.3">
      <c r="A1757" s="20"/>
      <c r="B1757" s="17"/>
      <c r="C1757" s="17"/>
      <c r="D1757" s="17"/>
      <c r="E1757" s="17"/>
      <c r="F1757" s="18" t="str">
        <f>IF($B1757="","",IF(COUNTIFS(Batches!$A:$A,$B1757,Batches!$B:$B,$C1757)=0,"Batch not found","OK"))</f>
        <v/>
      </c>
    </row>
    <row r="1758" spans="1:6" x14ac:dyDescent="0.3">
      <c r="A1758" s="20"/>
      <c r="B1758" s="17"/>
      <c r="C1758" s="17"/>
      <c r="D1758" s="17"/>
      <c r="E1758" s="17"/>
      <c r="F1758" s="18" t="str">
        <f>IF($B1758="","",IF(COUNTIFS(Batches!$A:$A,$B1758,Batches!$B:$B,$C1758)=0,"Batch not found","OK"))</f>
        <v/>
      </c>
    </row>
    <row r="1759" spans="1:6" x14ac:dyDescent="0.3">
      <c r="A1759" s="20"/>
      <c r="B1759" s="17"/>
      <c r="C1759" s="17"/>
      <c r="D1759" s="17"/>
      <c r="E1759" s="17"/>
      <c r="F1759" s="18" t="str">
        <f>IF($B1759="","",IF(COUNTIFS(Batches!$A:$A,$B1759,Batches!$B:$B,$C1759)=0,"Batch not found","OK"))</f>
        <v/>
      </c>
    </row>
    <row r="1760" spans="1:6" x14ac:dyDescent="0.3">
      <c r="A1760" s="20"/>
      <c r="B1760" s="17"/>
      <c r="C1760" s="17"/>
      <c r="D1760" s="17"/>
      <c r="E1760" s="17"/>
      <c r="F1760" s="18" t="str">
        <f>IF($B1760="","",IF(COUNTIFS(Batches!$A:$A,$B1760,Batches!$B:$B,$C1760)=0,"Batch not found","OK"))</f>
        <v/>
      </c>
    </row>
    <row r="1761" spans="1:6" x14ac:dyDescent="0.3">
      <c r="A1761" s="20"/>
      <c r="B1761" s="17"/>
      <c r="C1761" s="17"/>
      <c r="D1761" s="17"/>
      <c r="E1761" s="17"/>
      <c r="F1761" s="18" t="str">
        <f>IF($B1761="","",IF(COUNTIFS(Batches!$A:$A,$B1761,Batches!$B:$B,$C1761)=0,"Batch not found","OK"))</f>
        <v/>
      </c>
    </row>
    <row r="1762" spans="1:6" x14ac:dyDescent="0.3">
      <c r="A1762" s="20"/>
      <c r="B1762" s="17"/>
      <c r="C1762" s="17"/>
      <c r="D1762" s="17"/>
      <c r="E1762" s="17"/>
      <c r="F1762" s="18" t="str">
        <f>IF($B1762="","",IF(COUNTIFS(Batches!$A:$A,$B1762,Batches!$B:$B,$C1762)=0,"Batch not found","OK"))</f>
        <v/>
      </c>
    </row>
    <row r="1763" spans="1:6" x14ac:dyDescent="0.3">
      <c r="A1763" s="20"/>
      <c r="B1763" s="17"/>
      <c r="C1763" s="17"/>
      <c r="D1763" s="17"/>
      <c r="E1763" s="17"/>
      <c r="F1763" s="18" t="str">
        <f>IF($B1763="","",IF(COUNTIFS(Batches!$A:$A,$B1763,Batches!$B:$B,$C1763)=0,"Batch not found","OK"))</f>
        <v/>
      </c>
    </row>
    <row r="1764" spans="1:6" x14ac:dyDescent="0.3">
      <c r="A1764" s="20"/>
      <c r="B1764" s="17"/>
      <c r="C1764" s="17"/>
      <c r="D1764" s="17"/>
      <c r="E1764" s="17"/>
      <c r="F1764" s="18" t="str">
        <f>IF($B1764="","",IF(COUNTIFS(Batches!$A:$A,$B1764,Batches!$B:$B,$C1764)=0,"Batch not found","OK"))</f>
        <v/>
      </c>
    </row>
    <row r="1765" spans="1:6" x14ac:dyDescent="0.3">
      <c r="A1765" s="20"/>
      <c r="B1765" s="17"/>
      <c r="C1765" s="17"/>
      <c r="D1765" s="17"/>
      <c r="E1765" s="17"/>
      <c r="F1765" s="18" t="str">
        <f>IF($B1765="","",IF(COUNTIFS(Batches!$A:$A,$B1765,Batches!$B:$B,$C1765)=0,"Batch not found","OK"))</f>
        <v/>
      </c>
    </row>
    <row r="1766" spans="1:6" x14ac:dyDescent="0.3">
      <c r="A1766" s="20"/>
      <c r="B1766" s="17"/>
      <c r="C1766" s="17"/>
      <c r="D1766" s="17"/>
      <c r="E1766" s="17"/>
      <c r="F1766" s="18" t="str">
        <f>IF($B1766="","",IF(COUNTIFS(Batches!$A:$A,$B1766,Batches!$B:$B,$C1766)=0,"Batch not found","OK"))</f>
        <v/>
      </c>
    </row>
    <row r="1767" spans="1:6" x14ac:dyDescent="0.3">
      <c r="A1767" s="20"/>
      <c r="B1767" s="17"/>
      <c r="C1767" s="17"/>
      <c r="D1767" s="17"/>
      <c r="E1767" s="17"/>
      <c r="F1767" s="18" t="str">
        <f>IF($B1767="","",IF(COUNTIFS(Batches!$A:$A,$B1767,Batches!$B:$B,$C1767)=0,"Batch not found","OK"))</f>
        <v/>
      </c>
    </row>
    <row r="1768" spans="1:6" x14ac:dyDescent="0.3">
      <c r="A1768" s="20"/>
      <c r="B1768" s="17"/>
      <c r="C1768" s="17"/>
      <c r="D1768" s="17"/>
      <c r="E1768" s="17"/>
      <c r="F1768" s="18" t="str">
        <f>IF($B1768="","",IF(COUNTIFS(Batches!$A:$A,$B1768,Batches!$B:$B,$C1768)=0,"Batch not found","OK"))</f>
        <v/>
      </c>
    </row>
    <row r="1769" spans="1:6" x14ac:dyDescent="0.3">
      <c r="A1769" s="20"/>
      <c r="B1769" s="17"/>
      <c r="C1769" s="17"/>
      <c r="D1769" s="17"/>
      <c r="E1769" s="17"/>
      <c r="F1769" s="18" t="str">
        <f>IF($B1769="","",IF(COUNTIFS(Batches!$A:$A,$B1769,Batches!$B:$B,$C1769)=0,"Batch not found","OK"))</f>
        <v/>
      </c>
    </row>
    <row r="1770" spans="1:6" x14ac:dyDescent="0.3">
      <c r="A1770" s="20"/>
      <c r="B1770" s="17"/>
      <c r="C1770" s="17"/>
      <c r="D1770" s="17"/>
      <c r="E1770" s="17"/>
      <c r="F1770" s="18" t="str">
        <f>IF($B1770="","",IF(COUNTIFS(Batches!$A:$A,$B1770,Batches!$B:$B,$C1770)=0,"Batch not found","OK"))</f>
        <v/>
      </c>
    </row>
    <row r="1771" spans="1:6" x14ac:dyDescent="0.3">
      <c r="A1771" s="20"/>
      <c r="B1771" s="17"/>
      <c r="C1771" s="17"/>
      <c r="D1771" s="17"/>
      <c r="E1771" s="17"/>
      <c r="F1771" s="18" t="str">
        <f>IF($B1771="","",IF(COUNTIFS(Batches!$A:$A,$B1771,Batches!$B:$B,$C1771)=0,"Batch not found","OK"))</f>
        <v/>
      </c>
    </row>
    <row r="1772" spans="1:6" x14ac:dyDescent="0.3">
      <c r="A1772" s="20"/>
      <c r="B1772" s="17"/>
      <c r="C1772" s="17"/>
      <c r="D1772" s="17"/>
      <c r="E1772" s="17"/>
      <c r="F1772" s="18" t="str">
        <f>IF($B1772="","",IF(COUNTIFS(Batches!$A:$A,$B1772,Batches!$B:$B,$C1772)=0,"Batch not found","OK"))</f>
        <v/>
      </c>
    </row>
    <row r="1773" spans="1:6" x14ac:dyDescent="0.3">
      <c r="A1773" s="20"/>
      <c r="B1773" s="17"/>
      <c r="C1773" s="17"/>
      <c r="D1773" s="17"/>
      <c r="E1773" s="17"/>
      <c r="F1773" s="18" t="str">
        <f>IF($B1773="","",IF(COUNTIFS(Batches!$A:$A,$B1773,Batches!$B:$B,$C1773)=0,"Batch not found","OK"))</f>
        <v/>
      </c>
    </row>
    <row r="1774" spans="1:6" x14ac:dyDescent="0.3">
      <c r="A1774" s="20"/>
      <c r="B1774" s="17"/>
      <c r="C1774" s="17"/>
      <c r="D1774" s="17"/>
      <c r="E1774" s="17"/>
      <c r="F1774" s="18" t="str">
        <f>IF($B1774="","",IF(COUNTIFS(Batches!$A:$A,$B1774,Batches!$B:$B,$C1774)=0,"Batch not found","OK"))</f>
        <v/>
      </c>
    </row>
    <row r="1775" spans="1:6" x14ac:dyDescent="0.3">
      <c r="A1775" s="20"/>
      <c r="B1775" s="17"/>
      <c r="C1775" s="17"/>
      <c r="D1775" s="17"/>
      <c r="E1775" s="17"/>
      <c r="F1775" s="18" t="str">
        <f>IF($B1775="","",IF(COUNTIFS(Batches!$A:$A,$B1775,Batches!$B:$B,$C1775)=0,"Batch not found","OK"))</f>
        <v/>
      </c>
    </row>
    <row r="1776" spans="1:6" x14ac:dyDescent="0.3">
      <c r="A1776" s="20"/>
      <c r="B1776" s="17"/>
      <c r="C1776" s="17"/>
      <c r="D1776" s="17"/>
      <c r="E1776" s="17"/>
      <c r="F1776" s="18" t="str">
        <f>IF($B1776="","",IF(COUNTIFS(Batches!$A:$A,$B1776,Batches!$B:$B,$C1776)=0,"Batch not found","OK"))</f>
        <v/>
      </c>
    </row>
    <row r="1777" spans="1:6" x14ac:dyDescent="0.3">
      <c r="A1777" s="20"/>
      <c r="B1777" s="17"/>
      <c r="C1777" s="17"/>
      <c r="D1777" s="17"/>
      <c r="E1777" s="17"/>
      <c r="F1777" s="18" t="str">
        <f>IF($B1777="","",IF(COUNTIFS(Batches!$A:$A,$B1777,Batches!$B:$B,$C1777)=0,"Batch not found","OK"))</f>
        <v/>
      </c>
    </row>
    <row r="1778" spans="1:6" x14ac:dyDescent="0.3">
      <c r="A1778" s="20"/>
      <c r="B1778" s="17"/>
      <c r="C1778" s="17"/>
      <c r="D1778" s="17"/>
      <c r="E1778" s="17"/>
      <c r="F1778" s="18" t="str">
        <f>IF($B1778="","",IF(COUNTIFS(Batches!$A:$A,$B1778,Batches!$B:$B,$C1778)=0,"Batch not found","OK"))</f>
        <v/>
      </c>
    </row>
    <row r="1779" spans="1:6" x14ac:dyDescent="0.3">
      <c r="A1779" s="20"/>
      <c r="B1779" s="17"/>
      <c r="C1779" s="17"/>
      <c r="D1779" s="17"/>
      <c r="E1779" s="17"/>
      <c r="F1779" s="18" t="str">
        <f>IF($B1779="","",IF(COUNTIFS(Batches!$A:$A,$B1779,Batches!$B:$B,$C1779)=0,"Batch not found","OK"))</f>
        <v/>
      </c>
    </row>
    <row r="1780" spans="1:6" x14ac:dyDescent="0.3">
      <c r="A1780" s="20"/>
      <c r="B1780" s="17"/>
      <c r="C1780" s="17"/>
      <c r="D1780" s="17"/>
      <c r="E1780" s="17"/>
      <c r="F1780" s="18" t="str">
        <f>IF($B1780="","",IF(COUNTIFS(Batches!$A:$A,$B1780,Batches!$B:$B,$C1780)=0,"Batch not found","OK"))</f>
        <v/>
      </c>
    </row>
    <row r="1781" spans="1:6" x14ac:dyDescent="0.3">
      <c r="A1781" s="20"/>
      <c r="B1781" s="17"/>
      <c r="C1781" s="17"/>
      <c r="D1781" s="17"/>
      <c r="E1781" s="17"/>
      <c r="F1781" s="18" t="str">
        <f>IF($B1781="","",IF(COUNTIFS(Batches!$A:$A,$B1781,Batches!$B:$B,$C1781)=0,"Batch not found","OK"))</f>
        <v/>
      </c>
    </row>
    <row r="1782" spans="1:6" x14ac:dyDescent="0.3">
      <c r="A1782" s="20"/>
      <c r="B1782" s="17"/>
      <c r="C1782" s="17"/>
      <c r="D1782" s="17"/>
      <c r="E1782" s="17"/>
      <c r="F1782" s="18" t="str">
        <f>IF($B1782="","",IF(COUNTIFS(Batches!$A:$A,$B1782,Batches!$B:$B,$C1782)=0,"Batch not found","OK"))</f>
        <v/>
      </c>
    </row>
    <row r="1783" spans="1:6" x14ac:dyDescent="0.3">
      <c r="A1783" s="20"/>
      <c r="B1783" s="17"/>
      <c r="C1783" s="17"/>
      <c r="D1783" s="17"/>
      <c r="E1783" s="17"/>
      <c r="F1783" s="18" t="str">
        <f>IF($B1783="","",IF(COUNTIFS(Batches!$A:$A,$B1783,Batches!$B:$B,$C1783)=0,"Batch not found","OK"))</f>
        <v/>
      </c>
    </row>
    <row r="1784" spans="1:6" x14ac:dyDescent="0.3">
      <c r="A1784" s="20"/>
      <c r="B1784" s="17"/>
      <c r="C1784" s="17"/>
      <c r="D1784" s="17"/>
      <c r="E1784" s="17"/>
      <c r="F1784" s="18" t="str">
        <f>IF($B1784="","",IF(COUNTIFS(Batches!$A:$A,$B1784,Batches!$B:$B,$C1784)=0,"Batch not found","OK"))</f>
        <v/>
      </c>
    </row>
    <row r="1785" spans="1:6" x14ac:dyDescent="0.3">
      <c r="A1785" s="20"/>
      <c r="B1785" s="17"/>
      <c r="C1785" s="17"/>
      <c r="D1785" s="17"/>
      <c r="E1785" s="17"/>
      <c r="F1785" s="18" t="str">
        <f>IF($B1785="","",IF(COUNTIFS(Batches!$A:$A,$B1785,Batches!$B:$B,$C1785)=0,"Batch not found","OK"))</f>
        <v/>
      </c>
    </row>
    <row r="1786" spans="1:6" x14ac:dyDescent="0.3">
      <c r="A1786" s="20"/>
      <c r="B1786" s="17"/>
      <c r="C1786" s="17"/>
      <c r="D1786" s="17"/>
      <c r="E1786" s="17"/>
      <c r="F1786" s="18" t="str">
        <f>IF($B1786="","",IF(COUNTIFS(Batches!$A:$A,$B1786,Batches!$B:$B,$C1786)=0,"Batch not found","OK"))</f>
        <v/>
      </c>
    </row>
    <row r="1787" spans="1:6" x14ac:dyDescent="0.3">
      <c r="A1787" s="20"/>
      <c r="B1787" s="17"/>
      <c r="C1787" s="17"/>
      <c r="D1787" s="17"/>
      <c r="E1787" s="17"/>
      <c r="F1787" s="18" t="str">
        <f>IF($B1787="","",IF(COUNTIFS(Batches!$A:$A,$B1787,Batches!$B:$B,$C1787)=0,"Batch not found","OK"))</f>
        <v/>
      </c>
    </row>
    <row r="1788" spans="1:6" x14ac:dyDescent="0.3">
      <c r="A1788" s="20"/>
      <c r="B1788" s="17"/>
      <c r="C1788" s="17"/>
      <c r="D1788" s="17"/>
      <c r="E1788" s="17"/>
      <c r="F1788" s="18" t="str">
        <f>IF($B1788="","",IF(COUNTIFS(Batches!$A:$A,$B1788,Batches!$B:$B,$C1788)=0,"Batch not found","OK"))</f>
        <v/>
      </c>
    </row>
    <row r="1789" spans="1:6" x14ac:dyDescent="0.3">
      <c r="A1789" s="20"/>
      <c r="B1789" s="17"/>
      <c r="C1789" s="17"/>
      <c r="D1789" s="17"/>
      <c r="E1789" s="17"/>
      <c r="F1789" s="18" t="str">
        <f>IF($B1789="","",IF(COUNTIFS(Batches!$A:$A,$B1789,Batches!$B:$B,$C1789)=0,"Batch not found","OK"))</f>
        <v/>
      </c>
    </row>
    <row r="1790" spans="1:6" x14ac:dyDescent="0.3">
      <c r="A1790" s="20"/>
      <c r="B1790" s="17"/>
      <c r="C1790" s="17"/>
      <c r="D1790" s="17"/>
      <c r="E1790" s="17"/>
      <c r="F1790" s="18" t="str">
        <f>IF($B1790="","",IF(COUNTIFS(Batches!$A:$A,$B1790,Batches!$B:$B,$C1790)=0,"Batch not found","OK"))</f>
        <v/>
      </c>
    </row>
    <row r="1791" spans="1:6" x14ac:dyDescent="0.3">
      <c r="A1791" s="20"/>
      <c r="B1791" s="17"/>
      <c r="C1791" s="17"/>
      <c r="D1791" s="17"/>
      <c r="E1791" s="17"/>
      <c r="F1791" s="18" t="str">
        <f>IF($B1791="","",IF(COUNTIFS(Batches!$A:$A,$B1791,Batches!$B:$B,$C1791)=0,"Batch not found","OK"))</f>
        <v/>
      </c>
    </row>
    <row r="1792" spans="1:6" x14ac:dyDescent="0.3">
      <c r="A1792" s="20"/>
      <c r="B1792" s="17"/>
      <c r="C1792" s="17"/>
      <c r="D1792" s="17"/>
      <c r="E1792" s="17"/>
      <c r="F1792" s="18" t="str">
        <f>IF($B1792="","",IF(COUNTIFS(Batches!$A:$A,$B1792,Batches!$B:$B,$C1792)=0,"Batch not found","OK"))</f>
        <v/>
      </c>
    </row>
    <row r="1793" spans="1:6" x14ac:dyDescent="0.3">
      <c r="A1793" s="20"/>
      <c r="B1793" s="17"/>
      <c r="C1793" s="17"/>
      <c r="D1793" s="17"/>
      <c r="E1793" s="17"/>
      <c r="F1793" s="18" t="str">
        <f>IF($B1793="","",IF(COUNTIFS(Batches!$A:$A,$B1793,Batches!$B:$B,$C1793)=0,"Batch not found","OK"))</f>
        <v/>
      </c>
    </row>
    <row r="1794" spans="1:6" x14ac:dyDescent="0.3">
      <c r="A1794" s="20"/>
      <c r="B1794" s="17"/>
      <c r="C1794" s="17"/>
      <c r="D1794" s="17"/>
      <c r="E1794" s="17"/>
      <c r="F1794" s="18" t="str">
        <f>IF($B1794="","",IF(COUNTIFS(Batches!$A:$A,$B1794,Batches!$B:$B,$C1794)=0,"Batch not found","OK"))</f>
        <v/>
      </c>
    </row>
    <row r="1795" spans="1:6" x14ac:dyDescent="0.3">
      <c r="A1795" s="20"/>
      <c r="B1795" s="17"/>
      <c r="C1795" s="17"/>
      <c r="D1795" s="17"/>
      <c r="E1795" s="17"/>
      <c r="F1795" s="18" t="str">
        <f>IF($B1795="","",IF(COUNTIFS(Batches!$A:$A,$B1795,Batches!$B:$B,$C1795)=0,"Batch not found","OK"))</f>
        <v/>
      </c>
    </row>
    <row r="1796" spans="1:6" x14ac:dyDescent="0.3">
      <c r="A1796" s="20"/>
      <c r="B1796" s="17"/>
      <c r="C1796" s="17"/>
      <c r="D1796" s="17"/>
      <c r="E1796" s="17"/>
      <c r="F1796" s="18" t="str">
        <f>IF($B1796="","",IF(COUNTIFS(Batches!$A:$A,$B1796,Batches!$B:$B,$C1796)=0,"Batch not found","OK"))</f>
        <v/>
      </c>
    </row>
    <row r="1797" spans="1:6" x14ac:dyDescent="0.3">
      <c r="A1797" s="20"/>
      <c r="B1797" s="17"/>
      <c r="C1797" s="17"/>
      <c r="D1797" s="17"/>
      <c r="E1797" s="17"/>
      <c r="F1797" s="18" t="str">
        <f>IF($B1797="","",IF(COUNTIFS(Batches!$A:$A,$B1797,Batches!$B:$B,$C1797)=0,"Batch not found","OK"))</f>
        <v/>
      </c>
    </row>
    <row r="1798" spans="1:6" x14ac:dyDescent="0.3">
      <c r="A1798" s="20"/>
      <c r="B1798" s="17"/>
      <c r="C1798" s="17"/>
      <c r="D1798" s="17"/>
      <c r="E1798" s="17"/>
      <c r="F1798" s="18" t="str">
        <f>IF($B1798="","",IF(COUNTIFS(Batches!$A:$A,$B1798,Batches!$B:$B,$C1798)=0,"Batch not found","OK"))</f>
        <v/>
      </c>
    </row>
    <row r="1799" spans="1:6" x14ac:dyDescent="0.3">
      <c r="A1799" s="20"/>
      <c r="B1799" s="17"/>
      <c r="C1799" s="17"/>
      <c r="D1799" s="17"/>
      <c r="E1799" s="17"/>
      <c r="F1799" s="18" t="str">
        <f>IF($B1799="","",IF(COUNTIFS(Batches!$A:$A,$B1799,Batches!$B:$B,$C1799)=0,"Batch not found","OK"))</f>
        <v/>
      </c>
    </row>
    <row r="1800" spans="1:6" x14ac:dyDescent="0.3">
      <c r="A1800" s="20"/>
      <c r="B1800" s="17"/>
      <c r="C1800" s="17"/>
      <c r="D1800" s="17"/>
      <c r="E1800" s="17"/>
      <c r="F1800" s="18" t="str">
        <f>IF($B1800="","",IF(COUNTIFS(Batches!$A:$A,$B1800,Batches!$B:$B,$C1800)=0,"Batch not found","OK"))</f>
        <v/>
      </c>
    </row>
    <row r="1801" spans="1:6" x14ac:dyDescent="0.3">
      <c r="A1801" s="20"/>
      <c r="B1801" s="17"/>
      <c r="C1801" s="17"/>
      <c r="D1801" s="17"/>
      <c r="E1801" s="17"/>
      <c r="F1801" s="18" t="str">
        <f>IF($B1801="","",IF(COUNTIFS(Batches!$A:$A,$B1801,Batches!$B:$B,$C1801)=0,"Batch not found","OK"))</f>
        <v/>
      </c>
    </row>
    <row r="1802" spans="1:6" x14ac:dyDescent="0.3">
      <c r="A1802" s="20"/>
      <c r="B1802" s="17"/>
      <c r="C1802" s="17"/>
      <c r="D1802" s="17"/>
      <c r="E1802" s="17"/>
      <c r="F1802" s="18" t="str">
        <f>IF($B1802="","",IF(COUNTIFS(Batches!$A:$A,$B1802,Batches!$B:$B,$C1802)=0,"Batch not found","OK"))</f>
        <v/>
      </c>
    </row>
    <row r="1803" spans="1:6" x14ac:dyDescent="0.3">
      <c r="A1803" s="20"/>
      <c r="B1803" s="17"/>
      <c r="C1803" s="17"/>
      <c r="D1803" s="17"/>
      <c r="E1803" s="17"/>
      <c r="F1803" s="18" t="str">
        <f>IF($B1803="","",IF(COUNTIFS(Batches!$A:$A,$B1803,Batches!$B:$B,$C1803)=0,"Batch not found","OK"))</f>
        <v/>
      </c>
    </row>
    <row r="1804" spans="1:6" x14ac:dyDescent="0.3">
      <c r="A1804" s="20"/>
      <c r="B1804" s="17"/>
      <c r="C1804" s="17"/>
      <c r="D1804" s="17"/>
      <c r="E1804" s="17"/>
      <c r="F1804" s="18" t="str">
        <f>IF($B1804="","",IF(COUNTIFS(Batches!$A:$A,$B1804,Batches!$B:$B,$C1804)=0,"Batch not found","OK"))</f>
        <v/>
      </c>
    </row>
    <row r="1805" spans="1:6" x14ac:dyDescent="0.3">
      <c r="A1805" s="20"/>
      <c r="B1805" s="17"/>
      <c r="C1805" s="17"/>
      <c r="D1805" s="17"/>
      <c r="E1805" s="17"/>
      <c r="F1805" s="18" t="str">
        <f>IF($B1805="","",IF(COUNTIFS(Batches!$A:$A,$B1805,Batches!$B:$B,$C1805)=0,"Batch not found","OK"))</f>
        <v/>
      </c>
    </row>
    <row r="1806" spans="1:6" x14ac:dyDescent="0.3">
      <c r="A1806" s="20"/>
      <c r="B1806" s="17"/>
      <c r="C1806" s="17"/>
      <c r="D1806" s="17"/>
      <c r="E1806" s="17"/>
      <c r="F1806" s="18" t="str">
        <f>IF($B1806="","",IF(COUNTIFS(Batches!$A:$A,$B1806,Batches!$B:$B,$C1806)=0,"Batch not found","OK"))</f>
        <v/>
      </c>
    </row>
    <row r="1807" spans="1:6" x14ac:dyDescent="0.3">
      <c r="A1807" s="20"/>
      <c r="B1807" s="17"/>
      <c r="C1807" s="17"/>
      <c r="D1807" s="17"/>
      <c r="E1807" s="17"/>
      <c r="F1807" s="18" t="str">
        <f>IF($B1807="","",IF(COUNTIFS(Batches!$A:$A,$B1807,Batches!$B:$B,$C1807)=0,"Batch not found","OK"))</f>
        <v/>
      </c>
    </row>
    <row r="1808" spans="1:6" x14ac:dyDescent="0.3">
      <c r="A1808" s="20"/>
      <c r="B1808" s="17"/>
      <c r="C1808" s="17"/>
      <c r="D1808" s="17"/>
      <c r="E1808" s="17"/>
      <c r="F1808" s="18" t="str">
        <f>IF($B1808="","",IF(COUNTIFS(Batches!$A:$A,$B1808,Batches!$B:$B,$C1808)=0,"Batch not found","OK"))</f>
        <v/>
      </c>
    </row>
    <row r="1809" spans="1:6" x14ac:dyDescent="0.3">
      <c r="A1809" s="20"/>
      <c r="B1809" s="17"/>
      <c r="C1809" s="17"/>
      <c r="D1809" s="17"/>
      <c r="E1809" s="17"/>
      <c r="F1809" s="18" t="str">
        <f>IF($B1809="","",IF(COUNTIFS(Batches!$A:$A,$B1809,Batches!$B:$B,$C1809)=0,"Batch not found","OK"))</f>
        <v/>
      </c>
    </row>
    <row r="1810" spans="1:6" x14ac:dyDescent="0.3">
      <c r="A1810" s="20"/>
      <c r="B1810" s="17"/>
      <c r="C1810" s="17"/>
      <c r="D1810" s="17"/>
      <c r="E1810" s="17"/>
      <c r="F1810" s="18" t="str">
        <f>IF($B1810="","",IF(COUNTIFS(Batches!$A:$A,$B1810,Batches!$B:$B,$C1810)=0,"Batch not found","OK"))</f>
        <v/>
      </c>
    </row>
    <row r="1811" spans="1:6" x14ac:dyDescent="0.3">
      <c r="A1811" s="20"/>
      <c r="B1811" s="17"/>
      <c r="C1811" s="17"/>
      <c r="D1811" s="17"/>
      <c r="E1811" s="17"/>
      <c r="F1811" s="18" t="str">
        <f>IF($B1811="","",IF(COUNTIFS(Batches!$A:$A,$B1811,Batches!$B:$B,$C1811)=0,"Batch not found","OK"))</f>
        <v/>
      </c>
    </row>
    <row r="1812" spans="1:6" x14ac:dyDescent="0.3">
      <c r="A1812" s="20"/>
      <c r="B1812" s="17"/>
      <c r="C1812" s="17"/>
      <c r="D1812" s="17"/>
      <c r="E1812" s="17"/>
      <c r="F1812" s="18" t="str">
        <f>IF($B1812="","",IF(COUNTIFS(Batches!$A:$A,$B1812,Batches!$B:$B,$C1812)=0,"Batch not found","OK"))</f>
        <v/>
      </c>
    </row>
    <row r="1813" spans="1:6" x14ac:dyDescent="0.3">
      <c r="A1813" s="20"/>
      <c r="B1813" s="17"/>
      <c r="C1813" s="17"/>
      <c r="D1813" s="17"/>
      <c r="E1813" s="17"/>
      <c r="F1813" s="18" t="str">
        <f>IF($B1813="","",IF(COUNTIFS(Batches!$A:$A,$B1813,Batches!$B:$B,$C1813)=0,"Batch not found","OK"))</f>
        <v/>
      </c>
    </row>
    <row r="1814" spans="1:6" x14ac:dyDescent="0.3">
      <c r="A1814" s="20"/>
      <c r="B1814" s="17"/>
      <c r="C1814" s="17"/>
      <c r="D1814" s="17"/>
      <c r="E1814" s="17"/>
      <c r="F1814" s="18" t="str">
        <f>IF($B1814="","",IF(COUNTIFS(Batches!$A:$A,$B1814,Batches!$B:$B,$C1814)=0,"Batch not found","OK"))</f>
        <v/>
      </c>
    </row>
    <row r="1815" spans="1:6" x14ac:dyDescent="0.3">
      <c r="A1815" s="20"/>
      <c r="B1815" s="17"/>
      <c r="C1815" s="17"/>
      <c r="D1815" s="17"/>
      <c r="E1815" s="17"/>
      <c r="F1815" s="18" t="str">
        <f>IF($B1815="","",IF(COUNTIFS(Batches!$A:$A,$B1815,Batches!$B:$B,$C1815)=0,"Batch not found","OK"))</f>
        <v/>
      </c>
    </row>
    <row r="1816" spans="1:6" x14ac:dyDescent="0.3">
      <c r="A1816" s="20"/>
      <c r="B1816" s="17"/>
      <c r="C1816" s="17"/>
      <c r="D1816" s="17"/>
      <c r="E1816" s="17"/>
      <c r="F1816" s="18" t="str">
        <f>IF($B1816="","",IF(COUNTIFS(Batches!$A:$A,$B1816,Batches!$B:$B,$C1816)=0,"Batch not found","OK"))</f>
        <v/>
      </c>
    </row>
    <row r="1817" spans="1:6" x14ac:dyDescent="0.3">
      <c r="A1817" s="20"/>
      <c r="B1817" s="17"/>
      <c r="C1817" s="17"/>
      <c r="D1817" s="17"/>
      <c r="E1817" s="17"/>
      <c r="F1817" s="18" t="str">
        <f>IF($B1817="","",IF(COUNTIFS(Batches!$A:$A,$B1817,Batches!$B:$B,$C1817)=0,"Batch not found","OK"))</f>
        <v/>
      </c>
    </row>
    <row r="1818" spans="1:6" x14ac:dyDescent="0.3">
      <c r="A1818" s="20"/>
      <c r="B1818" s="17"/>
      <c r="C1818" s="17"/>
      <c r="D1818" s="17"/>
      <c r="E1818" s="17"/>
      <c r="F1818" s="18" t="str">
        <f>IF($B1818="","",IF(COUNTIFS(Batches!$A:$A,$B1818,Batches!$B:$B,$C1818)=0,"Batch not found","OK"))</f>
        <v/>
      </c>
    </row>
    <row r="1819" spans="1:6" x14ac:dyDescent="0.3">
      <c r="A1819" s="20"/>
      <c r="B1819" s="17"/>
      <c r="C1819" s="17"/>
      <c r="D1819" s="17"/>
      <c r="E1819" s="17"/>
      <c r="F1819" s="18" t="str">
        <f>IF($B1819="","",IF(COUNTIFS(Batches!$A:$A,$B1819,Batches!$B:$B,$C1819)=0,"Batch not found","OK"))</f>
        <v/>
      </c>
    </row>
    <row r="1820" spans="1:6" x14ac:dyDescent="0.3">
      <c r="A1820" s="20"/>
      <c r="B1820" s="17"/>
      <c r="C1820" s="17"/>
      <c r="D1820" s="17"/>
      <c r="E1820" s="17"/>
      <c r="F1820" s="18" t="str">
        <f>IF($B1820="","",IF(COUNTIFS(Batches!$A:$A,$B1820,Batches!$B:$B,$C1820)=0,"Batch not found","OK"))</f>
        <v/>
      </c>
    </row>
    <row r="1821" spans="1:6" x14ac:dyDescent="0.3">
      <c r="A1821" s="20"/>
      <c r="B1821" s="17"/>
      <c r="C1821" s="17"/>
      <c r="D1821" s="17"/>
      <c r="E1821" s="17"/>
      <c r="F1821" s="18" t="str">
        <f>IF($B1821="","",IF(COUNTIFS(Batches!$A:$A,$B1821,Batches!$B:$B,$C1821)=0,"Batch not found","OK"))</f>
        <v/>
      </c>
    </row>
    <row r="1822" spans="1:6" x14ac:dyDescent="0.3">
      <c r="A1822" s="20"/>
      <c r="B1822" s="17"/>
      <c r="C1822" s="17"/>
      <c r="D1822" s="17"/>
      <c r="E1822" s="17"/>
      <c r="F1822" s="18" t="str">
        <f>IF($B1822="","",IF(COUNTIFS(Batches!$A:$A,$B1822,Batches!$B:$B,$C1822)=0,"Batch not found","OK"))</f>
        <v/>
      </c>
    </row>
    <row r="1823" spans="1:6" x14ac:dyDescent="0.3">
      <c r="A1823" s="20"/>
      <c r="B1823" s="17"/>
      <c r="C1823" s="17"/>
      <c r="D1823" s="17"/>
      <c r="E1823" s="17"/>
      <c r="F1823" s="18" t="str">
        <f>IF($B1823="","",IF(COUNTIFS(Batches!$A:$A,$B1823,Batches!$B:$B,$C1823)=0,"Batch not found","OK"))</f>
        <v/>
      </c>
    </row>
    <row r="1824" spans="1:6" x14ac:dyDescent="0.3">
      <c r="A1824" s="20"/>
      <c r="B1824" s="17"/>
      <c r="C1824" s="17"/>
      <c r="D1824" s="17"/>
      <c r="E1824" s="17"/>
      <c r="F1824" s="18" t="str">
        <f>IF($B1824="","",IF(COUNTIFS(Batches!$A:$A,$B1824,Batches!$B:$B,$C1824)=0,"Batch not found","OK"))</f>
        <v/>
      </c>
    </row>
    <row r="1825" spans="1:6" x14ac:dyDescent="0.3">
      <c r="A1825" s="20"/>
      <c r="B1825" s="17"/>
      <c r="C1825" s="17"/>
      <c r="D1825" s="17"/>
      <c r="E1825" s="17"/>
      <c r="F1825" s="18" t="str">
        <f>IF($B1825="","",IF(COUNTIFS(Batches!$A:$A,$B1825,Batches!$B:$B,$C1825)=0,"Batch not found","OK"))</f>
        <v/>
      </c>
    </row>
    <row r="1826" spans="1:6" x14ac:dyDescent="0.3">
      <c r="A1826" s="20"/>
      <c r="B1826" s="17"/>
      <c r="C1826" s="17"/>
      <c r="D1826" s="17"/>
      <c r="E1826" s="17"/>
      <c r="F1826" s="18" t="str">
        <f>IF($B1826="","",IF(COUNTIFS(Batches!$A:$A,$B1826,Batches!$B:$B,$C1826)=0,"Batch not found","OK"))</f>
        <v/>
      </c>
    </row>
    <row r="1827" spans="1:6" x14ac:dyDescent="0.3">
      <c r="A1827" s="20"/>
      <c r="B1827" s="17"/>
      <c r="C1827" s="17"/>
      <c r="D1827" s="17"/>
      <c r="E1827" s="17"/>
      <c r="F1827" s="18" t="str">
        <f>IF($B1827="","",IF(COUNTIFS(Batches!$A:$A,$B1827,Batches!$B:$B,$C1827)=0,"Batch not found","OK"))</f>
        <v/>
      </c>
    </row>
    <row r="1828" spans="1:6" x14ac:dyDescent="0.3">
      <c r="A1828" s="20"/>
      <c r="B1828" s="17"/>
      <c r="C1828" s="17"/>
      <c r="D1828" s="17"/>
      <c r="E1828" s="17"/>
      <c r="F1828" s="18" t="str">
        <f>IF($B1828="","",IF(COUNTIFS(Batches!$A:$A,$B1828,Batches!$B:$B,$C1828)=0,"Batch not found","OK"))</f>
        <v/>
      </c>
    </row>
    <row r="1829" spans="1:6" x14ac:dyDescent="0.3">
      <c r="A1829" s="20"/>
      <c r="B1829" s="17"/>
      <c r="C1829" s="17"/>
      <c r="D1829" s="17"/>
      <c r="E1829" s="17"/>
      <c r="F1829" s="18" t="str">
        <f>IF($B1829="","",IF(COUNTIFS(Batches!$A:$A,$B1829,Batches!$B:$B,$C1829)=0,"Batch not found","OK"))</f>
        <v/>
      </c>
    </row>
    <row r="1830" spans="1:6" x14ac:dyDescent="0.3">
      <c r="A1830" s="20"/>
      <c r="B1830" s="17"/>
      <c r="C1830" s="17"/>
      <c r="D1830" s="17"/>
      <c r="E1830" s="17"/>
      <c r="F1830" s="18" t="str">
        <f>IF($B1830="","",IF(COUNTIFS(Batches!$A:$A,$B1830,Batches!$B:$B,$C1830)=0,"Batch not found","OK"))</f>
        <v/>
      </c>
    </row>
    <row r="1831" spans="1:6" x14ac:dyDescent="0.3">
      <c r="A1831" s="20"/>
      <c r="B1831" s="17"/>
      <c r="C1831" s="17"/>
      <c r="D1831" s="17"/>
      <c r="E1831" s="17"/>
      <c r="F1831" s="18" t="str">
        <f>IF($B1831="","",IF(COUNTIFS(Batches!$A:$A,$B1831,Batches!$B:$B,$C1831)=0,"Batch not found","OK"))</f>
        <v/>
      </c>
    </row>
    <row r="1832" spans="1:6" x14ac:dyDescent="0.3">
      <c r="A1832" s="20"/>
      <c r="B1832" s="17"/>
      <c r="C1832" s="17"/>
      <c r="D1832" s="17"/>
      <c r="E1832" s="17"/>
      <c r="F1832" s="18" t="str">
        <f>IF($B1832="","",IF(COUNTIFS(Batches!$A:$A,$B1832,Batches!$B:$B,$C1832)=0,"Batch not found","OK"))</f>
        <v/>
      </c>
    </row>
    <row r="1833" spans="1:6" x14ac:dyDescent="0.3">
      <c r="A1833" s="20"/>
      <c r="B1833" s="17"/>
      <c r="C1833" s="17"/>
      <c r="D1833" s="17"/>
      <c r="E1833" s="17"/>
      <c r="F1833" s="18" t="str">
        <f>IF($B1833="","",IF(COUNTIFS(Batches!$A:$A,$B1833,Batches!$B:$B,$C1833)=0,"Batch not found","OK"))</f>
        <v/>
      </c>
    </row>
    <row r="1834" spans="1:6" x14ac:dyDescent="0.3">
      <c r="A1834" s="20"/>
      <c r="B1834" s="17"/>
      <c r="C1834" s="17"/>
      <c r="D1834" s="17"/>
      <c r="E1834" s="17"/>
      <c r="F1834" s="18" t="str">
        <f>IF($B1834="","",IF(COUNTIFS(Batches!$A:$A,$B1834,Batches!$B:$B,$C1834)=0,"Batch not found","OK"))</f>
        <v/>
      </c>
    </row>
    <row r="1835" spans="1:6" x14ac:dyDescent="0.3">
      <c r="A1835" s="20"/>
      <c r="B1835" s="17"/>
      <c r="C1835" s="17"/>
      <c r="D1835" s="17"/>
      <c r="E1835" s="17"/>
      <c r="F1835" s="18" t="str">
        <f>IF($B1835="","",IF(COUNTIFS(Batches!$A:$A,$B1835,Batches!$B:$B,$C1835)=0,"Batch not found","OK"))</f>
        <v/>
      </c>
    </row>
    <row r="1836" spans="1:6" x14ac:dyDescent="0.3">
      <c r="A1836" s="20"/>
      <c r="B1836" s="17"/>
      <c r="C1836" s="17"/>
      <c r="D1836" s="17"/>
      <c r="E1836" s="17"/>
      <c r="F1836" s="18" t="str">
        <f>IF($B1836="","",IF(COUNTIFS(Batches!$A:$A,$B1836,Batches!$B:$B,$C1836)=0,"Batch not found","OK"))</f>
        <v/>
      </c>
    </row>
    <row r="1837" spans="1:6" x14ac:dyDescent="0.3">
      <c r="A1837" s="20"/>
      <c r="B1837" s="17"/>
      <c r="C1837" s="17"/>
      <c r="D1837" s="17"/>
      <c r="E1837" s="17"/>
      <c r="F1837" s="18" t="str">
        <f>IF($B1837="","",IF(COUNTIFS(Batches!$A:$A,$B1837,Batches!$B:$B,$C1837)=0,"Batch not found","OK"))</f>
        <v/>
      </c>
    </row>
    <row r="1838" spans="1:6" x14ac:dyDescent="0.3">
      <c r="A1838" s="20"/>
      <c r="B1838" s="17"/>
      <c r="C1838" s="17"/>
      <c r="D1838" s="17"/>
      <c r="E1838" s="17"/>
      <c r="F1838" s="18" t="str">
        <f>IF($B1838="","",IF(COUNTIFS(Batches!$A:$A,$B1838,Batches!$B:$B,$C1838)=0,"Batch not found","OK"))</f>
        <v/>
      </c>
    </row>
    <row r="1839" spans="1:6" x14ac:dyDescent="0.3">
      <c r="A1839" s="20"/>
      <c r="B1839" s="17"/>
      <c r="C1839" s="17"/>
      <c r="D1839" s="17"/>
      <c r="E1839" s="17"/>
      <c r="F1839" s="18" t="str">
        <f>IF($B1839="","",IF(COUNTIFS(Batches!$A:$A,$B1839,Batches!$B:$B,$C1839)=0,"Batch not found","OK"))</f>
        <v/>
      </c>
    </row>
    <row r="1840" spans="1:6" x14ac:dyDescent="0.3">
      <c r="A1840" s="20"/>
      <c r="B1840" s="17"/>
      <c r="C1840" s="17"/>
      <c r="D1840" s="17"/>
      <c r="E1840" s="17"/>
      <c r="F1840" s="18" t="str">
        <f>IF($B1840="","",IF(COUNTIFS(Batches!$A:$A,$B1840,Batches!$B:$B,$C1840)=0,"Batch not found","OK"))</f>
        <v/>
      </c>
    </row>
    <row r="1841" spans="1:6" x14ac:dyDescent="0.3">
      <c r="A1841" s="20"/>
      <c r="B1841" s="17"/>
      <c r="C1841" s="17"/>
      <c r="D1841" s="17"/>
      <c r="E1841" s="17"/>
      <c r="F1841" s="18" t="str">
        <f>IF($B1841="","",IF(COUNTIFS(Batches!$A:$A,$B1841,Batches!$B:$B,$C1841)=0,"Batch not found","OK"))</f>
        <v/>
      </c>
    </row>
    <row r="1842" spans="1:6" x14ac:dyDescent="0.3">
      <c r="A1842" s="20"/>
      <c r="B1842" s="17"/>
      <c r="C1842" s="17"/>
      <c r="D1842" s="17"/>
      <c r="E1842" s="17"/>
      <c r="F1842" s="18" t="str">
        <f>IF($B1842="","",IF(COUNTIFS(Batches!$A:$A,$B1842,Batches!$B:$B,$C1842)=0,"Batch not found","OK"))</f>
        <v/>
      </c>
    </row>
    <row r="1843" spans="1:6" x14ac:dyDescent="0.3">
      <c r="A1843" s="20"/>
      <c r="B1843" s="17"/>
      <c r="C1843" s="17"/>
      <c r="D1843" s="17"/>
      <c r="E1843" s="17"/>
      <c r="F1843" s="18" t="str">
        <f>IF($B1843="","",IF(COUNTIFS(Batches!$A:$A,$B1843,Batches!$B:$B,$C1843)=0,"Batch not found","OK"))</f>
        <v/>
      </c>
    </row>
    <row r="1844" spans="1:6" x14ac:dyDescent="0.3">
      <c r="A1844" s="20"/>
      <c r="B1844" s="17"/>
      <c r="C1844" s="17"/>
      <c r="D1844" s="17"/>
      <c r="E1844" s="17"/>
      <c r="F1844" s="18" t="str">
        <f>IF($B1844="","",IF(COUNTIFS(Batches!$A:$A,$B1844,Batches!$B:$B,$C1844)=0,"Batch not found","OK"))</f>
        <v/>
      </c>
    </row>
    <row r="1845" spans="1:6" x14ac:dyDescent="0.3">
      <c r="A1845" s="20"/>
      <c r="B1845" s="17"/>
      <c r="C1845" s="17"/>
      <c r="D1845" s="17"/>
      <c r="E1845" s="17"/>
      <c r="F1845" s="18" t="str">
        <f>IF($B1845="","",IF(COUNTIFS(Batches!$A:$A,$B1845,Batches!$B:$B,$C1845)=0,"Batch not found","OK"))</f>
        <v/>
      </c>
    </row>
    <row r="1846" spans="1:6" x14ac:dyDescent="0.3">
      <c r="A1846" s="20"/>
      <c r="B1846" s="17"/>
      <c r="C1846" s="17"/>
      <c r="D1846" s="17"/>
      <c r="E1846" s="17"/>
      <c r="F1846" s="18" t="str">
        <f>IF($B1846="","",IF(COUNTIFS(Batches!$A:$A,$B1846,Batches!$B:$B,$C1846)=0,"Batch not found","OK"))</f>
        <v/>
      </c>
    </row>
    <row r="1847" spans="1:6" x14ac:dyDescent="0.3">
      <c r="A1847" s="20"/>
      <c r="B1847" s="17"/>
      <c r="C1847" s="17"/>
      <c r="D1847" s="17"/>
      <c r="E1847" s="17"/>
      <c r="F1847" s="18" t="str">
        <f>IF($B1847="","",IF(COUNTIFS(Batches!$A:$A,$B1847,Batches!$B:$B,$C1847)=0,"Batch not found","OK"))</f>
        <v/>
      </c>
    </row>
    <row r="1848" spans="1:6" x14ac:dyDescent="0.3">
      <c r="A1848" s="20"/>
      <c r="B1848" s="17"/>
      <c r="C1848" s="17"/>
      <c r="D1848" s="17"/>
      <c r="E1848" s="17"/>
      <c r="F1848" s="18" t="str">
        <f>IF($B1848="","",IF(COUNTIFS(Batches!$A:$A,$B1848,Batches!$B:$B,$C1848)=0,"Batch not found","OK"))</f>
        <v/>
      </c>
    </row>
    <row r="1849" spans="1:6" x14ac:dyDescent="0.3">
      <c r="A1849" s="20"/>
      <c r="B1849" s="17"/>
      <c r="C1849" s="17"/>
      <c r="D1849" s="17"/>
      <c r="E1849" s="17"/>
      <c r="F1849" s="18" t="str">
        <f>IF($B1849="","",IF(COUNTIFS(Batches!$A:$A,$B1849,Batches!$B:$B,$C1849)=0,"Batch not found","OK"))</f>
        <v/>
      </c>
    </row>
    <row r="1850" spans="1:6" x14ac:dyDescent="0.3">
      <c r="A1850" s="20"/>
      <c r="B1850" s="17"/>
      <c r="C1850" s="17"/>
      <c r="D1850" s="17"/>
      <c r="E1850" s="17"/>
      <c r="F1850" s="18" t="str">
        <f>IF($B1850="","",IF(COUNTIFS(Batches!$A:$A,$B1850,Batches!$B:$B,$C1850)=0,"Batch not found","OK"))</f>
        <v/>
      </c>
    </row>
    <row r="1851" spans="1:6" x14ac:dyDescent="0.3">
      <c r="A1851" s="20"/>
      <c r="B1851" s="17"/>
      <c r="C1851" s="17"/>
      <c r="D1851" s="17"/>
      <c r="E1851" s="17"/>
      <c r="F1851" s="18" t="str">
        <f>IF($B1851="","",IF(COUNTIFS(Batches!$A:$A,$B1851,Batches!$B:$B,$C1851)=0,"Batch not found","OK"))</f>
        <v/>
      </c>
    </row>
    <row r="1852" spans="1:6" x14ac:dyDescent="0.3">
      <c r="A1852" s="20"/>
      <c r="B1852" s="17"/>
      <c r="C1852" s="17"/>
      <c r="D1852" s="17"/>
      <c r="E1852" s="17"/>
      <c r="F1852" s="18" t="str">
        <f>IF($B1852="","",IF(COUNTIFS(Batches!$A:$A,$B1852,Batches!$B:$B,$C1852)=0,"Batch not found","OK"))</f>
        <v/>
      </c>
    </row>
    <row r="1853" spans="1:6" x14ac:dyDescent="0.3">
      <c r="A1853" s="20"/>
      <c r="B1853" s="17"/>
      <c r="C1853" s="17"/>
      <c r="D1853" s="17"/>
      <c r="E1853" s="17"/>
      <c r="F1853" s="18" t="str">
        <f>IF($B1853="","",IF(COUNTIFS(Batches!$A:$A,$B1853,Batches!$B:$B,$C1853)=0,"Batch not found","OK"))</f>
        <v/>
      </c>
    </row>
    <row r="1854" spans="1:6" x14ac:dyDescent="0.3">
      <c r="A1854" s="20"/>
      <c r="B1854" s="17"/>
      <c r="C1854" s="17"/>
      <c r="D1854" s="17"/>
      <c r="E1854" s="17"/>
      <c r="F1854" s="18" t="str">
        <f>IF($B1854="","",IF(COUNTIFS(Batches!$A:$A,$B1854,Batches!$B:$B,$C1854)=0,"Batch not found","OK"))</f>
        <v/>
      </c>
    </row>
    <row r="1855" spans="1:6" x14ac:dyDescent="0.3">
      <c r="A1855" s="20"/>
      <c r="B1855" s="17"/>
      <c r="C1855" s="17"/>
      <c r="D1855" s="17"/>
      <c r="E1855" s="17"/>
      <c r="F1855" s="18" t="str">
        <f>IF($B1855="","",IF(COUNTIFS(Batches!$A:$A,$B1855,Batches!$B:$B,$C1855)=0,"Batch not found","OK"))</f>
        <v/>
      </c>
    </row>
    <row r="1856" spans="1:6" x14ac:dyDescent="0.3">
      <c r="A1856" s="20"/>
      <c r="B1856" s="17"/>
      <c r="C1856" s="17"/>
      <c r="D1856" s="17"/>
      <c r="E1856" s="17"/>
      <c r="F1856" s="18" t="str">
        <f>IF($B1856="","",IF(COUNTIFS(Batches!$A:$A,$B1856,Batches!$B:$B,$C1856)=0,"Batch not found","OK"))</f>
        <v/>
      </c>
    </row>
    <row r="1857" spans="1:6" x14ac:dyDescent="0.3">
      <c r="A1857" s="20"/>
      <c r="B1857" s="17"/>
      <c r="C1857" s="17"/>
      <c r="D1857" s="17"/>
      <c r="E1857" s="17"/>
      <c r="F1857" s="18" t="str">
        <f>IF($B1857="","",IF(COUNTIFS(Batches!$A:$A,$B1857,Batches!$B:$B,$C1857)=0,"Batch not found","OK"))</f>
        <v/>
      </c>
    </row>
    <row r="1858" spans="1:6" x14ac:dyDescent="0.3">
      <c r="A1858" s="20"/>
      <c r="B1858" s="17"/>
      <c r="C1858" s="17"/>
      <c r="D1858" s="17"/>
      <c r="E1858" s="17"/>
      <c r="F1858" s="18" t="str">
        <f>IF($B1858="","",IF(COUNTIFS(Batches!$A:$A,$B1858,Batches!$B:$B,$C1858)=0,"Batch not found","OK"))</f>
        <v/>
      </c>
    </row>
    <row r="1859" spans="1:6" x14ac:dyDescent="0.3">
      <c r="A1859" s="20"/>
      <c r="B1859" s="17"/>
      <c r="C1859" s="17"/>
      <c r="D1859" s="17"/>
      <c r="E1859" s="17"/>
      <c r="F1859" s="18" t="str">
        <f>IF($B1859="","",IF(COUNTIFS(Batches!$A:$A,$B1859,Batches!$B:$B,$C1859)=0,"Batch not found","OK"))</f>
        <v/>
      </c>
    </row>
    <row r="1860" spans="1:6" x14ac:dyDescent="0.3">
      <c r="A1860" s="20"/>
      <c r="B1860" s="17"/>
      <c r="C1860" s="17"/>
      <c r="D1860" s="17"/>
      <c r="E1860" s="17"/>
      <c r="F1860" s="18" t="str">
        <f>IF($B1860="","",IF(COUNTIFS(Batches!$A:$A,$B1860,Batches!$B:$B,$C1860)=0,"Batch not found","OK"))</f>
        <v/>
      </c>
    </row>
    <row r="1861" spans="1:6" x14ac:dyDescent="0.3">
      <c r="A1861" s="20"/>
      <c r="B1861" s="17"/>
      <c r="C1861" s="17"/>
      <c r="D1861" s="17"/>
      <c r="E1861" s="17"/>
      <c r="F1861" s="18" t="str">
        <f>IF($B1861="","",IF(COUNTIFS(Batches!$A:$A,$B1861,Batches!$B:$B,$C1861)=0,"Batch not found","OK"))</f>
        <v/>
      </c>
    </row>
    <row r="1862" spans="1:6" x14ac:dyDescent="0.3">
      <c r="A1862" s="20"/>
      <c r="B1862" s="17"/>
      <c r="C1862" s="17"/>
      <c r="D1862" s="17"/>
      <c r="E1862" s="17"/>
      <c r="F1862" s="18" t="str">
        <f>IF($B1862="","",IF(COUNTIFS(Batches!$A:$A,$B1862,Batches!$B:$B,$C1862)=0,"Batch not found","OK"))</f>
        <v/>
      </c>
    </row>
    <row r="1863" spans="1:6" x14ac:dyDescent="0.3">
      <c r="A1863" s="20"/>
      <c r="B1863" s="17"/>
      <c r="C1863" s="17"/>
      <c r="D1863" s="17"/>
      <c r="E1863" s="17"/>
      <c r="F1863" s="18" t="str">
        <f>IF($B1863="","",IF(COUNTIFS(Batches!$A:$A,$B1863,Batches!$B:$B,$C1863)=0,"Batch not found","OK"))</f>
        <v/>
      </c>
    </row>
    <row r="1864" spans="1:6" x14ac:dyDescent="0.3">
      <c r="A1864" s="20"/>
      <c r="B1864" s="17"/>
      <c r="C1864" s="17"/>
      <c r="D1864" s="17"/>
      <c r="E1864" s="17"/>
      <c r="F1864" s="18" t="str">
        <f>IF($B1864="","",IF(COUNTIFS(Batches!$A:$A,$B1864,Batches!$B:$B,$C1864)=0,"Batch not found","OK"))</f>
        <v/>
      </c>
    </row>
    <row r="1865" spans="1:6" x14ac:dyDescent="0.3">
      <c r="A1865" s="20"/>
      <c r="B1865" s="17"/>
      <c r="C1865" s="17"/>
      <c r="D1865" s="17"/>
      <c r="E1865" s="17"/>
      <c r="F1865" s="18" t="str">
        <f>IF($B1865="","",IF(COUNTIFS(Batches!$A:$A,$B1865,Batches!$B:$B,$C1865)=0,"Batch not found","OK"))</f>
        <v/>
      </c>
    </row>
    <row r="1866" spans="1:6" x14ac:dyDescent="0.3">
      <c r="A1866" s="20"/>
      <c r="B1866" s="17"/>
      <c r="C1866" s="17"/>
      <c r="D1866" s="17"/>
      <c r="E1866" s="17"/>
      <c r="F1866" s="18" t="str">
        <f>IF($B1866="","",IF(COUNTIFS(Batches!$A:$A,$B1866,Batches!$B:$B,$C1866)=0,"Batch not found","OK"))</f>
        <v/>
      </c>
    </row>
    <row r="1867" spans="1:6" x14ac:dyDescent="0.3">
      <c r="A1867" s="20"/>
      <c r="B1867" s="17"/>
      <c r="C1867" s="17"/>
      <c r="D1867" s="17"/>
      <c r="E1867" s="17"/>
      <c r="F1867" s="18" t="str">
        <f>IF($B1867="","",IF(COUNTIFS(Batches!$A:$A,$B1867,Batches!$B:$B,$C1867)=0,"Batch not found","OK"))</f>
        <v/>
      </c>
    </row>
    <row r="1868" spans="1:6" x14ac:dyDescent="0.3">
      <c r="A1868" s="20"/>
      <c r="B1868" s="17"/>
      <c r="C1868" s="17"/>
      <c r="D1868" s="17"/>
      <c r="E1868" s="17"/>
      <c r="F1868" s="18" t="str">
        <f>IF($B1868="","",IF(COUNTIFS(Batches!$A:$A,$B1868,Batches!$B:$B,$C1868)=0,"Batch not found","OK"))</f>
        <v/>
      </c>
    </row>
    <row r="1869" spans="1:6" x14ac:dyDescent="0.3">
      <c r="A1869" s="20"/>
      <c r="B1869" s="17"/>
      <c r="C1869" s="17"/>
      <c r="D1869" s="17"/>
      <c r="E1869" s="17"/>
      <c r="F1869" s="18" t="str">
        <f>IF($B1869="","",IF(COUNTIFS(Batches!$A:$A,$B1869,Batches!$B:$B,$C1869)=0,"Batch not found","OK"))</f>
        <v/>
      </c>
    </row>
    <row r="1870" spans="1:6" x14ac:dyDescent="0.3">
      <c r="A1870" s="20"/>
      <c r="B1870" s="17"/>
      <c r="C1870" s="17"/>
      <c r="D1870" s="17"/>
      <c r="E1870" s="17"/>
      <c r="F1870" s="18" t="str">
        <f>IF($B1870="","",IF(COUNTIFS(Batches!$A:$A,$B1870,Batches!$B:$B,$C1870)=0,"Batch not found","OK"))</f>
        <v/>
      </c>
    </row>
    <row r="1871" spans="1:6" x14ac:dyDescent="0.3">
      <c r="A1871" s="20"/>
      <c r="B1871" s="17"/>
      <c r="C1871" s="17"/>
      <c r="D1871" s="17"/>
      <c r="E1871" s="17"/>
      <c r="F1871" s="18" t="str">
        <f>IF($B1871="","",IF(COUNTIFS(Batches!$A:$A,$B1871,Batches!$B:$B,$C1871)=0,"Batch not found","OK"))</f>
        <v/>
      </c>
    </row>
    <row r="1872" spans="1:6" x14ac:dyDescent="0.3">
      <c r="A1872" s="20"/>
      <c r="B1872" s="17"/>
      <c r="C1872" s="17"/>
      <c r="D1872" s="17"/>
      <c r="E1872" s="17"/>
      <c r="F1872" s="18" t="str">
        <f>IF($B1872="","",IF(COUNTIFS(Batches!$A:$A,$B1872,Batches!$B:$B,$C1872)=0,"Batch not found","OK"))</f>
        <v/>
      </c>
    </row>
    <row r="1873" spans="1:6" x14ac:dyDescent="0.3">
      <c r="A1873" s="20"/>
      <c r="B1873" s="17"/>
      <c r="C1873" s="17"/>
      <c r="D1873" s="17"/>
      <c r="E1873" s="17"/>
      <c r="F1873" s="18" t="str">
        <f>IF($B1873="","",IF(COUNTIFS(Batches!$A:$A,$B1873,Batches!$B:$B,$C1873)=0,"Batch not found","OK"))</f>
        <v/>
      </c>
    </row>
    <row r="1874" spans="1:6" x14ac:dyDescent="0.3">
      <c r="A1874" s="20"/>
      <c r="B1874" s="17"/>
      <c r="C1874" s="17"/>
      <c r="D1874" s="17"/>
      <c r="E1874" s="17"/>
      <c r="F1874" s="18" t="str">
        <f>IF($B1874="","",IF(COUNTIFS(Batches!$A:$A,$B1874,Batches!$B:$B,$C1874)=0,"Batch not found","OK"))</f>
        <v/>
      </c>
    </row>
    <row r="1875" spans="1:6" x14ac:dyDescent="0.3">
      <c r="A1875" s="20"/>
      <c r="B1875" s="17"/>
      <c r="C1875" s="17"/>
      <c r="D1875" s="17"/>
      <c r="E1875" s="17"/>
      <c r="F1875" s="18" t="str">
        <f>IF($B1875="","",IF(COUNTIFS(Batches!$A:$A,$B1875,Batches!$B:$B,$C1875)=0,"Batch not found","OK"))</f>
        <v/>
      </c>
    </row>
    <row r="1876" spans="1:6" x14ac:dyDescent="0.3">
      <c r="A1876" s="20"/>
      <c r="B1876" s="17"/>
      <c r="C1876" s="17"/>
      <c r="D1876" s="17"/>
      <c r="E1876" s="17"/>
      <c r="F1876" s="18" t="str">
        <f>IF($B1876="","",IF(COUNTIFS(Batches!$A:$A,$B1876,Batches!$B:$B,$C1876)=0,"Batch not found","OK"))</f>
        <v/>
      </c>
    </row>
    <row r="1877" spans="1:6" x14ac:dyDescent="0.3">
      <c r="A1877" s="20"/>
      <c r="B1877" s="17"/>
      <c r="C1877" s="17"/>
      <c r="D1877" s="17"/>
      <c r="E1877" s="17"/>
      <c r="F1877" s="18" t="str">
        <f>IF($B1877="","",IF(COUNTIFS(Batches!$A:$A,$B1877,Batches!$B:$B,$C1877)=0,"Batch not found","OK"))</f>
        <v/>
      </c>
    </row>
    <row r="1878" spans="1:6" x14ac:dyDescent="0.3">
      <c r="A1878" s="20"/>
      <c r="B1878" s="17"/>
      <c r="C1878" s="17"/>
      <c r="D1878" s="17"/>
      <c r="E1878" s="17"/>
      <c r="F1878" s="18" t="str">
        <f>IF($B1878="","",IF(COUNTIFS(Batches!$A:$A,$B1878,Batches!$B:$B,$C1878)=0,"Batch not found","OK"))</f>
        <v/>
      </c>
    </row>
    <row r="1879" spans="1:6" x14ac:dyDescent="0.3">
      <c r="A1879" s="20"/>
      <c r="B1879" s="17"/>
      <c r="C1879" s="17"/>
      <c r="D1879" s="17"/>
      <c r="E1879" s="17"/>
      <c r="F1879" s="18" t="str">
        <f>IF($B1879="","",IF(COUNTIFS(Batches!$A:$A,$B1879,Batches!$B:$B,$C1879)=0,"Batch not found","OK"))</f>
        <v/>
      </c>
    </row>
    <row r="1880" spans="1:6" x14ac:dyDescent="0.3">
      <c r="A1880" s="20"/>
      <c r="B1880" s="17"/>
      <c r="C1880" s="17"/>
      <c r="D1880" s="17"/>
      <c r="E1880" s="17"/>
      <c r="F1880" s="18" t="str">
        <f>IF($B1880="","",IF(COUNTIFS(Batches!$A:$A,$B1880,Batches!$B:$B,$C1880)=0,"Batch not found","OK"))</f>
        <v/>
      </c>
    </row>
    <row r="1881" spans="1:6" x14ac:dyDescent="0.3">
      <c r="A1881" s="20"/>
      <c r="B1881" s="17"/>
      <c r="C1881" s="17"/>
      <c r="D1881" s="17"/>
      <c r="E1881" s="17"/>
      <c r="F1881" s="18" t="str">
        <f>IF($B1881="","",IF(COUNTIFS(Batches!$A:$A,$B1881,Batches!$B:$B,$C1881)=0,"Batch not found","OK"))</f>
        <v/>
      </c>
    </row>
    <row r="1882" spans="1:6" x14ac:dyDescent="0.3">
      <c r="A1882" s="20"/>
      <c r="B1882" s="17"/>
      <c r="C1882" s="17"/>
      <c r="D1882" s="17"/>
      <c r="E1882" s="17"/>
      <c r="F1882" s="18" t="str">
        <f>IF($B1882="","",IF(COUNTIFS(Batches!$A:$A,$B1882,Batches!$B:$B,$C1882)=0,"Batch not found","OK"))</f>
        <v/>
      </c>
    </row>
    <row r="1883" spans="1:6" x14ac:dyDescent="0.3">
      <c r="A1883" s="20"/>
      <c r="B1883" s="17"/>
      <c r="C1883" s="17"/>
      <c r="D1883" s="17"/>
      <c r="E1883" s="17"/>
      <c r="F1883" s="18" t="str">
        <f>IF($B1883="","",IF(COUNTIFS(Batches!$A:$A,$B1883,Batches!$B:$B,$C1883)=0,"Batch not found","OK"))</f>
        <v/>
      </c>
    </row>
    <row r="1884" spans="1:6" x14ac:dyDescent="0.3">
      <c r="A1884" s="20"/>
      <c r="B1884" s="17"/>
      <c r="C1884" s="17"/>
      <c r="D1884" s="17"/>
      <c r="E1884" s="17"/>
      <c r="F1884" s="18" t="str">
        <f>IF($B1884="","",IF(COUNTIFS(Batches!$A:$A,$B1884,Batches!$B:$B,$C1884)=0,"Batch not found","OK"))</f>
        <v/>
      </c>
    </row>
    <row r="1885" spans="1:6" x14ac:dyDescent="0.3">
      <c r="A1885" s="20"/>
      <c r="B1885" s="17"/>
      <c r="C1885" s="17"/>
      <c r="D1885" s="17"/>
      <c r="E1885" s="17"/>
      <c r="F1885" s="18" t="str">
        <f>IF($B1885="","",IF(COUNTIFS(Batches!$A:$A,$B1885,Batches!$B:$B,$C1885)=0,"Batch not found","OK"))</f>
        <v/>
      </c>
    </row>
    <row r="1886" spans="1:6" x14ac:dyDescent="0.3">
      <c r="A1886" s="20"/>
      <c r="B1886" s="17"/>
      <c r="C1886" s="17"/>
      <c r="D1886" s="17"/>
      <c r="E1886" s="17"/>
      <c r="F1886" s="18" t="str">
        <f>IF($B1886="","",IF(COUNTIFS(Batches!$A:$A,$B1886,Batches!$B:$B,$C1886)=0,"Batch not found","OK"))</f>
        <v/>
      </c>
    </row>
    <row r="1887" spans="1:6" x14ac:dyDescent="0.3">
      <c r="A1887" s="20"/>
      <c r="B1887" s="17"/>
      <c r="C1887" s="17"/>
      <c r="D1887" s="17"/>
      <c r="E1887" s="17"/>
      <c r="F1887" s="18" t="str">
        <f>IF($B1887="","",IF(COUNTIFS(Batches!$A:$A,$B1887,Batches!$B:$B,$C1887)=0,"Batch not found","OK"))</f>
        <v/>
      </c>
    </row>
    <row r="1888" spans="1:6" x14ac:dyDescent="0.3">
      <c r="A1888" s="20"/>
      <c r="B1888" s="17"/>
      <c r="C1888" s="17"/>
      <c r="D1888" s="17"/>
      <c r="E1888" s="17"/>
      <c r="F1888" s="18" t="str">
        <f>IF($B1888="","",IF(COUNTIFS(Batches!$A:$A,$B1888,Batches!$B:$B,$C1888)=0,"Batch not found","OK"))</f>
        <v/>
      </c>
    </row>
    <row r="1889" spans="1:6" x14ac:dyDescent="0.3">
      <c r="A1889" s="20"/>
      <c r="B1889" s="17"/>
      <c r="C1889" s="17"/>
      <c r="D1889" s="17"/>
      <c r="E1889" s="17"/>
      <c r="F1889" s="18" t="str">
        <f>IF($B1889="","",IF(COUNTIFS(Batches!$A:$A,$B1889,Batches!$B:$B,$C1889)=0,"Batch not found","OK"))</f>
        <v/>
      </c>
    </row>
    <row r="1890" spans="1:6" x14ac:dyDescent="0.3">
      <c r="A1890" s="20"/>
      <c r="B1890" s="17"/>
      <c r="C1890" s="17"/>
      <c r="D1890" s="17"/>
      <c r="E1890" s="17"/>
      <c r="F1890" s="18" t="str">
        <f>IF($B1890="","",IF(COUNTIFS(Batches!$A:$A,$B1890,Batches!$B:$B,$C1890)=0,"Batch not found","OK"))</f>
        <v/>
      </c>
    </row>
    <row r="1891" spans="1:6" x14ac:dyDescent="0.3">
      <c r="A1891" s="20"/>
      <c r="B1891" s="17"/>
      <c r="C1891" s="17"/>
      <c r="D1891" s="17"/>
      <c r="E1891" s="17"/>
      <c r="F1891" s="18" t="str">
        <f>IF($B1891="","",IF(COUNTIFS(Batches!$A:$A,$B1891,Batches!$B:$B,$C1891)=0,"Batch not found","OK"))</f>
        <v/>
      </c>
    </row>
    <row r="1892" spans="1:6" x14ac:dyDescent="0.3">
      <c r="A1892" s="20"/>
      <c r="B1892" s="17"/>
      <c r="C1892" s="17"/>
      <c r="D1892" s="17"/>
      <c r="E1892" s="17"/>
      <c r="F1892" s="18" t="str">
        <f>IF($B1892="","",IF(COUNTIFS(Batches!$A:$A,$B1892,Batches!$B:$B,$C1892)=0,"Batch not found","OK"))</f>
        <v/>
      </c>
    </row>
    <row r="1893" spans="1:6" x14ac:dyDescent="0.3">
      <c r="A1893" s="20"/>
      <c r="B1893" s="17"/>
      <c r="C1893" s="17"/>
      <c r="D1893" s="17"/>
      <c r="E1893" s="17"/>
      <c r="F1893" s="18" t="str">
        <f>IF($B1893="","",IF(COUNTIFS(Batches!$A:$A,$B1893,Batches!$B:$B,$C1893)=0,"Batch not found","OK"))</f>
        <v/>
      </c>
    </row>
    <row r="1894" spans="1:6" x14ac:dyDescent="0.3">
      <c r="A1894" s="20"/>
      <c r="B1894" s="17"/>
      <c r="C1894" s="17"/>
      <c r="D1894" s="17"/>
      <c r="E1894" s="17"/>
      <c r="F1894" s="18" t="str">
        <f>IF($B1894="","",IF(COUNTIFS(Batches!$A:$A,$B1894,Batches!$B:$B,$C1894)=0,"Batch not found","OK"))</f>
        <v/>
      </c>
    </row>
    <row r="1895" spans="1:6" x14ac:dyDescent="0.3">
      <c r="A1895" s="20"/>
      <c r="B1895" s="17"/>
      <c r="C1895" s="17"/>
      <c r="D1895" s="17"/>
      <c r="E1895" s="17"/>
      <c r="F1895" s="18" t="str">
        <f>IF($B1895="","",IF(COUNTIFS(Batches!$A:$A,$B1895,Batches!$B:$B,$C1895)=0,"Batch not found","OK"))</f>
        <v/>
      </c>
    </row>
    <row r="1896" spans="1:6" x14ac:dyDescent="0.3">
      <c r="A1896" s="20"/>
      <c r="B1896" s="17"/>
      <c r="C1896" s="17"/>
      <c r="D1896" s="17"/>
      <c r="E1896" s="17"/>
      <c r="F1896" s="18" t="str">
        <f>IF($B1896="","",IF(COUNTIFS(Batches!$A:$A,$B1896,Batches!$B:$B,$C1896)=0,"Batch not found","OK"))</f>
        <v/>
      </c>
    </row>
    <row r="1897" spans="1:6" x14ac:dyDescent="0.3">
      <c r="A1897" s="20"/>
      <c r="B1897" s="17"/>
      <c r="C1897" s="17"/>
      <c r="D1897" s="17"/>
      <c r="E1897" s="17"/>
      <c r="F1897" s="18" t="str">
        <f>IF($B1897="","",IF(COUNTIFS(Batches!$A:$A,$B1897,Batches!$B:$B,$C1897)=0,"Batch not found","OK"))</f>
        <v/>
      </c>
    </row>
    <row r="1898" spans="1:6" x14ac:dyDescent="0.3">
      <c r="A1898" s="20"/>
      <c r="B1898" s="17"/>
      <c r="C1898" s="17"/>
      <c r="D1898" s="17"/>
      <c r="E1898" s="17"/>
      <c r="F1898" s="18" t="str">
        <f>IF($B1898="","",IF(COUNTIFS(Batches!$A:$A,$B1898,Batches!$B:$B,$C1898)=0,"Batch not found","OK"))</f>
        <v/>
      </c>
    </row>
    <row r="1899" spans="1:6" x14ac:dyDescent="0.3">
      <c r="A1899" s="20"/>
      <c r="B1899" s="17"/>
      <c r="C1899" s="17"/>
      <c r="D1899" s="17"/>
      <c r="E1899" s="17"/>
      <c r="F1899" s="18" t="str">
        <f>IF($B1899="","",IF(COUNTIFS(Batches!$A:$A,$B1899,Batches!$B:$B,$C1899)=0,"Batch not found","OK"))</f>
        <v/>
      </c>
    </row>
    <row r="1900" spans="1:6" x14ac:dyDescent="0.3">
      <c r="A1900" s="20"/>
      <c r="B1900" s="17"/>
      <c r="C1900" s="17"/>
      <c r="D1900" s="17"/>
      <c r="E1900" s="17"/>
      <c r="F1900" s="18" t="str">
        <f>IF($B1900="","",IF(COUNTIFS(Batches!$A:$A,$B1900,Batches!$B:$B,$C1900)=0,"Batch not found","OK"))</f>
        <v/>
      </c>
    </row>
    <row r="1901" spans="1:6" x14ac:dyDescent="0.3">
      <c r="A1901" s="20"/>
      <c r="B1901" s="17"/>
      <c r="C1901" s="17"/>
      <c r="D1901" s="17"/>
      <c r="E1901" s="17"/>
      <c r="F1901" s="18" t="str">
        <f>IF($B1901="","",IF(COUNTIFS(Batches!$A:$A,$B1901,Batches!$B:$B,$C1901)=0,"Batch not found","OK"))</f>
        <v/>
      </c>
    </row>
    <row r="1902" spans="1:6" x14ac:dyDescent="0.3">
      <c r="A1902" s="20"/>
      <c r="B1902" s="17"/>
      <c r="C1902" s="17"/>
      <c r="D1902" s="17"/>
      <c r="E1902" s="17"/>
      <c r="F1902" s="18" t="str">
        <f>IF($B1902="","",IF(COUNTIFS(Batches!$A:$A,$B1902,Batches!$B:$B,$C1902)=0,"Batch not found","OK"))</f>
        <v/>
      </c>
    </row>
    <row r="1903" spans="1:6" x14ac:dyDescent="0.3">
      <c r="A1903" s="20"/>
      <c r="B1903" s="17"/>
      <c r="C1903" s="17"/>
      <c r="D1903" s="17"/>
      <c r="E1903" s="17"/>
      <c r="F1903" s="18" t="str">
        <f>IF($B1903="","",IF(COUNTIFS(Batches!$A:$A,$B1903,Batches!$B:$B,$C1903)=0,"Batch not found","OK"))</f>
        <v/>
      </c>
    </row>
    <row r="1904" spans="1:6" x14ac:dyDescent="0.3">
      <c r="A1904" s="20"/>
      <c r="B1904" s="17"/>
      <c r="C1904" s="17"/>
      <c r="D1904" s="17"/>
      <c r="E1904" s="17"/>
      <c r="F1904" s="18" t="str">
        <f>IF($B1904="","",IF(COUNTIFS(Batches!$A:$A,$B1904,Batches!$B:$B,$C1904)=0,"Batch not found","OK"))</f>
        <v/>
      </c>
    </row>
    <row r="1905" spans="1:6" x14ac:dyDescent="0.3">
      <c r="A1905" s="20"/>
      <c r="B1905" s="17"/>
      <c r="C1905" s="17"/>
      <c r="D1905" s="17"/>
      <c r="E1905" s="17"/>
      <c r="F1905" s="18" t="str">
        <f>IF($B1905="","",IF(COUNTIFS(Batches!$A:$A,$B1905,Batches!$B:$B,$C1905)=0,"Batch not found","OK"))</f>
        <v/>
      </c>
    </row>
    <row r="1906" spans="1:6" x14ac:dyDescent="0.3">
      <c r="A1906" s="20"/>
      <c r="B1906" s="17"/>
      <c r="C1906" s="17"/>
      <c r="D1906" s="17"/>
      <c r="E1906" s="17"/>
      <c r="F1906" s="18" t="str">
        <f>IF($B1906="","",IF(COUNTIFS(Batches!$A:$A,$B1906,Batches!$B:$B,$C1906)=0,"Batch not found","OK"))</f>
        <v/>
      </c>
    </row>
    <row r="1907" spans="1:6" x14ac:dyDescent="0.3">
      <c r="A1907" s="20"/>
      <c r="B1907" s="17"/>
      <c r="C1907" s="17"/>
      <c r="D1907" s="17"/>
      <c r="E1907" s="17"/>
      <c r="F1907" s="18" t="str">
        <f>IF($B1907="","",IF(COUNTIFS(Batches!$A:$A,$B1907,Batches!$B:$B,$C1907)=0,"Batch not found","OK"))</f>
        <v/>
      </c>
    </row>
    <row r="1908" spans="1:6" x14ac:dyDescent="0.3">
      <c r="A1908" s="20"/>
      <c r="B1908" s="17"/>
      <c r="C1908" s="17"/>
      <c r="D1908" s="17"/>
      <c r="E1908" s="17"/>
      <c r="F1908" s="18" t="str">
        <f>IF($B1908="","",IF(COUNTIFS(Batches!$A:$A,$B1908,Batches!$B:$B,$C1908)=0,"Batch not found","OK"))</f>
        <v/>
      </c>
    </row>
    <row r="1909" spans="1:6" x14ac:dyDescent="0.3">
      <c r="A1909" s="20"/>
      <c r="B1909" s="17"/>
      <c r="C1909" s="17"/>
      <c r="D1909" s="17"/>
      <c r="E1909" s="17"/>
      <c r="F1909" s="18" t="str">
        <f>IF($B1909="","",IF(COUNTIFS(Batches!$A:$A,$B1909,Batches!$B:$B,$C1909)=0,"Batch not found","OK"))</f>
        <v/>
      </c>
    </row>
    <row r="1910" spans="1:6" x14ac:dyDescent="0.3">
      <c r="A1910" s="20"/>
      <c r="B1910" s="17"/>
      <c r="C1910" s="17"/>
      <c r="D1910" s="17"/>
      <c r="E1910" s="17"/>
      <c r="F1910" s="18" t="str">
        <f>IF($B1910="","",IF(COUNTIFS(Batches!$A:$A,$B1910,Batches!$B:$B,$C1910)=0,"Batch not found","OK"))</f>
        <v/>
      </c>
    </row>
    <row r="1911" spans="1:6" x14ac:dyDescent="0.3">
      <c r="A1911" s="20"/>
      <c r="B1911" s="17"/>
      <c r="C1911" s="17"/>
      <c r="D1911" s="17"/>
      <c r="E1911" s="17"/>
      <c r="F1911" s="18" t="str">
        <f>IF($B1911="","",IF(COUNTIFS(Batches!$A:$A,$B1911,Batches!$B:$B,$C1911)=0,"Batch not found","OK"))</f>
        <v/>
      </c>
    </row>
    <row r="1912" spans="1:6" x14ac:dyDescent="0.3">
      <c r="A1912" s="20"/>
      <c r="B1912" s="17"/>
      <c r="C1912" s="17"/>
      <c r="D1912" s="17"/>
      <c r="E1912" s="17"/>
      <c r="F1912" s="18" t="str">
        <f>IF($B1912="","",IF(COUNTIFS(Batches!$A:$A,$B1912,Batches!$B:$B,$C1912)=0,"Batch not found","OK"))</f>
        <v/>
      </c>
    </row>
    <row r="1913" spans="1:6" x14ac:dyDescent="0.3">
      <c r="A1913" s="20"/>
      <c r="B1913" s="17"/>
      <c r="C1913" s="17"/>
      <c r="D1913" s="17"/>
      <c r="E1913" s="17"/>
      <c r="F1913" s="18" t="str">
        <f>IF($B1913="","",IF(COUNTIFS(Batches!$A:$A,$B1913,Batches!$B:$B,$C1913)=0,"Batch not found","OK"))</f>
        <v/>
      </c>
    </row>
    <row r="1914" spans="1:6" x14ac:dyDescent="0.3">
      <c r="A1914" s="20"/>
      <c r="B1914" s="17"/>
      <c r="C1914" s="17"/>
      <c r="D1914" s="17"/>
      <c r="E1914" s="17"/>
      <c r="F1914" s="18" t="str">
        <f>IF($B1914="","",IF(COUNTIFS(Batches!$A:$A,$B1914,Batches!$B:$B,$C1914)=0,"Batch not found","OK"))</f>
        <v/>
      </c>
    </row>
    <row r="1915" spans="1:6" x14ac:dyDescent="0.3">
      <c r="A1915" s="20"/>
      <c r="B1915" s="17"/>
      <c r="C1915" s="17"/>
      <c r="D1915" s="17"/>
      <c r="E1915" s="17"/>
      <c r="F1915" s="18" t="str">
        <f>IF($B1915="","",IF(COUNTIFS(Batches!$A:$A,$B1915,Batches!$B:$B,$C1915)=0,"Batch not found","OK"))</f>
        <v/>
      </c>
    </row>
    <row r="1916" spans="1:6" x14ac:dyDescent="0.3">
      <c r="A1916" s="20"/>
      <c r="B1916" s="17"/>
      <c r="C1916" s="17"/>
      <c r="D1916" s="17"/>
      <c r="E1916" s="17"/>
      <c r="F1916" s="18" t="str">
        <f>IF($B1916="","",IF(COUNTIFS(Batches!$A:$A,$B1916,Batches!$B:$B,$C1916)=0,"Batch not found","OK"))</f>
        <v/>
      </c>
    </row>
    <row r="1917" spans="1:6" x14ac:dyDescent="0.3">
      <c r="A1917" s="20"/>
      <c r="B1917" s="17"/>
      <c r="C1917" s="17"/>
      <c r="D1917" s="17"/>
      <c r="E1917" s="17"/>
      <c r="F1917" s="18" t="str">
        <f>IF($B1917="","",IF(COUNTIFS(Batches!$A:$A,$B1917,Batches!$B:$B,$C1917)=0,"Batch not found","OK"))</f>
        <v/>
      </c>
    </row>
    <row r="1918" spans="1:6" x14ac:dyDescent="0.3">
      <c r="A1918" s="20"/>
      <c r="B1918" s="17"/>
      <c r="C1918" s="17"/>
      <c r="D1918" s="17"/>
      <c r="E1918" s="17"/>
      <c r="F1918" s="18" t="str">
        <f>IF($B1918="","",IF(COUNTIFS(Batches!$A:$A,$B1918,Batches!$B:$B,$C1918)=0,"Batch not found","OK"))</f>
        <v/>
      </c>
    </row>
    <row r="1919" spans="1:6" x14ac:dyDescent="0.3">
      <c r="A1919" s="20"/>
      <c r="B1919" s="17"/>
      <c r="C1919" s="17"/>
      <c r="D1919" s="17"/>
      <c r="E1919" s="17"/>
      <c r="F1919" s="18" t="str">
        <f>IF($B1919="","",IF(COUNTIFS(Batches!$A:$A,$B1919,Batches!$B:$B,$C1919)=0,"Batch not found","OK"))</f>
        <v/>
      </c>
    </row>
    <row r="1920" spans="1:6" x14ac:dyDescent="0.3">
      <c r="A1920" s="20"/>
      <c r="B1920" s="17"/>
      <c r="C1920" s="17"/>
      <c r="D1920" s="17"/>
      <c r="E1920" s="17"/>
      <c r="F1920" s="18" t="str">
        <f>IF($B1920="","",IF(COUNTIFS(Batches!$A:$A,$B1920,Batches!$B:$B,$C1920)=0,"Batch not found","OK"))</f>
        <v/>
      </c>
    </row>
    <row r="1921" spans="1:6" x14ac:dyDescent="0.3">
      <c r="A1921" s="20"/>
      <c r="B1921" s="17"/>
      <c r="C1921" s="17"/>
      <c r="D1921" s="17"/>
      <c r="E1921" s="17"/>
      <c r="F1921" s="18" t="str">
        <f>IF($B1921="","",IF(COUNTIFS(Batches!$A:$A,$B1921,Batches!$B:$B,$C1921)=0,"Batch not found","OK"))</f>
        <v/>
      </c>
    </row>
    <row r="1922" spans="1:6" x14ac:dyDescent="0.3">
      <c r="A1922" s="20"/>
      <c r="B1922" s="17"/>
      <c r="C1922" s="17"/>
      <c r="D1922" s="17"/>
      <c r="E1922" s="17"/>
      <c r="F1922" s="18" t="str">
        <f>IF($B1922="","",IF(COUNTIFS(Batches!$A:$A,$B1922,Batches!$B:$B,$C1922)=0,"Batch not found","OK"))</f>
        <v/>
      </c>
    </row>
    <row r="1923" spans="1:6" x14ac:dyDescent="0.3">
      <c r="A1923" s="20"/>
      <c r="B1923" s="17"/>
      <c r="C1923" s="17"/>
      <c r="D1923" s="17"/>
      <c r="E1923" s="17"/>
      <c r="F1923" s="18" t="str">
        <f>IF($B1923="","",IF(COUNTIFS(Batches!$A:$A,$B1923,Batches!$B:$B,$C1923)=0,"Batch not found","OK"))</f>
        <v/>
      </c>
    </row>
    <row r="1924" spans="1:6" x14ac:dyDescent="0.3">
      <c r="A1924" s="20"/>
      <c r="B1924" s="17"/>
      <c r="C1924" s="17"/>
      <c r="D1924" s="17"/>
      <c r="E1924" s="17"/>
      <c r="F1924" s="18" t="str">
        <f>IF($B1924="","",IF(COUNTIFS(Batches!$A:$A,$B1924,Batches!$B:$B,$C1924)=0,"Batch not found","OK"))</f>
        <v/>
      </c>
    </row>
    <row r="1925" spans="1:6" x14ac:dyDescent="0.3">
      <c r="A1925" s="20"/>
      <c r="B1925" s="17"/>
      <c r="C1925" s="17"/>
      <c r="D1925" s="17"/>
      <c r="E1925" s="17"/>
      <c r="F1925" s="18" t="str">
        <f>IF($B1925="","",IF(COUNTIFS(Batches!$A:$A,$B1925,Batches!$B:$B,$C1925)=0,"Batch not found","OK"))</f>
        <v/>
      </c>
    </row>
    <row r="1926" spans="1:6" x14ac:dyDescent="0.3">
      <c r="A1926" s="20"/>
      <c r="B1926" s="17"/>
      <c r="C1926" s="17"/>
      <c r="D1926" s="17"/>
      <c r="E1926" s="17"/>
      <c r="F1926" s="18" t="str">
        <f>IF($B1926="","",IF(COUNTIFS(Batches!$A:$A,$B1926,Batches!$B:$B,$C1926)=0,"Batch not found","OK"))</f>
        <v/>
      </c>
    </row>
    <row r="1927" spans="1:6" x14ac:dyDescent="0.3">
      <c r="A1927" s="20"/>
      <c r="B1927" s="17"/>
      <c r="C1927" s="17"/>
      <c r="D1927" s="17"/>
      <c r="E1927" s="17"/>
      <c r="F1927" s="18" t="str">
        <f>IF($B1927="","",IF(COUNTIFS(Batches!$A:$A,$B1927,Batches!$B:$B,$C1927)=0,"Batch not found","OK"))</f>
        <v/>
      </c>
    </row>
    <row r="1928" spans="1:6" x14ac:dyDescent="0.3">
      <c r="A1928" s="20"/>
      <c r="B1928" s="17"/>
      <c r="C1928" s="17"/>
      <c r="D1928" s="17"/>
      <c r="E1928" s="17"/>
      <c r="F1928" s="18" t="str">
        <f>IF($B1928="","",IF(COUNTIFS(Batches!$A:$A,$B1928,Batches!$B:$B,$C1928)=0,"Batch not found","OK"))</f>
        <v/>
      </c>
    </row>
    <row r="1929" spans="1:6" x14ac:dyDescent="0.3">
      <c r="A1929" s="20"/>
      <c r="B1929" s="17"/>
      <c r="C1929" s="17"/>
      <c r="D1929" s="17"/>
      <c r="E1929" s="17"/>
      <c r="F1929" s="18" t="str">
        <f>IF($B1929="","",IF(COUNTIFS(Batches!$A:$A,$B1929,Batches!$B:$B,$C1929)=0,"Batch not found","OK"))</f>
        <v/>
      </c>
    </row>
    <row r="1930" spans="1:6" x14ac:dyDescent="0.3">
      <c r="A1930" s="20"/>
      <c r="B1930" s="17"/>
      <c r="C1930" s="17"/>
      <c r="D1930" s="17"/>
      <c r="E1930" s="17"/>
      <c r="F1930" s="18" t="str">
        <f>IF($B1930="","",IF(COUNTIFS(Batches!$A:$A,$B1930,Batches!$B:$B,$C1930)=0,"Batch not found","OK"))</f>
        <v/>
      </c>
    </row>
    <row r="1931" spans="1:6" x14ac:dyDescent="0.3">
      <c r="A1931" s="20"/>
      <c r="B1931" s="17"/>
      <c r="C1931" s="17"/>
      <c r="D1931" s="17"/>
      <c r="E1931" s="17"/>
      <c r="F1931" s="18" t="str">
        <f>IF($B1931="","",IF(COUNTIFS(Batches!$A:$A,$B1931,Batches!$B:$B,$C1931)=0,"Batch not found","OK"))</f>
        <v/>
      </c>
    </row>
    <row r="1932" spans="1:6" x14ac:dyDescent="0.3">
      <c r="A1932" s="20"/>
      <c r="B1932" s="17"/>
      <c r="C1932" s="17"/>
      <c r="D1932" s="17"/>
      <c r="E1932" s="17"/>
      <c r="F1932" s="18" t="str">
        <f>IF($B1932="","",IF(COUNTIFS(Batches!$A:$A,$B1932,Batches!$B:$B,$C1932)=0,"Batch not found","OK"))</f>
        <v/>
      </c>
    </row>
    <row r="1933" spans="1:6" x14ac:dyDescent="0.3">
      <c r="A1933" s="20"/>
      <c r="B1933" s="17"/>
      <c r="C1933" s="17"/>
      <c r="D1933" s="17"/>
      <c r="E1933" s="17"/>
      <c r="F1933" s="18" t="str">
        <f>IF($B1933="","",IF(COUNTIFS(Batches!$A:$A,$B1933,Batches!$B:$B,$C1933)=0,"Batch not found","OK"))</f>
        <v/>
      </c>
    </row>
    <row r="1934" spans="1:6" x14ac:dyDescent="0.3">
      <c r="A1934" s="20"/>
      <c r="B1934" s="17"/>
      <c r="C1934" s="17"/>
      <c r="D1934" s="17"/>
      <c r="E1934" s="17"/>
      <c r="F1934" s="18" t="str">
        <f>IF($B1934="","",IF(COUNTIFS(Batches!$A:$A,$B1934,Batches!$B:$B,$C1934)=0,"Batch not found","OK"))</f>
        <v/>
      </c>
    </row>
    <row r="1935" spans="1:6" x14ac:dyDescent="0.3">
      <c r="A1935" s="20"/>
      <c r="B1935" s="17"/>
      <c r="C1935" s="17"/>
      <c r="D1935" s="17"/>
      <c r="E1935" s="17"/>
      <c r="F1935" s="18" t="str">
        <f>IF($B1935="","",IF(COUNTIFS(Batches!$A:$A,$B1935,Batches!$B:$B,$C1935)=0,"Batch not found","OK"))</f>
        <v/>
      </c>
    </row>
    <row r="1936" spans="1:6" x14ac:dyDescent="0.3">
      <c r="A1936" s="20"/>
      <c r="B1936" s="17"/>
      <c r="C1936" s="17"/>
      <c r="D1936" s="17"/>
      <c r="E1936" s="17"/>
      <c r="F1936" s="18" t="str">
        <f>IF($B1936="","",IF(COUNTIFS(Batches!$A:$A,$B1936,Batches!$B:$B,$C1936)=0,"Batch not found","OK"))</f>
        <v/>
      </c>
    </row>
    <row r="1937" spans="1:6" x14ac:dyDescent="0.3">
      <c r="A1937" s="20"/>
      <c r="B1937" s="17"/>
      <c r="C1937" s="17"/>
      <c r="D1937" s="17"/>
      <c r="E1937" s="17"/>
      <c r="F1937" s="18" t="str">
        <f>IF($B1937="","",IF(COUNTIFS(Batches!$A:$A,$B1937,Batches!$B:$B,$C1937)=0,"Batch not found","OK"))</f>
        <v/>
      </c>
    </row>
    <row r="1938" spans="1:6" x14ac:dyDescent="0.3">
      <c r="A1938" s="20"/>
      <c r="B1938" s="17"/>
      <c r="C1938" s="17"/>
      <c r="D1938" s="17"/>
      <c r="E1938" s="17"/>
      <c r="F1938" s="18" t="str">
        <f>IF($B1938="","",IF(COUNTIFS(Batches!$A:$A,$B1938,Batches!$B:$B,$C1938)=0,"Batch not found","OK"))</f>
        <v/>
      </c>
    </row>
    <row r="1939" spans="1:6" x14ac:dyDescent="0.3">
      <c r="A1939" s="20"/>
      <c r="B1939" s="17"/>
      <c r="C1939" s="17"/>
      <c r="D1939" s="17"/>
      <c r="E1939" s="17"/>
      <c r="F1939" s="18" t="str">
        <f>IF($B1939="","",IF(COUNTIFS(Batches!$A:$A,$B1939,Batches!$B:$B,$C1939)=0,"Batch not found","OK"))</f>
        <v/>
      </c>
    </row>
    <row r="1940" spans="1:6" x14ac:dyDescent="0.3">
      <c r="A1940" s="20"/>
      <c r="B1940" s="17"/>
      <c r="C1940" s="17"/>
      <c r="D1940" s="17"/>
      <c r="E1940" s="17"/>
      <c r="F1940" s="18" t="str">
        <f>IF($B1940="","",IF(COUNTIFS(Batches!$A:$A,$B1940,Batches!$B:$B,$C1940)=0,"Batch not found","OK"))</f>
        <v/>
      </c>
    </row>
    <row r="1941" spans="1:6" x14ac:dyDescent="0.3">
      <c r="A1941" s="20"/>
      <c r="B1941" s="17"/>
      <c r="C1941" s="17"/>
      <c r="D1941" s="17"/>
      <c r="E1941" s="17"/>
      <c r="F1941" s="18" t="str">
        <f>IF($B1941="","",IF(COUNTIFS(Batches!$A:$A,$B1941,Batches!$B:$B,$C1941)=0,"Batch not found","OK"))</f>
        <v/>
      </c>
    </row>
    <row r="1942" spans="1:6" x14ac:dyDescent="0.3">
      <c r="A1942" s="20"/>
      <c r="B1942" s="17"/>
      <c r="C1942" s="17"/>
      <c r="D1942" s="17"/>
      <c r="E1942" s="17"/>
      <c r="F1942" s="18" t="str">
        <f>IF($B1942="","",IF(COUNTIFS(Batches!$A:$A,$B1942,Batches!$B:$B,$C1942)=0,"Batch not found","OK"))</f>
        <v/>
      </c>
    </row>
    <row r="1943" spans="1:6" x14ac:dyDescent="0.3">
      <c r="A1943" s="20"/>
      <c r="B1943" s="17"/>
      <c r="C1943" s="17"/>
      <c r="D1943" s="17"/>
      <c r="E1943" s="17"/>
      <c r="F1943" s="18" t="str">
        <f>IF($B1943="","",IF(COUNTIFS(Batches!$A:$A,$B1943,Batches!$B:$B,$C1943)=0,"Batch not found","OK"))</f>
        <v/>
      </c>
    </row>
    <row r="1944" spans="1:6" x14ac:dyDescent="0.3">
      <c r="A1944" s="20"/>
      <c r="B1944" s="17"/>
      <c r="C1944" s="17"/>
      <c r="D1944" s="17"/>
      <c r="E1944" s="17"/>
      <c r="F1944" s="18" t="str">
        <f>IF($B1944="","",IF(COUNTIFS(Batches!$A:$A,$B1944,Batches!$B:$B,$C1944)=0,"Batch not found","OK"))</f>
        <v/>
      </c>
    </row>
    <row r="1945" spans="1:6" x14ac:dyDescent="0.3">
      <c r="A1945" s="20"/>
      <c r="B1945" s="17"/>
      <c r="C1945" s="17"/>
      <c r="D1945" s="17"/>
      <c r="E1945" s="17"/>
      <c r="F1945" s="18" t="str">
        <f>IF($B1945="","",IF(COUNTIFS(Batches!$A:$A,$B1945,Batches!$B:$B,$C1945)=0,"Batch not found","OK"))</f>
        <v/>
      </c>
    </row>
    <row r="1946" spans="1:6" x14ac:dyDescent="0.3">
      <c r="A1946" s="20"/>
      <c r="B1946" s="17"/>
      <c r="C1946" s="17"/>
      <c r="D1946" s="17"/>
      <c r="E1946" s="17"/>
      <c r="F1946" s="18" t="str">
        <f>IF($B1946="","",IF(COUNTIFS(Batches!$A:$A,$B1946,Batches!$B:$B,$C1946)=0,"Batch not found","OK"))</f>
        <v/>
      </c>
    </row>
    <row r="1947" spans="1:6" x14ac:dyDescent="0.3">
      <c r="A1947" s="20"/>
      <c r="B1947" s="17"/>
      <c r="C1947" s="17"/>
      <c r="D1947" s="17"/>
      <c r="E1947" s="17"/>
      <c r="F1947" s="18" t="str">
        <f>IF($B1947="","",IF(COUNTIFS(Batches!$A:$A,$B1947,Batches!$B:$B,$C1947)=0,"Batch not found","OK"))</f>
        <v/>
      </c>
    </row>
    <row r="1948" spans="1:6" x14ac:dyDescent="0.3">
      <c r="A1948" s="20"/>
      <c r="B1948" s="17"/>
      <c r="C1948" s="17"/>
      <c r="D1948" s="17"/>
      <c r="E1948" s="17"/>
      <c r="F1948" s="18" t="str">
        <f>IF($B1948="","",IF(COUNTIFS(Batches!$A:$A,$B1948,Batches!$B:$B,$C1948)=0,"Batch not found","OK"))</f>
        <v/>
      </c>
    </row>
    <row r="1949" spans="1:6" x14ac:dyDescent="0.3">
      <c r="A1949" s="20"/>
      <c r="B1949" s="17"/>
      <c r="C1949" s="17"/>
      <c r="D1949" s="17"/>
      <c r="E1949" s="17"/>
      <c r="F1949" s="18" t="str">
        <f>IF($B1949="","",IF(COUNTIFS(Batches!$A:$A,$B1949,Batches!$B:$B,$C1949)=0,"Batch not found","OK"))</f>
        <v/>
      </c>
    </row>
    <row r="1950" spans="1:6" x14ac:dyDescent="0.3">
      <c r="A1950" s="20"/>
      <c r="B1950" s="17"/>
      <c r="C1950" s="17"/>
      <c r="D1950" s="17"/>
      <c r="E1950" s="17"/>
      <c r="F1950" s="18" t="str">
        <f>IF($B1950="","",IF(COUNTIFS(Batches!$A:$A,$B1950,Batches!$B:$B,$C1950)=0,"Batch not found","OK"))</f>
        <v/>
      </c>
    </row>
    <row r="1951" spans="1:6" x14ac:dyDescent="0.3">
      <c r="A1951" s="20"/>
      <c r="B1951" s="17"/>
      <c r="C1951" s="17"/>
      <c r="D1951" s="17"/>
      <c r="E1951" s="17"/>
      <c r="F1951" s="18" t="str">
        <f>IF($B1951="","",IF(COUNTIFS(Batches!$A:$A,$B1951,Batches!$B:$B,$C1951)=0,"Batch not found","OK"))</f>
        <v/>
      </c>
    </row>
    <row r="1952" spans="1:6" x14ac:dyDescent="0.3">
      <c r="A1952" s="20"/>
      <c r="B1952" s="17"/>
      <c r="C1952" s="17"/>
      <c r="D1952" s="17"/>
      <c r="E1952" s="17"/>
      <c r="F1952" s="18" t="str">
        <f>IF($B1952="","",IF(COUNTIFS(Batches!$A:$A,$B1952,Batches!$B:$B,$C1952)=0,"Batch not found","OK"))</f>
        <v/>
      </c>
    </row>
    <row r="1953" spans="1:6" x14ac:dyDescent="0.3">
      <c r="A1953" s="20"/>
      <c r="B1953" s="17"/>
      <c r="C1953" s="17"/>
      <c r="D1953" s="17"/>
      <c r="E1953" s="17"/>
      <c r="F1953" s="18" t="str">
        <f>IF($B1953="","",IF(COUNTIFS(Batches!$A:$A,$B1953,Batches!$B:$B,$C1953)=0,"Batch not found","OK"))</f>
        <v/>
      </c>
    </row>
    <row r="1954" spans="1:6" x14ac:dyDescent="0.3">
      <c r="A1954" s="20"/>
      <c r="B1954" s="17"/>
      <c r="C1954" s="17"/>
      <c r="D1954" s="17"/>
      <c r="E1954" s="17"/>
      <c r="F1954" s="18" t="str">
        <f>IF($B1954="","",IF(COUNTIFS(Batches!$A:$A,$B1954,Batches!$B:$B,$C1954)=0,"Batch not found","OK"))</f>
        <v/>
      </c>
    </row>
    <row r="1955" spans="1:6" x14ac:dyDescent="0.3">
      <c r="A1955" s="20"/>
      <c r="B1955" s="17"/>
      <c r="C1955" s="17"/>
      <c r="D1955" s="17"/>
      <c r="E1955" s="17"/>
      <c r="F1955" s="18" t="str">
        <f>IF($B1955="","",IF(COUNTIFS(Batches!$A:$A,$B1955,Batches!$B:$B,$C1955)=0,"Batch not found","OK"))</f>
        <v/>
      </c>
    </row>
    <row r="1956" spans="1:6" x14ac:dyDescent="0.3">
      <c r="A1956" s="20"/>
      <c r="B1956" s="17"/>
      <c r="C1956" s="17"/>
      <c r="D1956" s="17"/>
      <c r="E1956" s="17"/>
      <c r="F1956" s="18" t="str">
        <f>IF($B1956="","",IF(COUNTIFS(Batches!$A:$A,$B1956,Batches!$B:$B,$C1956)=0,"Batch not found","OK"))</f>
        <v/>
      </c>
    </row>
    <row r="1957" spans="1:6" x14ac:dyDescent="0.3">
      <c r="A1957" s="20"/>
      <c r="B1957" s="17"/>
      <c r="C1957" s="17"/>
      <c r="D1957" s="17"/>
      <c r="E1957" s="17"/>
      <c r="F1957" s="18" t="str">
        <f>IF($B1957="","",IF(COUNTIFS(Batches!$A:$A,$B1957,Batches!$B:$B,$C1957)=0,"Batch not found","OK"))</f>
        <v/>
      </c>
    </row>
    <row r="1958" spans="1:6" x14ac:dyDescent="0.3">
      <c r="A1958" s="20"/>
      <c r="B1958" s="17"/>
      <c r="C1958" s="17"/>
      <c r="D1958" s="17"/>
      <c r="E1958" s="17"/>
      <c r="F1958" s="18" t="str">
        <f>IF($B1958="","",IF(COUNTIFS(Batches!$A:$A,$B1958,Batches!$B:$B,$C1958)=0,"Batch not found","OK"))</f>
        <v/>
      </c>
    </row>
    <row r="1959" spans="1:6" x14ac:dyDescent="0.3">
      <c r="A1959" s="20"/>
      <c r="B1959" s="17"/>
      <c r="C1959" s="17"/>
      <c r="D1959" s="17"/>
      <c r="E1959" s="17"/>
      <c r="F1959" s="18" t="str">
        <f>IF($B1959="","",IF(COUNTIFS(Batches!$A:$A,$B1959,Batches!$B:$B,$C1959)=0,"Batch not found","OK"))</f>
        <v/>
      </c>
    </row>
    <row r="1960" spans="1:6" x14ac:dyDescent="0.3">
      <c r="A1960" s="20"/>
      <c r="B1960" s="17"/>
      <c r="C1960" s="17"/>
      <c r="D1960" s="17"/>
      <c r="E1960" s="17"/>
      <c r="F1960" s="18" t="str">
        <f>IF($B1960="","",IF(COUNTIFS(Batches!$A:$A,$B1960,Batches!$B:$B,$C1960)=0,"Batch not found","OK"))</f>
        <v/>
      </c>
    </row>
    <row r="1961" spans="1:6" x14ac:dyDescent="0.3">
      <c r="A1961" s="20"/>
      <c r="B1961" s="17"/>
      <c r="C1961" s="17"/>
      <c r="D1961" s="17"/>
      <c r="E1961" s="17"/>
      <c r="F1961" s="18" t="str">
        <f>IF($B1961="","",IF(COUNTIFS(Batches!$A:$A,$B1961,Batches!$B:$B,$C1961)=0,"Batch not found","OK"))</f>
        <v/>
      </c>
    </row>
    <row r="1962" spans="1:6" x14ac:dyDescent="0.3">
      <c r="A1962" s="20"/>
      <c r="B1962" s="17"/>
      <c r="C1962" s="17"/>
      <c r="D1962" s="17"/>
      <c r="E1962" s="17"/>
      <c r="F1962" s="18" t="str">
        <f>IF($B1962="","",IF(COUNTIFS(Batches!$A:$A,$B1962,Batches!$B:$B,$C1962)=0,"Batch not found","OK"))</f>
        <v/>
      </c>
    </row>
    <row r="1963" spans="1:6" x14ac:dyDescent="0.3">
      <c r="A1963" s="20"/>
      <c r="B1963" s="17"/>
      <c r="C1963" s="17"/>
      <c r="D1963" s="17"/>
      <c r="E1963" s="17"/>
      <c r="F1963" s="18" t="str">
        <f>IF($B1963="","",IF(COUNTIFS(Batches!$A:$A,$B1963,Batches!$B:$B,$C1963)=0,"Batch not found","OK"))</f>
        <v/>
      </c>
    </row>
    <row r="1964" spans="1:6" x14ac:dyDescent="0.3">
      <c r="A1964" s="20"/>
      <c r="B1964" s="17"/>
      <c r="C1964" s="17"/>
      <c r="D1964" s="17"/>
      <c r="E1964" s="17"/>
      <c r="F1964" s="18" t="str">
        <f>IF($B1964="","",IF(COUNTIFS(Batches!$A:$A,$B1964,Batches!$B:$B,$C1964)=0,"Batch not found","OK"))</f>
        <v/>
      </c>
    </row>
    <row r="1965" spans="1:6" x14ac:dyDescent="0.3">
      <c r="A1965" s="20"/>
      <c r="B1965" s="17"/>
      <c r="C1965" s="17"/>
      <c r="D1965" s="17"/>
      <c r="E1965" s="17"/>
      <c r="F1965" s="18" t="str">
        <f>IF($B1965="","",IF(COUNTIFS(Batches!$A:$A,$B1965,Batches!$B:$B,$C1965)=0,"Batch not found","OK"))</f>
        <v/>
      </c>
    </row>
    <row r="1966" spans="1:6" x14ac:dyDescent="0.3">
      <c r="A1966" s="20"/>
      <c r="B1966" s="17"/>
      <c r="C1966" s="17"/>
      <c r="D1966" s="17"/>
      <c r="E1966" s="17"/>
      <c r="F1966" s="18" t="str">
        <f>IF($B1966="","",IF(COUNTIFS(Batches!$A:$A,$B1966,Batches!$B:$B,$C1966)=0,"Batch not found","OK"))</f>
        <v/>
      </c>
    </row>
    <row r="1967" spans="1:6" x14ac:dyDescent="0.3">
      <c r="A1967" s="20"/>
      <c r="B1967" s="17"/>
      <c r="C1967" s="17"/>
      <c r="D1967" s="17"/>
      <c r="E1967" s="17"/>
      <c r="F1967" s="18" t="str">
        <f>IF($B1967="","",IF(COUNTIFS(Batches!$A:$A,$B1967,Batches!$B:$B,$C1967)=0,"Batch not found","OK"))</f>
        <v/>
      </c>
    </row>
    <row r="1968" spans="1:6" x14ac:dyDescent="0.3">
      <c r="A1968" s="20"/>
      <c r="B1968" s="17"/>
      <c r="C1968" s="17"/>
      <c r="D1968" s="17"/>
      <c r="E1968" s="17"/>
      <c r="F1968" s="18" t="str">
        <f>IF($B1968="","",IF(COUNTIFS(Batches!$A:$A,$B1968,Batches!$B:$B,$C1968)=0,"Batch not found","OK"))</f>
        <v/>
      </c>
    </row>
    <row r="1969" spans="1:6" x14ac:dyDescent="0.3">
      <c r="A1969" s="20"/>
      <c r="B1969" s="17"/>
      <c r="C1969" s="17"/>
      <c r="D1969" s="17"/>
      <c r="E1969" s="17"/>
      <c r="F1969" s="18" t="str">
        <f>IF($B1969="","",IF(COUNTIFS(Batches!$A:$A,$B1969,Batches!$B:$B,$C1969)=0,"Batch not found","OK"))</f>
        <v/>
      </c>
    </row>
    <row r="1970" spans="1:6" x14ac:dyDescent="0.3">
      <c r="A1970" s="20"/>
      <c r="B1970" s="17"/>
      <c r="C1970" s="17"/>
      <c r="D1970" s="17"/>
      <c r="E1970" s="17"/>
      <c r="F1970" s="18" t="str">
        <f>IF($B1970="","",IF(COUNTIFS(Batches!$A:$A,$B1970,Batches!$B:$B,$C1970)=0,"Batch not found","OK"))</f>
        <v/>
      </c>
    </row>
    <row r="1971" spans="1:6" x14ac:dyDescent="0.3">
      <c r="A1971" s="20"/>
      <c r="B1971" s="17"/>
      <c r="C1971" s="17"/>
      <c r="D1971" s="17"/>
      <c r="E1971" s="17"/>
      <c r="F1971" s="18" t="str">
        <f>IF($B1971="","",IF(COUNTIFS(Batches!$A:$A,$B1971,Batches!$B:$B,$C1971)=0,"Batch not found","OK"))</f>
        <v/>
      </c>
    </row>
    <row r="1972" spans="1:6" x14ac:dyDescent="0.3">
      <c r="A1972" s="20"/>
      <c r="B1972" s="17"/>
      <c r="C1972" s="17"/>
      <c r="D1972" s="17"/>
      <c r="E1972" s="17"/>
      <c r="F1972" s="18" t="str">
        <f>IF($B1972="","",IF(COUNTIFS(Batches!$A:$A,$B1972,Batches!$B:$B,$C1972)=0,"Batch not found","OK"))</f>
        <v/>
      </c>
    </row>
    <row r="1973" spans="1:6" x14ac:dyDescent="0.3">
      <c r="A1973" s="20"/>
      <c r="B1973" s="17"/>
      <c r="C1973" s="17"/>
      <c r="D1973" s="17"/>
      <c r="E1973" s="17"/>
      <c r="F1973" s="18" t="str">
        <f>IF($B1973="","",IF(COUNTIFS(Batches!$A:$A,$B1973,Batches!$B:$B,$C1973)=0,"Batch not found","OK"))</f>
        <v/>
      </c>
    </row>
    <row r="1974" spans="1:6" x14ac:dyDescent="0.3">
      <c r="A1974" s="20"/>
      <c r="B1974" s="17"/>
      <c r="C1974" s="17"/>
      <c r="D1974" s="17"/>
      <c r="E1974" s="17"/>
      <c r="F1974" s="18" t="str">
        <f>IF($B1974="","",IF(COUNTIFS(Batches!$A:$A,$B1974,Batches!$B:$B,$C1974)=0,"Batch not found","OK"))</f>
        <v/>
      </c>
    </row>
    <row r="1975" spans="1:6" x14ac:dyDescent="0.3">
      <c r="A1975" s="20"/>
      <c r="B1975" s="17"/>
      <c r="C1975" s="17"/>
      <c r="D1975" s="17"/>
      <c r="E1975" s="17"/>
      <c r="F1975" s="18" t="str">
        <f>IF($B1975="","",IF(COUNTIFS(Batches!$A:$A,$B1975,Batches!$B:$B,$C1975)=0,"Batch not found","OK"))</f>
        <v/>
      </c>
    </row>
    <row r="1976" spans="1:6" x14ac:dyDescent="0.3">
      <c r="A1976" s="20"/>
      <c r="B1976" s="17"/>
      <c r="C1976" s="17"/>
      <c r="D1976" s="17"/>
      <c r="E1976" s="17"/>
      <c r="F1976" s="18" t="str">
        <f>IF($B1976="","",IF(COUNTIFS(Batches!$A:$A,$B1976,Batches!$B:$B,$C1976)=0,"Batch not found","OK"))</f>
        <v/>
      </c>
    </row>
    <row r="1977" spans="1:6" x14ac:dyDescent="0.3">
      <c r="A1977" s="20"/>
      <c r="B1977" s="17"/>
      <c r="C1977" s="17"/>
      <c r="D1977" s="17"/>
      <c r="E1977" s="17"/>
      <c r="F1977" s="18" t="str">
        <f>IF($B1977="","",IF(COUNTIFS(Batches!$A:$A,$B1977,Batches!$B:$B,$C1977)=0,"Batch not found","OK"))</f>
        <v/>
      </c>
    </row>
    <row r="1978" spans="1:6" x14ac:dyDescent="0.3">
      <c r="A1978" s="20"/>
      <c r="B1978" s="17"/>
      <c r="C1978" s="17"/>
      <c r="D1978" s="17"/>
      <c r="E1978" s="17"/>
      <c r="F1978" s="18" t="str">
        <f>IF($B1978="","",IF(COUNTIFS(Batches!$A:$A,$B1978,Batches!$B:$B,$C1978)=0,"Batch not found","OK"))</f>
        <v/>
      </c>
    </row>
    <row r="1979" spans="1:6" x14ac:dyDescent="0.3">
      <c r="A1979" s="20"/>
      <c r="B1979" s="17"/>
      <c r="C1979" s="17"/>
      <c r="D1979" s="17"/>
      <c r="E1979" s="17"/>
      <c r="F1979" s="18" t="str">
        <f>IF($B1979="","",IF(COUNTIFS(Batches!$A:$A,$B1979,Batches!$B:$B,$C1979)=0,"Batch not found","OK"))</f>
        <v/>
      </c>
    </row>
    <row r="1980" spans="1:6" x14ac:dyDescent="0.3">
      <c r="A1980" s="20"/>
      <c r="B1980" s="17"/>
      <c r="C1980" s="17"/>
      <c r="D1980" s="17"/>
      <c r="E1980" s="17"/>
      <c r="F1980" s="18" t="str">
        <f>IF($B1980="","",IF(COUNTIFS(Batches!$A:$A,$B1980,Batches!$B:$B,$C1980)=0,"Batch not found","OK"))</f>
        <v/>
      </c>
    </row>
    <row r="1981" spans="1:6" x14ac:dyDescent="0.3">
      <c r="A1981" s="20"/>
      <c r="B1981" s="17"/>
      <c r="C1981" s="17"/>
      <c r="D1981" s="17"/>
      <c r="E1981" s="17"/>
      <c r="F1981" s="18" t="str">
        <f>IF($B1981="","",IF(COUNTIFS(Batches!$A:$A,$B1981,Batches!$B:$B,$C1981)=0,"Batch not found","OK"))</f>
        <v/>
      </c>
    </row>
    <row r="1982" spans="1:6" x14ac:dyDescent="0.3">
      <c r="A1982" s="20"/>
      <c r="B1982" s="17"/>
      <c r="C1982" s="17"/>
      <c r="D1982" s="17"/>
      <c r="E1982" s="17"/>
      <c r="F1982" s="18" t="str">
        <f>IF($B1982="","",IF(COUNTIFS(Batches!$A:$A,$B1982,Batches!$B:$B,$C1982)=0,"Batch not found","OK"))</f>
        <v/>
      </c>
    </row>
    <row r="1983" spans="1:6" x14ac:dyDescent="0.3">
      <c r="A1983" s="20"/>
      <c r="B1983" s="17"/>
      <c r="C1983" s="17"/>
      <c r="D1983" s="17"/>
      <c r="E1983" s="17"/>
      <c r="F1983" s="18" t="str">
        <f>IF($B1983="","",IF(COUNTIFS(Batches!$A:$A,$B1983,Batches!$B:$B,$C1983)=0,"Batch not found","OK"))</f>
        <v/>
      </c>
    </row>
    <row r="1984" spans="1:6" x14ac:dyDescent="0.3">
      <c r="A1984" s="20"/>
      <c r="B1984" s="17"/>
      <c r="C1984" s="17"/>
      <c r="D1984" s="17"/>
      <c r="E1984" s="17"/>
      <c r="F1984" s="18" t="str">
        <f>IF($B1984="","",IF(COUNTIFS(Batches!$A:$A,$B1984,Batches!$B:$B,$C1984)=0,"Batch not found","OK"))</f>
        <v/>
      </c>
    </row>
    <row r="1985" spans="1:6" x14ac:dyDescent="0.3">
      <c r="A1985" s="20"/>
      <c r="B1985" s="17"/>
      <c r="C1985" s="17"/>
      <c r="D1985" s="17"/>
      <c r="E1985" s="17"/>
      <c r="F1985" s="18" t="str">
        <f>IF($B1985="","",IF(COUNTIFS(Batches!$A:$A,$B1985,Batches!$B:$B,$C1985)=0,"Batch not found","OK"))</f>
        <v/>
      </c>
    </row>
    <row r="1986" spans="1:6" x14ac:dyDescent="0.3">
      <c r="A1986" s="20"/>
      <c r="B1986" s="17"/>
      <c r="C1986" s="17"/>
      <c r="D1986" s="17"/>
      <c r="E1986" s="17"/>
      <c r="F1986" s="18" t="str">
        <f>IF($B1986="","",IF(COUNTIFS(Batches!$A:$A,$B1986,Batches!$B:$B,$C1986)=0,"Batch not found","OK"))</f>
        <v/>
      </c>
    </row>
    <row r="1987" spans="1:6" x14ac:dyDescent="0.3">
      <c r="A1987" s="20"/>
      <c r="B1987" s="17"/>
      <c r="C1987" s="17"/>
      <c r="D1987" s="17"/>
      <c r="E1987" s="17"/>
      <c r="F1987" s="18" t="str">
        <f>IF($B1987="","",IF(COUNTIFS(Batches!$A:$A,$B1987,Batches!$B:$B,$C1987)=0,"Batch not found","OK"))</f>
        <v/>
      </c>
    </row>
    <row r="1988" spans="1:6" x14ac:dyDescent="0.3">
      <c r="A1988" s="20"/>
      <c r="B1988" s="17"/>
      <c r="C1988" s="17"/>
      <c r="D1988" s="17"/>
      <c r="E1988" s="17"/>
      <c r="F1988" s="18" t="str">
        <f>IF($B1988="","",IF(COUNTIFS(Batches!$A:$A,$B1988,Batches!$B:$B,$C1988)=0,"Batch not found","OK"))</f>
        <v/>
      </c>
    </row>
    <row r="1989" spans="1:6" x14ac:dyDescent="0.3">
      <c r="A1989" s="20"/>
      <c r="B1989" s="17"/>
      <c r="C1989" s="17"/>
      <c r="D1989" s="17"/>
      <c r="E1989" s="17"/>
      <c r="F1989" s="18" t="str">
        <f>IF($B1989="","",IF(COUNTIFS(Batches!$A:$A,$B1989,Batches!$B:$B,$C1989)=0,"Batch not found","OK"))</f>
        <v/>
      </c>
    </row>
    <row r="1990" spans="1:6" x14ac:dyDescent="0.3">
      <c r="A1990" s="20"/>
      <c r="B1990" s="17"/>
      <c r="C1990" s="17"/>
      <c r="D1990" s="17"/>
      <c r="E1990" s="17"/>
      <c r="F1990" s="18" t="str">
        <f>IF($B1990="","",IF(COUNTIFS(Batches!$A:$A,$B1990,Batches!$B:$B,$C1990)=0,"Batch not found","OK"))</f>
        <v/>
      </c>
    </row>
    <row r="1991" spans="1:6" x14ac:dyDescent="0.3">
      <c r="A1991" s="20"/>
      <c r="B1991" s="17"/>
      <c r="C1991" s="17"/>
      <c r="D1991" s="17"/>
      <c r="E1991" s="17"/>
      <c r="F1991" s="18" t="str">
        <f>IF($B1991="","",IF(COUNTIFS(Batches!$A:$A,$B1991,Batches!$B:$B,$C1991)=0,"Batch not found","OK"))</f>
        <v/>
      </c>
    </row>
    <row r="1992" spans="1:6" x14ac:dyDescent="0.3">
      <c r="A1992" s="20"/>
      <c r="B1992" s="17"/>
      <c r="C1992" s="17"/>
      <c r="D1992" s="17"/>
      <c r="E1992" s="17"/>
      <c r="F1992" s="18" t="str">
        <f>IF($B1992="","",IF(COUNTIFS(Batches!$A:$A,$B1992,Batches!$B:$B,$C1992)=0,"Batch not found","OK"))</f>
        <v/>
      </c>
    </row>
    <row r="1993" spans="1:6" x14ac:dyDescent="0.3">
      <c r="A1993" s="20"/>
      <c r="B1993" s="17"/>
      <c r="C1993" s="17"/>
      <c r="D1993" s="17"/>
      <c r="E1993" s="17"/>
      <c r="F1993" s="18" t="str">
        <f>IF($B1993="","",IF(COUNTIFS(Batches!$A:$A,$B1993,Batches!$B:$B,$C1993)=0,"Batch not found","OK"))</f>
        <v/>
      </c>
    </row>
    <row r="1994" spans="1:6" x14ac:dyDescent="0.3">
      <c r="A1994" s="20"/>
      <c r="B1994" s="17"/>
      <c r="C1994" s="17"/>
      <c r="D1994" s="17"/>
      <c r="E1994" s="17"/>
      <c r="F1994" s="18" t="str">
        <f>IF($B1994="","",IF(COUNTIFS(Batches!$A:$A,$B1994,Batches!$B:$B,$C1994)=0,"Batch not found","OK"))</f>
        <v/>
      </c>
    </row>
    <row r="1995" spans="1:6" x14ac:dyDescent="0.3">
      <c r="A1995" s="20"/>
      <c r="B1995" s="17"/>
      <c r="C1995" s="17"/>
      <c r="D1995" s="17"/>
      <c r="E1995" s="17"/>
      <c r="F1995" s="18" t="str">
        <f>IF($B1995="","",IF(COUNTIFS(Batches!$A:$A,$B1995,Batches!$B:$B,$C1995)=0,"Batch not found","OK"))</f>
        <v/>
      </c>
    </row>
    <row r="1996" spans="1:6" x14ac:dyDescent="0.3">
      <c r="A1996" s="20"/>
      <c r="B1996" s="17"/>
      <c r="C1996" s="17"/>
      <c r="D1996" s="17"/>
      <c r="E1996" s="17"/>
      <c r="F1996" s="18" t="str">
        <f>IF($B1996="","",IF(COUNTIFS(Batches!$A:$A,$B1996,Batches!$B:$B,$C1996)=0,"Batch not found","OK"))</f>
        <v/>
      </c>
    </row>
    <row r="1997" spans="1:6" x14ac:dyDescent="0.3">
      <c r="A1997" s="20"/>
      <c r="B1997" s="17"/>
      <c r="C1997" s="17"/>
      <c r="D1997" s="17"/>
      <c r="E1997" s="17"/>
      <c r="F1997" s="18" t="str">
        <f>IF($B1997="","",IF(COUNTIFS(Batches!$A:$A,$B1997,Batches!$B:$B,$C1997)=0,"Batch not found","OK"))</f>
        <v/>
      </c>
    </row>
    <row r="1998" spans="1:6" x14ac:dyDescent="0.3">
      <c r="A1998" s="20"/>
      <c r="B1998" s="17"/>
      <c r="C1998" s="17"/>
      <c r="D1998" s="17"/>
      <c r="E1998" s="17"/>
      <c r="F1998" s="18" t="str">
        <f>IF($B1998="","",IF(COUNTIFS(Batches!$A:$A,$B1998,Batches!$B:$B,$C1998)=0,"Batch not found","OK"))</f>
        <v/>
      </c>
    </row>
    <row r="1999" spans="1:6" x14ac:dyDescent="0.3">
      <c r="A1999" s="20"/>
      <c r="B1999" s="17"/>
      <c r="C1999" s="17"/>
      <c r="D1999" s="17"/>
      <c r="E1999" s="17"/>
      <c r="F1999" s="18" t="str">
        <f>IF($B1999="","",IF(COUNTIFS(Batches!$A:$A,$B1999,Batches!$B:$B,$C1999)=0,"Batch not found","OK"))</f>
        <v/>
      </c>
    </row>
    <row r="2000" spans="1:6" x14ac:dyDescent="0.3">
      <c r="A2000" s="20"/>
      <c r="B2000" s="17"/>
      <c r="C2000" s="17"/>
      <c r="D2000" s="17"/>
      <c r="E2000" s="17"/>
      <c r="F2000" s="18" t="str">
        <f>IF($B2000="","",IF(COUNTIFS(Batches!$A:$A,$B2000,Batches!$B:$B,$C2000)=0,"Batch not found","OK"))</f>
        <v/>
      </c>
    </row>
    <row r="2001" spans="1:6" x14ac:dyDescent="0.3">
      <c r="A2001" s="20"/>
      <c r="B2001" s="17"/>
      <c r="C2001" s="17"/>
      <c r="D2001" s="17"/>
      <c r="E2001" s="17"/>
      <c r="F2001" s="18" t="str">
        <f>IF($B2001="","",IF(COUNTIFS(Batches!$A:$A,$B2001,Batches!$B:$B,$C2001)=0,"Batch not found","OK"))</f>
        <v/>
      </c>
    </row>
    <row r="2002" spans="1:6" x14ac:dyDescent="0.3">
      <c r="A2002" s="20"/>
      <c r="B2002" s="17"/>
      <c r="C2002" s="17"/>
      <c r="D2002" s="17"/>
      <c r="E2002" s="17"/>
      <c r="F2002" s="18" t="str">
        <f>IF($B2002="","",IF(COUNTIFS(Batches!$A:$A,$B2002,Batches!$B:$B,$C2002)=0,"Batch not found","OK"))</f>
        <v/>
      </c>
    </row>
    <row r="2003" spans="1:6" x14ac:dyDescent="0.3">
      <c r="A2003" s="20"/>
      <c r="B2003" s="17"/>
      <c r="C2003" s="17"/>
      <c r="D2003" s="17"/>
      <c r="E2003" s="17"/>
      <c r="F2003" s="18" t="str">
        <f>IF($B2003="","",IF(COUNTIFS(Batches!$A:$A,$B2003,Batches!$B:$B,$C2003)=0,"Batch not found","OK"))</f>
        <v/>
      </c>
    </row>
  </sheetData>
  <conditionalFormatting sqref="F4:F2003">
    <cfRule type="cellIs" dxfId="2" priority="1" operator="equal">
      <formula>"Batch not found"</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400-000000000000}">
          <x14:formula1>
            <xm:f>Items!$A$4:$A$503</xm:f>
          </x14:formula1>
          <xm:sqref>B4:B2003</xm:sqref>
        </x14:dataValidation>
        <x14:dataValidation type="list" allowBlank="1" showInputMessage="1" promptTitle="Pick from the list" prompt="Pick the batch number (see the Batches sheet)" xr:uid="{00000000-0002-0000-0400-000001000000}">
          <x14:formula1>
            <xm:f>Batches!$B$4:$B$1503</xm:f>
          </x14:formula1>
          <xm:sqref>C4:C2003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563EB"/>
    <pageSetUpPr fitToPage="1"/>
  </sheetPr>
  <dimension ref="A1:C17"/>
  <sheetViews>
    <sheetView showGridLines="0" workbookViewId="0"/>
  </sheetViews>
  <sheetFormatPr defaultRowHeight="14.4" x14ac:dyDescent="0.3"/>
  <cols>
    <col min="1" max="1" width="34" customWidth="1"/>
    <col min="2" max="2" width="12" customWidth="1"/>
    <col min="3" max="3" width="16" customWidth="1"/>
  </cols>
  <sheetData>
    <row r="1" spans="1:3" ht="25.95" customHeight="1" x14ac:dyDescent="0.4">
      <c r="A1" s="1" t="s">
        <v>120</v>
      </c>
    </row>
    <row r="2" spans="1:3" x14ac:dyDescent="0.3">
      <c r="A2" s="2" t="str">
        <f ca="1">"As on "&amp;TEXT(Settings!B4,"dd-mm-yyyy")&amp;"   ·   batches with stock left"</f>
        <v>As on 02-11-2026   ·   batches with stock left</v>
      </c>
    </row>
    <row r="4" spans="1:3" ht="31.95" customHeight="1" x14ac:dyDescent="0.3">
      <c r="A4" s="16" t="s">
        <v>121</v>
      </c>
      <c r="B4" s="16" t="s">
        <v>72</v>
      </c>
      <c r="C4" s="16" t="s">
        <v>84</v>
      </c>
    </row>
    <row r="5" spans="1:3" x14ac:dyDescent="0.3">
      <c r="A5" s="23" t="s">
        <v>122</v>
      </c>
      <c r="B5" s="24">
        <f ca="1">COUNTIFS(Batches!$L:$L,"&lt;0",Batches!$K:$K,"&gt;0")</f>
        <v>1</v>
      </c>
      <c r="C5" s="22">
        <f ca="1">SUMIFS(Batches!$N:$N,Batches!$L:$L,"&lt;0",Batches!$K:$K,"&gt;0")</f>
        <v>380</v>
      </c>
    </row>
    <row r="6" spans="1:3" x14ac:dyDescent="0.3">
      <c r="A6" s="23" t="s">
        <v>123</v>
      </c>
      <c r="B6" s="24">
        <f ca="1">COUNTIFS(Batches!$L:$L,"&gt;=0",Batches!$L:$L,"&lt;=30",Batches!$K:$K,"&gt;0")</f>
        <v>1</v>
      </c>
      <c r="C6" s="22">
        <f ca="1">SUMIFS(Batches!$N:$N,Batches!$L:$L,"&gt;=0",Batches!$L:$L,"&lt;=30",Batches!$K:$K,"&gt;0")</f>
        <v>612</v>
      </c>
    </row>
    <row r="7" spans="1:3" x14ac:dyDescent="0.3">
      <c r="A7" s="23" t="s">
        <v>124</v>
      </c>
      <c r="B7" s="24">
        <f ca="1">COUNTIFS(Batches!$L:$L,"&gt;=31",Batches!$L:$L,"&lt;=60",Batches!$K:$K,"&gt;0")</f>
        <v>1</v>
      </c>
      <c r="C7" s="22">
        <f ca="1">SUMIFS(Batches!$N:$N,Batches!$L:$L,"&gt;=31",Batches!$L:$L,"&lt;=60",Batches!$K:$K,"&gt;0")</f>
        <v>644</v>
      </c>
    </row>
    <row r="8" spans="1:3" x14ac:dyDescent="0.3">
      <c r="A8" s="23" t="s">
        <v>125</v>
      </c>
      <c r="B8" s="24">
        <f ca="1">COUNTIFS(Batches!$L:$L,"&gt;=61",Batches!$L:$L,"&lt;=90",Batches!$K:$K,"&gt;0")</f>
        <v>1</v>
      </c>
      <c r="C8" s="22">
        <f ca="1">SUMIFS(Batches!$N:$N,Batches!$L:$L,"&gt;=61",Batches!$L:$L,"&lt;=90",Batches!$K:$K,"&gt;0")</f>
        <v>1760</v>
      </c>
    </row>
    <row r="9" spans="1:3" x14ac:dyDescent="0.3">
      <c r="A9" s="23" t="s">
        <v>126</v>
      </c>
      <c r="B9" s="24">
        <f ca="1">COUNTIFS(Batches!$L:$L,"&gt;90",Batches!$K:$K,"&gt;0")</f>
        <v>4</v>
      </c>
      <c r="C9" s="22">
        <f ca="1">SUMIFS(Batches!$N:$N,Batches!$L:$L,"&gt;90",Batches!$K:$K,"&gt;0")</f>
        <v>7069.6</v>
      </c>
    </row>
    <row r="10" spans="1:3" x14ac:dyDescent="0.3">
      <c r="A10" s="23" t="s">
        <v>127</v>
      </c>
      <c r="B10" s="24">
        <f>COUNTIFS(Batches!$A:$A,"&lt;&gt;",Batches!$C:$C,"",Batches!$K:$K,"&gt;0")</f>
        <v>1</v>
      </c>
      <c r="C10" s="22">
        <f>SUMIFS(Batches!$N:$N,Batches!$A:$A,"&lt;&gt;",Batches!$C:$C,"",Batches!$K:$K,"&gt;0")</f>
        <v>1450</v>
      </c>
    </row>
    <row r="11" spans="1:3" x14ac:dyDescent="0.3">
      <c r="A11" s="25" t="s">
        <v>128</v>
      </c>
      <c r="C11" s="26">
        <f>SUM(Batches!$N$4:$N$1503)</f>
        <v>11915.6</v>
      </c>
    </row>
    <row r="13" spans="1:3" x14ac:dyDescent="0.3">
      <c r="A13" s="23" t="s">
        <v>129</v>
      </c>
      <c r="B13" s="24">
        <f>COUNTIF(Items!$I:$I,"Reorder")</f>
        <v>1</v>
      </c>
    </row>
    <row r="15" spans="1:3" x14ac:dyDescent="0.3">
      <c r="A15" s="27" t="s">
        <v>130</v>
      </c>
      <c r="B15" s="28"/>
      <c r="C15" s="28"/>
    </row>
    <row r="16" spans="1:3" x14ac:dyDescent="0.3">
      <c r="A16" s="28"/>
      <c r="B16" s="28"/>
      <c r="C16" s="28"/>
    </row>
    <row r="17" spans="1:3" x14ac:dyDescent="0.3">
      <c r="A17" s="28"/>
      <c r="B17" s="28"/>
      <c r="C17" s="28"/>
    </row>
  </sheetData>
  <sheetProtection sheet="1" formatCells="0" formatColumns="0" formatRows="0" sort="0" autoFilter="0"/>
  <mergeCells count="1">
    <mergeCell ref="A15:C17"/>
  </mergeCells>
  <conditionalFormatting sqref="B5:C5">
    <cfRule type="expression" dxfId="1" priority="1">
      <formula>$B$5&gt;0</formula>
    </cfRule>
  </conditionalFormatting>
  <conditionalFormatting sqref="B6:C6">
    <cfRule type="expression" dxfId="0" priority="2">
      <formula>$B$6&gt;0</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Settings</vt:lpstr>
      <vt:lpstr>Items</vt:lpstr>
      <vt:lpstr>Batches</vt:lpstr>
      <vt:lpstr>Issues</vt:lpstr>
      <vt:lpstr>Expiry summary</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Pharmacy Stock &amp; Expiry Register (Excel)</dc:title>
  <dc:subject>Free Excel pharmacy stock register: medicines by batch with expiry date, stock in and issued, balance, near-expiry and expired highlights, reorder flags and stock value.</dc:subject>
  <dc:creator>Nivesh Sahayak</dc:creator>
  <cp:keywords>Toolkit by GroupChatOn; Designed &amp; Developed by: Nivesh Sahayak</cp:keywords>
  <dc:description>Pharmacy Stock &amp; Expiry Register (Excel). From Toolkit by GroupChatOn (https://toolkit.groupchaton.com). Designed &amp; Developed by: Nivesh Sahayak (https://www.niveshsahayak.in/)</dc:description>
  <cp:lastModifiedBy>Nivesh Sahayak</cp:lastModifiedBy>
  <dcterms:created xsi:type="dcterms:W3CDTF">2026-11-02T18:21:46Z</dcterms:created>
  <dcterms:modified xsi:type="dcterms:W3CDTF">2026-11-02T18:22:54Z</dcterms:modified>
  <cp:category>Clinic &amp; Pharmacy Admin</cp:category>
</cp:coreProperties>
</file>